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VirtualBox VMs\VM_Ubuntu_20-04\shared\NUS ISS MTech\ISY5001\IRS Group Project\rules_engine\data_assets\"/>
    </mc:Choice>
  </mc:AlternateContent>
  <xr:revisionPtr revIDLastSave="0" documentId="13_ncr:1_{25443AEC-23A0-481D-819F-6A29914D3C05}" xr6:coauthVersionLast="47" xr6:coauthVersionMax="47" xr10:uidLastSave="{00000000-0000-0000-0000-000000000000}"/>
  <bookViews>
    <workbookView xWindow="32316" yWindow="3576" windowWidth="19212" windowHeight="11184" xr2:uid="{9F225325-A86B-4D30-9772-483D94173BD0}"/>
  </bookViews>
  <sheets>
    <sheet name="Domestic Rates" sheetId="1" r:id="rId1"/>
    <sheet name="International Rates" sheetId="4" r:id="rId2"/>
    <sheet name="Zone Index" sheetId="2" r:id="rId3"/>
    <sheet name="Estimated Transit Ti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0" i="4" l="1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F271" i="4"/>
  <c r="G271" i="4"/>
  <c r="H271" i="4"/>
  <c r="I271" i="4"/>
  <c r="J271" i="4"/>
  <c r="K271" i="4"/>
  <c r="L271" i="4"/>
  <c r="M271" i="4"/>
  <c r="N271" i="4"/>
  <c r="O271" i="4"/>
  <c r="F272" i="4"/>
  <c r="G272" i="4"/>
  <c r="H272" i="4"/>
  <c r="I272" i="4"/>
  <c r="J272" i="4"/>
  <c r="K272" i="4"/>
  <c r="L272" i="4"/>
  <c r="M272" i="4"/>
  <c r="N272" i="4"/>
  <c r="O272" i="4"/>
  <c r="F273" i="4"/>
  <c r="G273" i="4"/>
  <c r="H273" i="4"/>
  <c r="I273" i="4"/>
  <c r="J273" i="4"/>
  <c r="K273" i="4"/>
  <c r="L273" i="4"/>
  <c r="M273" i="4"/>
  <c r="N273" i="4"/>
  <c r="O273" i="4"/>
  <c r="F274" i="4"/>
  <c r="G274" i="4"/>
  <c r="H274" i="4"/>
  <c r="I274" i="4"/>
  <c r="J274" i="4"/>
  <c r="K274" i="4"/>
  <c r="L274" i="4"/>
  <c r="M274" i="4"/>
  <c r="N274" i="4"/>
  <c r="O274" i="4"/>
  <c r="F275" i="4"/>
  <c r="G275" i="4"/>
  <c r="H275" i="4"/>
  <c r="I275" i="4"/>
  <c r="J275" i="4"/>
  <c r="K275" i="4"/>
  <c r="L275" i="4"/>
  <c r="M275" i="4"/>
  <c r="N275" i="4"/>
  <c r="O275" i="4"/>
  <c r="F276" i="4"/>
  <c r="G276" i="4"/>
  <c r="H276" i="4"/>
  <c r="I276" i="4"/>
  <c r="J276" i="4"/>
  <c r="K276" i="4"/>
  <c r="L276" i="4"/>
  <c r="M276" i="4"/>
  <c r="N276" i="4"/>
  <c r="O276" i="4"/>
  <c r="F277" i="4"/>
  <c r="G277" i="4"/>
  <c r="H277" i="4"/>
  <c r="I277" i="4"/>
  <c r="J277" i="4"/>
  <c r="K277" i="4"/>
  <c r="L277" i="4"/>
  <c r="M277" i="4"/>
  <c r="N277" i="4"/>
  <c r="O277" i="4"/>
  <c r="F278" i="4"/>
  <c r="G278" i="4"/>
  <c r="H278" i="4"/>
  <c r="I278" i="4"/>
  <c r="J278" i="4"/>
  <c r="K278" i="4"/>
  <c r="L278" i="4"/>
  <c r="M278" i="4"/>
  <c r="N278" i="4"/>
  <c r="O278" i="4"/>
  <c r="F279" i="4"/>
  <c r="G279" i="4"/>
  <c r="H279" i="4"/>
  <c r="I279" i="4"/>
  <c r="J279" i="4"/>
  <c r="K279" i="4"/>
  <c r="L279" i="4"/>
  <c r="M279" i="4"/>
  <c r="N279" i="4"/>
  <c r="O279" i="4"/>
  <c r="F280" i="4"/>
  <c r="G280" i="4"/>
  <c r="H280" i="4"/>
  <c r="I280" i="4"/>
  <c r="J280" i="4"/>
  <c r="K280" i="4"/>
  <c r="L280" i="4"/>
  <c r="M280" i="4"/>
  <c r="N280" i="4"/>
  <c r="O280" i="4"/>
  <c r="F281" i="4"/>
  <c r="G281" i="4"/>
  <c r="H281" i="4"/>
  <c r="I281" i="4"/>
  <c r="J281" i="4"/>
  <c r="K281" i="4"/>
  <c r="L281" i="4"/>
  <c r="M281" i="4"/>
  <c r="N281" i="4"/>
  <c r="O281" i="4"/>
  <c r="F282" i="4"/>
  <c r="G282" i="4"/>
  <c r="H282" i="4"/>
  <c r="I282" i="4"/>
  <c r="J282" i="4"/>
  <c r="K282" i="4"/>
  <c r="L282" i="4"/>
  <c r="M282" i="4"/>
  <c r="N282" i="4"/>
  <c r="O282" i="4"/>
  <c r="F283" i="4"/>
  <c r="G283" i="4"/>
  <c r="H283" i="4"/>
  <c r="I283" i="4"/>
  <c r="J283" i="4"/>
  <c r="K283" i="4"/>
  <c r="L283" i="4"/>
  <c r="M283" i="4"/>
  <c r="N283" i="4"/>
  <c r="O283" i="4"/>
  <c r="F284" i="4"/>
  <c r="G284" i="4"/>
  <c r="H284" i="4"/>
  <c r="I284" i="4"/>
  <c r="J284" i="4"/>
  <c r="K284" i="4"/>
  <c r="L284" i="4"/>
  <c r="M284" i="4"/>
  <c r="N284" i="4"/>
  <c r="O284" i="4"/>
  <c r="F285" i="4"/>
  <c r="G285" i="4"/>
  <c r="H285" i="4"/>
  <c r="I285" i="4"/>
  <c r="J285" i="4"/>
  <c r="K285" i="4"/>
  <c r="L285" i="4"/>
  <c r="M285" i="4"/>
  <c r="N285" i="4"/>
  <c r="O285" i="4"/>
  <c r="F286" i="4"/>
  <c r="G286" i="4"/>
  <c r="H286" i="4"/>
  <c r="I286" i="4"/>
  <c r="J286" i="4"/>
  <c r="K286" i="4"/>
  <c r="L286" i="4"/>
  <c r="M286" i="4"/>
  <c r="N286" i="4"/>
  <c r="O286" i="4"/>
  <c r="F287" i="4"/>
  <c r="G287" i="4"/>
  <c r="H287" i="4"/>
  <c r="I287" i="4"/>
  <c r="J287" i="4"/>
  <c r="K287" i="4"/>
  <c r="L287" i="4"/>
  <c r="M287" i="4"/>
  <c r="N287" i="4"/>
  <c r="O287" i="4"/>
  <c r="F288" i="4"/>
  <c r="G288" i="4"/>
  <c r="H288" i="4"/>
  <c r="I288" i="4"/>
  <c r="J288" i="4"/>
  <c r="K288" i="4"/>
  <c r="L288" i="4"/>
  <c r="M288" i="4"/>
  <c r="N288" i="4"/>
  <c r="O288" i="4"/>
  <c r="F289" i="4"/>
  <c r="G289" i="4"/>
  <c r="H289" i="4"/>
  <c r="I289" i="4"/>
  <c r="J289" i="4"/>
  <c r="K289" i="4"/>
  <c r="L289" i="4"/>
  <c r="M289" i="4"/>
  <c r="N289" i="4"/>
  <c r="O289" i="4"/>
  <c r="F290" i="4"/>
  <c r="G290" i="4"/>
  <c r="H290" i="4"/>
  <c r="I290" i="4"/>
  <c r="J290" i="4"/>
  <c r="K290" i="4"/>
  <c r="L290" i="4"/>
  <c r="M290" i="4"/>
  <c r="N290" i="4"/>
  <c r="O290" i="4"/>
  <c r="F291" i="4"/>
  <c r="G291" i="4"/>
  <c r="H291" i="4"/>
  <c r="I291" i="4"/>
  <c r="J291" i="4"/>
  <c r="K291" i="4"/>
  <c r="L291" i="4"/>
  <c r="M291" i="4"/>
  <c r="N291" i="4"/>
  <c r="O291" i="4"/>
  <c r="F292" i="4"/>
  <c r="G292" i="4"/>
  <c r="H292" i="4"/>
  <c r="I292" i="4"/>
  <c r="J292" i="4"/>
  <c r="K292" i="4"/>
  <c r="L292" i="4"/>
  <c r="M292" i="4"/>
  <c r="N292" i="4"/>
  <c r="O292" i="4"/>
  <c r="F293" i="4"/>
  <c r="G293" i="4"/>
  <c r="H293" i="4"/>
  <c r="I293" i="4"/>
  <c r="J293" i="4"/>
  <c r="K293" i="4"/>
  <c r="L293" i="4"/>
  <c r="M293" i="4"/>
  <c r="N293" i="4"/>
  <c r="O293" i="4"/>
  <c r="F294" i="4"/>
  <c r="G294" i="4"/>
  <c r="H294" i="4"/>
  <c r="I294" i="4"/>
  <c r="J294" i="4"/>
  <c r="K294" i="4"/>
  <c r="L294" i="4"/>
  <c r="M294" i="4"/>
  <c r="N294" i="4"/>
  <c r="O294" i="4"/>
  <c r="F295" i="4"/>
  <c r="G295" i="4"/>
  <c r="H295" i="4"/>
  <c r="I295" i="4"/>
  <c r="J295" i="4"/>
  <c r="K295" i="4"/>
  <c r="L295" i="4"/>
  <c r="M295" i="4"/>
  <c r="N295" i="4"/>
  <c r="O295" i="4"/>
  <c r="O270" i="4"/>
  <c r="N270" i="4"/>
  <c r="M270" i="4"/>
  <c r="L270" i="4"/>
  <c r="K270" i="4"/>
  <c r="J270" i="4"/>
  <c r="I270" i="4"/>
  <c r="H270" i="4"/>
  <c r="G270" i="4"/>
  <c r="F270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F247" i="4"/>
  <c r="G247" i="4"/>
  <c r="H247" i="4"/>
  <c r="I247" i="4"/>
  <c r="J247" i="4"/>
  <c r="K247" i="4"/>
  <c r="L247" i="4"/>
  <c r="M247" i="4"/>
  <c r="N247" i="4"/>
  <c r="O247" i="4"/>
  <c r="F248" i="4"/>
  <c r="G248" i="4"/>
  <c r="H248" i="4"/>
  <c r="I248" i="4"/>
  <c r="J248" i="4"/>
  <c r="K248" i="4"/>
  <c r="L248" i="4"/>
  <c r="M248" i="4"/>
  <c r="N248" i="4"/>
  <c r="O248" i="4"/>
  <c r="F249" i="4"/>
  <c r="G249" i="4"/>
  <c r="H249" i="4"/>
  <c r="I249" i="4"/>
  <c r="J249" i="4"/>
  <c r="K249" i="4"/>
  <c r="L249" i="4"/>
  <c r="M249" i="4"/>
  <c r="N249" i="4"/>
  <c r="O249" i="4"/>
  <c r="F250" i="4"/>
  <c r="G250" i="4"/>
  <c r="H250" i="4"/>
  <c r="I250" i="4"/>
  <c r="J250" i="4"/>
  <c r="K250" i="4"/>
  <c r="L250" i="4"/>
  <c r="M250" i="4"/>
  <c r="N250" i="4"/>
  <c r="O250" i="4"/>
  <c r="F251" i="4"/>
  <c r="G251" i="4"/>
  <c r="H251" i="4"/>
  <c r="I251" i="4"/>
  <c r="J251" i="4"/>
  <c r="K251" i="4"/>
  <c r="L251" i="4"/>
  <c r="M251" i="4"/>
  <c r="N251" i="4"/>
  <c r="O251" i="4"/>
  <c r="F252" i="4"/>
  <c r="G252" i="4"/>
  <c r="H252" i="4"/>
  <c r="I252" i="4"/>
  <c r="J252" i="4"/>
  <c r="K252" i="4"/>
  <c r="L252" i="4"/>
  <c r="M252" i="4"/>
  <c r="N252" i="4"/>
  <c r="O252" i="4"/>
  <c r="F253" i="4"/>
  <c r="G253" i="4"/>
  <c r="H253" i="4"/>
  <c r="I253" i="4"/>
  <c r="J253" i="4"/>
  <c r="K253" i="4"/>
  <c r="L253" i="4"/>
  <c r="M253" i="4"/>
  <c r="N253" i="4"/>
  <c r="O253" i="4"/>
  <c r="F254" i="4"/>
  <c r="G254" i="4"/>
  <c r="H254" i="4"/>
  <c r="I254" i="4"/>
  <c r="J254" i="4"/>
  <c r="K254" i="4"/>
  <c r="L254" i="4"/>
  <c r="M254" i="4"/>
  <c r="N254" i="4"/>
  <c r="O254" i="4"/>
  <c r="F255" i="4"/>
  <c r="G255" i="4"/>
  <c r="H255" i="4"/>
  <c r="I255" i="4"/>
  <c r="J255" i="4"/>
  <c r="K255" i="4"/>
  <c r="L255" i="4"/>
  <c r="M255" i="4"/>
  <c r="N255" i="4"/>
  <c r="O255" i="4"/>
  <c r="F256" i="4"/>
  <c r="G256" i="4"/>
  <c r="H256" i="4"/>
  <c r="I256" i="4"/>
  <c r="J256" i="4"/>
  <c r="K256" i="4"/>
  <c r="L256" i="4"/>
  <c r="M256" i="4"/>
  <c r="N256" i="4"/>
  <c r="O256" i="4"/>
  <c r="F257" i="4"/>
  <c r="G257" i="4"/>
  <c r="H257" i="4"/>
  <c r="I257" i="4"/>
  <c r="J257" i="4"/>
  <c r="K257" i="4"/>
  <c r="L257" i="4"/>
  <c r="M257" i="4"/>
  <c r="N257" i="4"/>
  <c r="O257" i="4"/>
  <c r="F258" i="4"/>
  <c r="G258" i="4"/>
  <c r="H258" i="4"/>
  <c r="I258" i="4"/>
  <c r="J258" i="4"/>
  <c r="K258" i="4"/>
  <c r="L258" i="4"/>
  <c r="M258" i="4"/>
  <c r="N258" i="4"/>
  <c r="O258" i="4"/>
  <c r="F259" i="4"/>
  <c r="G259" i="4"/>
  <c r="H259" i="4"/>
  <c r="I259" i="4"/>
  <c r="J259" i="4"/>
  <c r="K259" i="4"/>
  <c r="L259" i="4"/>
  <c r="M259" i="4"/>
  <c r="N259" i="4"/>
  <c r="O259" i="4"/>
  <c r="F260" i="4"/>
  <c r="G260" i="4"/>
  <c r="H260" i="4"/>
  <c r="I260" i="4"/>
  <c r="J260" i="4"/>
  <c r="K260" i="4"/>
  <c r="L260" i="4"/>
  <c r="M260" i="4"/>
  <c r="N260" i="4"/>
  <c r="O260" i="4"/>
  <c r="F261" i="4"/>
  <c r="G261" i="4"/>
  <c r="H261" i="4"/>
  <c r="I261" i="4"/>
  <c r="J261" i="4"/>
  <c r="K261" i="4"/>
  <c r="L261" i="4"/>
  <c r="M261" i="4"/>
  <c r="N261" i="4"/>
  <c r="O261" i="4"/>
  <c r="F262" i="4"/>
  <c r="G262" i="4"/>
  <c r="H262" i="4"/>
  <c r="I262" i="4"/>
  <c r="J262" i="4"/>
  <c r="K262" i="4"/>
  <c r="L262" i="4"/>
  <c r="M262" i="4"/>
  <c r="N262" i="4"/>
  <c r="O262" i="4"/>
  <c r="F263" i="4"/>
  <c r="G263" i="4"/>
  <c r="H263" i="4"/>
  <c r="I263" i="4"/>
  <c r="J263" i="4"/>
  <c r="K263" i="4"/>
  <c r="L263" i="4"/>
  <c r="M263" i="4"/>
  <c r="N263" i="4"/>
  <c r="O263" i="4"/>
  <c r="F264" i="4"/>
  <c r="G264" i="4"/>
  <c r="H264" i="4"/>
  <c r="I264" i="4"/>
  <c r="J264" i="4"/>
  <c r="K264" i="4"/>
  <c r="L264" i="4"/>
  <c r="M264" i="4"/>
  <c r="N264" i="4"/>
  <c r="O264" i="4"/>
  <c r="F265" i="4"/>
  <c r="G265" i="4"/>
  <c r="H265" i="4"/>
  <c r="I265" i="4"/>
  <c r="J265" i="4"/>
  <c r="K265" i="4"/>
  <c r="L265" i="4"/>
  <c r="M265" i="4"/>
  <c r="N265" i="4"/>
  <c r="O265" i="4"/>
  <c r="F266" i="4"/>
  <c r="G266" i="4"/>
  <c r="H266" i="4"/>
  <c r="I266" i="4"/>
  <c r="J266" i="4"/>
  <c r="K266" i="4"/>
  <c r="L266" i="4"/>
  <c r="M266" i="4"/>
  <c r="N266" i="4"/>
  <c r="O266" i="4"/>
  <c r="F267" i="4"/>
  <c r="G267" i="4"/>
  <c r="H267" i="4"/>
  <c r="I267" i="4"/>
  <c r="J267" i="4"/>
  <c r="K267" i="4"/>
  <c r="L267" i="4"/>
  <c r="M267" i="4"/>
  <c r="N267" i="4"/>
  <c r="O267" i="4"/>
  <c r="F268" i="4"/>
  <c r="G268" i="4"/>
  <c r="H268" i="4"/>
  <c r="I268" i="4"/>
  <c r="J268" i="4"/>
  <c r="K268" i="4"/>
  <c r="L268" i="4"/>
  <c r="M268" i="4"/>
  <c r="N268" i="4"/>
  <c r="O268" i="4"/>
  <c r="F269" i="4"/>
  <c r="G269" i="4"/>
  <c r="H269" i="4"/>
  <c r="I269" i="4"/>
  <c r="J269" i="4"/>
  <c r="K269" i="4"/>
  <c r="L269" i="4"/>
  <c r="M269" i="4"/>
  <c r="N269" i="4"/>
  <c r="O269" i="4"/>
  <c r="O246" i="4"/>
  <c r="N246" i="4"/>
  <c r="M246" i="4"/>
  <c r="L246" i="4"/>
  <c r="K246" i="4"/>
  <c r="J246" i="4"/>
  <c r="I246" i="4"/>
  <c r="H246" i="4"/>
  <c r="G246" i="4"/>
  <c r="F246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27" i="4"/>
  <c r="F222" i="4"/>
  <c r="G222" i="4"/>
  <c r="H222" i="4"/>
  <c r="I222" i="4"/>
  <c r="J222" i="4"/>
  <c r="K222" i="4"/>
  <c r="L222" i="4"/>
  <c r="M222" i="4"/>
  <c r="N222" i="4"/>
  <c r="O222" i="4"/>
  <c r="F223" i="4"/>
  <c r="G223" i="4"/>
  <c r="H223" i="4"/>
  <c r="I223" i="4"/>
  <c r="J223" i="4"/>
  <c r="K223" i="4"/>
  <c r="L223" i="4"/>
  <c r="M223" i="4"/>
  <c r="N223" i="4"/>
  <c r="O223" i="4"/>
  <c r="F224" i="4"/>
  <c r="G224" i="4"/>
  <c r="H224" i="4"/>
  <c r="I224" i="4"/>
  <c r="J224" i="4"/>
  <c r="K224" i="4"/>
  <c r="L224" i="4"/>
  <c r="M224" i="4"/>
  <c r="N224" i="4"/>
  <c r="O224" i="4"/>
  <c r="F225" i="4"/>
  <c r="G225" i="4"/>
  <c r="H225" i="4"/>
  <c r="I225" i="4"/>
  <c r="J225" i="4"/>
  <c r="K225" i="4"/>
  <c r="L225" i="4"/>
  <c r="M225" i="4"/>
  <c r="N225" i="4"/>
  <c r="O225" i="4"/>
  <c r="O221" i="4"/>
  <c r="N221" i="4"/>
  <c r="M221" i="4"/>
  <c r="L221" i="4"/>
  <c r="K221" i="4"/>
  <c r="J221" i="4"/>
  <c r="H221" i="4"/>
  <c r="G221" i="4"/>
  <c r="I221" i="4"/>
  <c r="F221" i="4"/>
  <c r="D222" i="4"/>
  <c r="D223" i="4"/>
  <c r="D224" i="4"/>
  <c r="D225" i="4"/>
  <c r="D221" i="4"/>
  <c r="D216" i="4"/>
  <c r="D217" i="4"/>
  <c r="D218" i="4"/>
  <c r="D219" i="4"/>
  <c r="D215" i="4"/>
  <c r="F216" i="4"/>
  <c r="G216" i="4"/>
  <c r="H216" i="4"/>
  <c r="I216" i="4"/>
  <c r="J216" i="4"/>
  <c r="K216" i="4"/>
  <c r="L216" i="4"/>
  <c r="M216" i="4"/>
  <c r="N216" i="4"/>
  <c r="O216" i="4"/>
  <c r="F217" i="4"/>
  <c r="G217" i="4"/>
  <c r="H217" i="4"/>
  <c r="I217" i="4"/>
  <c r="J217" i="4"/>
  <c r="K217" i="4"/>
  <c r="L217" i="4"/>
  <c r="M217" i="4"/>
  <c r="N217" i="4"/>
  <c r="O217" i="4"/>
  <c r="F218" i="4"/>
  <c r="G218" i="4"/>
  <c r="H218" i="4"/>
  <c r="I218" i="4"/>
  <c r="J218" i="4"/>
  <c r="K218" i="4"/>
  <c r="L218" i="4"/>
  <c r="M218" i="4"/>
  <c r="N218" i="4"/>
  <c r="O218" i="4"/>
  <c r="F219" i="4"/>
  <c r="G219" i="4"/>
  <c r="H219" i="4"/>
  <c r="I219" i="4"/>
  <c r="J219" i="4"/>
  <c r="K219" i="4"/>
  <c r="L219" i="4"/>
  <c r="M219" i="4"/>
  <c r="N219" i="4"/>
  <c r="O219" i="4"/>
  <c r="O215" i="4"/>
  <c r="N215" i="4"/>
  <c r="M215" i="4"/>
  <c r="L215" i="4"/>
  <c r="K215" i="4"/>
  <c r="J215" i="4"/>
  <c r="H215" i="4"/>
  <c r="G215" i="4"/>
  <c r="I215" i="4"/>
  <c r="F215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F189" i="4"/>
  <c r="G189" i="4"/>
  <c r="H189" i="4"/>
  <c r="I189" i="4"/>
  <c r="J189" i="4"/>
  <c r="K189" i="4"/>
  <c r="L189" i="4"/>
  <c r="M189" i="4"/>
  <c r="N189" i="4"/>
  <c r="O189" i="4"/>
  <c r="F190" i="4"/>
  <c r="G190" i="4"/>
  <c r="H190" i="4"/>
  <c r="I190" i="4"/>
  <c r="J190" i="4"/>
  <c r="K190" i="4"/>
  <c r="L190" i="4"/>
  <c r="M190" i="4"/>
  <c r="N190" i="4"/>
  <c r="O190" i="4"/>
  <c r="F191" i="4"/>
  <c r="G191" i="4"/>
  <c r="H191" i="4"/>
  <c r="I191" i="4"/>
  <c r="J191" i="4"/>
  <c r="K191" i="4"/>
  <c r="L191" i="4"/>
  <c r="M191" i="4"/>
  <c r="N191" i="4"/>
  <c r="O191" i="4"/>
  <c r="F192" i="4"/>
  <c r="G192" i="4"/>
  <c r="H192" i="4"/>
  <c r="I192" i="4"/>
  <c r="J192" i="4"/>
  <c r="K192" i="4"/>
  <c r="L192" i="4"/>
  <c r="M192" i="4"/>
  <c r="N192" i="4"/>
  <c r="O192" i="4"/>
  <c r="F193" i="4"/>
  <c r="G193" i="4"/>
  <c r="H193" i="4"/>
  <c r="I193" i="4"/>
  <c r="J193" i="4"/>
  <c r="K193" i="4"/>
  <c r="L193" i="4"/>
  <c r="M193" i="4"/>
  <c r="N193" i="4"/>
  <c r="O193" i="4"/>
  <c r="F194" i="4"/>
  <c r="G194" i="4"/>
  <c r="H194" i="4"/>
  <c r="I194" i="4"/>
  <c r="J194" i="4"/>
  <c r="K194" i="4"/>
  <c r="L194" i="4"/>
  <c r="M194" i="4"/>
  <c r="N194" i="4"/>
  <c r="O194" i="4"/>
  <c r="F195" i="4"/>
  <c r="G195" i="4"/>
  <c r="H195" i="4"/>
  <c r="I195" i="4"/>
  <c r="J195" i="4"/>
  <c r="K195" i="4"/>
  <c r="L195" i="4"/>
  <c r="M195" i="4"/>
  <c r="N195" i="4"/>
  <c r="O195" i="4"/>
  <c r="F196" i="4"/>
  <c r="G196" i="4"/>
  <c r="H196" i="4"/>
  <c r="I196" i="4"/>
  <c r="J196" i="4"/>
  <c r="K196" i="4"/>
  <c r="L196" i="4"/>
  <c r="M196" i="4"/>
  <c r="N196" i="4"/>
  <c r="O196" i="4"/>
  <c r="F197" i="4"/>
  <c r="G197" i="4"/>
  <c r="H197" i="4"/>
  <c r="I197" i="4"/>
  <c r="J197" i="4"/>
  <c r="K197" i="4"/>
  <c r="L197" i="4"/>
  <c r="M197" i="4"/>
  <c r="N197" i="4"/>
  <c r="O197" i="4"/>
  <c r="F198" i="4"/>
  <c r="G198" i="4"/>
  <c r="H198" i="4"/>
  <c r="I198" i="4"/>
  <c r="J198" i="4"/>
  <c r="K198" i="4"/>
  <c r="L198" i="4"/>
  <c r="M198" i="4"/>
  <c r="N198" i="4"/>
  <c r="O198" i="4"/>
  <c r="F199" i="4"/>
  <c r="G199" i="4"/>
  <c r="H199" i="4"/>
  <c r="I199" i="4"/>
  <c r="J199" i="4"/>
  <c r="K199" i="4"/>
  <c r="L199" i="4"/>
  <c r="M199" i="4"/>
  <c r="N199" i="4"/>
  <c r="O199" i="4"/>
  <c r="F200" i="4"/>
  <c r="G200" i="4"/>
  <c r="H200" i="4"/>
  <c r="I200" i="4"/>
  <c r="J200" i="4"/>
  <c r="K200" i="4"/>
  <c r="L200" i="4"/>
  <c r="M200" i="4"/>
  <c r="N200" i="4"/>
  <c r="O200" i="4"/>
  <c r="F201" i="4"/>
  <c r="G201" i="4"/>
  <c r="H201" i="4"/>
  <c r="I201" i="4"/>
  <c r="J201" i="4"/>
  <c r="K201" i="4"/>
  <c r="L201" i="4"/>
  <c r="M201" i="4"/>
  <c r="N201" i="4"/>
  <c r="O201" i="4"/>
  <c r="F202" i="4"/>
  <c r="G202" i="4"/>
  <c r="H202" i="4"/>
  <c r="I202" i="4"/>
  <c r="J202" i="4"/>
  <c r="K202" i="4"/>
  <c r="L202" i="4"/>
  <c r="M202" i="4"/>
  <c r="N202" i="4"/>
  <c r="O202" i="4"/>
  <c r="F203" i="4"/>
  <c r="G203" i="4"/>
  <c r="H203" i="4"/>
  <c r="I203" i="4"/>
  <c r="J203" i="4"/>
  <c r="K203" i="4"/>
  <c r="L203" i="4"/>
  <c r="M203" i="4"/>
  <c r="N203" i="4"/>
  <c r="O203" i="4"/>
  <c r="F204" i="4"/>
  <c r="G204" i="4"/>
  <c r="H204" i="4"/>
  <c r="I204" i="4"/>
  <c r="J204" i="4"/>
  <c r="K204" i="4"/>
  <c r="L204" i="4"/>
  <c r="M204" i="4"/>
  <c r="N204" i="4"/>
  <c r="O204" i="4"/>
  <c r="F205" i="4"/>
  <c r="G205" i="4"/>
  <c r="H205" i="4"/>
  <c r="I205" i="4"/>
  <c r="J205" i="4"/>
  <c r="K205" i="4"/>
  <c r="L205" i="4"/>
  <c r="M205" i="4"/>
  <c r="N205" i="4"/>
  <c r="O205" i="4"/>
  <c r="F206" i="4"/>
  <c r="G206" i="4"/>
  <c r="H206" i="4"/>
  <c r="I206" i="4"/>
  <c r="J206" i="4"/>
  <c r="K206" i="4"/>
  <c r="L206" i="4"/>
  <c r="M206" i="4"/>
  <c r="N206" i="4"/>
  <c r="O206" i="4"/>
  <c r="F207" i="4"/>
  <c r="G207" i="4"/>
  <c r="H207" i="4"/>
  <c r="I207" i="4"/>
  <c r="J207" i="4"/>
  <c r="K207" i="4"/>
  <c r="L207" i="4"/>
  <c r="M207" i="4"/>
  <c r="N207" i="4"/>
  <c r="O207" i="4"/>
  <c r="F208" i="4"/>
  <c r="G208" i="4"/>
  <c r="H208" i="4"/>
  <c r="I208" i="4"/>
  <c r="J208" i="4"/>
  <c r="K208" i="4"/>
  <c r="L208" i="4"/>
  <c r="M208" i="4"/>
  <c r="N208" i="4"/>
  <c r="O208" i="4"/>
  <c r="F209" i="4"/>
  <c r="G209" i="4"/>
  <c r="H209" i="4"/>
  <c r="I209" i="4"/>
  <c r="J209" i="4"/>
  <c r="K209" i="4"/>
  <c r="L209" i="4"/>
  <c r="M209" i="4"/>
  <c r="N209" i="4"/>
  <c r="O209" i="4"/>
  <c r="F210" i="4"/>
  <c r="G210" i="4"/>
  <c r="H210" i="4"/>
  <c r="I210" i="4"/>
  <c r="J210" i="4"/>
  <c r="K210" i="4"/>
  <c r="L210" i="4"/>
  <c r="M210" i="4"/>
  <c r="N210" i="4"/>
  <c r="O210" i="4"/>
  <c r="F211" i="4"/>
  <c r="G211" i="4"/>
  <c r="H211" i="4"/>
  <c r="I211" i="4"/>
  <c r="J211" i="4"/>
  <c r="K211" i="4"/>
  <c r="L211" i="4"/>
  <c r="M211" i="4"/>
  <c r="N211" i="4"/>
  <c r="O211" i="4"/>
  <c r="F212" i="4"/>
  <c r="G212" i="4"/>
  <c r="H212" i="4"/>
  <c r="I212" i="4"/>
  <c r="J212" i="4"/>
  <c r="K212" i="4"/>
  <c r="L212" i="4"/>
  <c r="M212" i="4"/>
  <c r="N212" i="4"/>
  <c r="O212" i="4"/>
  <c r="F213" i="4"/>
  <c r="G213" i="4"/>
  <c r="H213" i="4"/>
  <c r="I213" i="4"/>
  <c r="J213" i="4"/>
  <c r="K213" i="4"/>
  <c r="L213" i="4"/>
  <c r="M213" i="4"/>
  <c r="N213" i="4"/>
  <c r="O213" i="4"/>
  <c r="O188" i="4"/>
  <c r="N188" i="4"/>
  <c r="M188" i="4"/>
  <c r="L188" i="4"/>
  <c r="K188" i="4"/>
  <c r="J188" i="4"/>
  <c r="I188" i="4"/>
  <c r="H188" i="4"/>
  <c r="G188" i="4"/>
  <c r="F188" i="4"/>
  <c r="F165" i="4"/>
  <c r="G165" i="4"/>
  <c r="H165" i="4"/>
  <c r="I165" i="4"/>
  <c r="J165" i="4"/>
  <c r="K165" i="4"/>
  <c r="L165" i="4"/>
  <c r="M165" i="4"/>
  <c r="N165" i="4"/>
  <c r="O165" i="4"/>
  <c r="F166" i="4"/>
  <c r="G166" i="4"/>
  <c r="H166" i="4"/>
  <c r="I166" i="4"/>
  <c r="J166" i="4"/>
  <c r="K166" i="4"/>
  <c r="L166" i="4"/>
  <c r="M166" i="4"/>
  <c r="N166" i="4"/>
  <c r="O166" i="4"/>
  <c r="F167" i="4"/>
  <c r="G167" i="4"/>
  <c r="H167" i="4"/>
  <c r="I167" i="4"/>
  <c r="J167" i="4"/>
  <c r="K167" i="4"/>
  <c r="L167" i="4"/>
  <c r="M167" i="4"/>
  <c r="N167" i="4"/>
  <c r="O167" i="4"/>
  <c r="F168" i="4"/>
  <c r="G168" i="4"/>
  <c r="H168" i="4"/>
  <c r="I168" i="4"/>
  <c r="J168" i="4"/>
  <c r="K168" i="4"/>
  <c r="L168" i="4"/>
  <c r="M168" i="4"/>
  <c r="N168" i="4"/>
  <c r="O168" i="4"/>
  <c r="F169" i="4"/>
  <c r="G169" i="4"/>
  <c r="H169" i="4"/>
  <c r="I169" i="4"/>
  <c r="J169" i="4"/>
  <c r="K169" i="4"/>
  <c r="L169" i="4"/>
  <c r="M169" i="4"/>
  <c r="N169" i="4"/>
  <c r="O169" i="4"/>
  <c r="F170" i="4"/>
  <c r="G170" i="4"/>
  <c r="H170" i="4"/>
  <c r="I170" i="4"/>
  <c r="J170" i="4"/>
  <c r="K170" i="4"/>
  <c r="L170" i="4"/>
  <c r="M170" i="4"/>
  <c r="N170" i="4"/>
  <c r="O170" i="4"/>
  <c r="F171" i="4"/>
  <c r="G171" i="4"/>
  <c r="H171" i="4"/>
  <c r="I171" i="4"/>
  <c r="J171" i="4"/>
  <c r="K171" i="4"/>
  <c r="L171" i="4"/>
  <c r="M171" i="4"/>
  <c r="N171" i="4"/>
  <c r="O171" i="4"/>
  <c r="F172" i="4"/>
  <c r="G172" i="4"/>
  <c r="H172" i="4"/>
  <c r="I172" i="4"/>
  <c r="J172" i="4"/>
  <c r="K172" i="4"/>
  <c r="L172" i="4"/>
  <c r="M172" i="4"/>
  <c r="N172" i="4"/>
  <c r="O172" i="4"/>
  <c r="F173" i="4"/>
  <c r="G173" i="4"/>
  <c r="H173" i="4"/>
  <c r="I173" i="4"/>
  <c r="J173" i="4"/>
  <c r="K173" i="4"/>
  <c r="L173" i="4"/>
  <c r="M173" i="4"/>
  <c r="N173" i="4"/>
  <c r="O173" i="4"/>
  <c r="F174" i="4"/>
  <c r="G174" i="4"/>
  <c r="H174" i="4"/>
  <c r="I174" i="4"/>
  <c r="J174" i="4"/>
  <c r="K174" i="4"/>
  <c r="L174" i="4"/>
  <c r="M174" i="4"/>
  <c r="N174" i="4"/>
  <c r="O174" i="4"/>
  <c r="F175" i="4"/>
  <c r="G175" i="4"/>
  <c r="H175" i="4"/>
  <c r="I175" i="4"/>
  <c r="J175" i="4"/>
  <c r="K175" i="4"/>
  <c r="L175" i="4"/>
  <c r="M175" i="4"/>
  <c r="N175" i="4"/>
  <c r="O175" i="4"/>
  <c r="F176" i="4"/>
  <c r="G176" i="4"/>
  <c r="H176" i="4"/>
  <c r="I176" i="4"/>
  <c r="J176" i="4"/>
  <c r="K176" i="4"/>
  <c r="L176" i="4"/>
  <c r="M176" i="4"/>
  <c r="N176" i="4"/>
  <c r="O176" i="4"/>
  <c r="F177" i="4"/>
  <c r="G177" i="4"/>
  <c r="H177" i="4"/>
  <c r="I177" i="4"/>
  <c r="J177" i="4"/>
  <c r="K177" i="4"/>
  <c r="L177" i="4"/>
  <c r="M177" i="4"/>
  <c r="N177" i="4"/>
  <c r="O177" i="4"/>
  <c r="F178" i="4"/>
  <c r="G178" i="4"/>
  <c r="H178" i="4"/>
  <c r="I178" i="4"/>
  <c r="J178" i="4"/>
  <c r="K178" i="4"/>
  <c r="L178" i="4"/>
  <c r="M178" i="4"/>
  <c r="N178" i="4"/>
  <c r="O178" i="4"/>
  <c r="F179" i="4"/>
  <c r="G179" i="4"/>
  <c r="H179" i="4"/>
  <c r="I179" i="4"/>
  <c r="J179" i="4"/>
  <c r="K179" i="4"/>
  <c r="L179" i="4"/>
  <c r="M179" i="4"/>
  <c r="N179" i="4"/>
  <c r="O179" i="4"/>
  <c r="F180" i="4"/>
  <c r="G180" i="4"/>
  <c r="H180" i="4"/>
  <c r="I180" i="4"/>
  <c r="J180" i="4"/>
  <c r="K180" i="4"/>
  <c r="L180" i="4"/>
  <c r="M180" i="4"/>
  <c r="N180" i="4"/>
  <c r="O180" i="4"/>
  <c r="F181" i="4"/>
  <c r="G181" i="4"/>
  <c r="H181" i="4"/>
  <c r="I181" i="4"/>
  <c r="J181" i="4"/>
  <c r="K181" i="4"/>
  <c r="L181" i="4"/>
  <c r="M181" i="4"/>
  <c r="N181" i="4"/>
  <c r="O181" i="4"/>
  <c r="F182" i="4"/>
  <c r="G182" i="4"/>
  <c r="H182" i="4"/>
  <c r="I182" i="4"/>
  <c r="J182" i="4"/>
  <c r="K182" i="4"/>
  <c r="L182" i="4"/>
  <c r="M182" i="4"/>
  <c r="N182" i="4"/>
  <c r="O182" i="4"/>
  <c r="F183" i="4"/>
  <c r="G183" i="4"/>
  <c r="H183" i="4"/>
  <c r="I183" i="4"/>
  <c r="J183" i="4"/>
  <c r="K183" i="4"/>
  <c r="L183" i="4"/>
  <c r="M183" i="4"/>
  <c r="N183" i="4"/>
  <c r="O183" i="4"/>
  <c r="F184" i="4"/>
  <c r="G184" i="4"/>
  <c r="H184" i="4"/>
  <c r="I184" i="4"/>
  <c r="J184" i="4"/>
  <c r="K184" i="4"/>
  <c r="L184" i="4"/>
  <c r="M184" i="4"/>
  <c r="N184" i="4"/>
  <c r="O184" i="4"/>
  <c r="F185" i="4"/>
  <c r="G185" i="4"/>
  <c r="H185" i="4"/>
  <c r="I185" i="4"/>
  <c r="J185" i="4"/>
  <c r="K185" i="4"/>
  <c r="L185" i="4"/>
  <c r="M185" i="4"/>
  <c r="N185" i="4"/>
  <c r="O185" i="4"/>
  <c r="F186" i="4"/>
  <c r="G186" i="4"/>
  <c r="H186" i="4"/>
  <c r="I186" i="4"/>
  <c r="J186" i="4"/>
  <c r="K186" i="4"/>
  <c r="L186" i="4"/>
  <c r="M186" i="4"/>
  <c r="N186" i="4"/>
  <c r="O186" i="4"/>
  <c r="F187" i="4"/>
  <c r="G187" i="4"/>
  <c r="H187" i="4"/>
  <c r="I187" i="4"/>
  <c r="J187" i="4"/>
  <c r="K187" i="4"/>
  <c r="L187" i="4"/>
  <c r="M187" i="4"/>
  <c r="N187" i="4"/>
  <c r="O187" i="4"/>
  <c r="O164" i="4"/>
  <c r="N164" i="4"/>
  <c r="M164" i="4"/>
  <c r="L164" i="4"/>
  <c r="K164" i="4"/>
  <c r="J164" i="4"/>
  <c r="I164" i="4"/>
  <c r="H164" i="4"/>
  <c r="G164" i="4"/>
  <c r="F164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25" i="4"/>
  <c r="D116" i="4"/>
  <c r="D117" i="4"/>
  <c r="D118" i="4"/>
  <c r="D119" i="4"/>
  <c r="D120" i="4"/>
  <c r="D121" i="4"/>
  <c r="D122" i="4"/>
  <c r="D123" i="4"/>
  <c r="D115" i="4"/>
  <c r="F110" i="4"/>
  <c r="G110" i="4"/>
  <c r="H110" i="4"/>
  <c r="I110" i="4"/>
  <c r="J110" i="4"/>
  <c r="K110" i="4"/>
  <c r="L110" i="4"/>
  <c r="M110" i="4"/>
  <c r="N110" i="4"/>
  <c r="O110" i="4"/>
  <c r="F111" i="4"/>
  <c r="G111" i="4"/>
  <c r="H111" i="4"/>
  <c r="I111" i="4"/>
  <c r="J111" i="4"/>
  <c r="K111" i="4"/>
  <c r="L111" i="4"/>
  <c r="M111" i="4"/>
  <c r="N111" i="4"/>
  <c r="O111" i="4"/>
  <c r="F112" i="4"/>
  <c r="G112" i="4"/>
  <c r="H112" i="4"/>
  <c r="I112" i="4"/>
  <c r="J112" i="4"/>
  <c r="K112" i="4"/>
  <c r="L112" i="4"/>
  <c r="M112" i="4"/>
  <c r="N112" i="4"/>
  <c r="O112" i="4"/>
  <c r="F113" i="4"/>
  <c r="G113" i="4"/>
  <c r="H113" i="4"/>
  <c r="I113" i="4"/>
  <c r="J113" i="4"/>
  <c r="K113" i="4"/>
  <c r="L113" i="4"/>
  <c r="M113" i="4"/>
  <c r="N113" i="4"/>
  <c r="O113" i="4"/>
  <c r="O109" i="4"/>
  <c r="N109" i="4"/>
  <c r="M109" i="4"/>
  <c r="L109" i="4"/>
  <c r="K109" i="4"/>
  <c r="J109" i="4"/>
  <c r="I109" i="4"/>
  <c r="H109" i="4"/>
  <c r="G109" i="4"/>
  <c r="F10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3" i="4"/>
  <c r="D4" i="4"/>
  <c r="D5" i="4"/>
  <c r="D6" i="4"/>
  <c r="D7" i="4"/>
  <c r="D8" i="4"/>
  <c r="D9" i="4"/>
  <c r="D10" i="4"/>
  <c r="D11" i="4"/>
  <c r="D3" i="4"/>
  <c r="D110" i="4"/>
  <c r="D111" i="4"/>
  <c r="D112" i="4"/>
  <c r="D113" i="4"/>
  <c r="D109" i="4"/>
  <c r="D104" i="4"/>
  <c r="D105" i="4"/>
  <c r="D106" i="4"/>
  <c r="D107" i="4"/>
  <c r="D103" i="4"/>
  <c r="F104" i="4"/>
  <c r="G104" i="4"/>
  <c r="H104" i="4"/>
  <c r="I104" i="4"/>
  <c r="J104" i="4"/>
  <c r="K104" i="4"/>
  <c r="L104" i="4"/>
  <c r="M104" i="4"/>
  <c r="N104" i="4"/>
  <c r="O104" i="4"/>
  <c r="F105" i="4"/>
  <c r="G105" i="4"/>
  <c r="H105" i="4"/>
  <c r="I105" i="4"/>
  <c r="J105" i="4"/>
  <c r="K105" i="4"/>
  <c r="L105" i="4"/>
  <c r="M105" i="4"/>
  <c r="N105" i="4"/>
  <c r="O105" i="4"/>
  <c r="F106" i="4"/>
  <c r="G106" i="4"/>
  <c r="H106" i="4"/>
  <c r="I106" i="4"/>
  <c r="J106" i="4"/>
  <c r="K106" i="4"/>
  <c r="L106" i="4"/>
  <c r="M106" i="4"/>
  <c r="N106" i="4"/>
  <c r="O106" i="4"/>
  <c r="F107" i="4"/>
  <c r="G107" i="4"/>
  <c r="H107" i="4"/>
  <c r="I107" i="4"/>
  <c r="J107" i="4"/>
  <c r="K107" i="4"/>
  <c r="L107" i="4"/>
  <c r="M107" i="4"/>
  <c r="N107" i="4"/>
  <c r="O107" i="4"/>
  <c r="O103" i="4"/>
  <c r="N103" i="4"/>
  <c r="M103" i="4"/>
  <c r="L103" i="4"/>
  <c r="K103" i="4"/>
  <c r="J103" i="4"/>
  <c r="I103" i="4"/>
  <c r="H103" i="4"/>
  <c r="G103" i="4"/>
  <c r="F103" i="4"/>
  <c r="F77" i="4"/>
  <c r="G77" i="4"/>
  <c r="H77" i="4"/>
  <c r="I77" i="4"/>
  <c r="J77" i="4"/>
  <c r="K77" i="4"/>
  <c r="L77" i="4"/>
  <c r="M77" i="4"/>
  <c r="N77" i="4"/>
  <c r="O77" i="4"/>
  <c r="F78" i="4"/>
  <c r="G78" i="4"/>
  <c r="H78" i="4"/>
  <c r="I78" i="4"/>
  <c r="J78" i="4"/>
  <c r="K78" i="4"/>
  <c r="L78" i="4"/>
  <c r="M78" i="4"/>
  <c r="N78" i="4"/>
  <c r="O78" i="4"/>
  <c r="F79" i="4"/>
  <c r="G79" i="4"/>
  <c r="H79" i="4"/>
  <c r="I79" i="4"/>
  <c r="J79" i="4"/>
  <c r="K79" i="4"/>
  <c r="L79" i="4"/>
  <c r="M79" i="4"/>
  <c r="N79" i="4"/>
  <c r="O79" i="4"/>
  <c r="F80" i="4"/>
  <c r="G80" i="4"/>
  <c r="H80" i="4"/>
  <c r="I80" i="4"/>
  <c r="J80" i="4"/>
  <c r="K80" i="4"/>
  <c r="L80" i="4"/>
  <c r="M80" i="4"/>
  <c r="N80" i="4"/>
  <c r="O80" i="4"/>
  <c r="F81" i="4"/>
  <c r="G81" i="4"/>
  <c r="H81" i="4"/>
  <c r="I81" i="4"/>
  <c r="J81" i="4"/>
  <c r="K81" i="4"/>
  <c r="L81" i="4"/>
  <c r="M81" i="4"/>
  <c r="N81" i="4"/>
  <c r="O81" i="4"/>
  <c r="F82" i="4"/>
  <c r="G82" i="4"/>
  <c r="H82" i="4"/>
  <c r="I82" i="4"/>
  <c r="J82" i="4"/>
  <c r="K82" i="4"/>
  <c r="L82" i="4"/>
  <c r="M82" i="4"/>
  <c r="N82" i="4"/>
  <c r="O82" i="4"/>
  <c r="F83" i="4"/>
  <c r="G83" i="4"/>
  <c r="H83" i="4"/>
  <c r="I83" i="4"/>
  <c r="J83" i="4"/>
  <c r="K83" i="4"/>
  <c r="L83" i="4"/>
  <c r="M83" i="4"/>
  <c r="N83" i="4"/>
  <c r="O83" i="4"/>
  <c r="F84" i="4"/>
  <c r="G84" i="4"/>
  <c r="H84" i="4"/>
  <c r="I84" i="4"/>
  <c r="J84" i="4"/>
  <c r="K84" i="4"/>
  <c r="L84" i="4"/>
  <c r="M84" i="4"/>
  <c r="N84" i="4"/>
  <c r="O84" i="4"/>
  <c r="F85" i="4"/>
  <c r="G85" i="4"/>
  <c r="H85" i="4"/>
  <c r="I85" i="4"/>
  <c r="J85" i="4"/>
  <c r="K85" i="4"/>
  <c r="L85" i="4"/>
  <c r="M85" i="4"/>
  <c r="N85" i="4"/>
  <c r="O85" i="4"/>
  <c r="F86" i="4"/>
  <c r="G86" i="4"/>
  <c r="H86" i="4"/>
  <c r="I86" i="4"/>
  <c r="J86" i="4"/>
  <c r="K86" i="4"/>
  <c r="L86" i="4"/>
  <c r="M86" i="4"/>
  <c r="N86" i="4"/>
  <c r="O86" i="4"/>
  <c r="F87" i="4"/>
  <c r="G87" i="4"/>
  <c r="H87" i="4"/>
  <c r="I87" i="4"/>
  <c r="J87" i="4"/>
  <c r="K87" i="4"/>
  <c r="L87" i="4"/>
  <c r="M87" i="4"/>
  <c r="N87" i="4"/>
  <c r="O87" i="4"/>
  <c r="F88" i="4"/>
  <c r="G88" i="4"/>
  <c r="H88" i="4"/>
  <c r="I88" i="4"/>
  <c r="J88" i="4"/>
  <c r="K88" i="4"/>
  <c r="L88" i="4"/>
  <c r="M88" i="4"/>
  <c r="N88" i="4"/>
  <c r="O88" i="4"/>
  <c r="F89" i="4"/>
  <c r="G89" i="4"/>
  <c r="H89" i="4"/>
  <c r="I89" i="4"/>
  <c r="J89" i="4"/>
  <c r="K89" i="4"/>
  <c r="L89" i="4"/>
  <c r="M89" i="4"/>
  <c r="N89" i="4"/>
  <c r="O89" i="4"/>
  <c r="F90" i="4"/>
  <c r="G90" i="4"/>
  <c r="H90" i="4"/>
  <c r="I90" i="4"/>
  <c r="J90" i="4"/>
  <c r="K90" i="4"/>
  <c r="L90" i="4"/>
  <c r="M90" i="4"/>
  <c r="N90" i="4"/>
  <c r="O90" i="4"/>
  <c r="F91" i="4"/>
  <c r="G91" i="4"/>
  <c r="H91" i="4"/>
  <c r="I91" i="4"/>
  <c r="J91" i="4"/>
  <c r="K91" i="4"/>
  <c r="L91" i="4"/>
  <c r="M91" i="4"/>
  <c r="N91" i="4"/>
  <c r="O91" i="4"/>
  <c r="F92" i="4"/>
  <c r="G92" i="4"/>
  <c r="H92" i="4"/>
  <c r="I92" i="4"/>
  <c r="J92" i="4"/>
  <c r="K92" i="4"/>
  <c r="L92" i="4"/>
  <c r="M92" i="4"/>
  <c r="N92" i="4"/>
  <c r="O92" i="4"/>
  <c r="F93" i="4"/>
  <c r="G93" i="4"/>
  <c r="H93" i="4"/>
  <c r="I93" i="4"/>
  <c r="J93" i="4"/>
  <c r="K93" i="4"/>
  <c r="L93" i="4"/>
  <c r="M93" i="4"/>
  <c r="N93" i="4"/>
  <c r="O93" i="4"/>
  <c r="F94" i="4"/>
  <c r="G94" i="4"/>
  <c r="H94" i="4"/>
  <c r="I94" i="4"/>
  <c r="J94" i="4"/>
  <c r="K94" i="4"/>
  <c r="L94" i="4"/>
  <c r="M94" i="4"/>
  <c r="N94" i="4"/>
  <c r="O94" i="4"/>
  <c r="F95" i="4"/>
  <c r="G95" i="4"/>
  <c r="H95" i="4"/>
  <c r="I95" i="4"/>
  <c r="J95" i="4"/>
  <c r="K95" i="4"/>
  <c r="L95" i="4"/>
  <c r="M95" i="4"/>
  <c r="N95" i="4"/>
  <c r="O95" i="4"/>
  <c r="F96" i="4"/>
  <c r="G96" i="4"/>
  <c r="H96" i="4"/>
  <c r="I96" i="4"/>
  <c r="J96" i="4"/>
  <c r="K96" i="4"/>
  <c r="L96" i="4"/>
  <c r="M96" i="4"/>
  <c r="N96" i="4"/>
  <c r="O96" i="4"/>
  <c r="F97" i="4"/>
  <c r="G97" i="4"/>
  <c r="H97" i="4"/>
  <c r="I97" i="4"/>
  <c r="J97" i="4"/>
  <c r="K97" i="4"/>
  <c r="L97" i="4"/>
  <c r="M97" i="4"/>
  <c r="N97" i="4"/>
  <c r="O97" i="4"/>
  <c r="F98" i="4"/>
  <c r="G98" i="4"/>
  <c r="H98" i="4"/>
  <c r="I98" i="4"/>
  <c r="J98" i="4"/>
  <c r="K98" i="4"/>
  <c r="L98" i="4"/>
  <c r="M98" i="4"/>
  <c r="N98" i="4"/>
  <c r="O98" i="4"/>
  <c r="F99" i="4"/>
  <c r="G99" i="4"/>
  <c r="H99" i="4"/>
  <c r="I99" i="4"/>
  <c r="J99" i="4"/>
  <c r="K99" i="4"/>
  <c r="L99" i="4"/>
  <c r="M99" i="4"/>
  <c r="N99" i="4"/>
  <c r="O99" i="4"/>
  <c r="F100" i="4"/>
  <c r="G100" i="4"/>
  <c r="H100" i="4"/>
  <c r="I100" i="4"/>
  <c r="J100" i="4"/>
  <c r="K100" i="4"/>
  <c r="L100" i="4"/>
  <c r="M100" i="4"/>
  <c r="N100" i="4"/>
  <c r="O100" i="4"/>
  <c r="F101" i="4"/>
  <c r="G101" i="4"/>
  <c r="H101" i="4"/>
  <c r="I101" i="4"/>
  <c r="J101" i="4"/>
  <c r="K101" i="4"/>
  <c r="L101" i="4"/>
  <c r="M101" i="4"/>
  <c r="N101" i="4"/>
  <c r="O101" i="4"/>
  <c r="O76" i="4"/>
  <c r="N76" i="4"/>
  <c r="M76" i="4"/>
  <c r="L76" i="4"/>
  <c r="K76" i="4"/>
  <c r="J76" i="4"/>
  <c r="I76" i="4"/>
  <c r="H76" i="4"/>
  <c r="G76" i="4"/>
  <c r="F76" i="4"/>
  <c r="F53" i="4"/>
  <c r="G53" i="4"/>
  <c r="H53" i="4"/>
  <c r="I53" i="4"/>
  <c r="J53" i="4"/>
  <c r="K53" i="4"/>
  <c r="L53" i="4"/>
  <c r="M53" i="4"/>
  <c r="N53" i="4"/>
  <c r="O53" i="4"/>
  <c r="F54" i="4"/>
  <c r="G54" i="4"/>
  <c r="H54" i="4"/>
  <c r="I54" i="4"/>
  <c r="J54" i="4"/>
  <c r="K54" i="4"/>
  <c r="L54" i="4"/>
  <c r="M54" i="4"/>
  <c r="N54" i="4"/>
  <c r="O54" i="4"/>
  <c r="F55" i="4"/>
  <c r="G55" i="4"/>
  <c r="H55" i="4"/>
  <c r="I55" i="4"/>
  <c r="J55" i="4"/>
  <c r="K55" i="4"/>
  <c r="L55" i="4"/>
  <c r="M55" i="4"/>
  <c r="N55" i="4"/>
  <c r="O55" i="4"/>
  <c r="F56" i="4"/>
  <c r="G56" i="4"/>
  <c r="H56" i="4"/>
  <c r="I56" i="4"/>
  <c r="J56" i="4"/>
  <c r="K56" i="4"/>
  <c r="L56" i="4"/>
  <c r="M56" i="4"/>
  <c r="N56" i="4"/>
  <c r="O56" i="4"/>
  <c r="F57" i="4"/>
  <c r="G57" i="4"/>
  <c r="H57" i="4"/>
  <c r="I57" i="4"/>
  <c r="J57" i="4"/>
  <c r="K57" i="4"/>
  <c r="L57" i="4"/>
  <c r="M57" i="4"/>
  <c r="N57" i="4"/>
  <c r="O57" i="4"/>
  <c r="F58" i="4"/>
  <c r="G58" i="4"/>
  <c r="H58" i="4"/>
  <c r="I58" i="4"/>
  <c r="J58" i="4"/>
  <c r="K58" i="4"/>
  <c r="L58" i="4"/>
  <c r="M58" i="4"/>
  <c r="N58" i="4"/>
  <c r="O58" i="4"/>
  <c r="F59" i="4"/>
  <c r="G59" i="4"/>
  <c r="H59" i="4"/>
  <c r="I59" i="4"/>
  <c r="J59" i="4"/>
  <c r="K59" i="4"/>
  <c r="L59" i="4"/>
  <c r="M59" i="4"/>
  <c r="N59" i="4"/>
  <c r="O59" i="4"/>
  <c r="F60" i="4"/>
  <c r="G60" i="4"/>
  <c r="H60" i="4"/>
  <c r="I60" i="4"/>
  <c r="J60" i="4"/>
  <c r="K60" i="4"/>
  <c r="L60" i="4"/>
  <c r="M60" i="4"/>
  <c r="N60" i="4"/>
  <c r="O60" i="4"/>
  <c r="F61" i="4"/>
  <c r="G61" i="4"/>
  <c r="H61" i="4"/>
  <c r="I61" i="4"/>
  <c r="J61" i="4"/>
  <c r="K61" i="4"/>
  <c r="L61" i="4"/>
  <c r="M61" i="4"/>
  <c r="N61" i="4"/>
  <c r="O61" i="4"/>
  <c r="F62" i="4"/>
  <c r="G62" i="4"/>
  <c r="H62" i="4"/>
  <c r="I62" i="4"/>
  <c r="J62" i="4"/>
  <c r="K62" i="4"/>
  <c r="L62" i="4"/>
  <c r="M62" i="4"/>
  <c r="N62" i="4"/>
  <c r="O62" i="4"/>
  <c r="F63" i="4"/>
  <c r="G63" i="4"/>
  <c r="H63" i="4"/>
  <c r="I63" i="4"/>
  <c r="J63" i="4"/>
  <c r="K63" i="4"/>
  <c r="L63" i="4"/>
  <c r="M63" i="4"/>
  <c r="N63" i="4"/>
  <c r="O63" i="4"/>
  <c r="F64" i="4"/>
  <c r="G64" i="4"/>
  <c r="H64" i="4"/>
  <c r="I64" i="4"/>
  <c r="J64" i="4"/>
  <c r="K64" i="4"/>
  <c r="L64" i="4"/>
  <c r="M64" i="4"/>
  <c r="N64" i="4"/>
  <c r="O64" i="4"/>
  <c r="F65" i="4"/>
  <c r="G65" i="4"/>
  <c r="H65" i="4"/>
  <c r="I65" i="4"/>
  <c r="J65" i="4"/>
  <c r="K65" i="4"/>
  <c r="L65" i="4"/>
  <c r="M65" i="4"/>
  <c r="N65" i="4"/>
  <c r="O65" i="4"/>
  <c r="F66" i="4"/>
  <c r="G66" i="4"/>
  <c r="H66" i="4"/>
  <c r="I66" i="4"/>
  <c r="J66" i="4"/>
  <c r="K66" i="4"/>
  <c r="L66" i="4"/>
  <c r="M66" i="4"/>
  <c r="N66" i="4"/>
  <c r="O66" i="4"/>
  <c r="F67" i="4"/>
  <c r="G67" i="4"/>
  <c r="H67" i="4"/>
  <c r="I67" i="4"/>
  <c r="J67" i="4"/>
  <c r="K67" i="4"/>
  <c r="L67" i="4"/>
  <c r="M67" i="4"/>
  <c r="N67" i="4"/>
  <c r="O67" i="4"/>
  <c r="F68" i="4"/>
  <c r="G68" i="4"/>
  <c r="H68" i="4"/>
  <c r="I68" i="4"/>
  <c r="J68" i="4"/>
  <c r="K68" i="4"/>
  <c r="L68" i="4"/>
  <c r="M68" i="4"/>
  <c r="N68" i="4"/>
  <c r="O68" i="4"/>
  <c r="F69" i="4"/>
  <c r="G69" i="4"/>
  <c r="H69" i="4"/>
  <c r="I69" i="4"/>
  <c r="J69" i="4"/>
  <c r="K69" i="4"/>
  <c r="L69" i="4"/>
  <c r="M69" i="4"/>
  <c r="N69" i="4"/>
  <c r="O69" i="4"/>
  <c r="F70" i="4"/>
  <c r="G70" i="4"/>
  <c r="H70" i="4"/>
  <c r="I70" i="4"/>
  <c r="J70" i="4"/>
  <c r="K70" i="4"/>
  <c r="L70" i="4"/>
  <c r="M70" i="4"/>
  <c r="N70" i="4"/>
  <c r="O70" i="4"/>
  <c r="F71" i="4"/>
  <c r="G71" i="4"/>
  <c r="H71" i="4"/>
  <c r="I71" i="4"/>
  <c r="J71" i="4"/>
  <c r="K71" i="4"/>
  <c r="L71" i="4"/>
  <c r="M71" i="4"/>
  <c r="N71" i="4"/>
  <c r="O71" i="4"/>
  <c r="F72" i="4"/>
  <c r="G72" i="4"/>
  <c r="H72" i="4"/>
  <c r="I72" i="4"/>
  <c r="J72" i="4"/>
  <c r="K72" i="4"/>
  <c r="L72" i="4"/>
  <c r="M72" i="4"/>
  <c r="N72" i="4"/>
  <c r="O72" i="4"/>
  <c r="F73" i="4"/>
  <c r="G73" i="4"/>
  <c r="H73" i="4"/>
  <c r="I73" i="4"/>
  <c r="J73" i="4"/>
  <c r="K73" i="4"/>
  <c r="L73" i="4"/>
  <c r="M73" i="4"/>
  <c r="N73" i="4"/>
  <c r="O73" i="4"/>
  <c r="F74" i="4"/>
  <c r="G74" i="4"/>
  <c r="H74" i="4"/>
  <c r="I74" i="4"/>
  <c r="J74" i="4"/>
  <c r="K74" i="4"/>
  <c r="L74" i="4"/>
  <c r="M74" i="4"/>
  <c r="N74" i="4"/>
  <c r="O74" i="4"/>
  <c r="F75" i="4"/>
  <c r="G75" i="4"/>
  <c r="H75" i="4"/>
  <c r="I75" i="4"/>
  <c r="J75" i="4"/>
  <c r="K75" i="4"/>
  <c r="L75" i="4"/>
  <c r="M75" i="4"/>
  <c r="N75" i="4"/>
  <c r="O75" i="4"/>
  <c r="O52" i="4"/>
  <c r="N52" i="4"/>
  <c r="M52" i="4"/>
  <c r="L52" i="4"/>
  <c r="K52" i="4"/>
  <c r="J52" i="4"/>
  <c r="I52" i="4"/>
  <c r="H52" i="4"/>
  <c r="G52" i="4"/>
  <c r="F52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<sst xmlns="http://schemas.openxmlformats.org/spreadsheetml/2006/main" count="1385" uniqueCount="274">
  <si>
    <t>Min Weight (kg) (Exclusive)</t>
  </si>
  <si>
    <t>Max Weight (kg) (Inclusive)</t>
  </si>
  <si>
    <t>Rate in SGD</t>
  </si>
  <si>
    <t>Domestic or International</t>
  </si>
  <si>
    <t>Domestic</t>
  </si>
  <si>
    <t>UPS Service</t>
  </si>
  <si>
    <t>UPS Express Saver - Domestic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</si>
  <si>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</si>
  <si>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</si>
  <si>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</si>
  <si>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</si>
  <si>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</si>
  <si>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</si>
  <si>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</si>
  <si>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</si>
  <si>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Armenia</t>
  </si>
  <si>
    <t>Aruba</t>
  </si>
  <si>
    <t>Azerbaijan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</si>
  <si>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</si>
  <si>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</si>
  <si>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</si>
  <si>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</si>
  <si>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</si>
  <si>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</si>
  <si>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</si>
  <si>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</si>
  <si>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</si>
  <si>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</si>
  <si>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</si>
  <si>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Bulgaria</t>
  </si>
  <si>
    <t>Burkina Faso</t>
  </si>
  <si>
    <t>Burundi</t>
  </si>
  <si>
    <t>Cameroon</t>
  </si>
  <si>
    <t>Cape Verde</t>
  </si>
  <si>
    <t>Cayman Islands</t>
  </si>
  <si>
    <t>Central African Republic</t>
  </si>
  <si>
    <t>Chad</t>
  </si>
  <si>
    <t>Comoros</t>
  </si>
  <si>
    <t>Cook Islands</t>
  </si>
  <si>
    <t>Curacao</t>
  </si>
  <si>
    <t>Cyprus</t>
  </si>
  <si>
    <t>Djibouti</t>
  </si>
  <si>
    <t>Dominica</t>
  </si>
  <si>
    <t>Egypt</t>
  </si>
  <si>
    <t>Equatorial Guinea</t>
  </si>
  <si>
    <t>Eritrea</t>
  </si>
  <si>
    <t>Estonia</t>
  </si>
  <si>
    <t>Ethiopia</t>
  </si>
  <si>
    <t>Faroe Islands</t>
  </si>
  <si>
    <t>Fiji</t>
  </si>
  <si>
    <t>French Guiana</t>
  </si>
  <si>
    <t>French Polynesia</t>
  </si>
  <si>
    <t>Gabon</t>
  </si>
  <si>
    <t>Gambia</t>
  </si>
  <si>
    <t>Ghana</t>
  </si>
  <si>
    <t>Gibraltar</t>
  </si>
  <si>
    <t>Greenland</t>
  </si>
  <si>
    <t>Grenada</t>
  </si>
  <si>
    <t>Guam</t>
  </si>
  <si>
    <t>Guinea</t>
  </si>
  <si>
    <t>Guinea-Bissau</t>
  </si>
  <si>
    <t>Iceland</t>
  </si>
  <si>
    <t>Iraq</t>
  </si>
  <si>
    <t>Israel</t>
  </si>
  <si>
    <t>Jordan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</si>
  <si>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</si>
  <si>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</si>
  <si>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</si>
  <si>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</si>
  <si>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</si>
  <si>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</si>
  <si>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</si>
  <si>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</si>
  <si>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</si>
  <si>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</si>
  <si>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</si>
  <si>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</si>
  <si>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</si>
  <si>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</si>
  <si>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</si>
  <si>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</si>
  <si>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</si>
  <si>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</si>
  <si>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</si>
  <si>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</si>
  <si>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Micronesia, Federated States of</t>
  </si>
  <si>
    <t>Mongolia</t>
  </si>
  <si>
    <t>Montenegro</t>
  </si>
  <si>
    <t>Montserrat</t>
  </si>
  <si>
    <t>Morocco</t>
  </si>
  <si>
    <t>Mozambique</t>
  </si>
  <si>
    <t>Myanmar</t>
  </si>
  <si>
    <t>Namibia</t>
  </si>
  <si>
    <t>New Caledonia</t>
  </si>
  <si>
    <t>Nicaragua</t>
  </si>
  <si>
    <t>Niger</t>
  </si>
  <si>
    <t>Oman</t>
  </si>
  <si>
    <t>Palau</t>
  </si>
  <si>
    <t>Papua New Guinea</t>
  </si>
  <si>
    <t>Paraguay</t>
  </si>
  <si>
    <t>Ponape (Micronesia, Federated States of)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</si>
  <si>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</si>
  <si>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</si>
  <si>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</si>
  <si>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</si>
  <si>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</si>
  <si>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</si>
  <si>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</si>
  <si>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</si>
  <si>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</si>
  <si>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</si>
  <si>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</si>
  <si>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</si>
  <si>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</si>
  <si>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St. Christopher (St. Kitts)</t>
  </si>
  <si>
    <t>St. John (U.S. Virgin Islands)</t>
  </si>
  <si>
    <t>St. Thomas (U.S. Virgin Islands)</t>
  </si>
  <si>
    <t>Suriname</t>
  </si>
  <si>
    <t>Swaziland</t>
  </si>
  <si>
    <t>Tahiti (French Polynesia)</t>
  </si>
  <si>
    <t>Tanzania, United Republic of</t>
  </si>
  <si>
    <t>Timor-Leste</t>
  </si>
  <si>
    <t>Togo</t>
  </si>
  <si>
    <t>Tonga</t>
  </si>
  <si>
    <t>Tortola (British Virgin Islands)</t>
  </si>
  <si>
    <t>Truk (Micronesia, Federated States of)</t>
  </si>
  <si>
    <t>Tunisia</t>
  </si>
  <si>
    <t>Turkey</t>
  </si>
  <si>
    <t>Turkmenistan</t>
  </si>
  <si>
    <t>Tuvalu</t>
  </si>
  <si>
    <t>Uganda</t>
  </si>
  <si>
    <t>Union Islands (St. Vincent &amp; the Grenadines)</t>
  </si>
  <si>
    <t>United Arab Emirates</t>
  </si>
  <si>
    <t>Uruguay</t>
  </si>
  <si>
    <t>Uzbekistan</t>
  </si>
  <si>
    <t>Vanuatu</t>
  </si>
  <si>
    <t>Virgin Gorda (British Virgin Islands)</t>
  </si>
  <si>
    <t>Yap (Micronesia, Federated States of)</t>
  </si>
  <si>
    <t>Zambia</t>
  </si>
  <si>
    <t>Zimbabwe</t>
  </si>
  <si>
    <t>Aland Islands</t>
  </si>
  <si>
    <t>Argentina</t>
  </si>
  <si>
    <t>Australia</t>
  </si>
  <si>
    <t>Austria</t>
  </si>
  <si>
    <t>Portugal</t>
  </si>
  <si>
    <t>Bahamas</t>
  </si>
  <si>
    <t>Belarus</t>
  </si>
  <si>
    <t>Bonaire, Sint Eustatius and Saba</t>
  </si>
  <si>
    <t>Brazil</t>
  </si>
  <si>
    <t>Virgin Islands, British</t>
  </si>
  <si>
    <t>Brunei Darussalam</t>
  </si>
  <si>
    <t>Germany</t>
  </si>
  <si>
    <t>Cambodia</t>
  </si>
  <si>
    <t>Azores (Portugal)</t>
  </si>
  <si>
    <t>Buesingen (Germany)</t>
  </si>
  <si>
    <t>Campione/ Lake Lugano (Italy)</t>
  </si>
  <si>
    <t>Canada</t>
  </si>
  <si>
    <t>Canary Islands (Spain)</t>
  </si>
  <si>
    <t>Ceuta (Spain)</t>
  </si>
  <si>
    <t>Chile</t>
  </si>
  <si>
    <t>China</t>
  </si>
  <si>
    <t>China Mainland (Excluding Southern China Mainland)</t>
  </si>
  <si>
    <t>Southern China Mainland</t>
  </si>
  <si>
    <t>Colombia</t>
  </si>
  <si>
    <t>Congo</t>
  </si>
  <si>
    <t>Congo, the Democratic Republic of the</t>
  </si>
  <si>
    <t>Costa Rica</t>
  </si>
  <si>
    <t>Cote D'Ivoire</t>
  </si>
  <si>
    <t>Croatia</t>
  </si>
  <si>
    <t>Czech Republic</t>
  </si>
  <si>
    <t>Denmark</t>
  </si>
  <si>
    <t>Dominican Republic</t>
  </si>
  <si>
    <t>Ecuador</t>
  </si>
  <si>
    <t>El Salvador</t>
  </si>
  <si>
    <t>United Kingdom</t>
  </si>
  <si>
    <t>Finland</t>
  </si>
  <si>
    <t>France</t>
  </si>
  <si>
    <t>Georgia</t>
  </si>
  <si>
    <t>Greece</t>
  </si>
  <si>
    <t>Guadeloupe</t>
  </si>
  <si>
    <t>Guatemala</t>
  </si>
  <si>
    <t>Guernsey</t>
  </si>
  <si>
    <t>Guyana</t>
  </si>
  <si>
    <t>Haiti</t>
  </si>
  <si>
    <t>Heligoland (Germany)</t>
  </si>
  <si>
    <t>Honduras</t>
  </si>
  <si>
    <t>Hong Kong</t>
  </si>
  <si>
    <t>Hungary</t>
  </si>
  <si>
    <t>India</t>
  </si>
  <si>
    <t>Indonesia</t>
  </si>
  <si>
    <t>Ireland</t>
  </si>
  <si>
    <t>Italy</t>
  </si>
  <si>
    <t>Jamaica</t>
  </si>
  <si>
    <t>Japan</t>
  </si>
  <si>
    <t>Jersey</t>
  </si>
  <si>
    <t>Kazakhstan</t>
  </si>
  <si>
    <t>Kyrgyzstan</t>
  </si>
  <si>
    <t>South Korea</t>
  </si>
  <si>
    <t>Lao People's Democratic Republic</t>
  </si>
  <si>
    <t>Libya</t>
  </si>
  <si>
    <t>Liechtenstein</t>
  </si>
  <si>
    <t>Livigno (Italy)</t>
  </si>
  <si>
    <t>Macao</t>
  </si>
  <si>
    <t>Macedonia, the Former Yugoslav Republic of</t>
  </si>
  <si>
    <t>Madeira (Portugal)</t>
  </si>
  <si>
    <t>Malaysia</t>
  </si>
  <si>
    <t>Melilla (Spain)</t>
  </si>
  <si>
    <t>Mexico</t>
  </si>
  <si>
    <t>Moldova, Republic of</t>
  </si>
  <si>
    <t>Monaco</t>
  </si>
  <si>
    <t>Mount Athos (Greece)</t>
  </si>
  <si>
    <t>Nepal</t>
  </si>
  <si>
    <t>Netherlands</t>
  </si>
  <si>
    <t>New Zealand</t>
  </si>
  <si>
    <t>Nigeria</t>
  </si>
  <si>
    <t>Norfolk Island</t>
  </si>
  <si>
    <t>Northern Ireland (United Kingdom)</t>
  </si>
  <si>
    <t>Northern Mariana Islands</t>
  </si>
  <si>
    <t>Norway</t>
  </si>
  <si>
    <t>Pakistan</t>
  </si>
  <si>
    <t>Panama</t>
  </si>
  <si>
    <t>Peru</t>
  </si>
  <si>
    <t>Philippines</t>
  </si>
  <si>
    <t>Poland</t>
  </si>
  <si>
    <t>Puerto Rico</t>
  </si>
  <si>
    <t>Reunion</t>
  </si>
  <si>
    <t>Rota (Northern Mariana Islands)</t>
  </si>
  <si>
    <t>Russian Federation</t>
  </si>
  <si>
    <t>Saipan (Northern Mariana Islands)</t>
  </si>
  <si>
    <t>Scotland (United Kingdom)</t>
  </si>
  <si>
    <t>South Africa</t>
  </si>
  <si>
    <t>Spain</t>
  </si>
  <si>
    <t>Sri Lanka</t>
  </si>
  <si>
    <t>Saint Barthelemy</t>
  </si>
  <si>
    <t>Saint Kitts and Nevis</t>
  </si>
  <si>
    <t>Virgin Islands, U.S.</t>
  </si>
  <si>
    <t>Saint Lucia</t>
  </si>
  <si>
    <t>Saint Martin (French part)</t>
  </si>
  <si>
    <t>Sint Maarten (Dutch part)</t>
  </si>
  <si>
    <t>Saint Vincent and the Grenadines</t>
  </si>
  <si>
    <t>Sweden</t>
  </si>
  <si>
    <t>Switzerland</t>
  </si>
  <si>
    <t>Taiwan</t>
  </si>
  <si>
    <t>Thailand</t>
  </si>
  <si>
    <t>Tinian (Northern Mariana Islands)</t>
  </si>
  <si>
    <t>Trinidad and Tobago</t>
  </si>
  <si>
    <t>Turks and Caicos Islands</t>
  </si>
  <si>
    <t>Ukraine</t>
  </si>
  <si>
    <t>United States</t>
  </si>
  <si>
    <t>Holy See (Vatican City State)</t>
  </si>
  <si>
    <t>Venezuela</t>
  </si>
  <si>
    <t>Viet Nam</t>
  </si>
  <si>
    <t>Wales (United Kingdom)</t>
  </si>
  <si>
    <t>Wallis and Futuna</t>
  </si>
  <si>
    <t>Yemen</t>
  </si>
  <si>
    <t>Territory</t>
  </si>
  <si>
    <t>Service</t>
  </si>
  <si>
    <t>Earliest Time (days)</t>
  </si>
  <si>
    <t>Latest Time (days)</t>
  </si>
  <si>
    <t>International</t>
  </si>
  <si>
    <t>UPS Worldwide Express Plus</t>
  </si>
  <si>
    <t>UPS Worldwide Express</t>
  </si>
  <si>
    <t>UPS Worldwide Express Saver</t>
  </si>
  <si>
    <t>UPS Worldwide Expedited</t>
  </si>
  <si>
    <t>Documents / Everything</t>
  </si>
  <si>
    <t>Lower Limit (kg) (Exclusive)</t>
  </si>
  <si>
    <t>Upper Limit (kg) (Inclusive)</t>
  </si>
  <si>
    <t>Remarks</t>
  </si>
  <si>
    <t>Documents</t>
  </si>
  <si>
    <t>Non-docs</t>
  </si>
  <si>
    <t>Everything</t>
  </si>
  <si>
    <t>Rates only for shipping Documents</t>
  </si>
  <si>
    <t>Using UPS 10KG Box</t>
  </si>
  <si>
    <t>Using UPS 25KG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</si>
</sst>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D992-6FBE-4E7D-A6E6-B58F5AA02F0E}">
  <dimension ref="A1:E91"/>
  <sheetViews>
    <sheetView tabSelected="1" workbookViewId="0"/>
  </sheetViews>
  <sheetFormatPr defaultRowHeight="14.5" x14ac:dyDescent="0.35"/>
  <cols>
    <col min="1" max="1" width="12" customWidth="1"/>
    <col min="2" max="2" width="25.453125" bestFit="1" customWidth="1"/>
    <col min="3" max="4" width="14.1796875" customWidth="1"/>
  </cols>
  <sheetData>
    <row r="1" spans="1:5" ht="29" x14ac:dyDescent="0.35">
      <c r="A1" s="1" t="s">
        <v>3</v>
      </c>
      <c r="B1" s="1" t="s">
        <v>5</v>
      </c>
      <c r="C1" s="1" t="s">
        <v>0</v>
      </c>
      <c r="D1" s="1" t="s">
        <v>1</v>
      </c>
      <c r="E1" s="1" t="s">
        <v>2</v>
      </c>
    </row>
    <row r="2" spans="1:5" x14ac:dyDescent="0.35">
      <c r="A2" t="s">
        <v>4</v>
      </c>
      <c r="B2" t="s">
        <v>6</v>
      </c>
      <c r="C2">
        <v>0</v>
      </c>
      <c r="D2">
        <v>0.5</v>
      </c>
      <c r="E2">
        <v>20</v>
      </c>
    </row>
    <row r="3" spans="1:5" x14ac:dyDescent="0.35">
      <c r="A3" t="s">
        <v>4</v>
      </c>
      <c r="B3" t="s">
        <v>6</v>
      </c>
      <c r="C3">
        <f>D2</f>
        <v>0.5</v>
      </c>
      <c r="D3">
        <v>1</v>
      </c>
      <c r="E3">
        <v>20</v>
      </c>
    </row>
    <row r="4" spans="1:5" x14ac:dyDescent="0.35">
      <c r="A4" t="s">
        <v>4</v>
      </c>
      <c r="B4" t="s">
        <v>6</v>
      </c>
      <c r="C4">
        <f t="shared" ref="C4:C67" si="0">D3</f>
        <v>1</v>
      </c>
      <c r="D4">
        <v>1.5</v>
      </c>
      <c r="E4">
        <v>20</v>
      </c>
    </row>
    <row r="5" spans="1:5" x14ac:dyDescent="0.35">
      <c r="A5" t="s">
        <v>4</v>
      </c>
      <c r="B5" t="s">
        <v>6</v>
      </c>
      <c r="C5">
        <f t="shared" si="0"/>
        <v>1.5</v>
      </c>
      <c r="D5">
        <v>2</v>
      </c>
      <c r="E5">
        <v>20</v>
      </c>
    </row>
    <row r="6" spans="1:5" x14ac:dyDescent="0.35">
      <c r="A6" t="s">
        <v>4</v>
      </c>
      <c r="B6" t="s">
        <v>6</v>
      </c>
      <c r="C6">
        <f t="shared" si="0"/>
        <v>2</v>
      </c>
      <c r="D6">
        <v>2.5</v>
      </c>
      <c r="E6">
        <v>20.2</v>
      </c>
    </row>
    <row r="7" spans="1:5" x14ac:dyDescent="0.35">
      <c r="A7" t="s">
        <v>4</v>
      </c>
      <c r="B7" t="s">
        <v>6</v>
      </c>
      <c r="C7">
        <f t="shared" si="0"/>
        <v>2.5</v>
      </c>
      <c r="D7">
        <v>3</v>
      </c>
      <c r="E7">
        <v>20.3</v>
      </c>
    </row>
    <row r="8" spans="1:5" x14ac:dyDescent="0.35">
      <c r="A8" t="s">
        <v>4</v>
      </c>
      <c r="B8" t="s">
        <v>6</v>
      </c>
      <c r="C8">
        <f t="shared" si="0"/>
        <v>3</v>
      </c>
      <c r="D8">
        <v>3.5</v>
      </c>
      <c r="E8">
        <v>20.5</v>
      </c>
    </row>
    <row r="9" spans="1:5" x14ac:dyDescent="0.35">
      <c r="A9" t="s">
        <v>4</v>
      </c>
      <c r="B9" t="s">
        <v>6</v>
      </c>
      <c r="C9">
        <f t="shared" si="0"/>
        <v>3.5</v>
      </c>
      <c r="D9">
        <v>4</v>
      </c>
      <c r="E9">
        <v>20.7</v>
      </c>
    </row>
    <row r="10" spans="1:5" x14ac:dyDescent="0.35">
      <c r="A10" t="s">
        <v>4</v>
      </c>
      <c r="B10" t="s">
        <v>6</v>
      </c>
      <c r="C10">
        <f t="shared" si="0"/>
        <v>4</v>
      </c>
      <c r="D10">
        <v>4.5</v>
      </c>
      <c r="E10">
        <v>20.8</v>
      </c>
    </row>
    <row r="11" spans="1:5" x14ac:dyDescent="0.35">
      <c r="A11" t="s">
        <v>4</v>
      </c>
      <c r="B11" t="s">
        <v>6</v>
      </c>
      <c r="C11">
        <f t="shared" si="0"/>
        <v>4.5</v>
      </c>
      <c r="D11">
        <v>5</v>
      </c>
      <c r="E11">
        <v>21</v>
      </c>
    </row>
    <row r="12" spans="1:5" x14ac:dyDescent="0.35">
      <c r="A12" t="s">
        <v>4</v>
      </c>
      <c r="B12" t="s">
        <v>6</v>
      </c>
      <c r="C12">
        <f t="shared" si="0"/>
        <v>5</v>
      </c>
      <c r="D12">
        <v>5.5</v>
      </c>
      <c r="E12">
        <v>21.1</v>
      </c>
    </row>
    <row r="13" spans="1:5" x14ac:dyDescent="0.35">
      <c r="A13" t="s">
        <v>4</v>
      </c>
      <c r="B13" t="s">
        <v>6</v>
      </c>
      <c r="C13">
        <f t="shared" si="0"/>
        <v>5.5</v>
      </c>
      <c r="D13">
        <v>6</v>
      </c>
      <c r="E13">
        <v>21.2</v>
      </c>
    </row>
    <row r="14" spans="1:5" x14ac:dyDescent="0.35">
      <c r="A14" t="s">
        <v>4</v>
      </c>
      <c r="B14" t="s">
        <v>6</v>
      </c>
      <c r="C14">
        <f t="shared" si="0"/>
        <v>6</v>
      </c>
      <c r="D14">
        <v>6.5</v>
      </c>
      <c r="E14">
        <v>21.3</v>
      </c>
    </row>
    <row r="15" spans="1:5" x14ac:dyDescent="0.35">
      <c r="A15" t="s">
        <v>4</v>
      </c>
      <c r="B15" t="s">
        <v>6</v>
      </c>
      <c r="C15">
        <f t="shared" si="0"/>
        <v>6.5</v>
      </c>
      <c r="D15">
        <v>7</v>
      </c>
      <c r="E15">
        <v>21.4</v>
      </c>
    </row>
    <row r="16" spans="1:5" x14ac:dyDescent="0.35">
      <c r="A16" t="s">
        <v>4</v>
      </c>
      <c r="B16" t="s">
        <v>6</v>
      </c>
      <c r="C16">
        <f t="shared" si="0"/>
        <v>7</v>
      </c>
      <c r="D16">
        <v>7.5</v>
      </c>
      <c r="E16">
        <v>21.5</v>
      </c>
    </row>
    <row r="17" spans="1:5" x14ac:dyDescent="0.35">
      <c r="A17" t="s">
        <v>4</v>
      </c>
      <c r="B17" t="s">
        <v>6</v>
      </c>
      <c r="C17">
        <f t="shared" si="0"/>
        <v>7.5</v>
      </c>
      <c r="D17">
        <v>8</v>
      </c>
      <c r="E17">
        <v>21.6</v>
      </c>
    </row>
    <row r="18" spans="1:5" x14ac:dyDescent="0.35">
      <c r="A18" t="s">
        <v>4</v>
      </c>
      <c r="B18" t="s">
        <v>6</v>
      </c>
      <c r="C18">
        <f t="shared" si="0"/>
        <v>8</v>
      </c>
      <c r="D18">
        <v>8.5</v>
      </c>
      <c r="E18">
        <v>21.7</v>
      </c>
    </row>
    <row r="19" spans="1:5" x14ac:dyDescent="0.35">
      <c r="A19" t="s">
        <v>4</v>
      </c>
      <c r="B19" t="s">
        <v>6</v>
      </c>
      <c r="C19">
        <f t="shared" si="0"/>
        <v>8.5</v>
      </c>
      <c r="D19">
        <v>9</v>
      </c>
      <c r="E19">
        <v>21.8</v>
      </c>
    </row>
    <row r="20" spans="1:5" x14ac:dyDescent="0.35">
      <c r="A20" t="s">
        <v>4</v>
      </c>
      <c r="B20" t="s">
        <v>6</v>
      </c>
      <c r="C20">
        <f t="shared" si="0"/>
        <v>9</v>
      </c>
      <c r="D20">
        <v>9.5</v>
      </c>
      <c r="E20">
        <v>21.9</v>
      </c>
    </row>
    <row r="21" spans="1:5" x14ac:dyDescent="0.35">
      <c r="A21" t="s">
        <v>4</v>
      </c>
      <c r="B21" t="s">
        <v>6</v>
      </c>
      <c r="C21">
        <f t="shared" si="0"/>
        <v>9.5</v>
      </c>
      <c r="D21">
        <v>10</v>
      </c>
      <c r="E21">
        <v>22</v>
      </c>
    </row>
    <row r="22" spans="1:5" x14ac:dyDescent="0.35">
      <c r="A22" t="s">
        <v>4</v>
      </c>
      <c r="B22" t="s">
        <v>6</v>
      </c>
      <c r="C22">
        <f t="shared" si="0"/>
        <v>10</v>
      </c>
      <c r="D22">
        <v>10.5</v>
      </c>
      <c r="E22">
        <v>22.2</v>
      </c>
    </row>
    <row r="23" spans="1:5" x14ac:dyDescent="0.35">
      <c r="A23" t="s">
        <v>4</v>
      </c>
      <c r="B23" t="s">
        <v>6</v>
      </c>
      <c r="C23">
        <f t="shared" si="0"/>
        <v>10.5</v>
      </c>
      <c r="D23">
        <v>11</v>
      </c>
      <c r="E23">
        <v>22.4</v>
      </c>
    </row>
    <row r="24" spans="1:5" x14ac:dyDescent="0.35">
      <c r="A24" t="s">
        <v>4</v>
      </c>
      <c r="B24" t="s">
        <v>6</v>
      </c>
      <c r="C24">
        <f t="shared" si="0"/>
        <v>11</v>
      </c>
      <c r="D24">
        <v>11.5</v>
      </c>
      <c r="E24">
        <v>22.6</v>
      </c>
    </row>
    <row r="25" spans="1:5" x14ac:dyDescent="0.35">
      <c r="A25" t="s">
        <v>4</v>
      </c>
      <c r="B25" t="s">
        <v>6</v>
      </c>
      <c r="C25">
        <f t="shared" si="0"/>
        <v>11.5</v>
      </c>
      <c r="D25">
        <v>12</v>
      </c>
      <c r="E25">
        <v>22.8</v>
      </c>
    </row>
    <row r="26" spans="1:5" x14ac:dyDescent="0.35">
      <c r="A26" t="s">
        <v>4</v>
      </c>
      <c r="B26" t="s">
        <v>6</v>
      </c>
      <c r="C26">
        <f t="shared" si="0"/>
        <v>12</v>
      </c>
      <c r="D26">
        <v>12.5</v>
      </c>
      <c r="E26">
        <v>23</v>
      </c>
    </row>
    <row r="27" spans="1:5" x14ac:dyDescent="0.35">
      <c r="A27" t="s">
        <v>4</v>
      </c>
      <c r="B27" t="s">
        <v>6</v>
      </c>
      <c r="C27">
        <f t="shared" si="0"/>
        <v>12.5</v>
      </c>
      <c r="D27">
        <v>13</v>
      </c>
      <c r="E27">
        <v>23.2</v>
      </c>
    </row>
    <row r="28" spans="1:5" x14ac:dyDescent="0.35">
      <c r="A28" t="s">
        <v>4</v>
      </c>
      <c r="B28" t="s">
        <v>6</v>
      </c>
      <c r="C28">
        <f t="shared" si="0"/>
        <v>13</v>
      </c>
      <c r="D28">
        <v>13.5</v>
      </c>
      <c r="E28">
        <v>23.4</v>
      </c>
    </row>
    <row r="29" spans="1:5" x14ac:dyDescent="0.35">
      <c r="A29" t="s">
        <v>4</v>
      </c>
      <c r="B29" t="s">
        <v>6</v>
      </c>
      <c r="C29">
        <f t="shared" si="0"/>
        <v>13.5</v>
      </c>
      <c r="D29">
        <v>14</v>
      </c>
      <c r="E29">
        <v>23.6</v>
      </c>
    </row>
    <row r="30" spans="1:5" x14ac:dyDescent="0.35">
      <c r="A30" t="s">
        <v>4</v>
      </c>
      <c r="B30" t="s">
        <v>6</v>
      </c>
      <c r="C30">
        <f t="shared" si="0"/>
        <v>14</v>
      </c>
      <c r="D30">
        <v>14.5</v>
      </c>
      <c r="E30">
        <v>23.8</v>
      </c>
    </row>
    <row r="31" spans="1:5" x14ac:dyDescent="0.35">
      <c r="A31" t="s">
        <v>4</v>
      </c>
      <c r="B31" t="s">
        <v>6</v>
      </c>
      <c r="C31">
        <f t="shared" si="0"/>
        <v>14.5</v>
      </c>
      <c r="D31">
        <v>15</v>
      </c>
      <c r="E31">
        <v>24</v>
      </c>
    </row>
    <row r="32" spans="1:5" x14ac:dyDescent="0.35">
      <c r="A32" t="s">
        <v>4</v>
      </c>
      <c r="B32" t="s">
        <v>6</v>
      </c>
      <c r="C32">
        <f t="shared" si="0"/>
        <v>15</v>
      </c>
      <c r="D32">
        <v>15.5</v>
      </c>
      <c r="E32">
        <v>24.3</v>
      </c>
    </row>
    <row r="33" spans="1:5" x14ac:dyDescent="0.35">
      <c r="A33" t="s">
        <v>4</v>
      </c>
      <c r="B33" t="s">
        <v>6</v>
      </c>
      <c r="C33">
        <f t="shared" si="0"/>
        <v>15.5</v>
      </c>
      <c r="D33">
        <v>16</v>
      </c>
      <c r="E33">
        <v>24.6</v>
      </c>
    </row>
    <row r="34" spans="1:5" x14ac:dyDescent="0.35">
      <c r="A34" t="s">
        <v>4</v>
      </c>
      <c r="B34" t="s">
        <v>6</v>
      </c>
      <c r="C34">
        <f t="shared" si="0"/>
        <v>16</v>
      </c>
      <c r="D34">
        <v>16.5</v>
      </c>
      <c r="E34">
        <v>24.9</v>
      </c>
    </row>
    <row r="35" spans="1:5" x14ac:dyDescent="0.35">
      <c r="A35" t="s">
        <v>4</v>
      </c>
      <c r="B35" t="s">
        <v>6</v>
      </c>
      <c r="C35">
        <f t="shared" si="0"/>
        <v>16.5</v>
      </c>
      <c r="D35">
        <v>17</v>
      </c>
      <c r="E35">
        <v>25.2</v>
      </c>
    </row>
    <row r="36" spans="1:5" x14ac:dyDescent="0.35">
      <c r="A36" t="s">
        <v>4</v>
      </c>
      <c r="B36" t="s">
        <v>6</v>
      </c>
      <c r="C36">
        <f t="shared" si="0"/>
        <v>17</v>
      </c>
      <c r="D36">
        <v>17.5</v>
      </c>
      <c r="E36">
        <v>25.5</v>
      </c>
    </row>
    <row r="37" spans="1:5" x14ac:dyDescent="0.35">
      <c r="A37" t="s">
        <v>4</v>
      </c>
      <c r="B37" t="s">
        <v>6</v>
      </c>
      <c r="C37">
        <f t="shared" si="0"/>
        <v>17.5</v>
      </c>
      <c r="D37">
        <v>18</v>
      </c>
      <c r="E37">
        <v>25.8</v>
      </c>
    </row>
    <row r="38" spans="1:5" x14ac:dyDescent="0.35">
      <c r="A38" t="s">
        <v>4</v>
      </c>
      <c r="B38" t="s">
        <v>6</v>
      </c>
      <c r="C38">
        <f t="shared" si="0"/>
        <v>18</v>
      </c>
      <c r="D38">
        <v>18.5</v>
      </c>
      <c r="E38">
        <v>26.1</v>
      </c>
    </row>
    <row r="39" spans="1:5" x14ac:dyDescent="0.35">
      <c r="A39" t="s">
        <v>4</v>
      </c>
      <c r="B39" t="s">
        <v>6</v>
      </c>
      <c r="C39">
        <f t="shared" si="0"/>
        <v>18.5</v>
      </c>
      <c r="D39">
        <v>19</v>
      </c>
      <c r="E39">
        <v>26.4</v>
      </c>
    </row>
    <row r="40" spans="1:5" x14ac:dyDescent="0.35">
      <c r="A40" t="s">
        <v>4</v>
      </c>
      <c r="B40" t="s">
        <v>6</v>
      </c>
      <c r="C40">
        <f t="shared" si="0"/>
        <v>19</v>
      </c>
      <c r="D40">
        <v>19.5</v>
      </c>
      <c r="E40">
        <v>26.7</v>
      </c>
    </row>
    <row r="41" spans="1:5" x14ac:dyDescent="0.35">
      <c r="A41" t="s">
        <v>4</v>
      </c>
      <c r="B41" t="s">
        <v>6</v>
      </c>
      <c r="C41">
        <f t="shared" si="0"/>
        <v>19.5</v>
      </c>
      <c r="D41">
        <v>20</v>
      </c>
      <c r="E41">
        <v>27</v>
      </c>
    </row>
    <row r="42" spans="1:5" x14ac:dyDescent="0.35">
      <c r="A42" t="s">
        <v>4</v>
      </c>
      <c r="B42" t="s">
        <v>6</v>
      </c>
      <c r="C42">
        <f t="shared" si="0"/>
        <v>20</v>
      </c>
      <c r="D42">
        <v>21</v>
      </c>
      <c r="E42">
        <v>27.6</v>
      </c>
    </row>
    <row r="43" spans="1:5" x14ac:dyDescent="0.35">
      <c r="A43" t="s">
        <v>4</v>
      </c>
      <c r="B43" t="s">
        <v>6</v>
      </c>
      <c r="C43">
        <f t="shared" si="0"/>
        <v>21</v>
      </c>
      <c r="D43">
        <v>22</v>
      </c>
      <c r="E43">
        <v>28.2</v>
      </c>
    </row>
    <row r="44" spans="1:5" x14ac:dyDescent="0.35">
      <c r="A44" t="s">
        <v>4</v>
      </c>
      <c r="B44" t="s">
        <v>6</v>
      </c>
      <c r="C44">
        <f t="shared" si="0"/>
        <v>22</v>
      </c>
      <c r="D44">
        <v>23</v>
      </c>
      <c r="E44">
        <v>28.8</v>
      </c>
    </row>
    <row r="45" spans="1:5" x14ac:dyDescent="0.35">
      <c r="A45" t="s">
        <v>4</v>
      </c>
      <c r="B45" t="s">
        <v>6</v>
      </c>
      <c r="C45">
        <f t="shared" si="0"/>
        <v>23</v>
      </c>
      <c r="D45">
        <v>24</v>
      </c>
      <c r="E45">
        <v>29.4</v>
      </c>
    </row>
    <row r="46" spans="1:5" x14ac:dyDescent="0.35">
      <c r="A46" t="s">
        <v>4</v>
      </c>
      <c r="B46" t="s">
        <v>6</v>
      </c>
      <c r="C46">
        <f t="shared" si="0"/>
        <v>24</v>
      </c>
      <c r="D46">
        <v>25</v>
      </c>
      <c r="E46">
        <v>30</v>
      </c>
    </row>
    <row r="47" spans="1:5" x14ac:dyDescent="0.35">
      <c r="A47" t="s">
        <v>4</v>
      </c>
      <c r="B47" t="s">
        <v>6</v>
      </c>
      <c r="C47">
        <f t="shared" si="0"/>
        <v>25</v>
      </c>
      <c r="D47">
        <v>26</v>
      </c>
      <c r="E47">
        <v>30.6</v>
      </c>
    </row>
    <row r="48" spans="1:5" x14ac:dyDescent="0.35">
      <c r="A48" t="s">
        <v>4</v>
      </c>
      <c r="B48" t="s">
        <v>6</v>
      </c>
      <c r="C48">
        <f t="shared" si="0"/>
        <v>26</v>
      </c>
      <c r="D48">
        <v>27</v>
      </c>
      <c r="E48">
        <v>31.2</v>
      </c>
    </row>
    <row r="49" spans="1:5" x14ac:dyDescent="0.35">
      <c r="A49" t="s">
        <v>4</v>
      </c>
      <c r="B49" t="s">
        <v>6</v>
      </c>
      <c r="C49">
        <f t="shared" si="0"/>
        <v>27</v>
      </c>
      <c r="D49">
        <v>28</v>
      </c>
      <c r="E49">
        <v>31.8</v>
      </c>
    </row>
    <row r="50" spans="1:5" x14ac:dyDescent="0.35">
      <c r="A50" t="s">
        <v>4</v>
      </c>
      <c r="B50" t="s">
        <v>6</v>
      </c>
      <c r="C50">
        <f t="shared" si="0"/>
        <v>28</v>
      </c>
      <c r="D50">
        <v>29</v>
      </c>
      <c r="E50">
        <v>32.4</v>
      </c>
    </row>
    <row r="51" spans="1:5" x14ac:dyDescent="0.35">
      <c r="A51" t="s">
        <v>4</v>
      </c>
      <c r="B51" t="s">
        <v>6</v>
      </c>
      <c r="C51">
        <f t="shared" si="0"/>
        <v>29</v>
      </c>
      <c r="D51">
        <v>30</v>
      </c>
      <c r="E51">
        <v>33</v>
      </c>
    </row>
    <row r="52" spans="1:5" x14ac:dyDescent="0.35">
      <c r="A52" t="s">
        <v>4</v>
      </c>
      <c r="B52" t="s">
        <v>6</v>
      </c>
      <c r="C52">
        <f t="shared" si="0"/>
        <v>30</v>
      </c>
      <c r="D52">
        <v>31</v>
      </c>
      <c r="E52">
        <v>34.1</v>
      </c>
    </row>
    <row r="53" spans="1:5" x14ac:dyDescent="0.35">
      <c r="A53" t="s">
        <v>4</v>
      </c>
      <c r="B53" t="s">
        <v>6</v>
      </c>
      <c r="C53">
        <f t="shared" si="0"/>
        <v>31</v>
      </c>
      <c r="D53">
        <v>32</v>
      </c>
      <c r="E53">
        <v>35.200000000000003</v>
      </c>
    </row>
    <row r="54" spans="1:5" x14ac:dyDescent="0.35">
      <c r="A54" t="s">
        <v>4</v>
      </c>
      <c r="B54" t="s">
        <v>6</v>
      </c>
      <c r="C54">
        <f t="shared" si="0"/>
        <v>32</v>
      </c>
      <c r="D54">
        <v>33</v>
      </c>
      <c r="E54">
        <v>36.299999999999997</v>
      </c>
    </row>
    <row r="55" spans="1:5" x14ac:dyDescent="0.35">
      <c r="A55" t="s">
        <v>4</v>
      </c>
      <c r="B55" t="s">
        <v>6</v>
      </c>
      <c r="C55">
        <f t="shared" si="0"/>
        <v>33</v>
      </c>
      <c r="D55">
        <v>34</v>
      </c>
      <c r="E55">
        <v>37.4</v>
      </c>
    </row>
    <row r="56" spans="1:5" x14ac:dyDescent="0.35">
      <c r="A56" t="s">
        <v>4</v>
      </c>
      <c r="B56" t="s">
        <v>6</v>
      </c>
      <c r="C56">
        <f t="shared" si="0"/>
        <v>34</v>
      </c>
      <c r="D56">
        <v>35</v>
      </c>
      <c r="E56">
        <v>38.5</v>
      </c>
    </row>
    <row r="57" spans="1:5" x14ac:dyDescent="0.35">
      <c r="A57" t="s">
        <v>4</v>
      </c>
      <c r="B57" t="s">
        <v>6</v>
      </c>
      <c r="C57">
        <f t="shared" si="0"/>
        <v>35</v>
      </c>
      <c r="D57">
        <v>36</v>
      </c>
      <c r="E57">
        <v>39.6</v>
      </c>
    </row>
    <row r="58" spans="1:5" x14ac:dyDescent="0.35">
      <c r="A58" t="s">
        <v>4</v>
      </c>
      <c r="B58" t="s">
        <v>6</v>
      </c>
      <c r="C58">
        <f t="shared" si="0"/>
        <v>36</v>
      </c>
      <c r="D58">
        <v>37</v>
      </c>
      <c r="E58">
        <v>40.700000000000003</v>
      </c>
    </row>
    <row r="59" spans="1:5" x14ac:dyDescent="0.35">
      <c r="A59" t="s">
        <v>4</v>
      </c>
      <c r="B59" t="s">
        <v>6</v>
      </c>
      <c r="C59">
        <f t="shared" si="0"/>
        <v>37</v>
      </c>
      <c r="D59">
        <v>38</v>
      </c>
      <c r="E59">
        <v>41.8</v>
      </c>
    </row>
    <row r="60" spans="1:5" x14ac:dyDescent="0.35">
      <c r="A60" t="s">
        <v>4</v>
      </c>
      <c r="B60" t="s">
        <v>6</v>
      </c>
      <c r="C60">
        <f t="shared" si="0"/>
        <v>38</v>
      </c>
      <c r="D60">
        <v>39</v>
      </c>
      <c r="E60">
        <v>42.9</v>
      </c>
    </row>
    <row r="61" spans="1:5" x14ac:dyDescent="0.35">
      <c r="A61" t="s">
        <v>4</v>
      </c>
      <c r="B61" t="s">
        <v>6</v>
      </c>
      <c r="C61">
        <f t="shared" si="0"/>
        <v>39</v>
      </c>
      <c r="D61">
        <v>40</v>
      </c>
      <c r="E61">
        <v>44</v>
      </c>
    </row>
    <row r="62" spans="1:5" x14ac:dyDescent="0.35">
      <c r="A62" t="s">
        <v>4</v>
      </c>
      <c r="B62" t="s">
        <v>6</v>
      </c>
      <c r="C62">
        <f t="shared" si="0"/>
        <v>40</v>
      </c>
      <c r="D62">
        <v>41</v>
      </c>
      <c r="E62">
        <v>45.1</v>
      </c>
    </row>
    <row r="63" spans="1:5" x14ac:dyDescent="0.35">
      <c r="A63" t="s">
        <v>4</v>
      </c>
      <c r="B63" t="s">
        <v>6</v>
      </c>
      <c r="C63">
        <f t="shared" si="0"/>
        <v>41</v>
      </c>
      <c r="D63">
        <v>42</v>
      </c>
      <c r="E63">
        <v>46.2</v>
      </c>
    </row>
    <row r="64" spans="1:5" x14ac:dyDescent="0.35">
      <c r="A64" t="s">
        <v>4</v>
      </c>
      <c r="B64" t="s">
        <v>6</v>
      </c>
      <c r="C64">
        <f t="shared" si="0"/>
        <v>42</v>
      </c>
      <c r="D64">
        <v>43</v>
      </c>
      <c r="E64">
        <v>47.3</v>
      </c>
    </row>
    <row r="65" spans="1:5" x14ac:dyDescent="0.35">
      <c r="A65" t="s">
        <v>4</v>
      </c>
      <c r="B65" t="s">
        <v>6</v>
      </c>
      <c r="C65">
        <f t="shared" si="0"/>
        <v>43</v>
      </c>
      <c r="D65">
        <v>44</v>
      </c>
      <c r="E65">
        <v>48.4</v>
      </c>
    </row>
    <row r="66" spans="1:5" x14ac:dyDescent="0.35">
      <c r="A66" t="s">
        <v>4</v>
      </c>
      <c r="B66" t="s">
        <v>6</v>
      </c>
      <c r="C66">
        <f t="shared" si="0"/>
        <v>44</v>
      </c>
      <c r="D66">
        <v>45</v>
      </c>
      <c r="E66">
        <v>49.5</v>
      </c>
    </row>
    <row r="67" spans="1:5" x14ac:dyDescent="0.35">
      <c r="A67" t="s">
        <v>4</v>
      </c>
      <c r="B67" t="s">
        <v>6</v>
      </c>
      <c r="C67">
        <f t="shared" si="0"/>
        <v>45</v>
      </c>
      <c r="D67">
        <v>46</v>
      </c>
      <c r="E67">
        <v>50.6</v>
      </c>
    </row>
    <row r="68" spans="1:5" x14ac:dyDescent="0.35">
      <c r="A68" t="s">
        <v>4</v>
      </c>
      <c r="B68" t="s">
        <v>6</v>
      </c>
      <c r="C68">
        <f t="shared" ref="C68:C91" si="1">D67</f>
        <v>46</v>
      </c>
      <c r="D68">
        <v>47</v>
      </c>
      <c r="E68">
        <v>51.7</v>
      </c>
    </row>
    <row r="69" spans="1:5" x14ac:dyDescent="0.35">
      <c r="A69" t="s">
        <v>4</v>
      </c>
      <c r="B69" t="s">
        <v>6</v>
      </c>
      <c r="C69">
        <f t="shared" si="1"/>
        <v>47</v>
      </c>
      <c r="D69">
        <v>48</v>
      </c>
      <c r="E69">
        <v>52.8</v>
      </c>
    </row>
    <row r="70" spans="1:5" x14ac:dyDescent="0.35">
      <c r="A70" t="s">
        <v>4</v>
      </c>
      <c r="B70" t="s">
        <v>6</v>
      </c>
      <c r="C70">
        <f t="shared" si="1"/>
        <v>48</v>
      </c>
      <c r="D70">
        <v>49</v>
      </c>
      <c r="E70">
        <v>53.9</v>
      </c>
    </row>
    <row r="71" spans="1:5" x14ac:dyDescent="0.35">
      <c r="A71" t="s">
        <v>4</v>
      </c>
      <c r="B71" t="s">
        <v>6</v>
      </c>
      <c r="C71">
        <f t="shared" si="1"/>
        <v>49</v>
      </c>
      <c r="D71">
        <v>50</v>
      </c>
      <c r="E71">
        <v>55</v>
      </c>
    </row>
    <row r="72" spans="1:5" x14ac:dyDescent="0.35">
      <c r="A72" t="s">
        <v>4</v>
      </c>
      <c r="B72" t="s">
        <v>6</v>
      </c>
      <c r="C72">
        <f t="shared" si="1"/>
        <v>50</v>
      </c>
      <c r="D72">
        <v>51</v>
      </c>
      <c r="E72">
        <v>56.1</v>
      </c>
    </row>
    <row r="73" spans="1:5" x14ac:dyDescent="0.35">
      <c r="A73" t="s">
        <v>4</v>
      </c>
      <c r="B73" t="s">
        <v>6</v>
      </c>
      <c r="C73">
        <f t="shared" si="1"/>
        <v>51</v>
      </c>
      <c r="D73">
        <v>52</v>
      </c>
      <c r="E73">
        <v>57.2</v>
      </c>
    </row>
    <row r="74" spans="1:5" x14ac:dyDescent="0.35">
      <c r="A74" t="s">
        <v>4</v>
      </c>
      <c r="B74" t="s">
        <v>6</v>
      </c>
      <c r="C74">
        <f t="shared" si="1"/>
        <v>52</v>
      </c>
      <c r="D74">
        <v>53</v>
      </c>
      <c r="E74">
        <v>58.3</v>
      </c>
    </row>
    <row r="75" spans="1:5" x14ac:dyDescent="0.35">
      <c r="A75" t="s">
        <v>4</v>
      </c>
      <c r="B75" t="s">
        <v>6</v>
      </c>
      <c r="C75">
        <f t="shared" si="1"/>
        <v>53</v>
      </c>
      <c r="D75">
        <v>54</v>
      </c>
      <c r="E75">
        <v>59.4</v>
      </c>
    </row>
    <row r="76" spans="1:5" x14ac:dyDescent="0.35">
      <c r="A76" t="s">
        <v>4</v>
      </c>
      <c r="B76" t="s">
        <v>6</v>
      </c>
      <c r="C76">
        <f t="shared" si="1"/>
        <v>54</v>
      </c>
      <c r="D76">
        <v>55</v>
      </c>
      <c r="E76">
        <v>60.5</v>
      </c>
    </row>
    <row r="77" spans="1:5" x14ac:dyDescent="0.35">
      <c r="A77" t="s">
        <v>4</v>
      </c>
      <c r="B77" t="s">
        <v>6</v>
      </c>
      <c r="C77">
        <f t="shared" si="1"/>
        <v>55</v>
      </c>
      <c r="D77">
        <v>56</v>
      </c>
      <c r="E77">
        <v>61.6</v>
      </c>
    </row>
    <row r="78" spans="1:5" x14ac:dyDescent="0.35">
      <c r="A78" t="s">
        <v>4</v>
      </c>
      <c r="B78" t="s">
        <v>6</v>
      </c>
      <c r="C78">
        <f t="shared" si="1"/>
        <v>56</v>
      </c>
      <c r="D78">
        <v>57</v>
      </c>
      <c r="E78">
        <v>62.7</v>
      </c>
    </row>
    <row r="79" spans="1:5" x14ac:dyDescent="0.35">
      <c r="A79" t="s">
        <v>4</v>
      </c>
      <c r="B79" t="s">
        <v>6</v>
      </c>
      <c r="C79">
        <f t="shared" si="1"/>
        <v>57</v>
      </c>
      <c r="D79">
        <v>58</v>
      </c>
      <c r="E79">
        <v>63.8</v>
      </c>
    </row>
    <row r="80" spans="1:5" x14ac:dyDescent="0.35">
      <c r="A80" t="s">
        <v>4</v>
      </c>
      <c r="B80" t="s">
        <v>6</v>
      </c>
      <c r="C80">
        <f t="shared" si="1"/>
        <v>58</v>
      </c>
      <c r="D80">
        <v>59</v>
      </c>
      <c r="E80">
        <v>64.900000000000006</v>
      </c>
    </row>
    <row r="81" spans="1:5" x14ac:dyDescent="0.35">
      <c r="A81" t="s">
        <v>4</v>
      </c>
      <c r="B81" t="s">
        <v>6</v>
      </c>
      <c r="C81">
        <f t="shared" si="1"/>
        <v>59</v>
      </c>
      <c r="D81">
        <v>60</v>
      </c>
      <c r="E81">
        <v>66</v>
      </c>
    </row>
    <row r="82" spans="1:5" x14ac:dyDescent="0.35">
      <c r="A82" t="s">
        <v>4</v>
      </c>
      <c r="B82" t="s">
        <v>6</v>
      </c>
      <c r="C82">
        <f t="shared" si="1"/>
        <v>60</v>
      </c>
      <c r="D82">
        <v>61</v>
      </c>
      <c r="E82">
        <v>67.099999999999994</v>
      </c>
    </row>
    <row r="83" spans="1:5" x14ac:dyDescent="0.35">
      <c r="A83" t="s">
        <v>4</v>
      </c>
      <c r="B83" t="s">
        <v>6</v>
      </c>
      <c r="C83">
        <f t="shared" si="1"/>
        <v>61</v>
      </c>
      <c r="D83">
        <v>62</v>
      </c>
      <c r="E83">
        <v>68.2</v>
      </c>
    </row>
    <row r="84" spans="1:5" x14ac:dyDescent="0.35">
      <c r="A84" t="s">
        <v>4</v>
      </c>
      <c r="B84" t="s">
        <v>6</v>
      </c>
      <c r="C84">
        <f t="shared" si="1"/>
        <v>62</v>
      </c>
      <c r="D84">
        <v>63</v>
      </c>
      <c r="E84">
        <v>69.3</v>
      </c>
    </row>
    <row r="85" spans="1:5" x14ac:dyDescent="0.35">
      <c r="A85" t="s">
        <v>4</v>
      </c>
      <c r="B85" t="s">
        <v>6</v>
      </c>
      <c r="C85">
        <f t="shared" si="1"/>
        <v>63</v>
      </c>
      <c r="D85">
        <v>64</v>
      </c>
      <c r="E85">
        <v>70.400000000000006</v>
      </c>
    </row>
    <row r="86" spans="1:5" x14ac:dyDescent="0.35">
      <c r="A86" t="s">
        <v>4</v>
      </c>
      <c r="B86" t="s">
        <v>6</v>
      </c>
      <c r="C86">
        <f t="shared" si="1"/>
        <v>64</v>
      </c>
      <c r="D86">
        <v>65</v>
      </c>
      <c r="E86">
        <v>71.5</v>
      </c>
    </row>
    <row r="87" spans="1:5" x14ac:dyDescent="0.35">
      <c r="A87" t="s">
        <v>4</v>
      </c>
      <c r="B87" t="s">
        <v>6</v>
      </c>
      <c r="C87">
        <f t="shared" si="1"/>
        <v>65</v>
      </c>
      <c r="D87">
        <v>66</v>
      </c>
      <c r="E87">
        <v>72.599999999999994</v>
      </c>
    </row>
    <row r="88" spans="1:5" x14ac:dyDescent="0.35">
      <c r="A88" t="s">
        <v>4</v>
      </c>
      <c r="B88" t="s">
        <v>6</v>
      </c>
      <c r="C88">
        <f t="shared" si="1"/>
        <v>66</v>
      </c>
      <c r="D88">
        <v>67</v>
      </c>
      <c r="E88">
        <v>73.7</v>
      </c>
    </row>
    <row r="89" spans="1:5" x14ac:dyDescent="0.35">
      <c r="A89" t="s">
        <v>4</v>
      </c>
      <c r="B89" t="s">
        <v>6</v>
      </c>
      <c r="C89">
        <f t="shared" si="1"/>
        <v>67</v>
      </c>
      <c r="D89">
        <v>68</v>
      </c>
      <c r="E89">
        <v>74.8</v>
      </c>
    </row>
    <row r="90" spans="1:5" x14ac:dyDescent="0.35">
      <c r="A90" t="s">
        <v>4</v>
      </c>
      <c r="B90" t="s">
        <v>6</v>
      </c>
      <c r="C90">
        <f t="shared" si="1"/>
        <v>68</v>
      </c>
      <c r="D90">
        <v>69</v>
      </c>
      <c r="E90">
        <v>75.900000000000006</v>
      </c>
    </row>
    <row r="91" spans="1:5" x14ac:dyDescent="0.35">
      <c r="A91" t="s">
        <v>4</v>
      </c>
      <c r="B91" t="s">
        <v>6</v>
      </c>
      <c r="C91">
        <f t="shared" si="1"/>
        <v>69</v>
      </c>
      <c r="D91">
        <v>70</v>
      </c>
      <c r="E91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BEE5-C560-48DD-AFD8-B7EE14AB33A3}">
  <dimension ref="A1:P295"/>
  <sheetViews>
    <sheetView workbookViewId="0"/>
  </sheetViews>
  <sheetFormatPr defaultRowHeight="14.5" x14ac:dyDescent="0.35"/>
  <cols>
    <col min="2" max="2" width="19.81640625" customWidth="1"/>
    <col min="3" max="3" width="37" bestFit="1" customWidth="1"/>
    <col min="6" max="15" width="8.7265625" style="3"/>
  </cols>
  <sheetData>
    <row r="1" spans="1:16" x14ac:dyDescent="0.35">
      <c r="A1" t="s">
        <v>3</v>
      </c>
      <c r="B1" t="s">
        <v>264</v>
      </c>
      <c r="C1" t="s">
        <v>5</v>
      </c>
      <c r="D1" t="s">
        <v>265</v>
      </c>
      <c r="E1" t="s">
        <v>266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t="s">
        <v>267</v>
      </c>
    </row>
    <row r="2" spans="1:16" x14ac:dyDescent="0.35">
      <c r="A2" t="s">
        <v>259</v>
      </c>
      <c r="B2" t="s">
        <v>268</v>
      </c>
      <c r="C2" t="s">
        <v>261</v>
      </c>
      <c r="D2">
        <v>0</v>
      </c>
      <c r="E2">
        <v>0.5</v>
      </c>
      <c r="F2" s="3">
        <v>26.1</v>
      </c>
      <c r="G2" s="3">
        <v>39.1</v>
      </c>
      <c r="H2" s="3">
        <v>51.5</v>
      </c>
      <c r="I2" s="3">
        <v>54.4</v>
      </c>
      <c r="J2" s="3">
        <v>81.7</v>
      </c>
      <c r="K2" s="3">
        <v>73</v>
      </c>
      <c r="L2" s="3">
        <v>105.1</v>
      </c>
      <c r="M2" s="3">
        <v>135.30000000000001</v>
      </c>
      <c r="N2" s="3">
        <v>140.69999999999999</v>
      </c>
      <c r="O2" s="3">
        <v>39.9</v>
      </c>
      <c r="P2" t="s">
        <v>271</v>
      </c>
    </row>
    <row r="3" spans="1:16" x14ac:dyDescent="0.35">
      <c r="A3" t="s">
        <v>259</v>
      </c>
      <c r="B3" t="s">
        <v>268</v>
      </c>
      <c r="C3" t="s">
        <v>261</v>
      </c>
      <c r="D3">
        <f>E2</f>
        <v>0.5</v>
      </c>
      <c r="E3">
        <v>1</v>
      </c>
      <c r="F3" s="3">
        <v>39</v>
      </c>
      <c r="G3" s="3">
        <v>59.1</v>
      </c>
      <c r="H3" s="3">
        <v>78.3</v>
      </c>
      <c r="I3" s="3">
        <v>78.7</v>
      </c>
      <c r="J3" s="3">
        <v>117.3</v>
      </c>
      <c r="K3" s="3">
        <v>108.9</v>
      </c>
      <c r="L3" s="3">
        <v>139.4</v>
      </c>
      <c r="M3" s="3">
        <v>205.5</v>
      </c>
      <c r="N3" s="3">
        <v>216</v>
      </c>
      <c r="O3" s="3">
        <v>64.2</v>
      </c>
      <c r="P3" t="s">
        <v>271</v>
      </c>
    </row>
    <row r="4" spans="1:16" x14ac:dyDescent="0.35">
      <c r="A4" t="s">
        <v>259</v>
      </c>
      <c r="B4" t="s">
        <v>268</v>
      </c>
      <c r="C4" t="s">
        <v>261</v>
      </c>
      <c r="D4">
        <f t="shared" ref="D4:D11" si="0">E3</f>
        <v>1</v>
      </c>
      <c r="E4">
        <v>1.5</v>
      </c>
      <c r="F4" s="3">
        <v>51.8</v>
      </c>
      <c r="G4" s="3">
        <v>74.8</v>
      </c>
      <c r="H4" s="3">
        <v>102.5</v>
      </c>
      <c r="I4" s="3">
        <v>101.9</v>
      </c>
      <c r="J4" s="3">
        <v>158.9</v>
      </c>
      <c r="K4" s="3">
        <v>144.30000000000001</v>
      </c>
      <c r="L4" s="3">
        <v>175.4</v>
      </c>
      <c r="M4" s="3">
        <v>275.39999999999998</v>
      </c>
      <c r="N4" s="3">
        <v>291.5</v>
      </c>
      <c r="O4" s="3">
        <v>78.400000000000006</v>
      </c>
      <c r="P4" t="s">
        <v>271</v>
      </c>
    </row>
    <row r="5" spans="1:16" x14ac:dyDescent="0.35">
      <c r="A5" t="s">
        <v>259</v>
      </c>
      <c r="B5" t="s">
        <v>268</v>
      </c>
      <c r="C5" t="s">
        <v>261</v>
      </c>
      <c r="D5">
        <f t="shared" si="0"/>
        <v>1.5</v>
      </c>
      <c r="E5">
        <v>2</v>
      </c>
      <c r="F5" s="3">
        <v>64.7</v>
      </c>
      <c r="G5" s="3">
        <v>88</v>
      </c>
      <c r="H5" s="3">
        <v>126.5</v>
      </c>
      <c r="I5" s="3">
        <v>130.1</v>
      </c>
      <c r="J5" s="3">
        <v>200.2</v>
      </c>
      <c r="K5" s="3">
        <v>178.9</v>
      </c>
      <c r="L5" s="3">
        <v>211.4</v>
      </c>
      <c r="M5" s="3">
        <v>345.3</v>
      </c>
      <c r="N5" s="3">
        <v>367</v>
      </c>
      <c r="O5" s="3">
        <v>92.2</v>
      </c>
      <c r="P5" t="s">
        <v>271</v>
      </c>
    </row>
    <row r="6" spans="1:16" x14ac:dyDescent="0.35">
      <c r="A6" t="s">
        <v>259</v>
      </c>
      <c r="B6" t="s">
        <v>268</v>
      </c>
      <c r="C6" t="s">
        <v>261</v>
      </c>
      <c r="D6">
        <f t="shared" si="0"/>
        <v>2</v>
      </c>
      <c r="E6">
        <v>2.5</v>
      </c>
      <c r="F6" s="3">
        <v>77.8</v>
      </c>
      <c r="G6" s="3">
        <v>100.7</v>
      </c>
      <c r="H6" s="3">
        <v>150.69999999999999</v>
      </c>
      <c r="I6" s="3">
        <v>155</v>
      </c>
      <c r="J6" s="3">
        <v>244.7</v>
      </c>
      <c r="K6" s="3">
        <v>212.9</v>
      </c>
      <c r="L6" s="3">
        <v>247.2</v>
      </c>
      <c r="M6" s="3">
        <v>415</v>
      </c>
      <c r="N6" s="3">
        <v>442.5</v>
      </c>
      <c r="O6" s="3">
        <v>109.9</v>
      </c>
      <c r="P6" t="s">
        <v>271</v>
      </c>
    </row>
    <row r="7" spans="1:16" x14ac:dyDescent="0.35">
      <c r="A7" t="s">
        <v>259</v>
      </c>
      <c r="B7" t="s">
        <v>268</v>
      </c>
      <c r="C7" t="s">
        <v>261</v>
      </c>
      <c r="D7">
        <f t="shared" si="0"/>
        <v>2.5</v>
      </c>
      <c r="E7">
        <v>3</v>
      </c>
      <c r="F7" s="3">
        <v>87.4</v>
      </c>
      <c r="G7" s="3">
        <v>113.2</v>
      </c>
      <c r="H7" s="3">
        <v>178.7</v>
      </c>
      <c r="I7" s="3">
        <v>184.3</v>
      </c>
      <c r="J7" s="3">
        <v>278.39999999999998</v>
      </c>
      <c r="K7" s="3">
        <v>245.3</v>
      </c>
      <c r="L7" s="3">
        <v>284.2</v>
      </c>
      <c r="M7" s="3">
        <v>487.8</v>
      </c>
      <c r="N7" s="3">
        <v>521.70000000000005</v>
      </c>
      <c r="O7" s="3">
        <v>131.80000000000001</v>
      </c>
      <c r="P7" t="s">
        <v>271</v>
      </c>
    </row>
    <row r="8" spans="1:16" x14ac:dyDescent="0.35">
      <c r="A8" t="s">
        <v>259</v>
      </c>
      <c r="B8" t="s">
        <v>268</v>
      </c>
      <c r="C8" t="s">
        <v>261</v>
      </c>
      <c r="D8">
        <f t="shared" si="0"/>
        <v>3</v>
      </c>
      <c r="E8">
        <v>3.5</v>
      </c>
      <c r="F8" s="3">
        <v>100</v>
      </c>
      <c r="G8" s="3">
        <v>125.7</v>
      </c>
      <c r="H8" s="3">
        <v>206.9</v>
      </c>
      <c r="I8" s="3">
        <v>212.4</v>
      </c>
      <c r="J8" s="3">
        <v>311.39999999999998</v>
      </c>
      <c r="K8" s="3">
        <v>277.5</v>
      </c>
      <c r="L8" s="3">
        <v>321.10000000000002</v>
      </c>
      <c r="M8" s="3">
        <v>560.20000000000005</v>
      </c>
      <c r="N8" s="3">
        <v>600.70000000000005</v>
      </c>
      <c r="O8" s="3">
        <v>149.4</v>
      </c>
      <c r="P8" t="s">
        <v>271</v>
      </c>
    </row>
    <row r="9" spans="1:16" x14ac:dyDescent="0.35">
      <c r="A9" t="s">
        <v>259</v>
      </c>
      <c r="B9" t="s">
        <v>268</v>
      </c>
      <c r="C9" t="s">
        <v>261</v>
      </c>
      <c r="D9">
        <f t="shared" si="0"/>
        <v>3.5</v>
      </c>
      <c r="E9">
        <v>4</v>
      </c>
      <c r="F9" s="3">
        <v>110.3</v>
      </c>
      <c r="G9" s="3">
        <v>138.1</v>
      </c>
      <c r="H9" s="3">
        <v>234.3</v>
      </c>
      <c r="I9" s="3">
        <v>240.1</v>
      </c>
      <c r="J9" s="3">
        <v>344.9</v>
      </c>
      <c r="K9" s="3">
        <v>309.89999999999998</v>
      </c>
      <c r="L9" s="3">
        <v>358</v>
      </c>
      <c r="M9" s="3">
        <v>632.5</v>
      </c>
      <c r="N9" s="3">
        <v>679.8</v>
      </c>
      <c r="O9" s="3">
        <v>167.2</v>
      </c>
      <c r="P9" t="s">
        <v>271</v>
      </c>
    </row>
    <row r="10" spans="1:16" x14ac:dyDescent="0.35">
      <c r="A10" t="s">
        <v>259</v>
      </c>
      <c r="B10" t="s">
        <v>268</v>
      </c>
      <c r="C10" t="s">
        <v>261</v>
      </c>
      <c r="D10">
        <f t="shared" si="0"/>
        <v>4</v>
      </c>
      <c r="E10">
        <v>4.5</v>
      </c>
      <c r="F10" s="3">
        <v>120.3</v>
      </c>
      <c r="G10" s="3">
        <v>150.19999999999999</v>
      </c>
      <c r="H10" s="3">
        <v>261.39999999999998</v>
      </c>
      <c r="I10" s="3">
        <v>267.7</v>
      </c>
      <c r="J10" s="3">
        <v>380.4</v>
      </c>
      <c r="K10" s="3">
        <v>342.5</v>
      </c>
      <c r="L10" s="3">
        <v>394.9</v>
      </c>
      <c r="M10" s="3">
        <v>705.2</v>
      </c>
      <c r="N10" s="3">
        <v>759</v>
      </c>
      <c r="O10" s="3">
        <v>183.3</v>
      </c>
      <c r="P10" t="s">
        <v>271</v>
      </c>
    </row>
    <row r="11" spans="1:16" x14ac:dyDescent="0.35">
      <c r="A11" t="s">
        <v>259</v>
      </c>
      <c r="B11" t="s">
        <v>268</v>
      </c>
      <c r="C11" t="s">
        <v>261</v>
      </c>
      <c r="D11">
        <f t="shared" si="0"/>
        <v>4.5</v>
      </c>
      <c r="E11">
        <v>5</v>
      </c>
      <c r="F11" s="3">
        <v>130.69999999999999</v>
      </c>
      <c r="G11" s="3">
        <v>162.9</v>
      </c>
      <c r="H11" s="3">
        <v>288.60000000000002</v>
      </c>
      <c r="I11" s="3">
        <v>295.8</v>
      </c>
      <c r="J11" s="3">
        <v>417.5</v>
      </c>
      <c r="K11" s="3">
        <v>375.1</v>
      </c>
      <c r="L11" s="3">
        <v>431.7</v>
      </c>
      <c r="M11" s="3">
        <v>777.7</v>
      </c>
      <c r="N11" s="3">
        <v>837.9</v>
      </c>
      <c r="O11" s="3">
        <v>199.4</v>
      </c>
      <c r="P11" t="s">
        <v>271</v>
      </c>
    </row>
    <row r="12" spans="1:16" x14ac:dyDescent="0.35">
      <c r="A12" t="s">
        <v>259</v>
      </c>
      <c r="B12" t="s">
        <v>269</v>
      </c>
      <c r="C12" t="s">
        <v>261</v>
      </c>
      <c r="D12">
        <v>0</v>
      </c>
      <c r="E12">
        <v>0.5</v>
      </c>
      <c r="F12" s="3">
        <v>52</v>
      </c>
      <c r="G12" s="3">
        <v>55</v>
      </c>
      <c r="H12" s="3">
        <v>77.099999999999994</v>
      </c>
      <c r="I12" s="3">
        <v>80.900000000000006</v>
      </c>
      <c r="J12" s="3">
        <v>109.9</v>
      </c>
      <c r="K12" s="3">
        <v>100.5</v>
      </c>
      <c r="L12" s="3">
        <v>135.9</v>
      </c>
      <c r="M12" s="3">
        <v>172.2</v>
      </c>
      <c r="N12" s="3">
        <v>217.6</v>
      </c>
      <c r="O12" s="3">
        <v>62.1</v>
      </c>
    </row>
    <row r="13" spans="1:16" x14ac:dyDescent="0.35">
      <c r="A13" t="s">
        <v>259</v>
      </c>
      <c r="B13" t="s">
        <v>269</v>
      </c>
      <c r="C13" t="s">
        <v>261</v>
      </c>
      <c r="D13">
        <f>E12</f>
        <v>0.5</v>
      </c>
      <c r="E13">
        <v>1</v>
      </c>
      <c r="F13" s="3">
        <v>62.9</v>
      </c>
      <c r="G13" s="3">
        <v>71.2</v>
      </c>
      <c r="H13" s="3">
        <v>102</v>
      </c>
      <c r="I13" s="3">
        <v>107</v>
      </c>
      <c r="J13" s="3">
        <v>143.4</v>
      </c>
      <c r="K13" s="3">
        <v>131.4</v>
      </c>
      <c r="L13" s="3">
        <v>175.4</v>
      </c>
      <c r="M13" s="3">
        <v>244.6</v>
      </c>
      <c r="N13" s="3">
        <v>293.39999999999998</v>
      </c>
      <c r="O13" s="3">
        <v>75.900000000000006</v>
      </c>
    </row>
    <row r="14" spans="1:16" x14ac:dyDescent="0.35">
      <c r="A14" t="s">
        <v>259</v>
      </c>
      <c r="B14" t="s">
        <v>269</v>
      </c>
      <c r="C14" t="s">
        <v>261</v>
      </c>
      <c r="D14">
        <f t="shared" ref="D14:D77" si="1">E13</f>
        <v>1</v>
      </c>
      <c r="E14">
        <v>1.5</v>
      </c>
      <c r="F14" s="3">
        <v>71.900000000000006</v>
      </c>
      <c r="G14" s="3">
        <v>87.2</v>
      </c>
      <c r="H14" s="3">
        <v>127.1</v>
      </c>
      <c r="I14" s="3">
        <v>133</v>
      </c>
      <c r="J14" s="3">
        <v>177.4</v>
      </c>
      <c r="K14" s="3">
        <v>162.19999999999999</v>
      </c>
      <c r="L14" s="3">
        <v>214.2</v>
      </c>
      <c r="M14" s="3">
        <v>316.8</v>
      </c>
      <c r="N14" s="3">
        <v>369.6</v>
      </c>
      <c r="O14" s="3">
        <v>89.2</v>
      </c>
    </row>
    <row r="15" spans="1:16" x14ac:dyDescent="0.35">
      <c r="A15" t="s">
        <v>259</v>
      </c>
      <c r="B15" t="s">
        <v>269</v>
      </c>
      <c r="C15" t="s">
        <v>261</v>
      </c>
      <c r="D15">
        <f t="shared" si="1"/>
        <v>1.5</v>
      </c>
      <c r="E15">
        <v>2</v>
      </c>
      <c r="F15" s="3">
        <v>82.1</v>
      </c>
      <c r="G15" s="3">
        <v>103.1</v>
      </c>
      <c r="H15" s="3">
        <v>152</v>
      </c>
      <c r="I15" s="3">
        <v>159.30000000000001</v>
      </c>
      <c r="J15" s="3">
        <v>211.4</v>
      </c>
      <c r="K15" s="3">
        <v>193.1</v>
      </c>
      <c r="L15" s="3">
        <v>252.7</v>
      </c>
      <c r="M15" s="3">
        <v>387.8</v>
      </c>
      <c r="N15" s="3">
        <v>445.5</v>
      </c>
      <c r="O15" s="3">
        <v>102.4</v>
      </c>
    </row>
    <row r="16" spans="1:16" x14ac:dyDescent="0.35">
      <c r="A16" t="s">
        <v>259</v>
      </c>
      <c r="B16" t="s">
        <v>269</v>
      </c>
      <c r="C16" t="s">
        <v>261</v>
      </c>
      <c r="D16">
        <f t="shared" si="1"/>
        <v>2</v>
      </c>
      <c r="E16">
        <v>2.5</v>
      </c>
      <c r="F16" s="3">
        <v>92.5</v>
      </c>
      <c r="G16" s="3">
        <v>119.4</v>
      </c>
      <c r="H16" s="3">
        <v>176.7</v>
      </c>
      <c r="I16" s="3">
        <v>185.5</v>
      </c>
      <c r="J16" s="3">
        <v>245.3</v>
      </c>
      <c r="K16" s="3">
        <v>224</v>
      </c>
      <c r="L16" s="3">
        <v>291.7</v>
      </c>
      <c r="M16" s="3">
        <v>459.5</v>
      </c>
      <c r="N16" s="3">
        <v>521.6</v>
      </c>
      <c r="O16" s="3">
        <v>118.2</v>
      </c>
    </row>
    <row r="17" spans="1:15" x14ac:dyDescent="0.35">
      <c r="A17" t="s">
        <v>259</v>
      </c>
      <c r="B17" t="s">
        <v>269</v>
      </c>
      <c r="C17" t="s">
        <v>261</v>
      </c>
      <c r="D17">
        <f t="shared" si="1"/>
        <v>2.5</v>
      </c>
      <c r="E17">
        <v>3</v>
      </c>
      <c r="F17" s="3">
        <v>100.8</v>
      </c>
      <c r="G17" s="3">
        <v>128.80000000000001</v>
      </c>
      <c r="H17" s="3">
        <v>199.3</v>
      </c>
      <c r="I17" s="3">
        <v>208.3</v>
      </c>
      <c r="J17" s="3">
        <v>281.39999999999998</v>
      </c>
      <c r="K17" s="3">
        <v>254.6</v>
      </c>
      <c r="L17" s="3">
        <v>328.3</v>
      </c>
      <c r="M17" s="3">
        <v>533.6</v>
      </c>
      <c r="N17" s="3">
        <v>595.6</v>
      </c>
      <c r="O17" s="3">
        <v>134.69999999999999</v>
      </c>
    </row>
    <row r="18" spans="1:15" x14ac:dyDescent="0.35">
      <c r="A18" t="s">
        <v>259</v>
      </c>
      <c r="B18" t="s">
        <v>269</v>
      </c>
      <c r="C18" t="s">
        <v>261</v>
      </c>
      <c r="D18">
        <f t="shared" si="1"/>
        <v>3</v>
      </c>
      <c r="E18">
        <v>3.5</v>
      </c>
      <c r="F18" s="3">
        <v>109.5</v>
      </c>
      <c r="G18" s="3">
        <v>138.4</v>
      </c>
      <c r="H18" s="3">
        <v>221.9</v>
      </c>
      <c r="I18" s="3">
        <v>231.9</v>
      </c>
      <c r="J18" s="3">
        <v>318</v>
      </c>
      <c r="K18" s="3">
        <v>285.39999999999998</v>
      </c>
      <c r="L18" s="3">
        <v>365.1</v>
      </c>
      <c r="M18" s="3">
        <v>607.20000000000005</v>
      </c>
      <c r="N18" s="3">
        <v>669.3</v>
      </c>
      <c r="O18" s="3">
        <v>151</v>
      </c>
    </row>
    <row r="19" spans="1:15" x14ac:dyDescent="0.35">
      <c r="A19" t="s">
        <v>259</v>
      </c>
      <c r="B19" t="s">
        <v>269</v>
      </c>
      <c r="C19" t="s">
        <v>261</v>
      </c>
      <c r="D19">
        <f t="shared" si="1"/>
        <v>3.5</v>
      </c>
      <c r="E19">
        <v>4</v>
      </c>
      <c r="F19" s="3">
        <v>117.8</v>
      </c>
      <c r="G19" s="3">
        <v>148.1</v>
      </c>
      <c r="H19" s="3">
        <v>244.3</v>
      </c>
      <c r="I19" s="3">
        <v>255.3</v>
      </c>
      <c r="J19" s="3">
        <v>353.9</v>
      </c>
      <c r="K19" s="3">
        <v>316.3</v>
      </c>
      <c r="L19" s="3">
        <v>401.8</v>
      </c>
      <c r="M19" s="3">
        <v>681</v>
      </c>
      <c r="N19" s="3">
        <v>743.5</v>
      </c>
      <c r="O19" s="3">
        <v>168.9</v>
      </c>
    </row>
    <row r="20" spans="1:15" x14ac:dyDescent="0.35">
      <c r="A20" t="s">
        <v>259</v>
      </c>
      <c r="B20" t="s">
        <v>269</v>
      </c>
      <c r="C20" t="s">
        <v>261</v>
      </c>
      <c r="D20">
        <f t="shared" si="1"/>
        <v>4</v>
      </c>
      <c r="E20">
        <v>4.5</v>
      </c>
      <c r="F20" s="3">
        <v>127.1</v>
      </c>
      <c r="G20" s="3">
        <v>157.5</v>
      </c>
      <c r="H20" s="3">
        <v>266.60000000000002</v>
      </c>
      <c r="I20" s="3">
        <v>278.7</v>
      </c>
      <c r="J20" s="3">
        <v>390.4</v>
      </c>
      <c r="K20" s="3">
        <v>347.6</v>
      </c>
      <c r="L20" s="3">
        <v>438.7</v>
      </c>
      <c r="M20" s="3">
        <v>755</v>
      </c>
      <c r="N20" s="3">
        <v>817.3</v>
      </c>
      <c r="O20" s="3">
        <v>185.1</v>
      </c>
    </row>
    <row r="21" spans="1:15" x14ac:dyDescent="0.35">
      <c r="A21" t="s">
        <v>259</v>
      </c>
      <c r="B21" t="s">
        <v>269</v>
      </c>
      <c r="C21" t="s">
        <v>261</v>
      </c>
      <c r="D21">
        <f t="shared" si="1"/>
        <v>4.5</v>
      </c>
      <c r="E21">
        <v>5</v>
      </c>
      <c r="F21" s="3">
        <v>136.4</v>
      </c>
      <c r="G21" s="3">
        <v>167.3</v>
      </c>
      <c r="H21" s="3">
        <v>289.39999999999998</v>
      </c>
      <c r="I21" s="3">
        <v>301.89999999999998</v>
      </c>
      <c r="J21" s="3">
        <v>426.5</v>
      </c>
      <c r="K21" s="3">
        <v>378.2</v>
      </c>
      <c r="L21" s="3">
        <v>475.4</v>
      </c>
      <c r="M21" s="3">
        <v>829</v>
      </c>
      <c r="N21" s="3">
        <v>891.6</v>
      </c>
      <c r="O21" s="3">
        <v>201.4</v>
      </c>
    </row>
    <row r="22" spans="1:15" x14ac:dyDescent="0.35">
      <c r="A22" t="s">
        <v>259</v>
      </c>
      <c r="B22" t="s">
        <v>270</v>
      </c>
      <c r="C22" t="s">
        <v>261</v>
      </c>
      <c r="D22">
        <f t="shared" si="1"/>
        <v>5</v>
      </c>
      <c r="E22">
        <v>5.5</v>
      </c>
      <c r="F22" s="3">
        <v>142</v>
      </c>
      <c r="G22" s="3">
        <v>176.3</v>
      </c>
      <c r="H22" s="3">
        <v>296.39999999999998</v>
      </c>
      <c r="I22" s="3">
        <v>313.3</v>
      </c>
      <c r="J22" s="3">
        <v>453.3</v>
      </c>
      <c r="K22" s="3">
        <v>394.6</v>
      </c>
      <c r="L22" s="3">
        <v>502.3</v>
      </c>
      <c r="M22" s="3">
        <v>893.4</v>
      </c>
      <c r="N22" s="3">
        <v>977</v>
      </c>
      <c r="O22" s="3">
        <v>203.4</v>
      </c>
    </row>
    <row r="23" spans="1:15" x14ac:dyDescent="0.35">
      <c r="A23" t="s">
        <v>259</v>
      </c>
      <c r="B23" t="s">
        <v>270</v>
      </c>
      <c r="C23" t="s">
        <v>261</v>
      </c>
      <c r="D23">
        <f t="shared" si="1"/>
        <v>5.5</v>
      </c>
      <c r="E23">
        <v>6</v>
      </c>
      <c r="F23" s="3">
        <v>148.69999999999999</v>
      </c>
      <c r="G23" s="3">
        <v>185.4</v>
      </c>
      <c r="H23" s="3">
        <v>314.8</v>
      </c>
      <c r="I23" s="3">
        <v>332.4</v>
      </c>
      <c r="J23" s="3">
        <v>480.5</v>
      </c>
      <c r="K23" s="3">
        <v>418.9</v>
      </c>
      <c r="L23" s="3">
        <v>530.79999999999995</v>
      </c>
      <c r="M23" s="3">
        <v>957.9</v>
      </c>
      <c r="N23" s="3">
        <v>1062.5</v>
      </c>
      <c r="O23" s="3">
        <v>205.4</v>
      </c>
    </row>
    <row r="24" spans="1:15" x14ac:dyDescent="0.35">
      <c r="A24" t="s">
        <v>259</v>
      </c>
      <c r="B24" t="s">
        <v>270</v>
      </c>
      <c r="C24" t="s">
        <v>261</v>
      </c>
      <c r="D24">
        <f t="shared" si="1"/>
        <v>6</v>
      </c>
      <c r="E24">
        <v>6.5</v>
      </c>
      <c r="F24" s="3">
        <v>155.69999999999999</v>
      </c>
      <c r="G24" s="3">
        <v>194.6</v>
      </c>
      <c r="H24" s="3">
        <v>332.9</v>
      </c>
      <c r="I24" s="3">
        <v>351.5</v>
      </c>
      <c r="J24" s="3">
        <v>507.1</v>
      </c>
      <c r="K24" s="3">
        <v>442.8</v>
      </c>
      <c r="L24" s="3">
        <v>559.1</v>
      </c>
      <c r="M24" s="3">
        <v>1021.5</v>
      </c>
      <c r="N24" s="3">
        <v>1148.0999999999999</v>
      </c>
      <c r="O24" s="3">
        <v>205.9</v>
      </c>
    </row>
    <row r="25" spans="1:15" x14ac:dyDescent="0.35">
      <c r="A25" t="s">
        <v>259</v>
      </c>
      <c r="B25" t="s">
        <v>270</v>
      </c>
      <c r="C25" t="s">
        <v>261</v>
      </c>
      <c r="D25">
        <f t="shared" si="1"/>
        <v>6.5</v>
      </c>
      <c r="E25">
        <v>7</v>
      </c>
      <c r="F25" s="3">
        <v>162.4</v>
      </c>
      <c r="G25" s="3">
        <v>203.8</v>
      </c>
      <c r="H25" s="3">
        <v>351.4</v>
      </c>
      <c r="I25" s="3">
        <v>370.4</v>
      </c>
      <c r="J25" s="3">
        <v>534.20000000000005</v>
      </c>
      <c r="K25" s="3">
        <v>466.8</v>
      </c>
      <c r="L25" s="3">
        <v>587.79999999999995</v>
      </c>
      <c r="M25" s="3">
        <v>1085.8</v>
      </c>
      <c r="N25" s="3">
        <v>1233.5999999999999</v>
      </c>
      <c r="O25" s="3">
        <v>211</v>
      </c>
    </row>
    <row r="26" spans="1:15" x14ac:dyDescent="0.35">
      <c r="A26" t="s">
        <v>259</v>
      </c>
      <c r="B26" t="s">
        <v>270</v>
      </c>
      <c r="C26" t="s">
        <v>261</v>
      </c>
      <c r="D26">
        <f t="shared" si="1"/>
        <v>7</v>
      </c>
      <c r="E26">
        <v>7.5</v>
      </c>
      <c r="F26" s="3">
        <v>169.6</v>
      </c>
      <c r="G26" s="3">
        <v>212.6</v>
      </c>
      <c r="H26" s="3">
        <v>369.4</v>
      </c>
      <c r="I26" s="3">
        <v>389.6</v>
      </c>
      <c r="J26" s="3">
        <v>560.9</v>
      </c>
      <c r="K26" s="3">
        <v>491.2</v>
      </c>
      <c r="L26" s="3">
        <v>615.79999999999995</v>
      </c>
      <c r="M26" s="3">
        <v>1149.4000000000001</v>
      </c>
      <c r="N26" s="3">
        <v>1319.3</v>
      </c>
      <c r="O26" s="3">
        <v>216.2</v>
      </c>
    </row>
    <row r="27" spans="1:15" x14ac:dyDescent="0.35">
      <c r="A27" t="s">
        <v>259</v>
      </c>
      <c r="B27" t="s">
        <v>270</v>
      </c>
      <c r="C27" t="s">
        <v>261</v>
      </c>
      <c r="D27">
        <f t="shared" si="1"/>
        <v>7.5</v>
      </c>
      <c r="E27">
        <v>8</v>
      </c>
      <c r="F27" s="3">
        <v>176.5</v>
      </c>
      <c r="G27" s="3">
        <v>219.4</v>
      </c>
      <c r="H27" s="3">
        <v>385.7</v>
      </c>
      <c r="I27" s="3">
        <v>407</v>
      </c>
      <c r="J27" s="3">
        <v>586</v>
      </c>
      <c r="K27" s="3">
        <v>513.6</v>
      </c>
      <c r="L27" s="3">
        <v>641.79999999999995</v>
      </c>
      <c r="M27" s="3">
        <v>1203.4000000000001</v>
      </c>
      <c r="N27" s="3">
        <v>1362.4</v>
      </c>
      <c r="O27" s="3">
        <v>223.5</v>
      </c>
    </row>
    <row r="28" spans="1:15" x14ac:dyDescent="0.35">
      <c r="A28" t="s">
        <v>259</v>
      </c>
      <c r="B28" t="s">
        <v>270</v>
      </c>
      <c r="C28" t="s">
        <v>261</v>
      </c>
      <c r="D28">
        <f t="shared" si="1"/>
        <v>8</v>
      </c>
      <c r="E28">
        <v>8.5</v>
      </c>
      <c r="F28" s="3">
        <v>183.3</v>
      </c>
      <c r="G28" s="3">
        <v>225.7</v>
      </c>
      <c r="H28" s="3">
        <v>402</v>
      </c>
      <c r="I28" s="3">
        <v>424.6</v>
      </c>
      <c r="J28" s="3">
        <v>611</v>
      </c>
      <c r="K28" s="3">
        <v>535.79999999999995</v>
      </c>
      <c r="L28" s="3">
        <v>667.9</v>
      </c>
      <c r="M28" s="3">
        <v>1258.2</v>
      </c>
      <c r="N28" s="3">
        <v>1405.7</v>
      </c>
      <c r="O28" s="3">
        <v>228.7</v>
      </c>
    </row>
    <row r="29" spans="1:15" x14ac:dyDescent="0.35">
      <c r="A29" t="s">
        <v>259</v>
      </c>
      <c r="B29" t="s">
        <v>270</v>
      </c>
      <c r="C29" t="s">
        <v>261</v>
      </c>
      <c r="D29">
        <f t="shared" si="1"/>
        <v>8.5</v>
      </c>
      <c r="E29">
        <v>9</v>
      </c>
      <c r="F29" s="3">
        <v>190.4</v>
      </c>
      <c r="G29" s="3">
        <v>232.5</v>
      </c>
      <c r="H29" s="3">
        <v>418.4</v>
      </c>
      <c r="I29" s="3">
        <v>441.9</v>
      </c>
      <c r="J29" s="3">
        <v>636.1</v>
      </c>
      <c r="K29" s="3">
        <v>558.29999999999995</v>
      </c>
      <c r="L29" s="3">
        <v>693.9</v>
      </c>
      <c r="M29" s="3">
        <v>1303.4000000000001</v>
      </c>
      <c r="N29" s="3">
        <v>1449</v>
      </c>
      <c r="O29" s="3">
        <v>234.1</v>
      </c>
    </row>
    <row r="30" spans="1:15" x14ac:dyDescent="0.35">
      <c r="A30" t="s">
        <v>259</v>
      </c>
      <c r="B30" t="s">
        <v>270</v>
      </c>
      <c r="C30" t="s">
        <v>261</v>
      </c>
      <c r="D30">
        <f t="shared" si="1"/>
        <v>9</v>
      </c>
      <c r="E30">
        <v>9.5</v>
      </c>
      <c r="F30" s="3">
        <v>197.3</v>
      </c>
      <c r="G30" s="3">
        <v>238.9</v>
      </c>
      <c r="H30" s="3">
        <v>434.7</v>
      </c>
      <c r="I30" s="3">
        <v>459.5</v>
      </c>
      <c r="J30" s="3">
        <v>660.7</v>
      </c>
      <c r="K30" s="3">
        <v>580.6</v>
      </c>
      <c r="L30" s="3">
        <v>719.7</v>
      </c>
      <c r="M30" s="3">
        <v>1357.7</v>
      </c>
      <c r="N30" s="3">
        <v>1492.3</v>
      </c>
      <c r="O30" s="3">
        <v>239.1</v>
      </c>
    </row>
    <row r="31" spans="1:15" x14ac:dyDescent="0.35">
      <c r="A31" t="s">
        <v>259</v>
      </c>
      <c r="B31" t="s">
        <v>270</v>
      </c>
      <c r="C31" t="s">
        <v>261</v>
      </c>
      <c r="D31">
        <f t="shared" si="1"/>
        <v>9.5</v>
      </c>
      <c r="E31">
        <v>10</v>
      </c>
      <c r="F31" s="3">
        <v>204.2</v>
      </c>
      <c r="G31" s="3">
        <v>245.3</v>
      </c>
      <c r="H31" s="3">
        <v>450.7</v>
      </c>
      <c r="I31" s="3">
        <v>476.9</v>
      </c>
      <c r="J31" s="3">
        <v>685.7</v>
      </c>
      <c r="K31" s="3">
        <v>603.29999999999995</v>
      </c>
      <c r="L31" s="3">
        <v>745.8</v>
      </c>
      <c r="M31" s="3">
        <v>1411.4</v>
      </c>
      <c r="N31" s="3">
        <v>1535.4</v>
      </c>
      <c r="O31" s="3">
        <v>244.6</v>
      </c>
    </row>
    <row r="32" spans="1:15" x14ac:dyDescent="0.35">
      <c r="A32" t="s">
        <v>259</v>
      </c>
      <c r="B32" t="s">
        <v>270</v>
      </c>
      <c r="C32" t="s">
        <v>261</v>
      </c>
      <c r="D32">
        <f t="shared" si="1"/>
        <v>10</v>
      </c>
      <c r="E32">
        <v>10.5</v>
      </c>
      <c r="F32" s="3">
        <v>209.3</v>
      </c>
      <c r="G32" s="3">
        <v>252.3</v>
      </c>
      <c r="H32" s="3">
        <v>464.1</v>
      </c>
      <c r="I32" s="3">
        <v>491</v>
      </c>
      <c r="J32" s="3">
        <v>698.2</v>
      </c>
      <c r="K32" s="3">
        <v>622.1</v>
      </c>
      <c r="L32" s="3">
        <v>770.7</v>
      </c>
      <c r="M32" s="3">
        <v>1451.2</v>
      </c>
      <c r="N32" s="3">
        <v>1571.6</v>
      </c>
      <c r="O32" s="3">
        <v>248.8</v>
      </c>
    </row>
    <row r="33" spans="1:15" x14ac:dyDescent="0.35">
      <c r="A33" t="s">
        <v>259</v>
      </c>
      <c r="B33" t="s">
        <v>270</v>
      </c>
      <c r="C33" t="s">
        <v>261</v>
      </c>
      <c r="D33">
        <f t="shared" si="1"/>
        <v>10.5</v>
      </c>
      <c r="E33">
        <v>11</v>
      </c>
      <c r="F33" s="3">
        <v>214.4</v>
      </c>
      <c r="G33" s="3">
        <v>258.60000000000002</v>
      </c>
      <c r="H33" s="3">
        <v>477.5</v>
      </c>
      <c r="I33" s="3">
        <v>505.3</v>
      </c>
      <c r="J33" s="3">
        <v>710.4</v>
      </c>
      <c r="K33" s="3">
        <v>641.29999999999995</v>
      </c>
      <c r="L33" s="3">
        <v>795.5</v>
      </c>
      <c r="M33" s="3">
        <v>1490.6</v>
      </c>
      <c r="N33" s="3">
        <v>1607.8</v>
      </c>
      <c r="O33" s="3">
        <v>252.6</v>
      </c>
    </row>
    <row r="34" spans="1:15" x14ac:dyDescent="0.35">
      <c r="A34" t="s">
        <v>259</v>
      </c>
      <c r="B34" t="s">
        <v>270</v>
      </c>
      <c r="C34" t="s">
        <v>261</v>
      </c>
      <c r="D34">
        <f t="shared" si="1"/>
        <v>11</v>
      </c>
      <c r="E34">
        <v>11.5</v>
      </c>
      <c r="F34" s="3">
        <v>219.3</v>
      </c>
      <c r="G34" s="3">
        <v>265.5</v>
      </c>
      <c r="H34" s="3">
        <v>490.8</v>
      </c>
      <c r="I34" s="3">
        <v>519.70000000000005</v>
      </c>
      <c r="J34" s="3">
        <v>723</v>
      </c>
      <c r="K34" s="3">
        <v>660.3</v>
      </c>
      <c r="L34" s="3">
        <v>820.4</v>
      </c>
      <c r="M34" s="3">
        <v>1529.9</v>
      </c>
      <c r="N34" s="3">
        <v>1643.9</v>
      </c>
      <c r="O34" s="3">
        <v>257.2</v>
      </c>
    </row>
    <row r="35" spans="1:15" x14ac:dyDescent="0.35">
      <c r="A35" t="s">
        <v>259</v>
      </c>
      <c r="B35" t="s">
        <v>270</v>
      </c>
      <c r="C35" t="s">
        <v>261</v>
      </c>
      <c r="D35">
        <f t="shared" si="1"/>
        <v>11.5</v>
      </c>
      <c r="E35">
        <v>12</v>
      </c>
      <c r="F35" s="3">
        <v>224.5</v>
      </c>
      <c r="G35" s="3">
        <v>272.10000000000002</v>
      </c>
      <c r="H35" s="3">
        <v>504.4</v>
      </c>
      <c r="I35" s="3">
        <v>533.9</v>
      </c>
      <c r="J35" s="3">
        <v>735.3</v>
      </c>
      <c r="K35" s="3">
        <v>679.6</v>
      </c>
      <c r="L35" s="3">
        <v>844.9</v>
      </c>
      <c r="M35" s="3">
        <v>1567.4</v>
      </c>
      <c r="N35" s="3">
        <v>1680</v>
      </c>
      <c r="O35" s="3">
        <v>261.39999999999998</v>
      </c>
    </row>
    <row r="36" spans="1:15" x14ac:dyDescent="0.35">
      <c r="A36" t="s">
        <v>259</v>
      </c>
      <c r="B36" t="s">
        <v>270</v>
      </c>
      <c r="C36" t="s">
        <v>261</v>
      </c>
      <c r="D36">
        <f t="shared" si="1"/>
        <v>12</v>
      </c>
      <c r="E36">
        <v>12.5</v>
      </c>
      <c r="F36" s="3">
        <v>229.8</v>
      </c>
      <c r="G36" s="3">
        <v>278.7</v>
      </c>
      <c r="H36" s="3">
        <v>517.5</v>
      </c>
      <c r="I36" s="3">
        <v>548.4</v>
      </c>
      <c r="J36" s="3">
        <v>747.7</v>
      </c>
      <c r="K36" s="3">
        <v>698.5</v>
      </c>
      <c r="L36" s="3">
        <v>869.9</v>
      </c>
      <c r="M36" s="3">
        <v>1605.1</v>
      </c>
      <c r="N36" s="3">
        <v>1716.2</v>
      </c>
      <c r="O36" s="3">
        <v>265.39999999999998</v>
      </c>
    </row>
    <row r="37" spans="1:15" x14ac:dyDescent="0.35">
      <c r="A37" t="s">
        <v>259</v>
      </c>
      <c r="B37" t="s">
        <v>270</v>
      </c>
      <c r="C37" t="s">
        <v>261</v>
      </c>
      <c r="D37">
        <f t="shared" si="1"/>
        <v>12.5</v>
      </c>
      <c r="E37">
        <v>13</v>
      </c>
      <c r="F37" s="3">
        <v>236.4</v>
      </c>
      <c r="G37" s="3">
        <v>283.8</v>
      </c>
      <c r="H37" s="3">
        <v>529.6</v>
      </c>
      <c r="I37" s="3">
        <v>560.9</v>
      </c>
      <c r="J37" s="3">
        <v>758.5</v>
      </c>
      <c r="K37" s="3">
        <v>717.7</v>
      </c>
      <c r="L37" s="3">
        <v>897.1</v>
      </c>
      <c r="M37" s="3">
        <v>1642.4</v>
      </c>
      <c r="N37" s="3">
        <v>1745.8</v>
      </c>
      <c r="O37" s="3">
        <v>269.89999999999998</v>
      </c>
    </row>
    <row r="38" spans="1:15" x14ac:dyDescent="0.35">
      <c r="A38" t="s">
        <v>259</v>
      </c>
      <c r="B38" t="s">
        <v>270</v>
      </c>
      <c r="C38" t="s">
        <v>261</v>
      </c>
      <c r="D38">
        <f t="shared" si="1"/>
        <v>13</v>
      </c>
      <c r="E38">
        <v>13.5</v>
      </c>
      <c r="F38" s="3">
        <v>243.1</v>
      </c>
      <c r="G38" s="3">
        <v>288.8</v>
      </c>
      <c r="H38" s="3">
        <v>541.6</v>
      </c>
      <c r="I38" s="3">
        <v>573.5</v>
      </c>
      <c r="J38" s="3">
        <v>769.7</v>
      </c>
      <c r="K38" s="3">
        <v>736.7</v>
      </c>
      <c r="L38" s="3">
        <v>924.2</v>
      </c>
      <c r="M38" s="3">
        <v>1658.5</v>
      </c>
      <c r="N38" s="3">
        <v>1775.6</v>
      </c>
      <c r="O38" s="3">
        <v>274.3</v>
      </c>
    </row>
    <row r="39" spans="1:15" x14ac:dyDescent="0.35">
      <c r="A39" t="s">
        <v>259</v>
      </c>
      <c r="B39" t="s">
        <v>270</v>
      </c>
      <c r="C39" t="s">
        <v>261</v>
      </c>
      <c r="D39">
        <f t="shared" si="1"/>
        <v>13.5</v>
      </c>
      <c r="E39">
        <v>14</v>
      </c>
      <c r="F39" s="3">
        <v>250</v>
      </c>
      <c r="G39" s="3">
        <v>294</v>
      </c>
      <c r="H39" s="3">
        <v>554.1</v>
      </c>
      <c r="I39" s="3">
        <v>586.20000000000005</v>
      </c>
      <c r="J39" s="3">
        <v>780.6</v>
      </c>
      <c r="K39" s="3">
        <v>755.7</v>
      </c>
      <c r="L39" s="3">
        <v>951</v>
      </c>
      <c r="M39" s="3">
        <v>1675</v>
      </c>
      <c r="N39" s="3">
        <v>1805.8</v>
      </c>
      <c r="O39" s="3">
        <v>278.2</v>
      </c>
    </row>
    <row r="40" spans="1:15" x14ac:dyDescent="0.35">
      <c r="A40" t="s">
        <v>259</v>
      </c>
      <c r="B40" t="s">
        <v>270</v>
      </c>
      <c r="C40" t="s">
        <v>261</v>
      </c>
      <c r="D40">
        <f t="shared" si="1"/>
        <v>14</v>
      </c>
      <c r="E40">
        <v>14.5</v>
      </c>
      <c r="F40" s="3">
        <v>256.60000000000002</v>
      </c>
      <c r="G40" s="3">
        <v>299.2</v>
      </c>
      <c r="H40" s="3">
        <v>566.1</v>
      </c>
      <c r="I40" s="3">
        <v>598.70000000000005</v>
      </c>
      <c r="J40" s="3">
        <v>791.7</v>
      </c>
      <c r="K40" s="3">
        <v>774.9</v>
      </c>
      <c r="L40" s="3">
        <v>977.9</v>
      </c>
      <c r="M40" s="3">
        <v>1683.3</v>
      </c>
      <c r="N40" s="3">
        <v>1835.5</v>
      </c>
      <c r="O40" s="3">
        <v>282.39999999999998</v>
      </c>
    </row>
    <row r="41" spans="1:15" x14ac:dyDescent="0.35">
      <c r="A41" t="s">
        <v>259</v>
      </c>
      <c r="B41" t="s">
        <v>270</v>
      </c>
      <c r="C41" t="s">
        <v>261</v>
      </c>
      <c r="D41">
        <f t="shared" si="1"/>
        <v>14.5</v>
      </c>
      <c r="E41">
        <v>15</v>
      </c>
      <c r="F41" s="3">
        <v>263.39999999999998</v>
      </c>
      <c r="G41" s="3">
        <v>303.89999999999998</v>
      </c>
      <c r="H41" s="3">
        <v>578.1</v>
      </c>
      <c r="I41" s="3">
        <v>611.20000000000005</v>
      </c>
      <c r="J41" s="3">
        <v>802.5</v>
      </c>
      <c r="K41" s="3">
        <v>794.1</v>
      </c>
      <c r="L41" s="3">
        <v>1005.2</v>
      </c>
      <c r="M41" s="3">
        <v>1691.8</v>
      </c>
      <c r="N41" s="3">
        <v>1865.3</v>
      </c>
      <c r="O41" s="3">
        <v>286.89999999999998</v>
      </c>
    </row>
    <row r="42" spans="1:15" x14ac:dyDescent="0.35">
      <c r="A42" t="s">
        <v>259</v>
      </c>
      <c r="B42" t="s">
        <v>270</v>
      </c>
      <c r="C42" t="s">
        <v>261</v>
      </c>
      <c r="D42">
        <f t="shared" si="1"/>
        <v>15</v>
      </c>
      <c r="E42">
        <v>15.5</v>
      </c>
      <c r="F42" s="3">
        <v>265.8</v>
      </c>
      <c r="G42" s="3">
        <v>307</v>
      </c>
      <c r="H42" s="3">
        <v>582.20000000000005</v>
      </c>
      <c r="I42" s="3">
        <v>616.5</v>
      </c>
      <c r="J42" s="3">
        <v>815.5</v>
      </c>
      <c r="K42" s="3">
        <v>813.4</v>
      </c>
      <c r="L42" s="3">
        <v>1021.1</v>
      </c>
      <c r="M42" s="3">
        <v>1694.2</v>
      </c>
      <c r="N42" s="3">
        <v>1868.1</v>
      </c>
      <c r="O42" s="3">
        <v>291.3</v>
      </c>
    </row>
    <row r="43" spans="1:15" x14ac:dyDescent="0.35">
      <c r="A43" t="s">
        <v>259</v>
      </c>
      <c r="B43" t="s">
        <v>270</v>
      </c>
      <c r="C43" t="s">
        <v>261</v>
      </c>
      <c r="D43">
        <f t="shared" si="1"/>
        <v>15.5</v>
      </c>
      <c r="E43">
        <v>16</v>
      </c>
      <c r="F43" s="3">
        <v>268</v>
      </c>
      <c r="G43" s="3">
        <v>310.3</v>
      </c>
      <c r="H43" s="3">
        <v>586.4</v>
      </c>
      <c r="I43" s="3">
        <v>621.9</v>
      </c>
      <c r="J43" s="3">
        <v>828.7</v>
      </c>
      <c r="K43" s="3">
        <v>832.4</v>
      </c>
      <c r="L43" s="3">
        <v>1037</v>
      </c>
      <c r="M43" s="3">
        <v>1695.6</v>
      </c>
      <c r="N43" s="3">
        <v>1870.7</v>
      </c>
      <c r="O43" s="3">
        <v>295.3</v>
      </c>
    </row>
    <row r="44" spans="1:15" x14ac:dyDescent="0.35">
      <c r="A44" t="s">
        <v>259</v>
      </c>
      <c r="B44" t="s">
        <v>270</v>
      </c>
      <c r="C44" t="s">
        <v>261</v>
      </c>
      <c r="D44">
        <f t="shared" si="1"/>
        <v>16</v>
      </c>
      <c r="E44">
        <v>16.5</v>
      </c>
      <c r="F44" s="3">
        <v>270.5</v>
      </c>
      <c r="G44" s="3">
        <v>313.60000000000002</v>
      </c>
      <c r="H44" s="3">
        <v>590.79999999999995</v>
      </c>
      <c r="I44" s="3">
        <v>627</v>
      </c>
      <c r="J44" s="3">
        <v>842</v>
      </c>
      <c r="K44" s="3">
        <v>851.6</v>
      </c>
      <c r="L44" s="3">
        <v>1053.0999999999999</v>
      </c>
      <c r="M44" s="3">
        <v>1697.6</v>
      </c>
      <c r="N44" s="3">
        <v>1873</v>
      </c>
      <c r="O44" s="3">
        <v>299.7</v>
      </c>
    </row>
    <row r="45" spans="1:15" x14ac:dyDescent="0.35">
      <c r="A45" t="s">
        <v>259</v>
      </c>
      <c r="B45" t="s">
        <v>270</v>
      </c>
      <c r="C45" t="s">
        <v>261</v>
      </c>
      <c r="D45">
        <f t="shared" si="1"/>
        <v>16.5</v>
      </c>
      <c r="E45">
        <v>17</v>
      </c>
      <c r="F45" s="3">
        <v>272.89999999999998</v>
      </c>
      <c r="G45" s="3">
        <v>316.8</v>
      </c>
      <c r="H45" s="3">
        <v>594.70000000000005</v>
      </c>
      <c r="I45" s="3">
        <v>632.20000000000005</v>
      </c>
      <c r="J45" s="3">
        <v>854.8</v>
      </c>
      <c r="K45" s="3">
        <v>870.4</v>
      </c>
      <c r="L45" s="3">
        <v>1068.7</v>
      </c>
      <c r="M45" s="3">
        <v>1699.2</v>
      </c>
      <c r="N45" s="3">
        <v>1875.8</v>
      </c>
      <c r="O45" s="3">
        <v>304</v>
      </c>
    </row>
    <row r="46" spans="1:15" x14ac:dyDescent="0.35">
      <c r="A46" t="s">
        <v>259</v>
      </c>
      <c r="B46" t="s">
        <v>270</v>
      </c>
      <c r="C46" t="s">
        <v>261</v>
      </c>
      <c r="D46">
        <f t="shared" si="1"/>
        <v>17</v>
      </c>
      <c r="E46">
        <v>17.5</v>
      </c>
      <c r="F46" s="3">
        <v>275.7</v>
      </c>
      <c r="G46" s="3">
        <v>319.8</v>
      </c>
      <c r="H46" s="3">
        <v>598.79999999999995</v>
      </c>
      <c r="I46" s="3">
        <v>637.6</v>
      </c>
      <c r="J46" s="3">
        <v>868</v>
      </c>
      <c r="K46" s="3">
        <v>889.7</v>
      </c>
      <c r="L46" s="3">
        <v>1084.5999999999999</v>
      </c>
      <c r="M46" s="3">
        <v>1700.4</v>
      </c>
      <c r="N46" s="3">
        <v>1878.3</v>
      </c>
      <c r="O46" s="3">
        <v>307.89999999999998</v>
      </c>
    </row>
    <row r="47" spans="1:15" x14ac:dyDescent="0.35">
      <c r="A47" t="s">
        <v>259</v>
      </c>
      <c r="B47" t="s">
        <v>270</v>
      </c>
      <c r="C47" t="s">
        <v>261</v>
      </c>
      <c r="D47">
        <f t="shared" si="1"/>
        <v>17.5</v>
      </c>
      <c r="E47">
        <v>18</v>
      </c>
      <c r="F47" s="3">
        <v>276.7</v>
      </c>
      <c r="G47" s="3">
        <v>320.5</v>
      </c>
      <c r="H47" s="3">
        <v>603.20000000000005</v>
      </c>
      <c r="I47" s="3">
        <v>637.79999999999995</v>
      </c>
      <c r="J47" s="3">
        <v>874.7</v>
      </c>
      <c r="K47" s="3">
        <v>892.4</v>
      </c>
      <c r="L47" s="3">
        <v>1086</v>
      </c>
      <c r="M47" s="3">
        <v>1701.2</v>
      </c>
      <c r="N47" s="3">
        <v>1879.9</v>
      </c>
      <c r="O47" s="3">
        <v>312.39999999999998</v>
      </c>
    </row>
    <row r="48" spans="1:15" x14ac:dyDescent="0.35">
      <c r="A48" t="s">
        <v>259</v>
      </c>
      <c r="B48" t="s">
        <v>270</v>
      </c>
      <c r="C48" t="s">
        <v>261</v>
      </c>
      <c r="D48">
        <f t="shared" si="1"/>
        <v>18</v>
      </c>
      <c r="E48">
        <v>18.5</v>
      </c>
      <c r="F48" s="3">
        <v>277.60000000000002</v>
      </c>
      <c r="G48" s="3">
        <v>321.3</v>
      </c>
      <c r="H48" s="3">
        <v>607.29999999999995</v>
      </c>
      <c r="I48" s="3">
        <v>638.1</v>
      </c>
      <c r="J48" s="3">
        <v>881.6</v>
      </c>
      <c r="K48" s="3">
        <v>895</v>
      </c>
      <c r="L48" s="3">
        <v>1087.2</v>
      </c>
      <c r="M48" s="3">
        <v>1702.1</v>
      </c>
      <c r="N48" s="3">
        <v>1881.3</v>
      </c>
      <c r="O48" s="3">
        <v>316.7</v>
      </c>
    </row>
    <row r="49" spans="1:15" x14ac:dyDescent="0.35">
      <c r="A49" t="s">
        <v>259</v>
      </c>
      <c r="B49" t="s">
        <v>270</v>
      </c>
      <c r="C49" t="s">
        <v>261</v>
      </c>
      <c r="D49">
        <f t="shared" si="1"/>
        <v>18.5</v>
      </c>
      <c r="E49">
        <v>19</v>
      </c>
      <c r="F49" s="3">
        <v>278.7</v>
      </c>
      <c r="G49" s="3">
        <v>322.10000000000002</v>
      </c>
      <c r="H49" s="3">
        <v>611.6</v>
      </c>
      <c r="I49" s="3">
        <v>638.5</v>
      </c>
      <c r="J49" s="3">
        <v>888.3</v>
      </c>
      <c r="K49" s="3">
        <v>897.6</v>
      </c>
      <c r="L49" s="3">
        <v>1088.5999999999999</v>
      </c>
      <c r="M49" s="3">
        <v>1703.3</v>
      </c>
      <c r="N49" s="3">
        <v>1882.5</v>
      </c>
      <c r="O49" s="3">
        <v>320.8</v>
      </c>
    </row>
    <row r="50" spans="1:15" x14ac:dyDescent="0.35">
      <c r="A50" t="s">
        <v>259</v>
      </c>
      <c r="B50" t="s">
        <v>270</v>
      </c>
      <c r="C50" t="s">
        <v>261</v>
      </c>
      <c r="D50">
        <f t="shared" si="1"/>
        <v>19</v>
      </c>
      <c r="E50">
        <v>19.5</v>
      </c>
      <c r="F50" s="3">
        <v>279.5</v>
      </c>
      <c r="G50" s="3">
        <v>322.7</v>
      </c>
      <c r="H50" s="3">
        <v>615.70000000000005</v>
      </c>
      <c r="I50" s="3">
        <v>639.1</v>
      </c>
      <c r="J50" s="3">
        <v>895.2</v>
      </c>
      <c r="K50" s="3">
        <v>900.1</v>
      </c>
      <c r="L50" s="3">
        <v>1089.8</v>
      </c>
      <c r="M50" s="3">
        <v>1704.1</v>
      </c>
      <c r="N50" s="3">
        <v>1883.8</v>
      </c>
      <c r="O50" s="3">
        <v>325.10000000000002</v>
      </c>
    </row>
    <row r="51" spans="1:15" x14ac:dyDescent="0.35">
      <c r="A51" t="s">
        <v>259</v>
      </c>
      <c r="B51" t="s">
        <v>270</v>
      </c>
      <c r="C51" t="s">
        <v>261</v>
      </c>
      <c r="D51">
        <f t="shared" si="1"/>
        <v>19.5</v>
      </c>
      <c r="E51">
        <v>20</v>
      </c>
      <c r="F51" s="3">
        <v>280.89999999999998</v>
      </c>
      <c r="G51" s="3">
        <v>323.7</v>
      </c>
      <c r="H51" s="3">
        <v>619.9</v>
      </c>
      <c r="I51" s="3">
        <v>639.29999999999995</v>
      </c>
      <c r="J51" s="3">
        <v>904.4</v>
      </c>
      <c r="K51" s="3">
        <v>902.8</v>
      </c>
      <c r="L51" s="3">
        <v>1091.4000000000001</v>
      </c>
      <c r="M51" s="3">
        <v>1704.8</v>
      </c>
      <c r="N51" s="3">
        <v>1885.2</v>
      </c>
      <c r="O51" s="3">
        <v>329.4</v>
      </c>
    </row>
    <row r="52" spans="1:15" x14ac:dyDescent="0.35">
      <c r="A52" t="s">
        <v>259</v>
      </c>
      <c r="B52" t="s">
        <v>270</v>
      </c>
      <c r="C52" t="s">
        <v>261</v>
      </c>
      <c r="D52">
        <f t="shared" si="1"/>
        <v>20</v>
      </c>
      <c r="E52">
        <v>21</v>
      </c>
      <c r="F52" s="3">
        <f>E52*12.2</f>
        <v>256.2</v>
      </c>
      <c r="G52" s="3">
        <f>E52*14.9</f>
        <v>312.90000000000003</v>
      </c>
      <c r="H52" s="3">
        <f>E52*27.2</f>
        <v>571.19999999999993</v>
      </c>
      <c r="I52" s="3">
        <f>E52*28.1</f>
        <v>590.1</v>
      </c>
      <c r="J52" s="3">
        <f>E52*44.3</f>
        <v>930.3</v>
      </c>
      <c r="K52" s="3">
        <f>E52*40.9</f>
        <v>858.9</v>
      </c>
      <c r="L52" s="3">
        <f>E52*50.4</f>
        <v>1058.3999999999999</v>
      </c>
      <c r="M52" s="3">
        <f>E52*80.5</f>
        <v>1690.5</v>
      </c>
      <c r="N52" s="3">
        <f>E52*88.3</f>
        <v>1854.3</v>
      </c>
      <c r="O52" s="3">
        <f>E52*14.8</f>
        <v>310.8</v>
      </c>
    </row>
    <row r="53" spans="1:15" x14ac:dyDescent="0.35">
      <c r="A53" t="s">
        <v>259</v>
      </c>
      <c r="B53" t="s">
        <v>270</v>
      </c>
      <c r="C53" t="s">
        <v>261</v>
      </c>
      <c r="D53">
        <f t="shared" si="1"/>
        <v>21</v>
      </c>
      <c r="E53">
        <v>22</v>
      </c>
      <c r="F53" s="3">
        <f t="shared" ref="F53:F75" si="2">E53*12.2</f>
        <v>268.39999999999998</v>
      </c>
      <c r="G53" s="3">
        <f t="shared" ref="G53:G75" si="3">E53*14.9</f>
        <v>327.8</v>
      </c>
      <c r="H53" s="3">
        <f t="shared" ref="H53:H75" si="4">E53*27.2</f>
        <v>598.4</v>
      </c>
      <c r="I53" s="3">
        <f t="shared" ref="I53:I75" si="5">E53*28.1</f>
        <v>618.20000000000005</v>
      </c>
      <c r="J53" s="3">
        <f t="shared" ref="J53:J75" si="6">E53*44.3</f>
        <v>974.59999999999991</v>
      </c>
      <c r="K53" s="3">
        <f t="shared" ref="K53:K75" si="7">E53*40.9</f>
        <v>899.8</v>
      </c>
      <c r="L53" s="3">
        <f t="shared" ref="L53:L75" si="8">E53*50.4</f>
        <v>1108.8</v>
      </c>
      <c r="M53" s="3">
        <f t="shared" ref="M53:M75" si="9">E53*80.5</f>
        <v>1771</v>
      </c>
      <c r="N53" s="3">
        <f t="shared" ref="N53:N75" si="10">E53*88.3</f>
        <v>1942.6</v>
      </c>
      <c r="O53" s="3">
        <f t="shared" ref="O53:O75" si="11">E53*14.8</f>
        <v>325.60000000000002</v>
      </c>
    </row>
    <row r="54" spans="1:15" x14ac:dyDescent="0.35">
      <c r="A54" t="s">
        <v>259</v>
      </c>
      <c r="B54" t="s">
        <v>270</v>
      </c>
      <c r="C54" t="s">
        <v>261</v>
      </c>
      <c r="D54">
        <f t="shared" si="1"/>
        <v>22</v>
      </c>
      <c r="E54">
        <v>23</v>
      </c>
      <c r="F54" s="3">
        <f t="shared" si="2"/>
        <v>280.59999999999997</v>
      </c>
      <c r="G54" s="3">
        <f t="shared" si="3"/>
        <v>342.7</v>
      </c>
      <c r="H54" s="3">
        <f t="shared" si="4"/>
        <v>625.6</v>
      </c>
      <c r="I54" s="3">
        <f t="shared" si="5"/>
        <v>646.30000000000007</v>
      </c>
      <c r="J54" s="3">
        <f t="shared" si="6"/>
        <v>1018.9</v>
      </c>
      <c r="K54" s="3">
        <f t="shared" si="7"/>
        <v>940.69999999999993</v>
      </c>
      <c r="L54" s="3">
        <f t="shared" si="8"/>
        <v>1159.2</v>
      </c>
      <c r="M54" s="3">
        <f t="shared" si="9"/>
        <v>1851.5</v>
      </c>
      <c r="N54" s="3">
        <f t="shared" si="10"/>
        <v>2030.8999999999999</v>
      </c>
      <c r="O54" s="3">
        <f t="shared" si="11"/>
        <v>340.40000000000003</v>
      </c>
    </row>
    <row r="55" spans="1:15" x14ac:dyDescent="0.35">
      <c r="A55" t="s">
        <v>259</v>
      </c>
      <c r="B55" t="s">
        <v>270</v>
      </c>
      <c r="C55" t="s">
        <v>261</v>
      </c>
      <c r="D55">
        <f t="shared" si="1"/>
        <v>23</v>
      </c>
      <c r="E55">
        <v>24</v>
      </c>
      <c r="F55" s="3">
        <f t="shared" si="2"/>
        <v>292.79999999999995</v>
      </c>
      <c r="G55" s="3">
        <f t="shared" si="3"/>
        <v>357.6</v>
      </c>
      <c r="H55" s="3">
        <f t="shared" si="4"/>
        <v>652.79999999999995</v>
      </c>
      <c r="I55" s="3">
        <f t="shared" si="5"/>
        <v>674.40000000000009</v>
      </c>
      <c r="J55" s="3">
        <f t="shared" si="6"/>
        <v>1063.1999999999998</v>
      </c>
      <c r="K55" s="3">
        <f t="shared" si="7"/>
        <v>981.59999999999991</v>
      </c>
      <c r="L55" s="3">
        <f t="shared" si="8"/>
        <v>1209.5999999999999</v>
      </c>
      <c r="M55" s="3">
        <f t="shared" si="9"/>
        <v>1932</v>
      </c>
      <c r="N55" s="3">
        <f t="shared" si="10"/>
        <v>2119.1999999999998</v>
      </c>
      <c r="O55" s="3">
        <f t="shared" si="11"/>
        <v>355.20000000000005</v>
      </c>
    </row>
    <row r="56" spans="1:15" x14ac:dyDescent="0.35">
      <c r="A56" t="s">
        <v>259</v>
      </c>
      <c r="B56" t="s">
        <v>270</v>
      </c>
      <c r="C56" t="s">
        <v>261</v>
      </c>
      <c r="D56">
        <f t="shared" si="1"/>
        <v>24</v>
      </c>
      <c r="E56">
        <v>25</v>
      </c>
      <c r="F56" s="3">
        <f t="shared" si="2"/>
        <v>305</v>
      </c>
      <c r="G56" s="3">
        <f t="shared" si="3"/>
        <v>372.5</v>
      </c>
      <c r="H56" s="3">
        <f t="shared" si="4"/>
        <v>680</v>
      </c>
      <c r="I56" s="3">
        <f t="shared" si="5"/>
        <v>702.5</v>
      </c>
      <c r="J56" s="3">
        <f t="shared" si="6"/>
        <v>1107.5</v>
      </c>
      <c r="K56" s="3">
        <f t="shared" si="7"/>
        <v>1022.5</v>
      </c>
      <c r="L56" s="3">
        <f t="shared" si="8"/>
        <v>1260</v>
      </c>
      <c r="M56" s="3">
        <f t="shared" si="9"/>
        <v>2012.5</v>
      </c>
      <c r="N56" s="3">
        <f t="shared" si="10"/>
        <v>2207.5</v>
      </c>
      <c r="O56" s="3">
        <f t="shared" si="11"/>
        <v>370</v>
      </c>
    </row>
    <row r="57" spans="1:15" x14ac:dyDescent="0.35">
      <c r="A57" t="s">
        <v>259</v>
      </c>
      <c r="B57" t="s">
        <v>270</v>
      </c>
      <c r="C57" t="s">
        <v>261</v>
      </c>
      <c r="D57">
        <f t="shared" si="1"/>
        <v>25</v>
      </c>
      <c r="E57">
        <v>26</v>
      </c>
      <c r="F57" s="3">
        <f t="shared" si="2"/>
        <v>317.2</v>
      </c>
      <c r="G57" s="3">
        <f t="shared" si="3"/>
        <v>387.40000000000003</v>
      </c>
      <c r="H57" s="3">
        <f t="shared" si="4"/>
        <v>707.19999999999993</v>
      </c>
      <c r="I57" s="3">
        <f t="shared" si="5"/>
        <v>730.6</v>
      </c>
      <c r="J57" s="3">
        <f t="shared" si="6"/>
        <v>1151.8</v>
      </c>
      <c r="K57" s="3">
        <f t="shared" si="7"/>
        <v>1063.3999999999999</v>
      </c>
      <c r="L57" s="3">
        <f t="shared" si="8"/>
        <v>1310.3999999999999</v>
      </c>
      <c r="M57" s="3">
        <f t="shared" si="9"/>
        <v>2093</v>
      </c>
      <c r="N57" s="3">
        <f t="shared" si="10"/>
        <v>2295.7999999999997</v>
      </c>
      <c r="O57" s="3">
        <f t="shared" si="11"/>
        <v>384.8</v>
      </c>
    </row>
    <row r="58" spans="1:15" x14ac:dyDescent="0.35">
      <c r="A58" t="s">
        <v>259</v>
      </c>
      <c r="B58" t="s">
        <v>270</v>
      </c>
      <c r="C58" t="s">
        <v>261</v>
      </c>
      <c r="D58">
        <f t="shared" si="1"/>
        <v>26</v>
      </c>
      <c r="E58">
        <v>27</v>
      </c>
      <c r="F58" s="3">
        <f t="shared" si="2"/>
        <v>329.4</v>
      </c>
      <c r="G58" s="3">
        <f t="shared" si="3"/>
        <v>402.3</v>
      </c>
      <c r="H58" s="3">
        <f t="shared" si="4"/>
        <v>734.4</v>
      </c>
      <c r="I58" s="3">
        <f t="shared" si="5"/>
        <v>758.7</v>
      </c>
      <c r="J58" s="3">
        <f t="shared" si="6"/>
        <v>1196.0999999999999</v>
      </c>
      <c r="K58" s="3">
        <f t="shared" si="7"/>
        <v>1104.3</v>
      </c>
      <c r="L58" s="3">
        <f t="shared" si="8"/>
        <v>1360.8</v>
      </c>
      <c r="M58" s="3">
        <f t="shared" si="9"/>
        <v>2173.5</v>
      </c>
      <c r="N58" s="3">
        <f t="shared" si="10"/>
        <v>2384.1</v>
      </c>
      <c r="O58" s="3">
        <f t="shared" si="11"/>
        <v>399.6</v>
      </c>
    </row>
    <row r="59" spans="1:15" x14ac:dyDescent="0.35">
      <c r="A59" t="s">
        <v>259</v>
      </c>
      <c r="B59" t="s">
        <v>270</v>
      </c>
      <c r="C59" t="s">
        <v>261</v>
      </c>
      <c r="D59">
        <f t="shared" si="1"/>
        <v>27</v>
      </c>
      <c r="E59">
        <v>28</v>
      </c>
      <c r="F59" s="3">
        <f t="shared" si="2"/>
        <v>341.59999999999997</v>
      </c>
      <c r="G59" s="3">
        <f t="shared" si="3"/>
        <v>417.2</v>
      </c>
      <c r="H59" s="3">
        <f t="shared" si="4"/>
        <v>761.6</v>
      </c>
      <c r="I59" s="3">
        <f t="shared" si="5"/>
        <v>786.80000000000007</v>
      </c>
      <c r="J59" s="3">
        <f t="shared" si="6"/>
        <v>1240.3999999999999</v>
      </c>
      <c r="K59" s="3">
        <f t="shared" si="7"/>
        <v>1145.2</v>
      </c>
      <c r="L59" s="3">
        <f t="shared" si="8"/>
        <v>1411.2</v>
      </c>
      <c r="M59" s="3">
        <f t="shared" si="9"/>
        <v>2254</v>
      </c>
      <c r="N59" s="3">
        <f t="shared" si="10"/>
        <v>2472.4</v>
      </c>
      <c r="O59" s="3">
        <f t="shared" si="11"/>
        <v>414.40000000000003</v>
      </c>
    </row>
    <row r="60" spans="1:15" x14ac:dyDescent="0.35">
      <c r="A60" t="s">
        <v>259</v>
      </c>
      <c r="B60" t="s">
        <v>270</v>
      </c>
      <c r="C60" t="s">
        <v>261</v>
      </c>
      <c r="D60">
        <f t="shared" si="1"/>
        <v>28</v>
      </c>
      <c r="E60">
        <v>29</v>
      </c>
      <c r="F60" s="3">
        <f t="shared" si="2"/>
        <v>353.79999999999995</v>
      </c>
      <c r="G60" s="3">
        <f t="shared" si="3"/>
        <v>432.1</v>
      </c>
      <c r="H60" s="3">
        <f t="shared" si="4"/>
        <v>788.8</v>
      </c>
      <c r="I60" s="3">
        <f t="shared" si="5"/>
        <v>814.90000000000009</v>
      </c>
      <c r="J60" s="3">
        <f t="shared" si="6"/>
        <v>1284.6999999999998</v>
      </c>
      <c r="K60" s="3">
        <f t="shared" si="7"/>
        <v>1186.0999999999999</v>
      </c>
      <c r="L60" s="3">
        <f t="shared" si="8"/>
        <v>1461.6</v>
      </c>
      <c r="M60" s="3">
        <f t="shared" si="9"/>
        <v>2334.5</v>
      </c>
      <c r="N60" s="3">
        <f t="shared" si="10"/>
        <v>2560.6999999999998</v>
      </c>
      <c r="O60" s="3">
        <f t="shared" si="11"/>
        <v>429.20000000000005</v>
      </c>
    </row>
    <row r="61" spans="1:15" x14ac:dyDescent="0.35">
      <c r="A61" t="s">
        <v>259</v>
      </c>
      <c r="B61" t="s">
        <v>270</v>
      </c>
      <c r="C61" t="s">
        <v>261</v>
      </c>
      <c r="D61">
        <f t="shared" si="1"/>
        <v>29</v>
      </c>
      <c r="E61">
        <v>30</v>
      </c>
      <c r="F61" s="3">
        <f t="shared" si="2"/>
        <v>366</v>
      </c>
      <c r="G61" s="3">
        <f t="shared" si="3"/>
        <v>447</v>
      </c>
      <c r="H61" s="3">
        <f t="shared" si="4"/>
        <v>816</v>
      </c>
      <c r="I61" s="3">
        <f t="shared" si="5"/>
        <v>843</v>
      </c>
      <c r="J61" s="3">
        <f t="shared" si="6"/>
        <v>1329</v>
      </c>
      <c r="K61" s="3">
        <f t="shared" si="7"/>
        <v>1227</v>
      </c>
      <c r="L61" s="3">
        <f t="shared" si="8"/>
        <v>1512</v>
      </c>
      <c r="M61" s="3">
        <f t="shared" si="9"/>
        <v>2415</v>
      </c>
      <c r="N61" s="3">
        <f t="shared" si="10"/>
        <v>2649</v>
      </c>
      <c r="O61" s="3">
        <f t="shared" si="11"/>
        <v>444</v>
      </c>
    </row>
    <row r="62" spans="1:15" x14ac:dyDescent="0.35">
      <c r="A62" t="s">
        <v>259</v>
      </c>
      <c r="B62" t="s">
        <v>270</v>
      </c>
      <c r="C62" t="s">
        <v>261</v>
      </c>
      <c r="D62">
        <f t="shared" si="1"/>
        <v>30</v>
      </c>
      <c r="E62">
        <v>31</v>
      </c>
      <c r="F62" s="3">
        <f t="shared" si="2"/>
        <v>378.2</v>
      </c>
      <c r="G62" s="3">
        <f t="shared" si="3"/>
        <v>461.90000000000003</v>
      </c>
      <c r="H62" s="3">
        <f t="shared" si="4"/>
        <v>843.19999999999993</v>
      </c>
      <c r="I62" s="3">
        <f t="shared" si="5"/>
        <v>871.1</v>
      </c>
      <c r="J62" s="3">
        <f t="shared" si="6"/>
        <v>1373.3</v>
      </c>
      <c r="K62" s="3">
        <f t="shared" si="7"/>
        <v>1267.8999999999999</v>
      </c>
      <c r="L62" s="3">
        <f t="shared" si="8"/>
        <v>1562.3999999999999</v>
      </c>
      <c r="M62" s="3">
        <f t="shared" si="9"/>
        <v>2495.5</v>
      </c>
      <c r="N62" s="3">
        <f t="shared" si="10"/>
        <v>2737.2999999999997</v>
      </c>
      <c r="O62" s="3">
        <f t="shared" si="11"/>
        <v>458.8</v>
      </c>
    </row>
    <row r="63" spans="1:15" x14ac:dyDescent="0.35">
      <c r="A63" t="s">
        <v>259</v>
      </c>
      <c r="B63" t="s">
        <v>270</v>
      </c>
      <c r="C63" t="s">
        <v>261</v>
      </c>
      <c r="D63">
        <f t="shared" si="1"/>
        <v>31</v>
      </c>
      <c r="E63">
        <v>32</v>
      </c>
      <c r="F63" s="3">
        <f t="shared" si="2"/>
        <v>390.4</v>
      </c>
      <c r="G63" s="3">
        <f t="shared" si="3"/>
        <v>476.8</v>
      </c>
      <c r="H63" s="3">
        <f t="shared" si="4"/>
        <v>870.4</v>
      </c>
      <c r="I63" s="3">
        <f t="shared" si="5"/>
        <v>899.2</v>
      </c>
      <c r="J63" s="3">
        <f t="shared" si="6"/>
        <v>1417.6</v>
      </c>
      <c r="K63" s="3">
        <f t="shared" si="7"/>
        <v>1308.8</v>
      </c>
      <c r="L63" s="3">
        <f t="shared" si="8"/>
        <v>1612.8</v>
      </c>
      <c r="M63" s="3">
        <f t="shared" si="9"/>
        <v>2576</v>
      </c>
      <c r="N63" s="3">
        <f t="shared" si="10"/>
        <v>2825.6</v>
      </c>
      <c r="O63" s="3">
        <f t="shared" si="11"/>
        <v>473.6</v>
      </c>
    </row>
    <row r="64" spans="1:15" x14ac:dyDescent="0.35">
      <c r="A64" t="s">
        <v>259</v>
      </c>
      <c r="B64" t="s">
        <v>270</v>
      </c>
      <c r="C64" t="s">
        <v>261</v>
      </c>
      <c r="D64">
        <f t="shared" si="1"/>
        <v>32</v>
      </c>
      <c r="E64">
        <v>33</v>
      </c>
      <c r="F64" s="3">
        <f t="shared" si="2"/>
        <v>402.59999999999997</v>
      </c>
      <c r="G64" s="3">
        <f t="shared" si="3"/>
        <v>491.7</v>
      </c>
      <c r="H64" s="3">
        <f t="shared" si="4"/>
        <v>897.6</v>
      </c>
      <c r="I64" s="3">
        <f t="shared" si="5"/>
        <v>927.30000000000007</v>
      </c>
      <c r="J64" s="3">
        <f t="shared" si="6"/>
        <v>1461.8999999999999</v>
      </c>
      <c r="K64" s="3">
        <f t="shared" si="7"/>
        <v>1349.7</v>
      </c>
      <c r="L64" s="3">
        <f t="shared" si="8"/>
        <v>1663.2</v>
      </c>
      <c r="M64" s="3">
        <f t="shared" si="9"/>
        <v>2656.5</v>
      </c>
      <c r="N64" s="3">
        <f t="shared" si="10"/>
        <v>2913.9</v>
      </c>
      <c r="O64" s="3">
        <f t="shared" si="11"/>
        <v>488.40000000000003</v>
      </c>
    </row>
    <row r="65" spans="1:15" x14ac:dyDescent="0.35">
      <c r="A65" t="s">
        <v>259</v>
      </c>
      <c r="B65" t="s">
        <v>270</v>
      </c>
      <c r="C65" t="s">
        <v>261</v>
      </c>
      <c r="D65">
        <f t="shared" si="1"/>
        <v>33</v>
      </c>
      <c r="E65">
        <v>34</v>
      </c>
      <c r="F65" s="3">
        <f t="shared" si="2"/>
        <v>414.79999999999995</v>
      </c>
      <c r="G65" s="3">
        <f t="shared" si="3"/>
        <v>506.6</v>
      </c>
      <c r="H65" s="3">
        <f t="shared" si="4"/>
        <v>924.8</v>
      </c>
      <c r="I65" s="3">
        <f t="shared" si="5"/>
        <v>955.40000000000009</v>
      </c>
      <c r="J65" s="3">
        <f t="shared" si="6"/>
        <v>1506.1999999999998</v>
      </c>
      <c r="K65" s="3">
        <f t="shared" si="7"/>
        <v>1390.6</v>
      </c>
      <c r="L65" s="3">
        <f t="shared" si="8"/>
        <v>1713.6</v>
      </c>
      <c r="M65" s="3">
        <f t="shared" si="9"/>
        <v>2737</v>
      </c>
      <c r="N65" s="3">
        <f t="shared" si="10"/>
        <v>3002.2</v>
      </c>
      <c r="O65" s="3">
        <f t="shared" si="11"/>
        <v>503.20000000000005</v>
      </c>
    </row>
    <row r="66" spans="1:15" x14ac:dyDescent="0.35">
      <c r="A66" t="s">
        <v>259</v>
      </c>
      <c r="B66" t="s">
        <v>270</v>
      </c>
      <c r="C66" t="s">
        <v>261</v>
      </c>
      <c r="D66">
        <f t="shared" si="1"/>
        <v>34</v>
      </c>
      <c r="E66">
        <v>35</v>
      </c>
      <c r="F66" s="3">
        <f t="shared" si="2"/>
        <v>427</v>
      </c>
      <c r="G66" s="3">
        <f t="shared" si="3"/>
        <v>521.5</v>
      </c>
      <c r="H66" s="3">
        <f t="shared" si="4"/>
        <v>952</v>
      </c>
      <c r="I66" s="3">
        <f t="shared" si="5"/>
        <v>983.5</v>
      </c>
      <c r="J66" s="3">
        <f t="shared" si="6"/>
        <v>1550.5</v>
      </c>
      <c r="K66" s="3">
        <f t="shared" si="7"/>
        <v>1431.5</v>
      </c>
      <c r="L66" s="3">
        <f t="shared" si="8"/>
        <v>1764</v>
      </c>
      <c r="M66" s="3">
        <f t="shared" si="9"/>
        <v>2817.5</v>
      </c>
      <c r="N66" s="3">
        <f t="shared" si="10"/>
        <v>3090.5</v>
      </c>
      <c r="O66" s="3">
        <f t="shared" si="11"/>
        <v>518</v>
      </c>
    </row>
    <row r="67" spans="1:15" x14ac:dyDescent="0.35">
      <c r="A67" t="s">
        <v>259</v>
      </c>
      <c r="B67" t="s">
        <v>270</v>
      </c>
      <c r="C67" t="s">
        <v>261</v>
      </c>
      <c r="D67">
        <f t="shared" si="1"/>
        <v>35</v>
      </c>
      <c r="E67">
        <v>36</v>
      </c>
      <c r="F67" s="3">
        <f t="shared" si="2"/>
        <v>439.2</v>
      </c>
      <c r="G67" s="3">
        <f t="shared" si="3"/>
        <v>536.4</v>
      </c>
      <c r="H67" s="3">
        <f t="shared" si="4"/>
        <v>979.19999999999993</v>
      </c>
      <c r="I67" s="3">
        <f t="shared" si="5"/>
        <v>1011.6</v>
      </c>
      <c r="J67" s="3">
        <f t="shared" si="6"/>
        <v>1594.8</v>
      </c>
      <c r="K67" s="3">
        <f t="shared" si="7"/>
        <v>1472.3999999999999</v>
      </c>
      <c r="L67" s="3">
        <f t="shared" si="8"/>
        <v>1814.3999999999999</v>
      </c>
      <c r="M67" s="3">
        <f t="shared" si="9"/>
        <v>2898</v>
      </c>
      <c r="N67" s="3">
        <f t="shared" si="10"/>
        <v>3178.7999999999997</v>
      </c>
      <c r="O67" s="3">
        <f t="shared" si="11"/>
        <v>532.80000000000007</v>
      </c>
    </row>
    <row r="68" spans="1:15" x14ac:dyDescent="0.35">
      <c r="A68" t="s">
        <v>259</v>
      </c>
      <c r="B68" t="s">
        <v>270</v>
      </c>
      <c r="C68" t="s">
        <v>261</v>
      </c>
      <c r="D68">
        <f t="shared" si="1"/>
        <v>36</v>
      </c>
      <c r="E68">
        <v>37</v>
      </c>
      <c r="F68" s="3">
        <f t="shared" si="2"/>
        <v>451.4</v>
      </c>
      <c r="G68" s="3">
        <f t="shared" si="3"/>
        <v>551.30000000000007</v>
      </c>
      <c r="H68" s="3">
        <f t="shared" si="4"/>
        <v>1006.4</v>
      </c>
      <c r="I68" s="3">
        <f t="shared" si="5"/>
        <v>1039.7</v>
      </c>
      <c r="J68" s="3">
        <f t="shared" si="6"/>
        <v>1639.1</v>
      </c>
      <c r="K68" s="3">
        <f t="shared" si="7"/>
        <v>1513.3</v>
      </c>
      <c r="L68" s="3">
        <f t="shared" si="8"/>
        <v>1864.8</v>
      </c>
      <c r="M68" s="3">
        <f t="shared" si="9"/>
        <v>2978.5</v>
      </c>
      <c r="N68" s="3">
        <f t="shared" si="10"/>
        <v>3267.1</v>
      </c>
      <c r="O68" s="3">
        <f t="shared" si="11"/>
        <v>547.6</v>
      </c>
    </row>
    <row r="69" spans="1:15" x14ac:dyDescent="0.35">
      <c r="A69" t="s">
        <v>259</v>
      </c>
      <c r="B69" t="s">
        <v>270</v>
      </c>
      <c r="C69" t="s">
        <v>261</v>
      </c>
      <c r="D69">
        <f t="shared" si="1"/>
        <v>37</v>
      </c>
      <c r="E69">
        <v>38</v>
      </c>
      <c r="F69" s="3">
        <f t="shared" si="2"/>
        <v>463.59999999999997</v>
      </c>
      <c r="G69" s="3">
        <f t="shared" si="3"/>
        <v>566.20000000000005</v>
      </c>
      <c r="H69" s="3">
        <f t="shared" si="4"/>
        <v>1033.5999999999999</v>
      </c>
      <c r="I69" s="3">
        <f t="shared" si="5"/>
        <v>1067.8</v>
      </c>
      <c r="J69" s="3">
        <f t="shared" si="6"/>
        <v>1683.3999999999999</v>
      </c>
      <c r="K69" s="3">
        <f t="shared" si="7"/>
        <v>1554.2</v>
      </c>
      <c r="L69" s="3">
        <f t="shared" si="8"/>
        <v>1915.2</v>
      </c>
      <c r="M69" s="3">
        <f t="shared" si="9"/>
        <v>3059</v>
      </c>
      <c r="N69" s="3">
        <f t="shared" si="10"/>
        <v>3355.4</v>
      </c>
      <c r="O69" s="3">
        <f t="shared" si="11"/>
        <v>562.4</v>
      </c>
    </row>
    <row r="70" spans="1:15" x14ac:dyDescent="0.35">
      <c r="A70" t="s">
        <v>259</v>
      </c>
      <c r="B70" t="s">
        <v>270</v>
      </c>
      <c r="C70" t="s">
        <v>261</v>
      </c>
      <c r="D70">
        <f t="shared" si="1"/>
        <v>38</v>
      </c>
      <c r="E70">
        <v>39</v>
      </c>
      <c r="F70" s="3">
        <f t="shared" si="2"/>
        <v>475.79999999999995</v>
      </c>
      <c r="G70" s="3">
        <f t="shared" si="3"/>
        <v>581.1</v>
      </c>
      <c r="H70" s="3">
        <f t="shared" si="4"/>
        <v>1060.8</v>
      </c>
      <c r="I70" s="3">
        <f t="shared" si="5"/>
        <v>1095.9000000000001</v>
      </c>
      <c r="J70" s="3">
        <f t="shared" si="6"/>
        <v>1727.6999999999998</v>
      </c>
      <c r="K70" s="3">
        <f t="shared" si="7"/>
        <v>1595.1</v>
      </c>
      <c r="L70" s="3">
        <f t="shared" si="8"/>
        <v>1965.6</v>
      </c>
      <c r="M70" s="3">
        <f t="shared" si="9"/>
        <v>3139.5</v>
      </c>
      <c r="N70" s="3">
        <f t="shared" si="10"/>
        <v>3443.7</v>
      </c>
      <c r="O70" s="3">
        <f t="shared" si="11"/>
        <v>577.20000000000005</v>
      </c>
    </row>
    <row r="71" spans="1:15" x14ac:dyDescent="0.35">
      <c r="A71" t="s">
        <v>259</v>
      </c>
      <c r="B71" t="s">
        <v>270</v>
      </c>
      <c r="C71" t="s">
        <v>261</v>
      </c>
      <c r="D71">
        <f t="shared" si="1"/>
        <v>39</v>
      </c>
      <c r="E71">
        <v>40</v>
      </c>
      <c r="F71" s="3">
        <f t="shared" si="2"/>
        <v>488</v>
      </c>
      <c r="G71" s="3">
        <f t="shared" si="3"/>
        <v>596</v>
      </c>
      <c r="H71" s="3">
        <f t="shared" si="4"/>
        <v>1088</v>
      </c>
      <c r="I71" s="3">
        <f t="shared" si="5"/>
        <v>1124</v>
      </c>
      <c r="J71" s="3">
        <f t="shared" si="6"/>
        <v>1772</v>
      </c>
      <c r="K71" s="3">
        <f t="shared" si="7"/>
        <v>1636</v>
      </c>
      <c r="L71" s="3">
        <f t="shared" si="8"/>
        <v>2016</v>
      </c>
      <c r="M71" s="3">
        <f t="shared" si="9"/>
        <v>3220</v>
      </c>
      <c r="N71" s="3">
        <f t="shared" si="10"/>
        <v>3532</v>
      </c>
      <c r="O71" s="3">
        <f t="shared" si="11"/>
        <v>592</v>
      </c>
    </row>
    <row r="72" spans="1:15" x14ac:dyDescent="0.35">
      <c r="A72" t="s">
        <v>259</v>
      </c>
      <c r="B72" t="s">
        <v>270</v>
      </c>
      <c r="C72" t="s">
        <v>261</v>
      </c>
      <c r="D72">
        <f t="shared" si="1"/>
        <v>40</v>
      </c>
      <c r="E72">
        <v>41</v>
      </c>
      <c r="F72" s="3">
        <f t="shared" si="2"/>
        <v>500.2</v>
      </c>
      <c r="G72" s="3">
        <f t="shared" si="3"/>
        <v>610.9</v>
      </c>
      <c r="H72" s="3">
        <f t="shared" si="4"/>
        <v>1115.2</v>
      </c>
      <c r="I72" s="3">
        <f t="shared" si="5"/>
        <v>1152.1000000000001</v>
      </c>
      <c r="J72" s="3">
        <f t="shared" si="6"/>
        <v>1816.3</v>
      </c>
      <c r="K72" s="3">
        <f t="shared" si="7"/>
        <v>1676.8999999999999</v>
      </c>
      <c r="L72" s="3">
        <f t="shared" si="8"/>
        <v>2066.4</v>
      </c>
      <c r="M72" s="3">
        <f t="shared" si="9"/>
        <v>3300.5</v>
      </c>
      <c r="N72" s="3">
        <f t="shared" si="10"/>
        <v>3620.2999999999997</v>
      </c>
      <c r="O72" s="3">
        <f t="shared" si="11"/>
        <v>606.80000000000007</v>
      </c>
    </row>
    <row r="73" spans="1:15" x14ac:dyDescent="0.35">
      <c r="A73" t="s">
        <v>259</v>
      </c>
      <c r="B73" t="s">
        <v>270</v>
      </c>
      <c r="C73" t="s">
        <v>261</v>
      </c>
      <c r="D73">
        <f t="shared" si="1"/>
        <v>41</v>
      </c>
      <c r="E73">
        <v>42</v>
      </c>
      <c r="F73" s="3">
        <f t="shared" si="2"/>
        <v>512.4</v>
      </c>
      <c r="G73" s="3">
        <f t="shared" si="3"/>
        <v>625.80000000000007</v>
      </c>
      <c r="H73" s="3">
        <f t="shared" si="4"/>
        <v>1142.3999999999999</v>
      </c>
      <c r="I73" s="3">
        <f t="shared" si="5"/>
        <v>1180.2</v>
      </c>
      <c r="J73" s="3">
        <f t="shared" si="6"/>
        <v>1860.6</v>
      </c>
      <c r="K73" s="3">
        <f t="shared" si="7"/>
        <v>1717.8</v>
      </c>
      <c r="L73" s="3">
        <f t="shared" si="8"/>
        <v>2116.7999999999997</v>
      </c>
      <c r="M73" s="3">
        <f t="shared" si="9"/>
        <v>3381</v>
      </c>
      <c r="N73" s="3">
        <f t="shared" si="10"/>
        <v>3708.6</v>
      </c>
      <c r="O73" s="3">
        <f t="shared" si="11"/>
        <v>621.6</v>
      </c>
    </row>
    <row r="74" spans="1:15" x14ac:dyDescent="0.35">
      <c r="A74" t="s">
        <v>259</v>
      </c>
      <c r="B74" t="s">
        <v>270</v>
      </c>
      <c r="C74" t="s">
        <v>261</v>
      </c>
      <c r="D74">
        <f t="shared" si="1"/>
        <v>42</v>
      </c>
      <c r="E74">
        <v>43</v>
      </c>
      <c r="F74" s="3">
        <f t="shared" si="2"/>
        <v>524.6</v>
      </c>
      <c r="G74" s="3">
        <f t="shared" si="3"/>
        <v>640.70000000000005</v>
      </c>
      <c r="H74" s="3">
        <f t="shared" si="4"/>
        <v>1169.5999999999999</v>
      </c>
      <c r="I74" s="3">
        <f t="shared" si="5"/>
        <v>1208.3</v>
      </c>
      <c r="J74" s="3">
        <f t="shared" si="6"/>
        <v>1904.8999999999999</v>
      </c>
      <c r="K74" s="3">
        <f t="shared" si="7"/>
        <v>1758.7</v>
      </c>
      <c r="L74" s="3">
        <f t="shared" si="8"/>
        <v>2167.1999999999998</v>
      </c>
      <c r="M74" s="3">
        <f t="shared" si="9"/>
        <v>3461.5</v>
      </c>
      <c r="N74" s="3">
        <f t="shared" si="10"/>
        <v>3796.9</v>
      </c>
      <c r="O74" s="3">
        <f t="shared" si="11"/>
        <v>636.4</v>
      </c>
    </row>
    <row r="75" spans="1:15" x14ac:dyDescent="0.35">
      <c r="A75" t="s">
        <v>259</v>
      </c>
      <c r="B75" t="s">
        <v>270</v>
      </c>
      <c r="C75" t="s">
        <v>261</v>
      </c>
      <c r="D75">
        <f t="shared" si="1"/>
        <v>43</v>
      </c>
      <c r="E75">
        <v>44</v>
      </c>
      <c r="F75" s="3">
        <f t="shared" si="2"/>
        <v>536.79999999999995</v>
      </c>
      <c r="G75" s="3">
        <f t="shared" si="3"/>
        <v>655.6</v>
      </c>
      <c r="H75" s="3">
        <f t="shared" si="4"/>
        <v>1196.8</v>
      </c>
      <c r="I75" s="3">
        <f t="shared" si="5"/>
        <v>1236.4000000000001</v>
      </c>
      <c r="J75" s="3">
        <f t="shared" si="6"/>
        <v>1949.1999999999998</v>
      </c>
      <c r="K75" s="3">
        <f t="shared" si="7"/>
        <v>1799.6</v>
      </c>
      <c r="L75" s="3">
        <f t="shared" si="8"/>
        <v>2217.6</v>
      </c>
      <c r="M75" s="3">
        <f t="shared" si="9"/>
        <v>3542</v>
      </c>
      <c r="N75" s="3">
        <f t="shared" si="10"/>
        <v>3885.2</v>
      </c>
      <c r="O75" s="3">
        <f t="shared" si="11"/>
        <v>651.20000000000005</v>
      </c>
    </row>
    <row r="76" spans="1:15" x14ac:dyDescent="0.35">
      <c r="A76" t="s">
        <v>259</v>
      </c>
      <c r="B76" t="s">
        <v>270</v>
      </c>
      <c r="C76" t="s">
        <v>261</v>
      </c>
      <c r="D76">
        <f t="shared" si="1"/>
        <v>44</v>
      </c>
      <c r="E76">
        <v>45</v>
      </c>
      <c r="F76" s="3">
        <f>E76*11.7</f>
        <v>526.5</v>
      </c>
      <c r="G76" s="3">
        <f>E76*14.6</f>
        <v>657</v>
      </c>
      <c r="H76" s="3">
        <f>E76*26.7</f>
        <v>1201.5</v>
      </c>
      <c r="I76" s="3">
        <f>E76*27.6</f>
        <v>1242</v>
      </c>
      <c r="J76" s="3">
        <f>E76*44.3</f>
        <v>1993.4999999999998</v>
      </c>
      <c r="K76" s="3">
        <f>E76*40.4</f>
        <v>1818</v>
      </c>
      <c r="L76" s="3">
        <f>E76*49.7</f>
        <v>2236.5</v>
      </c>
      <c r="M76" s="3">
        <f>E76*79.8</f>
        <v>3591</v>
      </c>
      <c r="N76" s="3">
        <f>E76*85.6</f>
        <v>3851.9999999999995</v>
      </c>
      <c r="O76" s="3">
        <f>E76*14.3</f>
        <v>643.5</v>
      </c>
    </row>
    <row r="77" spans="1:15" x14ac:dyDescent="0.35">
      <c r="A77" t="s">
        <v>259</v>
      </c>
      <c r="B77" t="s">
        <v>270</v>
      </c>
      <c r="C77" t="s">
        <v>261</v>
      </c>
      <c r="D77">
        <f t="shared" si="1"/>
        <v>45</v>
      </c>
      <c r="E77">
        <v>46</v>
      </c>
      <c r="F77" s="3">
        <f t="shared" ref="F77:F101" si="12">E77*11.7</f>
        <v>538.19999999999993</v>
      </c>
      <c r="G77" s="3">
        <f t="shared" ref="G77:G101" si="13">E77*14.6</f>
        <v>671.6</v>
      </c>
      <c r="H77" s="3">
        <f t="shared" ref="H77:H101" si="14">E77*26.7</f>
        <v>1228.2</v>
      </c>
      <c r="I77" s="3">
        <f t="shared" ref="I77:I101" si="15">E77*27.6</f>
        <v>1269.6000000000001</v>
      </c>
      <c r="J77" s="3">
        <f t="shared" ref="J77:J101" si="16">E77*44.3</f>
        <v>2037.8</v>
      </c>
      <c r="K77" s="3">
        <f t="shared" ref="K77:K101" si="17">E77*40.4</f>
        <v>1858.3999999999999</v>
      </c>
      <c r="L77" s="3">
        <f t="shared" ref="L77:L101" si="18">E77*49.7</f>
        <v>2286.2000000000003</v>
      </c>
      <c r="M77" s="3">
        <f t="shared" ref="M77:M101" si="19">E77*79.8</f>
        <v>3670.7999999999997</v>
      </c>
      <c r="N77" s="3">
        <f t="shared" ref="N77:N101" si="20">E77*85.6</f>
        <v>3937.6</v>
      </c>
      <c r="O77" s="3">
        <f t="shared" ref="O77:O101" si="21">E77*14.3</f>
        <v>657.80000000000007</v>
      </c>
    </row>
    <row r="78" spans="1:15" x14ac:dyDescent="0.35">
      <c r="A78" t="s">
        <v>259</v>
      </c>
      <c r="B78" t="s">
        <v>270</v>
      </c>
      <c r="C78" t="s">
        <v>261</v>
      </c>
      <c r="D78">
        <f t="shared" ref="D78:D101" si="22">E77</f>
        <v>46</v>
      </c>
      <c r="E78">
        <v>47</v>
      </c>
      <c r="F78" s="3">
        <f t="shared" si="12"/>
        <v>549.9</v>
      </c>
      <c r="G78" s="3">
        <f t="shared" si="13"/>
        <v>686.19999999999993</v>
      </c>
      <c r="H78" s="3">
        <f t="shared" si="14"/>
        <v>1254.8999999999999</v>
      </c>
      <c r="I78" s="3">
        <f t="shared" si="15"/>
        <v>1297.2</v>
      </c>
      <c r="J78" s="3">
        <f t="shared" si="16"/>
        <v>2082.1</v>
      </c>
      <c r="K78" s="3">
        <f t="shared" si="17"/>
        <v>1898.8</v>
      </c>
      <c r="L78" s="3">
        <f t="shared" si="18"/>
        <v>2335.9</v>
      </c>
      <c r="M78" s="3">
        <f t="shared" si="19"/>
        <v>3750.6</v>
      </c>
      <c r="N78" s="3">
        <f t="shared" si="20"/>
        <v>4023.2</v>
      </c>
      <c r="O78" s="3">
        <f t="shared" si="21"/>
        <v>672.1</v>
      </c>
    </row>
    <row r="79" spans="1:15" x14ac:dyDescent="0.35">
      <c r="A79" t="s">
        <v>259</v>
      </c>
      <c r="B79" t="s">
        <v>270</v>
      </c>
      <c r="C79" t="s">
        <v>261</v>
      </c>
      <c r="D79">
        <f t="shared" si="22"/>
        <v>47</v>
      </c>
      <c r="E79">
        <v>48</v>
      </c>
      <c r="F79" s="3">
        <f t="shared" si="12"/>
        <v>561.59999999999991</v>
      </c>
      <c r="G79" s="3">
        <f t="shared" si="13"/>
        <v>700.8</v>
      </c>
      <c r="H79" s="3">
        <f t="shared" si="14"/>
        <v>1281.5999999999999</v>
      </c>
      <c r="I79" s="3">
        <f t="shared" si="15"/>
        <v>1324.8000000000002</v>
      </c>
      <c r="J79" s="3">
        <f t="shared" si="16"/>
        <v>2126.3999999999996</v>
      </c>
      <c r="K79" s="3">
        <f t="shared" si="17"/>
        <v>1939.1999999999998</v>
      </c>
      <c r="L79" s="3">
        <f t="shared" si="18"/>
        <v>2385.6000000000004</v>
      </c>
      <c r="M79" s="3">
        <f t="shared" si="19"/>
        <v>3830.3999999999996</v>
      </c>
      <c r="N79" s="3">
        <f t="shared" si="20"/>
        <v>4108.7999999999993</v>
      </c>
      <c r="O79" s="3">
        <f t="shared" si="21"/>
        <v>686.40000000000009</v>
      </c>
    </row>
    <row r="80" spans="1:15" x14ac:dyDescent="0.35">
      <c r="A80" t="s">
        <v>259</v>
      </c>
      <c r="B80" t="s">
        <v>270</v>
      </c>
      <c r="C80" t="s">
        <v>261</v>
      </c>
      <c r="D80">
        <f t="shared" si="22"/>
        <v>48</v>
      </c>
      <c r="E80">
        <v>49</v>
      </c>
      <c r="F80" s="3">
        <f t="shared" si="12"/>
        <v>573.29999999999995</v>
      </c>
      <c r="G80" s="3">
        <f t="shared" si="13"/>
        <v>715.4</v>
      </c>
      <c r="H80" s="3">
        <f t="shared" si="14"/>
        <v>1308.3</v>
      </c>
      <c r="I80" s="3">
        <f t="shared" si="15"/>
        <v>1352.4</v>
      </c>
      <c r="J80" s="3">
        <f t="shared" si="16"/>
        <v>2170.6999999999998</v>
      </c>
      <c r="K80" s="3">
        <f t="shared" si="17"/>
        <v>1979.6</v>
      </c>
      <c r="L80" s="3">
        <f t="shared" si="18"/>
        <v>2435.3000000000002</v>
      </c>
      <c r="M80" s="3">
        <f t="shared" si="19"/>
        <v>3910.2</v>
      </c>
      <c r="N80" s="3">
        <f t="shared" si="20"/>
        <v>4194.3999999999996</v>
      </c>
      <c r="O80" s="3">
        <f t="shared" si="21"/>
        <v>700.7</v>
      </c>
    </row>
    <row r="81" spans="1:15" x14ac:dyDescent="0.35">
      <c r="A81" t="s">
        <v>259</v>
      </c>
      <c r="B81" t="s">
        <v>270</v>
      </c>
      <c r="C81" t="s">
        <v>261</v>
      </c>
      <c r="D81">
        <f t="shared" si="22"/>
        <v>49</v>
      </c>
      <c r="E81">
        <v>50</v>
      </c>
      <c r="F81" s="3">
        <f t="shared" si="12"/>
        <v>585</v>
      </c>
      <c r="G81" s="3">
        <f t="shared" si="13"/>
        <v>730</v>
      </c>
      <c r="H81" s="3">
        <f t="shared" si="14"/>
        <v>1335</v>
      </c>
      <c r="I81" s="3">
        <f t="shared" si="15"/>
        <v>1380</v>
      </c>
      <c r="J81" s="3">
        <f t="shared" si="16"/>
        <v>2215</v>
      </c>
      <c r="K81" s="3">
        <f t="shared" si="17"/>
        <v>2020</v>
      </c>
      <c r="L81" s="3">
        <f t="shared" si="18"/>
        <v>2485</v>
      </c>
      <c r="M81" s="3">
        <f t="shared" si="19"/>
        <v>3990</v>
      </c>
      <c r="N81" s="3">
        <f t="shared" si="20"/>
        <v>4280</v>
      </c>
      <c r="O81" s="3">
        <f t="shared" si="21"/>
        <v>715</v>
      </c>
    </row>
    <row r="82" spans="1:15" x14ac:dyDescent="0.35">
      <c r="A82" t="s">
        <v>259</v>
      </c>
      <c r="B82" t="s">
        <v>270</v>
      </c>
      <c r="C82" t="s">
        <v>261</v>
      </c>
      <c r="D82">
        <f t="shared" si="22"/>
        <v>50</v>
      </c>
      <c r="E82">
        <v>51</v>
      </c>
      <c r="F82" s="3">
        <f t="shared" si="12"/>
        <v>596.69999999999993</v>
      </c>
      <c r="G82" s="3">
        <f t="shared" si="13"/>
        <v>744.6</v>
      </c>
      <c r="H82" s="3">
        <f t="shared" si="14"/>
        <v>1361.7</v>
      </c>
      <c r="I82" s="3">
        <f t="shared" si="15"/>
        <v>1407.6000000000001</v>
      </c>
      <c r="J82" s="3">
        <f t="shared" si="16"/>
        <v>2259.2999999999997</v>
      </c>
      <c r="K82" s="3">
        <f t="shared" si="17"/>
        <v>2060.4</v>
      </c>
      <c r="L82" s="3">
        <f t="shared" si="18"/>
        <v>2534.7000000000003</v>
      </c>
      <c r="M82" s="3">
        <f t="shared" si="19"/>
        <v>4069.7999999999997</v>
      </c>
      <c r="N82" s="3">
        <f t="shared" si="20"/>
        <v>4365.5999999999995</v>
      </c>
      <c r="O82" s="3">
        <f t="shared" si="21"/>
        <v>729.30000000000007</v>
      </c>
    </row>
    <row r="83" spans="1:15" x14ac:dyDescent="0.35">
      <c r="A83" t="s">
        <v>259</v>
      </c>
      <c r="B83" t="s">
        <v>270</v>
      </c>
      <c r="C83" t="s">
        <v>261</v>
      </c>
      <c r="D83">
        <f t="shared" si="22"/>
        <v>51</v>
      </c>
      <c r="E83">
        <v>52</v>
      </c>
      <c r="F83" s="3">
        <f t="shared" si="12"/>
        <v>608.4</v>
      </c>
      <c r="G83" s="3">
        <f t="shared" si="13"/>
        <v>759.19999999999993</v>
      </c>
      <c r="H83" s="3">
        <f t="shared" si="14"/>
        <v>1388.3999999999999</v>
      </c>
      <c r="I83" s="3">
        <f t="shared" si="15"/>
        <v>1435.2</v>
      </c>
      <c r="J83" s="3">
        <f t="shared" si="16"/>
        <v>2303.6</v>
      </c>
      <c r="K83" s="3">
        <f t="shared" si="17"/>
        <v>2100.7999999999997</v>
      </c>
      <c r="L83" s="3">
        <f t="shared" si="18"/>
        <v>2584.4</v>
      </c>
      <c r="M83" s="3">
        <f t="shared" si="19"/>
        <v>4149.5999999999995</v>
      </c>
      <c r="N83" s="3">
        <f t="shared" si="20"/>
        <v>4451.2</v>
      </c>
      <c r="O83" s="3">
        <f t="shared" si="21"/>
        <v>743.6</v>
      </c>
    </row>
    <row r="84" spans="1:15" x14ac:dyDescent="0.35">
      <c r="A84" t="s">
        <v>259</v>
      </c>
      <c r="B84" t="s">
        <v>270</v>
      </c>
      <c r="C84" t="s">
        <v>261</v>
      </c>
      <c r="D84">
        <f t="shared" si="22"/>
        <v>52</v>
      </c>
      <c r="E84">
        <v>53</v>
      </c>
      <c r="F84" s="3">
        <f t="shared" si="12"/>
        <v>620.09999999999991</v>
      </c>
      <c r="G84" s="3">
        <f t="shared" si="13"/>
        <v>773.8</v>
      </c>
      <c r="H84" s="3">
        <f t="shared" si="14"/>
        <v>1415.1</v>
      </c>
      <c r="I84" s="3">
        <f t="shared" si="15"/>
        <v>1462.8000000000002</v>
      </c>
      <c r="J84" s="3">
        <f t="shared" si="16"/>
        <v>2347.8999999999996</v>
      </c>
      <c r="K84" s="3">
        <f t="shared" si="17"/>
        <v>2141.1999999999998</v>
      </c>
      <c r="L84" s="3">
        <f t="shared" si="18"/>
        <v>2634.1000000000004</v>
      </c>
      <c r="M84" s="3">
        <f t="shared" si="19"/>
        <v>4229.3999999999996</v>
      </c>
      <c r="N84" s="3">
        <f t="shared" si="20"/>
        <v>4536.7999999999993</v>
      </c>
      <c r="O84" s="3">
        <f t="shared" si="21"/>
        <v>757.90000000000009</v>
      </c>
    </row>
    <row r="85" spans="1:15" x14ac:dyDescent="0.35">
      <c r="A85" t="s">
        <v>259</v>
      </c>
      <c r="B85" t="s">
        <v>270</v>
      </c>
      <c r="C85" t="s">
        <v>261</v>
      </c>
      <c r="D85">
        <f t="shared" si="22"/>
        <v>53</v>
      </c>
      <c r="E85">
        <v>54</v>
      </c>
      <c r="F85" s="3">
        <f t="shared" si="12"/>
        <v>631.79999999999995</v>
      </c>
      <c r="G85" s="3">
        <f t="shared" si="13"/>
        <v>788.4</v>
      </c>
      <c r="H85" s="3">
        <f t="shared" si="14"/>
        <v>1441.8</v>
      </c>
      <c r="I85" s="3">
        <f t="shared" si="15"/>
        <v>1490.4</v>
      </c>
      <c r="J85" s="3">
        <f t="shared" si="16"/>
        <v>2392.1999999999998</v>
      </c>
      <c r="K85" s="3">
        <f t="shared" si="17"/>
        <v>2181.6</v>
      </c>
      <c r="L85" s="3">
        <f t="shared" si="18"/>
        <v>2683.8</v>
      </c>
      <c r="M85" s="3">
        <f t="shared" si="19"/>
        <v>4309.2</v>
      </c>
      <c r="N85" s="3">
        <f t="shared" si="20"/>
        <v>4622.3999999999996</v>
      </c>
      <c r="O85" s="3">
        <f t="shared" si="21"/>
        <v>772.2</v>
      </c>
    </row>
    <row r="86" spans="1:15" x14ac:dyDescent="0.35">
      <c r="A86" t="s">
        <v>259</v>
      </c>
      <c r="B86" t="s">
        <v>270</v>
      </c>
      <c r="C86" t="s">
        <v>261</v>
      </c>
      <c r="D86">
        <f t="shared" si="22"/>
        <v>54</v>
      </c>
      <c r="E86">
        <v>55</v>
      </c>
      <c r="F86" s="3">
        <f t="shared" si="12"/>
        <v>643.5</v>
      </c>
      <c r="G86" s="3">
        <f t="shared" si="13"/>
        <v>803</v>
      </c>
      <c r="H86" s="3">
        <f t="shared" si="14"/>
        <v>1468.5</v>
      </c>
      <c r="I86" s="3">
        <f t="shared" si="15"/>
        <v>1518</v>
      </c>
      <c r="J86" s="3">
        <f t="shared" si="16"/>
        <v>2436.5</v>
      </c>
      <c r="K86" s="3">
        <f t="shared" si="17"/>
        <v>2222</v>
      </c>
      <c r="L86" s="3">
        <f t="shared" si="18"/>
        <v>2733.5</v>
      </c>
      <c r="M86" s="3">
        <f t="shared" si="19"/>
        <v>4389</v>
      </c>
      <c r="N86" s="3">
        <f t="shared" si="20"/>
        <v>4708</v>
      </c>
      <c r="O86" s="3">
        <f t="shared" si="21"/>
        <v>786.5</v>
      </c>
    </row>
    <row r="87" spans="1:15" x14ac:dyDescent="0.35">
      <c r="A87" t="s">
        <v>259</v>
      </c>
      <c r="B87" t="s">
        <v>270</v>
      </c>
      <c r="C87" t="s">
        <v>261</v>
      </c>
      <c r="D87">
        <f t="shared" si="22"/>
        <v>55</v>
      </c>
      <c r="E87">
        <v>56</v>
      </c>
      <c r="F87" s="3">
        <f t="shared" si="12"/>
        <v>655.19999999999993</v>
      </c>
      <c r="G87" s="3">
        <f t="shared" si="13"/>
        <v>817.6</v>
      </c>
      <c r="H87" s="3">
        <f t="shared" si="14"/>
        <v>1495.2</v>
      </c>
      <c r="I87" s="3">
        <f t="shared" si="15"/>
        <v>1545.6000000000001</v>
      </c>
      <c r="J87" s="3">
        <f t="shared" si="16"/>
        <v>2480.7999999999997</v>
      </c>
      <c r="K87" s="3">
        <f t="shared" si="17"/>
        <v>2262.4</v>
      </c>
      <c r="L87" s="3">
        <f t="shared" si="18"/>
        <v>2783.2000000000003</v>
      </c>
      <c r="M87" s="3">
        <f t="shared" si="19"/>
        <v>4468.8</v>
      </c>
      <c r="N87" s="3">
        <f t="shared" si="20"/>
        <v>4793.5999999999995</v>
      </c>
      <c r="O87" s="3">
        <f t="shared" si="21"/>
        <v>800.80000000000007</v>
      </c>
    </row>
    <row r="88" spans="1:15" x14ac:dyDescent="0.35">
      <c r="A88" t="s">
        <v>259</v>
      </c>
      <c r="B88" t="s">
        <v>270</v>
      </c>
      <c r="C88" t="s">
        <v>261</v>
      </c>
      <c r="D88">
        <f t="shared" si="22"/>
        <v>56</v>
      </c>
      <c r="E88">
        <v>57</v>
      </c>
      <c r="F88" s="3">
        <f t="shared" si="12"/>
        <v>666.9</v>
      </c>
      <c r="G88" s="3">
        <f t="shared" si="13"/>
        <v>832.19999999999993</v>
      </c>
      <c r="H88" s="3">
        <f t="shared" si="14"/>
        <v>1521.8999999999999</v>
      </c>
      <c r="I88" s="3">
        <f t="shared" si="15"/>
        <v>1573.2</v>
      </c>
      <c r="J88" s="3">
        <f t="shared" si="16"/>
        <v>2525.1</v>
      </c>
      <c r="K88" s="3">
        <f t="shared" si="17"/>
        <v>2302.7999999999997</v>
      </c>
      <c r="L88" s="3">
        <f t="shared" si="18"/>
        <v>2832.9</v>
      </c>
      <c r="M88" s="3">
        <f t="shared" si="19"/>
        <v>4548.5999999999995</v>
      </c>
      <c r="N88" s="3">
        <f t="shared" si="20"/>
        <v>4879.2</v>
      </c>
      <c r="O88" s="3">
        <f t="shared" si="21"/>
        <v>815.1</v>
      </c>
    </row>
    <row r="89" spans="1:15" x14ac:dyDescent="0.35">
      <c r="A89" t="s">
        <v>259</v>
      </c>
      <c r="B89" t="s">
        <v>270</v>
      </c>
      <c r="C89" t="s">
        <v>261</v>
      </c>
      <c r="D89">
        <f t="shared" si="22"/>
        <v>57</v>
      </c>
      <c r="E89">
        <v>58</v>
      </c>
      <c r="F89" s="3">
        <f t="shared" si="12"/>
        <v>678.59999999999991</v>
      </c>
      <c r="G89" s="3">
        <f t="shared" si="13"/>
        <v>846.8</v>
      </c>
      <c r="H89" s="3">
        <f t="shared" si="14"/>
        <v>1548.6</v>
      </c>
      <c r="I89" s="3">
        <f t="shared" si="15"/>
        <v>1600.8000000000002</v>
      </c>
      <c r="J89" s="3">
        <f t="shared" si="16"/>
        <v>2569.3999999999996</v>
      </c>
      <c r="K89" s="3">
        <f t="shared" si="17"/>
        <v>2343.1999999999998</v>
      </c>
      <c r="L89" s="3">
        <f t="shared" si="18"/>
        <v>2882.6000000000004</v>
      </c>
      <c r="M89" s="3">
        <f t="shared" si="19"/>
        <v>4628.3999999999996</v>
      </c>
      <c r="N89" s="3">
        <f t="shared" si="20"/>
        <v>4964.7999999999993</v>
      </c>
      <c r="O89" s="3">
        <f t="shared" si="21"/>
        <v>829.40000000000009</v>
      </c>
    </row>
    <row r="90" spans="1:15" x14ac:dyDescent="0.35">
      <c r="A90" t="s">
        <v>259</v>
      </c>
      <c r="B90" t="s">
        <v>270</v>
      </c>
      <c r="C90" t="s">
        <v>261</v>
      </c>
      <c r="D90">
        <f t="shared" si="22"/>
        <v>58</v>
      </c>
      <c r="E90">
        <v>59</v>
      </c>
      <c r="F90" s="3">
        <f t="shared" si="12"/>
        <v>690.3</v>
      </c>
      <c r="G90" s="3">
        <f t="shared" si="13"/>
        <v>861.4</v>
      </c>
      <c r="H90" s="3">
        <f t="shared" si="14"/>
        <v>1575.3</v>
      </c>
      <c r="I90" s="3">
        <f t="shared" si="15"/>
        <v>1628.4</v>
      </c>
      <c r="J90" s="3">
        <f t="shared" si="16"/>
        <v>2613.6999999999998</v>
      </c>
      <c r="K90" s="3">
        <f t="shared" si="17"/>
        <v>2383.6</v>
      </c>
      <c r="L90" s="3">
        <f t="shared" si="18"/>
        <v>2932.3</v>
      </c>
      <c r="M90" s="3">
        <f t="shared" si="19"/>
        <v>4708.2</v>
      </c>
      <c r="N90" s="3">
        <f t="shared" si="20"/>
        <v>5050.3999999999996</v>
      </c>
      <c r="O90" s="3">
        <f t="shared" si="21"/>
        <v>843.7</v>
      </c>
    </row>
    <row r="91" spans="1:15" x14ac:dyDescent="0.35">
      <c r="A91" t="s">
        <v>259</v>
      </c>
      <c r="B91" t="s">
        <v>270</v>
      </c>
      <c r="C91" t="s">
        <v>261</v>
      </c>
      <c r="D91">
        <f t="shared" si="22"/>
        <v>59</v>
      </c>
      <c r="E91">
        <v>60</v>
      </c>
      <c r="F91" s="3">
        <f t="shared" si="12"/>
        <v>702</v>
      </c>
      <c r="G91" s="3">
        <f t="shared" si="13"/>
        <v>876</v>
      </c>
      <c r="H91" s="3">
        <f t="shared" si="14"/>
        <v>1602</v>
      </c>
      <c r="I91" s="3">
        <f t="shared" si="15"/>
        <v>1656</v>
      </c>
      <c r="J91" s="3">
        <f t="shared" si="16"/>
        <v>2658</v>
      </c>
      <c r="K91" s="3">
        <f t="shared" si="17"/>
        <v>2424</v>
      </c>
      <c r="L91" s="3">
        <f t="shared" si="18"/>
        <v>2982</v>
      </c>
      <c r="M91" s="3">
        <f t="shared" si="19"/>
        <v>4788</v>
      </c>
      <c r="N91" s="3">
        <f t="shared" si="20"/>
        <v>5136</v>
      </c>
      <c r="O91" s="3">
        <f t="shared" si="21"/>
        <v>858</v>
      </c>
    </row>
    <row r="92" spans="1:15" x14ac:dyDescent="0.35">
      <c r="A92" t="s">
        <v>259</v>
      </c>
      <c r="B92" t="s">
        <v>270</v>
      </c>
      <c r="C92" t="s">
        <v>261</v>
      </c>
      <c r="D92">
        <f t="shared" si="22"/>
        <v>60</v>
      </c>
      <c r="E92">
        <v>61</v>
      </c>
      <c r="F92" s="3">
        <f t="shared" si="12"/>
        <v>713.69999999999993</v>
      </c>
      <c r="G92" s="3">
        <f t="shared" si="13"/>
        <v>890.6</v>
      </c>
      <c r="H92" s="3">
        <f t="shared" si="14"/>
        <v>1628.7</v>
      </c>
      <c r="I92" s="3">
        <f t="shared" si="15"/>
        <v>1683.6000000000001</v>
      </c>
      <c r="J92" s="3">
        <f t="shared" si="16"/>
        <v>2702.2999999999997</v>
      </c>
      <c r="K92" s="3">
        <f t="shared" si="17"/>
        <v>2464.4</v>
      </c>
      <c r="L92" s="3">
        <f t="shared" si="18"/>
        <v>3031.7000000000003</v>
      </c>
      <c r="M92" s="3">
        <f t="shared" si="19"/>
        <v>4867.8</v>
      </c>
      <c r="N92" s="3">
        <f t="shared" si="20"/>
        <v>5221.5999999999995</v>
      </c>
      <c r="O92" s="3">
        <f t="shared" si="21"/>
        <v>872.30000000000007</v>
      </c>
    </row>
    <row r="93" spans="1:15" x14ac:dyDescent="0.35">
      <c r="A93" t="s">
        <v>259</v>
      </c>
      <c r="B93" t="s">
        <v>270</v>
      </c>
      <c r="C93" t="s">
        <v>261</v>
      </c>
      <c r="D93">
        <f t="shared" si="22"/>
        <v>61</v>
      </c>
      <c r="E93">
        <v>62</v>
      </c>
      <c r="F93" s="3">
        <f t="shared" si="12"/>
        <v>725.4</v>
      </c>
      <c r="G93" s="3">
        <f t="shared" si="13"/>
        <v>905.19999999999993</v>
      </c>
      <c r="H93" s="3">
        <f t="shared" si="14"/>
        <v>1655.3999999999999</v>
      </c>
      <c r="I93" s="3">
        <f t="shared" si="15"/>
        <v>1711.2</v>
      </c>
      <c r="J93" s="3">
        <f t="shared" si="16"/>
        <v>2746.6</v>
      </c>
      <c r="K93" s="3">
        <f t="shared" si="17"/>
        <v>2504.7999999999997</v>
      </c>
      <c r="L93" s="3">
        <f t="shared" si="18"/>
        <v>3081.4</v>
      </c>
      <c r="M93" s="3">
        <f t="shared" si="19"/>
        <v>4947.5999999999995</v>
      </c>
      <c r="N93" s="3">
        <f t="shared" si="20"/>
        <v>5307.2</v>
      </c>
      <c r="O93" s="3">
        <f t="shared" si="21"/>
        <v>886.6</v>
      </c>
    </row>
    <row r="94" spans="1:15" x14ac:dyDescent="0.35">
      <c r="A94" t="s">
        <v>259</v>
      </c>
      <c r="B94" t="s">
        <v>270</v>
      </c>
      <c r="C94" t="s">
        <v>261</v>
      </c>
      <c r="D94">
        <f t="shared" si="22"/>
        <v>62</v>
      </c>
      <c r="E94">
        <v>63</v>
      </c>
      <c r="F94" s="3">
        <f t="shared" si="12"/>
        <v>737.09999999999991</v>
      </c>
      <c r="G94" s="3">
        <f t="shared" si="13"/>
        <v>919.8</v>
      </c>
      <c r="H94" s="3">
        <f t="shared" si="14"/>
        <v>1682.1</v>
      </c>
      <c r="I94" s="3">
        <f t="shared" si="15"/>
        <v>1738.8000000000002</v>
      </c>
      <c r="J94" s="3">
        <f t="shared" si="16"/>
        <v>2790.8999999999996</v>
      </c>
      <c r="K94" s="3">
        <f t="shared" si="17"/>
        <v>2545.1999999999998</v>
      </c>
      <c r="L94" s="3">
        <f t="shared" si="18"/>
        <v>3131.1000000000004</v>
      </c>
      <c r="M94" s="3">
        <f t="shared" si="19"/>
        <v>5027.3999999999996</v>
      </c>
      <c r="N94" s="3">
        <f t="shared" si="20"/>
        <v>5392.7999999999993</v>
      </c>
      <c r="O94" s="3">
        <f t="shared" si="21"/>
        <v>900.90000000000009</v>
      </c>
    </row>
    <row r="95" spans="1:15" x14ac:dyDescent="0.35">
      <c r="A95" t="s">
        <v>259</v>
      </c>
      <c r="B95" t="s">
        <v>270</v>
      </c>
      <c r="C95" t="s">
        <v>261</v>
      </c>
      <c r="D95">
        <f t="shared" si="22"/>
        <v>63</v>
      </c>
      <c r="E95">
        <v>64</v>
      </c>
      <c r="F95" s="3">
        <f t="shared" si="12"/>
        <v>748.8</v>
      </c>
      <c r="G95" s="3">
        <f t="shared" si="13"/>
        <v>934.4</v>
      </c>
      <c r="H95" s="3">
        <f t="shared" si="14"/>
        <v>1708.8</v>
      </c>
      <c r="I95" s="3">
        <f t="shared" si="15"/>
        <v>1766.4</v>
      </c>
      <c r="J95" s="3">
        <f t="shared" si="16"/>
        <v>2835.2</v>
      </c>
      <c r="K95" s="3">
        <f t="shared" si="17"/>
        <v>2585.6</v>
      </c>
      <c r="L95" s="3">
        <f t="shared" si="18"/>
        <v>3180.8</v>
      </c>
      <c r="M95" s="3">
        <f t="shared" si="19"/>
        <v>5107.2</v>
      </c>
      <c r="N95" s="3">
        <f t="shared" si="20"/>
        <v>5478.4</v>
      </c>
      <c r="O95" s="3">
        <f t="shared" si="21"/>
        <v>915.2</v>
      </c>
    </row>
    <row r="96" spans="1:15" x14ac:dyDescent="0.35">
      <c r="A96" t="s">
        <v>259</v>
      </c>
      <c r="B96" t="s">
        <v>270</v>
      </c>
      <c r="C96" t="s">
        <v>261</v>
      </c>
      <c r="D96">
        <f t="shared" si="22"/>
        <v>64</v>
      </c>
      <c r="E96">
        <v>65</v>
      </c>
      <c r="F96" s="3">
        <f t="shared" si="12"/>
        <v>760.5</v>
      </c>
      <c r="G96" s="3">
        <f t="shared" si="13"/>
        <v>949</v>
      </c>
      <c r="H96" s="3">
        <f t="shared" si="14"/>
        <v>1735.5</v>
      </c>
      <c r="I96" s="3">
        <f t="shared" si="15"/>
        <v>1794</v>
      </c>
      <c r="J96" s="3">
        <f t="shared" si="16"/>
        <v>2879.5</v>
      </c>
      <c r="K96" s="3">
        <f t="shared" si="17"/>
        <v>2626</v>
      </c>
      <c r="L96" s="3">
        <f t="shared" si="18"/>
        <v>3230.5</v>
      </c>
      <c r="M96" s="3">
        <f t="shared" si="19"/>
        <v>5187</v>
      </c>
      <c r="N96" s="3">
        <f t="shared" si="20"/>
        <v>5564</v>
      </c>
      <c r="O96" s="3">
        <f t="shared" si="21"/>
        <v>929.5</v>
      </c>
    </row>
    <row r="97" spans="1:16" x14ac:dyDescent="0.35">
      <c r="A97" t="s">
        <v>259</v>
      </c>
      <c r="B97" t="s">
        <v>270</v>
      </c>
      <c r="C97" t="s">
        <v>261</v>
      </c>
      <c r="D97">
        <f t="shared" si="22"/>
        <v>65</v>
      </c>
      <c r="E97">
        <v>66</v>
      </c>
      <c r="F97" s="3">
        <f t="shared" si="12"/>
        <v>772.19999999999993</v>
      </c>
      <c r="G97" s="3">
        <f t="shared" si="13"/>
        <v>963.6</v>
      </c>
      <c r="H97" s="3">
        <f t="shared" si="14"/>
        <v>1762.2</v>
      </c>
      <c r="I97" s="3">
        <f t="shared" si="15"/>
        <v>1821.6000000000001</v>
      </c>
      <c r="J97" s="3">
        <f t="shared" si="16"/>
        <v>2923.7999999999997</v>
      </c>
      <c r="K97" s="3">
        <f t="shared" si="17"/>
        <v>2666.4</v>
      </c>
      <c r="L97" s="3">
        <f t="shared" si="18"/>
        <v>3280.2000000000003</v>
      </c>
      <c r="M97" s="3">
        <f t="shared" si="19"/>
        <v>5266.8</v>
      </c>
      <c r="N97" s="3">
        <f t="shared" si="20"/>
        <v>5649.5999999999995</v>
      </c>
      <c r="O97" s="3">
        <f t="shared" si="21"/>
        <v>943.80000000000007</v>
      </c>
    </row>
    <row r="98" spans="1:16" x14ac:dyDescent="0.35">
      <c r="A98" t="s">
        <v>259</v>
      </c>
      <c r="B98" t="s">
        <v>270</v>
      </c>
      <c r="C98" t="s">
        <v>261</v>
      </c>
      <c r="D98">
        <f t="shared" si="22"/>
        <v>66</v>
      </c>
      <c r="E98">
        <v>67</v>
      </c>
      <c r="F98" s="3">
        <f t="shared" si="12"/>
        <v>783.9</v>
      </c>
      <c r="G98" s="3">
        <f t="shared" si="13"/>
        <v>978.19999999999993</v>
      </c>
      <c r="H98" s="3">
        <f t="shared" si="14"/>
        <v>1788.8999999999999</v>
      </c>
      <c r="I98" s="3">
        <f t="shared" si="15"/>
        <v>1849.2</v>
      </c>
      <c r="J98" s="3">
        <f t="shared" si="16"/>
        <v>2968.1</v>
      </c>
      <c r="K98" s="3">
        <f t="shared" si="17"/>
        <v>2706.7999999999997</v>
      </c>
      <c r="L98" s="3">
        <f t="shared" si="18"/>
        <v>3329.9</v>
      </c>
      <c r="M98" s="3">
        <f t="shared" si="19"/>
        <v>5346.5999999999995</v>
      </c>
      <c r="N98" s="3">
        <f t="shared" si="20"/>
        <v>5735.2</v>
      </c>
      <c r="O98" s="3">
        <f t="shared" si="21"/>
        <v>958.1</v>
      </c>
    </row>
    <row r="99" spans="1:16" x14ac:dyDescent="0.35">
      <c r="A99" t="s">
        <v>259</v>
      </c>
      <c r="B99" t="s">
        <v>270</v>
      </c>
      <c r="C99" t="s">
        <v>261</v>
      </c>
      <c r="D99">
        <f t="shared" si="22"/>
        <v>67</v>
      </c>
      <c r="E99">
        <v>68</v>
      </c>
      <c r="F99" s="3">
        <f t="shared" si="12"/>
        <v>795.59999999999991</v>
      </c>
      <c r="G99" s="3">
        <f t="shared" si="13"/>
        <v>992.8</v>
      </c>
      <c r="H99" s="3">
        <f t="shared" si="14"/>
        <v>1815.6</v>
      </c>
      <c r="I99" s="3">
        <f t="shared" si="15"/>
        <v>1876.8000000000002</v>
      </c>
      <c r="J99" s="3">
        <f t="shared" si="16"/>
        <v>3012.3999999999996</v>
      </c>
      <c r="K99" s="3">
        <f t="shared" si="17"/>
        <v>2747.2</v>
      </c>
      <c r="L99" s="3">
        <f t="shared" si="18"/>
        <v>3379.6000000000004</v>
      </c>
      <c r="M99" s="3">
        <f t="shared" si="19"/>
        <v>5426.4</v>
      </c>
      <c r="N99" s="3">
        <f t="shared" si="20"/>
        <v>5820.7999999999993</v>
      </c>
      <c r="O99" s="3">
        <f t="shared" si="21"/>
        <v>972.40000000000009</v>
      </c>
    </row>
    <row r="100" spans="1:16" x14ac:dyDescent="0.35">
      <c r="A100" t="s">
        <v>259</v>
      </c>
      <c r="B100" t="s">
        <v>270</v>
      </c>
      <c r="C100" t="s">
        <v>261</v>
      </c>
      <c r="D100">
        <f t="shared" si="22"/>
        <v>68</v>
      </c>
      <c r="E100">
        <v>69</v>
      </c>
      <c r="F100" s="3">
        <f t="shared" si="12"/>
        <v>807.3</v>
      </c>
      <c r="G100" s="3">
        <f t="shared" si="13"/>
        <v>1007.4</v>
      </c>
      <c r="H100" s="3">
        <f t="shared" si="14"/>
        <v>1842.3</v>
      </c>
      <c r="I100" s="3">
        <f t="shared" si="15"/>
        <v>1904.4</v>
      </c>
      <c r="J100" s="3">
        <f t="shared" si="16"/>
        <v>3056.7</v>
      </c>
      <c r="K100" s="3">
        <f t="shared" si="17"/>
        <v>2787.6</v>
      </c>
      <c r="L100" s="3">
        <f t="shared" si="18"/>
        <v>3429.3</v>
      </c>
      <c r="M100" s="3">
        <f t="shared" si="19"/>
        <v>5506.2</v>
      </c>
      <c r="N100" s="3">
        <f t="shared" si="20"/>
        <v>5906.4</v>
      </c>
      <c r="O100" s="3">
        <f t="shared" si="21"/>
        <v>986.7</v>
      </c>
    </row>
    <row r="101" spans="1:16" x14ac:dyDescent="0.35">
      <c r="A101" t="s">
        <v>259</v>
      </c>
      <c r="B101" t="s">
        <v>270</v>
      </c>
      <c r="C101" t="s">
        <v>261</v>
      </c>
      <c r="D101">
        <f t="shared" si="22"/>
        <v>69</v>
      </c>
      <c r="E101">
        <v>70</v>
      </c>
      <c r="F101" s="3">
        <f t="shared" si="12"/>
        <v>819</v>
      </c>
      <c r="G101" s="3">
        <f t="shared" si="13"/>
        <v>1022</v>
      </c>
      <c r="H101" s="3">
        <f t="shared" si="14"/>
        <v>1869</v>
      </c>
      <c r="I101" s="3">
        <f t="shared" si="15"/>
        <v>1932</v>
      </c>
      <c r="J101" s="3">
        <f t="shared" si="16"/>
        <v>3101</v>
      </c>
      <c r="K101" s="3">
        <f t="shared" si="17"/>
        <v>2828</v>
      </c>
      <c r="L101" s="3">
        <f t="shared" si="18"/>
        <v>3479</v>
      </c>
      <c r="M101" s="3">
        <f t="shared" si="19"/>
        <v>5586</v>
      </c>
      <c r="N101" s="3">
        <f t="shared" si="20"/>
        <v>5992</v>
      </c>
      <c r="O101" s="3">
        <f t="shared" si="21"/>
        <v>1001</v>
      </c>
    </row>
    <row r="102" spans="1:16" x14ac:dyDescent="0.35">
      <c r="A102" t="s">
        <v>259</v>
      </c>
      <c r="B102" t="s">
        <v>270</v>
      </c>
      <c r="C102" t="s">
        <v>261</v>
      </c>
      <c r="D102">
        <v>0</v>
      </c>
      <c r="E102">
        <v>10</v>
      </c>
      <c r="F102" s="3">
        <v>163.6</v>
      </c>
      <c r="G102" s="3">
        <v>165.3</v>
      </c>
      <c r="H102" s="3">
        <v>173.9</v>
      </c>
      <c r="I102" s="3">
        <v>168.6</v>
      </c>
      <c r="J102" s="3">
        <v>300.2</v>
      </c>
      <c r="K102" s="3">
        <v>261.8</v>
      </c>
      <c r="L102" s="3">
        <v>261.2</v>
      </c>
      <c r="M102" s="3">
        <v>520.20000000000005</v>
      </c>
      <c r="N102" s="3">
        <v>516.70000000000005</v>
      </c>
      <c r="O102" s="3">
        <v>93.4</v>
      </c>
      <c r="P102" t="s">
        <v>272</v>
      </c>
    </row>
    <row r="103" spans="1:16" x14ac:dyDescent="0.35">
      <c r="A103" t="s">
        <v>259</v>
      </c>
      <c r="B103" t="s">
        <v>270</v>
      </c>
      <c r="C103" t="s">
        <v>261</v>
      </c>
      <c r="D103">
        <f>E102</f>
        <v>10</v>
      </c>
      <c r="E103">
        <v>11</v>
      </c>
      <c r="F103" s="3">
        <f>(($E103-10)*11.7)+F$102</f>
        <v>175.29999999999998</v>
      </c>
      <c r="G103" s="3">
        <f>(($E103-10)*11.8)+G$102</f>
        <v>177.10000000000002</v>
      </c>
      <c r="H103" s="3">
        <f>(($E103-10)*12.1)+H$102</f>
        <v>186</v>
      </c>
      <c r="I103" s="3">
        <f>(($E103-10)*11.7)+I$102</f>
        <v>180.29999999999998</v>
      </c>
      <c r="J103" s="3">
        <f>(($E103-10)*18)+J$102</f>
        <v>318.2</v>
      </c>
      <c r="K103" s="3">
        <f>(($E103-10)*15.7)+K$102</f>
        <v>277.5</v>
      </c>
      <c r="L103" s="3">
        <f>(($E103-10)*15.7)+L$102</f>
        <v>276.89999999999998</v>
      </c>
      <c r="M103" s="3">
        <f>(($E103-10)*25.8)+M$102</f>
        <v>546</v>
      </c>
      <c r="N103" s="3">
        <f>(($E103-10)*25.6)+N$102</f>
        <v>542.30000000000007</v>
      </c>
      <c r="O103" s="3">
        <f>(($E103-10)*6.6)+O$102</f>
        <v>100</v>
      </c>
      <c r="P103" t="s">
        <v>272</v>
      </c>
    </row>
    <row r="104" spans="1:16" x14ac:dyDescent="0.35">
      <c r="A104" t="s">
        <v>259</v>
      </c>
      <c r="B104" t="s">
        <v>270</v>
      </c>
      <c r="C104" t="s">
        <v>261</v>
      </c>
      <c r="D104">
        <f t="shared" ref="D104:D107" si="23">E103</f>
        <v>11</v>
      </c>
      <c r="E104">
        <v>12</v>
      </c>
      <c r="F104" s="3">
        <f>(($E104-10)*11.7)+F$102</f>
        <v>187</v>
      </c>
      <c r="G104" s="3">
        <f>(($E104-10)*11.8)+G$102</f>
        <v>188.9</v>
      </c>
      <c r="H104" s="3">
        <f>(($E104-10)*12.1)+H$102</f>
        <v>198.1</v>
      </c>
      <c r="I104" s="3">
        <f>(($E104-10)*11.7)+I$102</f>
        <v>192</v>
      </c>
      <c r="J104" s="3">
        <f>(($E104-10)*18)+J$102</f>
        <v>336.2</v>
      </c>
      <c r="K104" s="3">
        <f>(($E104-10)*15.7)+K$102</f>
        <v>293.2</v>
      </c>
      <c r="L104" s="3">
        <f>(($E104-10)*15.7)+L$102</f>
        <v>292.59999999999997</v>
      </c>
      <c r="M104" s="3">
        <f>(($E104-10)*25.8)+M$102</f>
        <v>571.80000000000007</v>
      </c>
      <c r="N104" s="3">
        <f>(($E104-10)*25.6)+N$102</f>
        <v>567.90000000000009</v>
      </c>
      <c r="O104" s="3">
        <f>(($E104-10)*6.6)+O$102</f>
        <v>106.60000000000001</v>
      </c>
      <c r="P104" t="s">
        <v>272</v>
      </c>
    </row>
    <row r="105" spans="1:16" x14ac:dyDescent="0.35">
      <c r="A105" t="s">
        <v>259</v>
      </c>
      <c r="B105" t="s">
        <v>270</v>
      </c>
      <c r="C105" t="s">
        <v>261</v>
      </c>
      <c r="D105">
        <f t="shared" si="23"/>
        <v>12</v>
      </c>
      <c r="E105">
        <v>13</v>
      </c>
      <c r="F105" s="3">
        <f>(($E105-10)*11.7)+F$102</f>
        <v>198.7</v>
      </c>
      <c r="G105" s="3">
        <f>(($E105-10)*11.8)+G$102</f>
        <v>200.70000000000002</v>
      </c>
      <c r="H105" s="3">
        <f>(($E105-10)*12.1)+H$102</f>
        <v>210.2</v>
      </c>
      <c r="I105" s="3">
        <f>(($E105-10)*11.7)+I$102</f>
        <v>203.7</v>
      </c>
      <c r="J105" s="3">
        <f>(($E105-10)*18)+J$102</f>
        <v>354.2</v>
      </c>
      <c r="K105" s="3">
        <f>(($E105-10)*15.7)+K$102</f>
        <v>308.89999999999998</v>
      </c>
      <c r="L105" s="3">
        <f>(($E105-10)*15.7)+L$102</f>
        <v>308.29999999999995</v>
      </c>
      <c r="M105" s="3">
        <f>(($E105-10)*25.8)+M$102</f>
        <v>597.6</v>
      </c>
      <c r="N105" s="3">
        <f>(($E105-10)*25.6)+N$102</f>
        <v>593.5</v>
      </c>
      <c r="O105" s="3">
        <f>(($E105-10)*6.6)+O$102</f>
        <v>113.2</v>
      </c>
      <c r="P105" t="s">
        <v>272</v>
      </c>
    </row>
    <row r="106" spans="1:16" x14ac:dyDescent="0.35">
      <c r="A106" t="s">
        <v>259</v>
      </c>
      <c r="B106" t="s">
        <v>270</v>
      </c>
      <c r="C106" t="s">
        <v>261</v>
      </c>
      <c r="D106">
        <f t="shared" si="23"/>
        <v>13</v>
      </c>
      <c r="E106">
        <v>14</v>
      </c>
      <c r="F106" s="3">
        <f>(($E106-10)*11.7)+F$102</f>
        <v>210.39999999999998</v>
      </c>
      <c r="G106" s="3">
        <f>(($E106-10)*11.8)+G$102</f>
        <v>212.5</v>
      </c>
      <c r="H106" s="3">
        <f>(($E106-10)*12.1)+H$102</f>
        <v>222.3</v>
      </c>
      <c r="I106" s="3">
        <f>(($E106-10)*11.7)+I$102</f>
        <v>215.39999999999998</v>
      </c>
      <c r="J106" s="3">
        <f>(($E106-10)*18)+J$102</f>
        <v>372.2</v>
      </c>
      <c r="K106" s="3">
        <f>(($E106-10)*15.7)+K$102</f>
        <v>324.60000000000002</v>
      </c>
      <c r="L106" s="3">
        <f>(($E106-10)*15.7)+L$102</f>
        <v>324</v>
      </c>
      <c r="M106" s="3">
        <f>(($E106-10)*25.8)+M$102</f>
        <v>623.40000000000009</v>
      </c>
      <c r="N106" s="3">
        <f>(($E106-10)*25.6)+N$102</f>
        <v>619.1</v>
      </c>
      <c r="O106" s="3">
        <f>(($E106-10)*6.6)+O$102</f>
        <v>119.80000000000001</v>
      </c>
      <c r="P106" t="s">
        <v>272</v>
      </c>
    </row>
    <row r="107" spans="1:16" x14ac:dyDescent="0.35">
      <c r="A107" t="s">
        <v>259</v>
      </c>
      <c r="B107" t="s">
        <v>270</v>
      </c>
      <c r="C107" t="s">
        <v>261</v>
      </c>
      <c r="D107">
        <f t="shared" si="23"/>
        <v>14</v>
      </c>
      <c r="E107">
        <v>15</v>
      </c>
      <c r="F107" s="3">
        <f>(($E107-10)*11.7)+F$102</f>
        <v>222.1</v>
      </c>
      <c r="G107" s="3">
        <f>(($E107-10)*11.8)+G$102</f>
        <v>224.3</v>
      </c>
      <c r="H107" s="3">
        <f>(($E107-10)*12.1)+H$102</f>
        <v>234.4</v>
      </c>
      <c r="I107" s="3">
        <f>(($E107-10)*11.7)+I$102</f>
        <v>227.1</v>
      </c>
      <c r="J107" s="3">
        <f>(($E107-10)*18)+J$102</f>
        <v>390.2</v>
      </c>
      <c r="K107" s="3">
        <f>(($E107-10)*15.7)+K$102</f>
        <v>340.3</v>
      </c>
      <c r="L107" s="3">
        <f>(($E107-10)*15.7)+L$102</f>
        <v>339.7</v>
      </c>
      <c r="M107" s="3">
        <f>(($E107-10)*25.8)+M$102</f>
        <v>649.20000000000005</v>
      </c>
      <c r="N107" s="3">
        <f>(($E107-10)*25.6)+N$102</f>
        <v>644.70000000000005</v>
      </c>
      <c r="O107" s="3">
        <f>(($E107-10)*6.6)+O$102</f>
        <v>126.4</v>
      </c>
      <c r="P107" t="s">
        <v>272</v>
      </c>
    </row>
    <row r="108" spans="1:16" x14ac:dyDescent="0.35">
      <c r="A108" t="s">
        <v>259</v>
      </c>
      <c r="B108" t="s">
        <v>270</v>
      </c>
      <c r="C108" t="s">
        <v>261</v>
      </c>
      <c r="D108">
        <v>0</v>
      </c>
      <c r="E108">
        <v>25</v>
      </c>
      <c r="F108" s="3">
        <v>283</v>
      </c>
      <c r="G108" s="3">
        <v>285.89999999999998</v>
      </c>
      <c r="H108" s="3">
        <v>300.89999999999998</v>
      </c>
      <c r="I108" s="3">
        <v>291.7</v>
      </c>
      <c r="J108" s="3">
        <v>497.8</v>
      </c>
      <c r="K108" s="3">
        <v>423.2</v>
      </c>
      <c r="L108" s="3">
        <v>422.3</v>
      </c>
      <c r="M108" s="3">
        <v>930</v>
      </c>
      <c r="N108" s="3">
        <v>923.8</v>
      </c>
      <c r="O108" s="3">
        <v>161.69999999999999</v>
      </c>
      <c r="P108" t="s">
        <v>273</v>
      </c>
    </row>
    <row r="109" spans="1:16" x14ac:dyDescent="0.35">
      <c r="A109" t="s">
        <v>259</v>
      </c>
      <c r="B109" t="s">
        <v>270</v>
      </c>
      <c r="C109" t="s">
        <v>261</v>
      </c>
      <c r="D109">
        <f>E108</f>
        <v>25</v>
      </c>
      <c r="E109">
        <v>26</v>
      </c>
      <c r="F109" s="3">
        <f>(($E109-25)*11.9)+F$108</f>
        <v>294.89999999999998</v>
      </c>
      <c r="G109" s="3">
        <f>(($E109-25)*12)+G$108</f>
        <v>297.89999999999998</v>
      </c>
      <c r="H109" s="3">
        <f>(($E109-25)*12.3)+H$108</f>
        <v>313.2</v>
      </c>
      <c r="I109" s="3">
        <f>(($E109-25)*11.9)+I$108</f>
        <v>303.59999999999997</v>
      </c>
      <c r="J109" s="3">
        <f>(($E109-25)*19.7)+J$108</f>
        <v>517.5</v>
      </c>
      <c r="K109" s="3">
        <f>(($E109-25)*16.8)+K$108</f>
        <v>440</v>
      </c>
      <c r="L109" s="3">
        <f>(($E109-25)*16.8)+L$108</f>
        <v>439.1</v>
      </c>
      <c r="M109" s="3">
        <f>(($E109-25)*27.9)+M$108</f>
        <v>957.9</v>
      </c>
      <c r="N109" s="3">
        <f>(($E109-25)*27.7)+N$108</f>
        <v>951.5</v>
      </c>
      <c r="O109" s="3">
        <f>(($E109-25)*6.7)+O$108</f>
        <v>168.39999999999998</v>
      </c>
      <c r="P109" t="s">
        <v>273</v>
      </c>
    </row>
    <row r="110" spans="1:16" x14ac:dyDescent="0.35">
      <c r="A110" t="s">
        <v>259</v>
      </c>
      <c r="B110" t="s">
        <v>270</v>
      </c>
      <c r="C110" t="s">
        <v>261</v>
      </c>
      <c r="D110">
        <f t="shared" ref="D110:D113" si="24">E109</f>
        <v>26</v>
      </c>
      <c r="E110">
        <v>27</v>
      </c>
      <c r="F110" s="3">
        <f t="shared" ref="F110:F113" si="25">(($E110-25)*11.9)+F$108</f>
        <v>306.8</v>
      </c>
      <c r="G110" s="3">
        <f t="shared" ref="G110:G113" si="26">(($E110-25)*12)+G$108</f>
        <v>309.89999999999998</v>
      </c>
      <c r="H110" s="3">
        <f t="shared" ref="H110:H113" si="27">(($E110-25)*12.3)+H$108</f>
        <v>325.5</v>
      </c>
      <c r="I110" s="3">
        <f t="shared" ref="I110:I113" si="28">(($E110-25)*11.9)+I$108</f>
        <v>315.5</v>
      </c>
      <c r="J110" s="3">
        <f t="shared" ref="J110:J113" si="29">(($E110-25)*19.7)+J$108</f>
        <v>537.20000000000005</v>
      </c>
      <c r="K110" s="3">
        <f t="shared" ref="K110:L113" si="30">(($E110-25)*16.8)+K$108</f>
        <v>456.8</v>
      </c>
      <c r="L110" s="3">
        <f t="shared" si="30"/>
        <v>455.90000000000003</v>
      </c>
      <c r="M110" s="3">
        <f t="shared" ref="M110:M113" si="31">(($E110-25)*27.9)+M$108</f>
        <v>985.8</v>
      </c>
      <c r="N110" s="3">
        <f t="shared" ref="N110:N113" si="32">(($E110-25)*27.7)+N$108</f>
        <v>979.19999999999993</v>
      </c>
      <c r="O110" s="3">
        <f t="shared" ref="O110:O113" si="33">(($E110-25)*6.7)+O$108</f>
        <v>175.1</v>
      </c>
      <c r="P110" t="s">
        <v>273</v>
      </c>
    </row>
    <row r="111" spans="1:16" x14ac:dyDescent="0.35">
      <c r="A111" t="s">
        <v>259</v>
      </c>
      <c r="B111" t="s">
        <v>270</v>
      </c>
      <c r="C111" t="s">
        <v>261</v>
      </c>
      <c r="D111">
        <f t="shared" si="24"/>
        <v>27</v>
      </c>
      <c r="E111">
        <v>28</v>
      </c>
      <c r="F111" s="3">
        <f t="shared" si="25"/>
        <v>318.7</v>
      </c>
      <c r="G111" s="3">
        <f t="shared" si="26"/>
        <v>321.89999999999998</v>
      </c>
      <c r="H111" s="3">
        <f t="shared" si="27"/>
        <v>337.79999999999995</v>
      </c>
      <c r="I111" s="3">
        <f t="shared" si="28"/>
        <v>327.39999999999998</v>
      </c>
      <c r="J111" s="3">
        <f t="shared" si="29"/>
        <v>556.9</v>
      </c>
      <c r="K111" s="3">
        <f t="shared" si="30"/>
        <v>473.6</v>
      </c>
      <c r="L111" s="3">
        <f t="shared" si="30"/>
        <v>472.70000000000005</v>
      </c>
      <c r="M111" s="3">
        <f t="shared" si="31"/>
        <v>1013.7</v>
      </c>
      <c r="N111" s="3">
        <f t="shared" si="32"/>
        <v>1006.9</v>
      </c>
      <c r="O111" s="3">
        <f t="shared" si="33"/>
        <v>181.79999999999998</v>
      </c>
      <c r="P111" t="s">
        <v>273</v>
      </c>
    </row>
    <row r="112" spans="1:16" x14ac:dyDescent="0.35">
      <c r="A112" t="s">
        <v>259</v>
      </c>
      <c r="B112" t="s">
        <v>270</v>
      </c>
      <c r="C112" t="s">
        <v>261</v>
      </c>
      <c r="D112">
        <f t="shared" si="24"/>
        <v>28</v>
      </c>
      <c r="E112">
        <v>29</v>
      </c>
      <c r="F112" s="3">
        <f t="shared" si="25"/>
        <v>330.6</v>
      </c>
      <c r="G112" s="3">
        <f t="shared" si="26"/>
        <v>333.9</v>
      </c>
      <c r="H112" s="3">
        <f t="shared" si="27"/>
        <v>350.09999999999997</v>
      </c>
      <c r="I112" s="3">
        <f t="shared" si="28"/>
        <v>339.3</v>
      </c>
      <c r="J112" s="3">
        <f t="shared" si="29"/>
        <v>576.6</v>
      </c>
      <c r="K112" s="3">
        <f t="shared" si="30"/>
        <v>490.4</v>
      </c>
      <c r="L112" s="3">
        <f t="shared" si="30"/>
        <v>489.5</v>
      </c>
      <c r="M112" s="3">
        <f t="shared" si="31"/>
        <v>1041.5999999999999</v>
      </c>
      <c r="N112" s="3">
        <f t="shared" si="32"/>
        <v>1034.5999999999999</v>
      </c>
      <c r="O112" s="3">
        <f t="shared" si="33"/>
        <v>188.5</v>
      </c>
      <c r="P112" t="s">
        <v>273</v>
      </c>
    </row>
    <row r="113" spans="1:16" x14ac:dyDescent="0.35">
      <c r="A113" t="s">
        <v>259</v>
      </c>
      <c r="B113" t="s">
        <v>270</v>
      </c>
      <c r="C113" t="s">
        <v>261</v>
      </c>
      <c r="D113">
        <f t="shared" si="24"/>
        <v>29</v>
      </c>
      <c r="E113">
        <v>30</v>
      </c>
      <c r="F113" s="3">
        <f t="shared" si="25"/>
        <v>342.5</v>
      </c>
      <c r="G113" s="3">
        <f t="shared" si="26"/>
        <v>345.9</v>
      </c>
      <c r="H113" s="3">
        <f t="shared" si="27"/>
        <v>362.4</v>
      </c>
      <c r="I113" s="3">
        <f t="shared" si="28"/>
        <v>351.2</v>
      </c>
      <c r="J113" s="3">
        <f t="shared" si="29"/>
        <v>596.29999999999995</v>
      </c>
      <c r="K113" s="3">
        <f t="shared" si="30"/>
        <v>507.2</v>
      </c>
      <c r="L113" s="3">
        <f t="shared" si="30"/>
        <v>506.3</v>
      </c>
      <c r="M113" s="3">
        <f t="shared" si="31"/>
        <v>1069.5</v>
      </c>
      <c r="N113" s="3">
        <f t="shared" si="32"/>
        <v>1062.3</v>
      </c>
      <c r="O113" s="3">
        <f t="shared" si="33"/>
        <v>195.2</v>
      </c>
      <c r="P113" t="s">
        <v>273</v>
      </c>
    </row>
    <row r="114" spans="1:16" x14ac:dyDescent="0.35">
      <c r="A114" t="s">
        <v>259</v>
      </c>
      <c r="B114" t="s">
        <v>268</v>
      </c>
      <c r="C114" t="s">
        <v>262</v>
      </c>
      <c r="D114">
        <v>0</v>
      </c>
      <c r="E114">
        <v>0.5</v>
      </c>
      <c r="F114" s="3">
        <v>24.6</v>
      </c>
      <c r="G114" s="3">
        <v>36.9</v>
      </c>
      <c r="H114" s="3">
        <v>48.6</v>
      </c>
      <c r="I114" s="3">
        <v>51.3</v>
      </c>
      <c r="J114" s="3">
        <v>77.099999999999994</v>
      </c>
      <c r="K114" s="3">
        <v>68.8</v>
      </c>
      <c r="L114" s="3">
        <v>99.2</v>
      </c>
      <c r="M114" s="3">
        <v>127.6</v>
      </c>
      <c r="N114" s="3">
        <v>132.80000000000001</v>
      </c>
      <c r="O114" s="3">
        <v>37.6</v>
      </c>
      <c r="P114" t="s">
        <v>271</v>
      </c>
    </row>
    <row r="115" spans="1:16" x14ac:dyDescent="0.35">
      <c r="A115" t="s">
        <v>259</v>
      </c>
      <c r="B115" t="s">
        <v>268</v>
      </c>
      <c r="C115" t="s">
        <v>262</v>
      </c>
      <c r="D115">
        <f>E114</f>
        <v>0.5</v>
      </c>
      <c r="E115">
        <v>1</v>
      </c>
      <c r="F115" s="3">
        <v>36.700000000000003</v>
      </c>
      <c r="G115" s="3">
        <v>55.7</v>
      </c>
      <c r="H115" s="3">
        <v>73.900000000000006</v>
      </c>
      <c r="I115" s="3">
        <v>74.2</v>
      </c>
      <c r="J115" s="3">
        <v>110.7</v>
      </c>
      <c r="K115" s="3">
        <v>102.7</v>
      </c>
      <c r="L115" s="3">
        <v>131.5</v>
      </c>
      <c r="M115" s="3">
        <v>193.9</v>
      </c>
      <c r="N115" s="3">
        <v>203.7</v>
      </c>
      <c r="O115" s="3">
        <v>60.6</v>
      </c>
      <c r="P115" t="s">
        <v>271</v>
      </c>
    </row>
    <row r="116" spans="1:16" x14ac:dyDescent="0.35">
      <c r="A116" t="s">
        <v>259</v>
      </c>
      <c r="B116" t="s">
        <v>268</v>
      </c>
      <c r="C116" t="s">
        <v>262</v>
      </c>
      <c r="D116">
        <f t="shared" ref="D116:D123" si="34">E115</f>
        <v>1</v>
      </c>
      <c r="E116">
        <v>1.5</v>
      </c>
      <c r="F116" s="3">
        <v>48.9</v>
      </c>
      <c r="G116" s="3">
        <v>70.599999999999994</v>
      </c>
      <c r="H116" s="3">
        <v>96.7</v>
      </c>
      <c r="I116" s="3">
        <v>96.2</v>
      </c>
      <c r="J116" s="3">
        <v>149.9</v>
      </c>
      <c r="K116" s="3">
        <v>136.1</v>
      </c>
      <c r="L116" s="3">
        <v>165.5</v>
      </c>
      <c r="M116" s="3">
        <v>259.8</v>
      </c>
      <c r="N116" s="3">
        <v>275</v>
      </c>
      <c r="O116" s="3">
        <v>73.900000000000006</v>
      </c>
      <c r="P116" t="s">
        <v>271</v>
      </c>
    </row>
    <row r="117" spans="1:16" x14ac:dyDescent="0.35">
      <c r="A117" t="s">
        <v>259</v>
      </c>
      <c r="B117" t="s">
        <v>268</v>
      </c>
      <c r="C117" t="s">
        <v>262</v>
      </c>
      <c r="D117">
        <f t="shared" si="34"/>
        <v>1.5</v>
      </c>
      <c r="E117">
        <v>2</v>
      </c>
      <c r="F117" s="3">
        <v>61.1</v>
      </c>
      <c r="G117" s="3">
        <v>83</v>
      </c>
      <c r="H117" s="3">
        <v>119.4</v>
      </c>
      <c r="I117" s="3">
        <v>122.8</v>
      </c>
      <c r="J117" s="3">
        <v>188.9</v>
      </c>
      <c r="K117" s="3">
        <v>168.7</v>
      </c>
      <c r="L117" s="3">
        <v>199.5</v>
      </c>
      <c r="M117" s="3">
        <v>325.8</v>
      </c>
      <c r="N117" s="3">
        <v>346.2</v>
      </c>
      <c r="O117" s="3">
        <v>87</v>
      </c>
      <c r="P117" t="s">
        <v>271</v>
      </c>
    </row>
    <row r="118" spans="1:16" x14ac:dyDescent="0.35">
      <c r="A118" t="s">
        <v>259</v>
      </c>
      <c r="B118" t="s">
        <v>268</v>
      </c>
      <c r="C118" t="s">
        <v>262</v>
      </c>
      <c r="D118">
        <f t="shared" si="34"/>
        <v>2</v>
      </c>
      <c r="E118">
        <v>2.5</v>
      </c>
      <c r="F118" s="3">
        <v>73.400000000000006</v>
      </c>
      <c r="G118" s="3">
        <v>95</v>
      </c>
      <c r="H118" s="3">
        <v>142.19999999999999</v>
      </c>
      <c r="I118" s="3">
        <v>146.30000000000001</v>
      </c>
      <c r="J118" s="3">
        <v>230.8</v>
      </c>
      <c r="K118" s="3">
        <v>200.8</v>
      </c>
      <c r="L118" s="3">
        <v>233.2</v>
      </c>
      <c r="M118" s="3">
        <v>391.5</v>
      </c>
      <c r="N118" s="3">
        <v>417.4</v>
      </c>
      <c r="O118" s="3">
        <v>103.7</v>
      </c>
      <c r="P118" t="s">
        <v>271</v>
      </c>
    </row>
    <row r="119" spans="1:16" x14ac:dyDescent="0.35">
      <c r="A119" t="s">
        <v>259</v>
      </c>
      <c r="B119" t="s">
        <v>268</v>
      </c>
      <c r="C119" t="s">
        <v>262</v>
      </c>
      <c r="D119">
        <f t="shared" si="34"/>
        <v>2.5</v>
      </c>
      <c r="E119">
        <v>3</v>
      </c>
      <c r="F119" s="3">
        <v>82.5</v>
      </c>
      <c r="G119" s="3">
        <v>106.8</v>
      </c>
      <c r="H119" s="3">
        <v>168.6</v>
      </c>
      <c r="I119" s="3">
        <v>173.9</v>
      </c>
      <c r="J119" s="3">
        <v>262.60000000000002</v>
      </c>
      <c r="K119" s="3">
        <v>231.4</v>
      </c>
      <c r="L119" s="3">
        <v>268.10000000000002</v>
      </c>
      <c r="M119" s="3">
        <v>460.2</v>
      </c>
      <c r="N119" s="3">
        <v>492.2</v>
      </c>
      <c r="O119" s="3">
        <v>124.3</v>
      </c>
      <c r="P119" t="s">
        <v>271</v>
      </c>
    </row>
    <row r="120" spans="1:16" x14ac:dyDescent="0.35">
      <c r="A120" t="s">
        <v>259</v>
      </c>
      <c r="B120" t="s">
        <v>268</v>
      </c>
      <c r="C120" t="s">
        <v>262</v>
      </c>
      <c r="D120">
        <f t="shared" si="34"/>
        <v>3</v>
      </c>
      <c r="E120">
        <v>3.5</v>
      </c>
      <c r="F120" s="3">
        <v>94.3</v>
      </c>
      <c r="G120" s="3">
        <v>118.6</v>
      </c>
      <c r="H120" s="3">
        <v>195.2</v>
      </c>
      <c r="I120" s="3">
        <v>200.4</v>
      </c>
      <c r="J120" s="3">
        <v>293.8</v>
      </c>
      <c r="K120" s="3">
        <v>261.8</v>
      </c>
      <c r="L120" s="3">
        <v>302.89999999999998</v>
      </c>
      <c r="M120" s="3">
        <v>528.5</v>
      </c>
      <c r="N120" s="3">
        <v>566.70000000000005</v>
      </c>
      <c r="O120" s="3">
        <v>141</v>
      </c>
      <c r="P120" t="s">
        <v>271</v>
      </c>
    </row>
    <row r="121" spans="1:16" x14ac:dyDescent="0.35">
      <c r="A121" t="s">
        <v>259</v>
      </c>
      <c r="B121" t="s">
        <v>268</v>
      </c>
      <c r="C121" t="s">
        <v>262</v>
      </c>
      <c r="D121">
        <f t="shared" si="34"/>
        <v>3.5</v>
      </c>
      <c r="E121">
        <v>4</v>
      </c>
      <c r="F121" s="3">
        <v>104</v>
      </c>
      <c r="G121" s="3">
        <v>130.30000000000001</v>
      </c>
      <c r="H121" s="3">
        <v>221</v>
      </c>
      <c r="I121" s="3">
        <v>226.5</v>
      </c>
      <c r="J121" s="3">
        <v>325.39999999999998</v>
      </c>
      <c r="K121" s="3">
        <v>292.39999999999998</v>
      </c>
      <c r="L121" s="3">
        <v>337.7</v>
      </c>
      <c r="M121" s="3">
        <v>596.70000000000005</v>
      </c>
      <c r="N121" s="3">
        <v>641.29999999999995</v>
      </c>
      <c r="O121" s="3">
        <v>157.80000000000001</v>
      </c>
      <c r="P121" t="s">
        <v>271</v>
      </c>
    </row>
    <row r="122" spans="1:16" x14ac:dyDescent="0.35">
      <c r="A122" t="s">
        <v>259</v>
      </c>
      <c r="B122" t="s">
        <v>268</v>
      </c>
      <c r="C122" t="s">
        <v>262</v>
      </c>
      <c r="D122">
        <f t="shared" si="34"/>
        <v>4</v>
      </c>
      <c r="E122">
        <v>4.5</v>
      </c>
      <c r="F122" s="3">
        <v>113.4</v>
      </c>
      <c r="G122" s="3">
        <v>141.69999999999999</v>
      </c>
      <c r="H122" s="3">
        <v>246.6</v>
      </c>
      <c r="I122" s="3">
        <v>252.6</v>
      </c>
      <c r="J122" s="3">
        <v>358.8</v>
      </c>
      <c r="K122" s="3">
        <v>323.10000000000002</v>
      </c>
      <c r="L122" s="3">
        <v>372.6</v>
      </c>
      <c r="M122" s="3">
        <v>665.3</v>
      </c>
      <c r="N122" s="3">
        <v>716</v>
      </c>
      <c r="O122" s="3">
        <v>172.9</v>
      </c>
      <c r="P122" t="s">
        <v>271</v>
      </c>
    </row>
    <row r="123" spans="1:16" x14ac:dyDescent="0.35">
      <c r="A123" t="s">
        <v>259</v>
      </c>
      <c r="B123" t="s">
        <v>268</v>
      </c>
      <c r="C123" t="s">
        <v>262</v>
      </c>
      <c r="D123">
        <f t="shared" si="34"/>
        <v>4.5</v>
      </c>
      <c r="E123">
        <v>5</v>
      </c>
      <c r="F123" s="3">
        <v>123.3</v>
      </c>
      <c r="G123" s="3">
        <v>153.6</v>
      </c>
      <c r="H123" s="3">
        <v>272.2</v>
      </c>
      <c r="I123" s="3">
        <v>279</v>
      </c>
      <c r="J123" s="3">
        <v>393.9</v>
      </c>
      <c r="K123" s="3">
        <v>353.9</v>
      </c>
      <c r="L123" s="3">
        <v>407.3</v>
      </c>
      <c r="M123" s="3">
        <v>733.6</v>
      </c>
      <c r="N123" s="3">
        <v>790.5</v>
      </c>
      <c r="O123" s="3">
        <v>188.1</v>
      </c>
      <c r="P123" t="s">
        <v>271</v>
      </c>
    </row>
    <row r="124" spans="1:16" x14ac:dyDescent="0.35">
      <c r="A124" t="s">
        <v>259</v>
      </c>
      <c r="B124" t="s">
        <v>269</v>
      </c>
      <c r="C124" t="s">
        <v>262</v>
      </c>
      <c r="D124">
        <v>0</v>
      </c>
      <c r="E124">
        <v>0.5</v>
      </c>
      <c r="F124" s="3">
        <v>49.1</v>
      </c>
      <c r="G124" s="3">
        <v>51.9</v>
      </c>
      <c r="H124" s="3">
        <v>72.7</v>
      </c>
      <c r="I124" s="3">
        <v>76.3</v>
      </c>
      <c r="J124" s="3">
        <v>103.7</v>
      </c>
      <c r="K124" s="3">
        <v>94.8</v>
      </c>
      <c r="L124" s="3">
        <v>128.19999999999999</v>
      </c>
      <c r="M124" s="3">
        <v>162.5</v>
      </c>
      <c r="N124" s="3">
        <v>205.3</v>
      </c>
      <c r="O124" s="3">
        <v>58.6</v>
      </c>
    </row>
    <row r="125" spans="1:16" x14ac:dyDescent="0.35">
      <c r="A125" t="s">
        <v>259</v>
      </c>
      <c r="B125" t="s">
        <v>269</v>
      </c>
      <c r="C125" t="s">
        <v>262</v>
      </c>
      <c r="D125">
        <f>E124</f>
        <v>0.5</v>
      </c>
      <c r="E125">
        <v>1</v>
      </c>
      <c r="F125" s="3">
        <v>59.3</v>
      </c>
      <c r="G125" s="3">
        <v>67.099999999999994</v>
      </c>
      <c r="H125" s="3">
        <v>96.2</v>
      </c>
      <c r="I125" s="3">
        <v>100.9</v>
      </c>
      <c r="J125" s="3">
        <v>135.30000000000001</v>
      </c>
      <c r="K125" s="3">
        <v>124</v>
      </c>
      <c r="L125" s="3">
        <v>165.5</v>
      </c>
      <c r="M125" s="3">
        <v>230.7</v>
      </c>
      <c r="N125" s="3">
        <v>276.8</v>
      </c>
      <c r="O125" s="3">
        <v>71.599999999999994</v>
      </c>
    </row>
    <row r="126" spans="1:16" x14ac:dyDescent="0.35">
      <c r="A126" t="s">
        <v>259</v>
      </c>
      <c r="B126" t="s">
        <v>269</v>
      </c>
      <c r="C126" t="s">
        <v>262</v>
      </c>
      <c r="D126">
        <f t="shared" ref="D126:D189" si="35">E125</f>
        <v>1</v>
      </c>
      <c r="E126">
        <v>1.5</v>
      </c>
      <c r="F126" s="3">
        <v>67.8</v>
      </c>
      <c r="G126" s="3">
        <v>82.3</v>
      </c>
      <c r="H126" s="3">
        <v>119.9</v>
      </c>
      <c r="I126" s="3">
        <v>125.4</v>
      </c>
      <c r="J126" s="3">
        <v>167.3</v>
      </c>
      <c r="K126" s="3">
        <v>153.1</v>
      </c>
      <c r="L126" s="3">
        <v>202</v>
      </c>
      <c r="M126" s="3">
        <v>298.8</v>
      </c>
      <c r="N126" s="3">
        <v>348.7</v>
      </c>
      <c r="O126" s="3">
        <v>84.2</v>
      </c>
    </row>
    <row r="127" spans="1:16" x14ac:dyDescent="0.35">
      <c r="A127" t="s">
        <v>259</v>
      </c>
      <c r="B127" t="s">
        <v>269</v>
      </c>
      <c r="C127" t="s">
        <v>262</v>
      </c>
      <c r="D127">
        <f t="shared" si="35"/>
        <v>1.5</v>
      </c>
      <c r="E127">
        <v>2</v>
      </c>
      <c r="F127" s="3">
        <v>77.400000000000006</v>
      </c>
      <c r="G127" s="3">
        <v>97.3</v>
      </c>
      <c r="H127" s="3">
        <v>143.4</v>
      </c>
      <c r="I127" s="3">
        <v>150.30000000000001</v>
      </c>
      <c r="J127" s="3">
        <v>199.4</v>
      </c>
      <c r="K127" s="3">
        <v>182.2</v>
      </c>
      <c r="L127" s="3">
        <v>238.4</v>
      </c>
      <c r="M127" s="3">
        <v>365.8</v>
      </c>
      <c r="N127" s="3">
        <v>420.3</v>
      </c>
      <c r="O127" s="3">
        <v>96.6</v>
      </c>
    </row>
    <row r="128" spans="1:16" x14ac:dyDescent="0.35">
      <c r="A128" t="s">
        <v>259</v>
      </c>
      <c r="B128" t="s">
        <v>269</v>
      </c>
      <c r="C128" t="s">
        <v>262</v>
      </c>
      <c r="D128">
        <f t="shared" si="35"/>
        <v>2</v>
      </c>
      <c r="E128">
        <v>2.5</v>
      </c>
      <c r="F128" s="3">
        <v>87.3</v>
      </c>
      <c r="G128" s="3">
        <v>112.6</v>
      </c>
      <c r="H128" s="3">
        <v>166.7</v>
      </c>
      <c r="I128" s="3">
        <v>175</v>
      </c>
      <c r="J128" s="3">
        <v>231.4</v>
      </c>
      <c r="K128" s="3">
        <v>211.4</v>
      </c>
      <c r="L128" s="3">
        <v>275.10000000000002</v>
      </c>
      <c r="M128" s="3">
        <v>433.4</v>
      </c>
      <c r="N128" s="3">
        <v>492.1</v>
      </c>
      <c r="O128" s="3">
        <v>111.5</v>
      </c>
    </row>
    <row r="129" spans="1:15" x14ac:dyDescent="0.35">
      <c r="A129" t="s">
        <v>259</v>
      </c>
      <c r="B129" t="s">
        <v>269</v>
      </c>
      <c r="C129" t="s">
        <v>262</v>
      </c>
      <c r="D129">
        <f t="shared" si="35"/>
        <v>2.5</v>
      </c>
      <c r="E129">
        <v>3</v>
      </c>
      <c r="F129" s="3">
        <v>95.1</v>
      </c>
      <c r="G129" s="3">
        <v>121.5</v>
      </c>
      <c r="H129" s="3">
        <v>188</v>
      </c>
      <c r="I129" s="3">
        <v>196.6</v>
      </c>
      <c r="J129" s="3">
        <v>265.39999999999998</v>
      </c>
      <c r="K129" s="3">
        <v>240.2</v>
      </c>
      <c r="L129" s="3">
        <v>309.7</v>
      </c>
      <c r="M129" s="3">
        <v>503.3</v>
      </c>
      <c r="N129" s="3">
        <v>561.79999999999995</v>
      </c>
      <c r="O129" s="3">
        <v>127.1</v>
      </c>
    </row>
    <row r="130" spans="1:15" x14ac:dyDescent="0.35">
      <c r="A130" t="s">
        <v>259</v>
      </c>
      <c r="B130" t="s">
        <v>269</v>
      </c>
      <c r="C130" t="s">
        <v>262</v>
      </c>
      <c r="D130">
        <f t="shared" si="35"/>
        <v>3</v>
      </c>
      <c r="E130">
        <v>3.5</v>
      </c>
      <c r="F130" s="3">
        <v>103.3</v>
      </c>
      <c r="G130" s="3">
        <v>130.5</v>
      </c>
      <c r="H130" s="3">
        <v>209.4</v>
      </c>
      <c r="I130" s="3">
        <v>218.8</v>
      </c>
      <c r="J130" s="3">
        <v>300</v>
      </c>
      <c r="K130" s="3">
        <v>269.3</v>
      </c>
      <c r="L130" s="3">
        <v>344.4</v>
      </c>
      <c r="M130" s="3">
        <v>572.79999999999995</v>
      </c>
      <c r="N130" s="3">
        <v>631.4</v>
      </c>
      <c r="O130" s="3">
        <v>142.4</v>
      </c>
    </row>
    <row r="131" spans="1:15" x14ac:dyDescent="0.35">
      <c r="A131" t="s">
        <v>259</v>
      </c>
      <c r="B131" t="s">
        <v>269</v>
      </c>
      <c r="C131" t="s">
        <v>262</v>
      </c>
      <c r="D131">
        <f t="shared" si="35"/>
        <v>3.5</v>
      </c>
      <c r="E131">
        <v>4</v>
      </c>
      <c r="F131" s="3">
        <v>111.2</v>
      </c>
      <c r="G131" s="3">
        <v>139.69999999999999</v>
      </c>
      <c r="H131" s="3">
        <v>230.5</v>
      </c>
      <c r="I131" s="3">
        <v>240.9</v>
      </c>
      <c r="J131" s="3">
        <v>333.9</v>
      </c>
      <c r="K131" s="3">
        <v>298.39999999999998</v>
      </c>
      <c r="L131" s="3">
        <v>379</v>
      </c>
      <c r="M131" s="3">
        <v>642.4</v>
      </c>
      <c r="N131" s="3">
        <v>701.4</v>
      </c>
      <c r="O131" s="3">
        <v>159.30000000000001</v>
      </c>
    </row>
    <row r="132" spans="1:15" x14ac:dyDescent="0.35">
      <c r="A132" t="s">
        <v>259</v>
      </c>
      <c r="B132" t="s">
        <v>269</v>
      </c>
      <c r="C132" t="s">
        <v>262</v>
      </c>
      <c r="D132">
        <f t="shared" si="35"/>
        <v>4</v>
      </c>
      <c r="E132">
        <v>4.5</v>
      </c>
      <c r="F132" s="3">
        <v>119.9</v>
      </c>
      <c r="G132" s="3">
        <v>148.6</v>
      </c>
      <c r="H132" s="3">
        <v>251.5</v>
      </c>
      <c r="I132" s="3">
        <v>262.89999999999998</v>
      </c>
      <c r="J132" s="3">
        <v>368.3</v>
      </c>
      <c r="K132" s="3">
        <v>327.9</v>
      </c>
      <c r="L132" s="3">
        <v>413.8</v>
      </c>
      <c r="M132" s="3">
        <v>712.2</v>
      </c>
      <c r="N132" s="3">
        <v>771.1</v>
      </c>
      <c r="O132" s="3">
        <v>174.7</v>
      </c>
    </row>
    <row r="133" spans="1:15" x14ac:dyDescent="0.35">
      <c r="A133" t="s">
        <v>259</v>
      </c>
      <c r="B133" t="s">
        <v>269</v>
      </c>
      <c r="C133" t="s">
        <v>262</v>
      </c>
      <c r="D133">
        <f t="shared" si="35"/>
        <v>4.5</v>
      </c>
      <c r="E133">
        <v>5</v>
      </c>
      <c r="F133" s="3">
        <v>128.69999999999999</v>
      </c>
      <c r="G133" s="3">
        <v>157.80000000000001</v>
      </c>
      <c r="H133" s="3">
        <v>273</v>
      </c>
      <c r="I133" s="3">
        <v>284.8</v>
      </c>
      <c r="J133" s="3">
        <v>402.3</v>
      </c>
      <c r="K133" s="3">
        <v>356.8</v>
      </c>
      <c r="L133" s="3">
        <v>448.4</v>
      </c>
      <c r="M133" s="3">
        <v>782.1</v>
      </c>
      <c r="N133" s="3">
        <v>841.1</v>
      </c>
      <c r="O133" s="3">
        <v>190</v>
      </c>
    </row>
    <row r="134" spans="1:15" x14ac:dyDescent="0.35">
      <c r="A134" t="s">
        <v>259</v>
      </c>
      <c r="B134" t="s">
        <v>270</v>
      </c>
      <c r="C134" t="s">
        <v>262</v>
      </c>
      <c r="D134">
        <f t="shared" si="35"/>
        <v>5</v>
      </c>
      <c r="E134">
        <v>5.5</v>
      </c>
      <c r="F134" s="3">
        <v>133.9</v>
      </c>
      <c r="G134" s="3">
        <v>166.3</v>
      </c>
      <c r="H134" s="3">
        <v>279.60000000000002</v>
      </c>
      <c r="I134" s="3">
        <v>295.60000000000002</v>
      </c>
      <c r="J134" s="3">
        <v>427.6</v>
      </c>
      <c r="K134" s="3">
        <v>372.3</v>
      </c>
      <c r="L134" s="3">
        <v>473.9</v>
      </c>
      <c r="M134" s="3">
        <v>842.9</v>
      </c>
      <c r="N134" s="3">
        <v>921.7</v>
      </c>
      <c r="O134" s="3">
        <v>191.9</v>
      </c>
    </row>
    <row r="135" spans="1:15" x14ac:dyDescent="0.35">
      <c r="A135" t="s">
        <v>259</v>
      </c>
      <c r="B135" t="s">
        <v>270</v>
      </c>
      <c r="C135" t="s">
        <v>262</v>
      </c>
      <c r="D135">
        <f t="shared" si="35"/>
        <v>5.5</v>
      </c>
      <c r="E135">
        <v>6</v>
      </c>
      <c r="F135" s="3">
        <v>140.30000000000001</v>
      </c>
      <c r="G135" s="3">
        <v>174.9</v>
      </c>
      <c r="H135" s="3">
        <v>297</v>
      </c>
      <c r="I135" s="3">
        <v>313.60000000000002</v>
      </c>
      <c r="J135" s="3">
        <v>453.3</v>
      </c>
      <c r="K135" s="3">
        <v>395.2</v>
      </c>
      <c r="L135" s="3">
        <v>500.8</v>
      </c>
      <c r="M135" s="3">
        <v>903.7</v>
      </c>
      <c r="N135" s="3">
        <v>1002.4</v>
      </c>
      <c r="O135" s="3">
        <v>193.7</v>
      </c>
    </row>
    <row r="136" spans="1:15" x14ac:dyDescent="0.35">
      <c r="A136" t="s">
        <v>259</v>
      </c>
      <c r="B136" t="s">
        <v>270</v>
      </c>
      <c r="C136" t="s">
        <v>262</v>
      </c>
      <c r="D136">
        <f t="shared" si="35"/>
        <v>6</v>
      </c>
      <c r="E136">
        <v>6.5</v>
      </c>
      <c r="F136" s="3">
        <v>146.9</v>
      </c>
      <c r="G136" s="3">
        <v>183.5</v>
      </c>
      <c r="H136" s="3">
        <v>314.10000000000002</v>
      </c>
      <c r="I136" s="3">
        <v>331.6</v>
      </c>
      <c r="J136" s="3">
        <v>478.4</v>
      </c>
      <c r="K136" s="3">
        <v>417.8</v>
      </c>
      <c r="L136" s="3">
        <v>527.4</v>
      </c>
      <c r="M136" s="3">
        <v>963.6</v>
      </c>
      <c r="N136" s="3">
        <v>1083.0999999999999</v>
      </c>
      <c r="O136" s="3">
        <v>194.3</v>
      </c>
    </row>
    <row r="137" spans="1:15" x14ac:dyDescent="0.35">
      <c r="A137" t="s">
        <v>259</v>
      </c>
      <c r="B137" t="s">
        <v>270</v>
      </c>
      <c r="C137" t="s">
        <v>262</v>
      </c>
      <c r="D137">
        <f t="shared" si="35"/>
        <v>6.5</v>
      </c>
      <c r="E137">
        <v>7</v>
      </c>
      <c r="F137" s="3">
        <v>153.19999999999999</v>
      </c>
      <c r="G137" s="3">
        <v>192.2</v>
      </c>
      <c r="H137" s="3">
        <v>331.5</v>
      </c>
      <c r="I137" s="3">
        <v>349.4</v>
      </c>
      <c r="J137" s="3">
        <v>503.9</v>
      </c>
      <c r="K137" s="3">
        <v>440.4</v>
      </c>
      <c r="L137" s="3">
        <v>554.5</v>
      </c>
      <c r="M137" s="3">
        <v>1024.4000000000001</v>
      </c>
      <c r="N137" s="3">
        <v>1163.8</v>
      </c>
      <c r="O137" s="3">
        <v>199.1</v>
      </c>
    </row>
    <row r="138" spans="1:15" x14ac:dyDescent="0.35">
      <c r="A138" t="s">
        <v>259</v>
      </c>
      <c r="B138" t="s">
        <v>270</v>
      </c>
      <c r="C138" t="s">
        <v>262</v>
      </c>
      <c r="D138">
        <f t="shared" si="35"/>
        <v>7</v>
      </c>
      <c r="E138">
        <v>7.5</v>
      </c>
      <c r="F138" s="3">
        <v>160</v>
      </c>
      <c r="G138" s="3">
        <v>200.6</v>
      </c>
      <c r="H138" s="3">
        <v>348.5</v>
      </c>
      <c r="I138" s="3">
        <v>367.5</v>
      </c>
      <c r="J138" s="3">
        <v>529.1</v>
      </c>
      <c r="K138" s="3">
        <v>463.4</v>
      </c>
      <c r="L138" s="3">
        <v>581</v>
      </c>
      <c r="M138" s="3">
        <v>1084.3</v>
      </c>
      <c r="N138" s="3">
        <v>1244.5999999999999</v>
      </c>
      <c r="O138" s="3">
        <v>204</v>
      </c>
    </row>
    <row r="139" spans="1:15" x14ac:dyDescent="0.35">
      <c r="A139" t="s">
        <v>259</v>
      </c>
      <c r="B139" t="s">
        <v>270</v>
      </c>
      <c r="C139" t="s">
        <v>262</v>
      </c>
      <c r="D139">
        <f t="shared" si="35"/>
        <v>7.5</v>
      </c>
      <c r="E139">
        <v>8</v>
      </c>
      <c r="F139" s="3">
        <v>166.5</v>
      </c>
      <c r="G139" s="3">
        <v>207</v>
      </c>
      <c r="H139" s="3">
        <v>363.8</v>
      </c>
      <c r="I139" s="3">
        <v>384</v>
      </c>
      <c r="J139" s="3">
        <v>552.79999999999995</v>
      </c>
      <c r="K139" s="3">
        <v>484.6</v>
      </c>
      <c r="L139" s="3">
        <v>605.5</v>
      </c>
      <c r="M139" s="3">
        <v>1135.3</v>
      </c>
      <c r="N139" s="3">
        <v>1285.3</v>
      </c>
      <c r="O139" s="3">
        <v>210.8</v>
      </c>
    </row>
    <row r="140" spans="1:15" x14ac:dyDescent="0.35">
      <c r="A140" t="s">
        <v>259</v>
      </c>
      <c r="B140" t="s">
        <v>270</v>
      </c>
      <c r="C140" t="s">
        <v>262</v>
      </c>
      <c r="D140">
        <f t="shared" si="35"/>
        <v>8</v>
      </c>
      <c r="E140">
        <v>8.5</v>
      </c>
      <c r="F140" s="3">
        <v>173</v>
      </c>
      <c r="G140" s="3">
        <v>212.9</v>
      </c>
      <c r="H140" s="3">
        <v>379.2</v>
      </c>
      <c r="I140" s="3">
        <v>400.6</v>
      </c>
      <c r="J140" s="3">
        <v>576.4</v>
      </c>
      <c r="K140" s="3">
        <v>505.5</v>
      </c>
      <c r="L140" s="3">
        <v>630.1</v>
      </c>
      <c r="M140" s="3">
        <v>1187</v>
      </c>
      <c r="N140" s="3">
        <v>1326.1</v>
      </c>
      <c r="O140" s="3">
        <v>215.8</v>
      </c>
    </row>
    <row r="141" spans="1:15" x14ac:dyDescent="0.35">
      <c r="A141" t="s">
        <v>259</v>
      </c>
      <c r="B141" t="s">
        <v>270</v>
      </c>
      <c r="C141" t="s">
        <v>262</v>
      </c>
      <c r="D141">
        <f t="shared" si="35"/>
        <v>8.5</v>
      </c>
      <c r="E141">
        <v>9</v>
      </c>
      <c r="F141" s="3">
        <v>179.6</v>
      </c>
      <c r="G141" s="3">
        <v>219.3</v>
      </c>
      <c r="H141" s="3">
        <v>394.7</v>
      </c>
      <c r="I141" s="3">
        <v>416.9</v>
      </c>
      <c r="J141" s="3">
        <v>600.1</v>
      </c>
      <c r="K141" s="3">
        <v>526.70000000000005</v>
      </c>
      <c r="L141" s="3">
        <v>654.6</v>
      </c>
      <c r="M141" s="3">
        <v>1229.5999999999999</v>
      </c>
      <c r="N141" s="3">
        <v>1367</v>
      </c>
      <c r="O141" s="3">
        <v>220.9</v>
      </c>
    </row>
    <row r="142" spans="1:15" x14ac:dyDescent="0.35">
      <c r="A142" t="s">
        <v>259</v>
      </c>
      <c r="B142" t="s">
        <v>270</v>
      </c>
      <c r="C142" t="s">
        <v>262</v>
      </c>
      <c r="D142">
        <f t="shared" si="35"/>
        <v>9</v>
      </c>
      <c r="E142">
        <v>9.5</v>
      </c>
      <c r="F142" s="3">
        <v>186.1</v>
      </c>
      <c r="G142" s="3">
        <v>225.4</v>
      </c>
      <c r="H142" s="3">
        <v>410.1</v>
      </c>
      <c r="I142" s="3">
        <v>433.5</v>
      </c>
      <c r="J142" s="3">
        <v>623.29999999999995</v>
      </c>
      <c r="K142" s="3">
        <v>547.70000000000005</v>
      </c>
      <c r="L142" s="3">
        <v>679</v>
      </c>
      <c r="M142" s="3">
        <v>1280.9000000000001</v>
      </c>
      <c r="N142" s="3">
        <v>1407.8</v>
      </c>
      <c r="O142" s="3">
        <v>225.6</v>
      </c>
    </row>
    <row r="143" spans="1:15" x14ac:dyDescent="0.35">
      <c r="A143" t="s">
        <v>259</v>
      </c>
      <c r="B143" t="s">
        <v>270</v>
      </c>
      <c r="C143" t="s">
        <v>262</v>
      </c>
      <c r="D143">
        <f t="shared" si="35"/>
        <v>9.5</v>
      </c>
      <c r="E143">
        <v>10</v>
      </c>
      <c r="F143" s="3">
        <v>192.6</v>
      </c>
      <c r="G143" s="3">
        <v>231.4</v>
      </c>
      <c r="H143" s="3">
        <v>425.2</v>
      </c>
      <c r="I143" s="3">
        <v>449.9</v>
      </c>
      <c r="J143" s="3">
        <v>646.9</v>
      </c>
      <c r="K143" s="3">
        <v>569.20000000000005</v>
      </c>
      <c r="L143" s="3">
        <v>703.6</v>
      </c>
      <c r="M143" s="3">
        <v>1331.6</v>
      </c>
      <c r="N143" s="3">
        <v>1448.5</v>
      </c>
      <c r="O143" s="3">
        <v>230.8</v>
      </c>
    </row>
    <row r="144" spans="1:15" x14ac:dyDescent="0.35">
      <c r="A144" t="s">
        <v>259</v>
      </c>
      <c r="B144" t="s">
        <v>270</v>
      </c>
      <c r="C144" t="s">
        <v>262</v>
      </c>
      <c r="D144">
        <f t="shared" si="35"/>
        <v>10</v>
      </c>
      <c r="E144">
        <v>10.5</v>
      </c>
      <c r="F144" s="3">
        <v>197.5</v>
      </c>
      <c r="G144" s="3">
        <v>238</v>
      </c>
      <c r="H144" s="3">
        <v>437.8</v>
      </c>
      <c r="I144" s="3">
        <v>463.2</v>
      </c>
      <c r="J144" s="3">
        <v>658.7</v>
      </c>
      <c r="K144" s="3">
        <v>586.9</v>
      </c>
      <c r="L144" s="3">
        <v>727.1</v>
      </c>
      <c r="M144" s="3">
        <v>1369.1</v>
      </c>
      <c r="N144" s="3">
        <v>1482.6</v>
      </c>
      <c r="O144" s="3">
        <v>234.7</v>
      </c>
    </row>
    <row r="145" spans="1:15" x14ac:dyDescent="0.35">
      <c r="A145" t="s">
        <v>259</v>
      </c>
      <c r="B145" t="s">
        <v>270</v>
      </c>
      <c r="C145" t="s">
        <v>262</v>
      </c>
      <c r="D145">
        <f t="shared" si="35"/>
        <v>10.5</v>
      </c>
      <c r="E145">
        <v>11</v>
      </c>
      <c r="F145" s="3">
        <v>202.3</v>
      </c>
      <c r="G145" s="3">
        <v>244</v>
      </c>
      <c r="H145" s="3">
        <v>450.4</v>
      </c>
      <c r="I145" s="3">
        <v>476.7</v>
      </c>
      <c r="J145" s="3">
        <v>670.2</v>
      </c>
      <c r="K145" s="3">
        <v>605</v>
      </c>
      <c r="L145" s="3">
        <v>750.5</v>
      </c>
      <c r="M145" s="3">
        <v>1406.2</v>
      </c>
      <c r="N145" s="3">
        <v>1516.8</v>
      </c>
      <c r="O145" s="3">
        <v>238.3</v>
      </c>
    </row>
    <row r="146" spans="1:15" x14ac:dyDescent="0.35">
      <c r="A146" t="s">
        <v>259</v>
      </c>
      <c r="B146" t="s">
        <v>270</v>
      </c>
      <c r="C146" t="s">
        <v>262</v>
      </c>
      <c r="D146">
        <f t="shared" si="35"/>
        <v>11</v>
      </c>
      <c r="E146">
        <v>11.5</v>
      </c>
      <c r="F146" s="3">
        <v>206.9</v>
      </c>
      <c r="G146" s="3">
        <v>250.5</v>
      </c>
      <c r="H146" s="3">
        <v>463</v>
      </c>
      <c r="I146" s="3">
        <v>490.3</v>
      </c>
      <c r="J146" s="3">
        <v>682.1</v>
      </c>
      <c r="K146" s="3">
        <v>623</v>
      </c>
      <c r="L146" s="3">
        <v>773.9</v>
      </c>
      <c r="M146" s="3">
        <v>1443.3</v>
      </c>
      <c r="N146" s="3">
        <v>1550.8</v>
      </c>
      <c r="O146" s="3">
        <v>242.7</v>
      </c>
    </row>
    <row r="147" spans="1:15" x14ac:dyDescent="0.35">
      <c r="A147" t="s">
        <v>259</v>
      </c>
      <c r="B147" t="s">
        <v>270</v>
      </c>
      <c r="C147" t="s">
        <v>262</v>
      </c>
      <c r="D147">
        <f t="shared" si="35"/>
        <v>11.5</v>
      </c>
      <c r="E147">
        <v>12</v>
      </c>
      <c r="F147" s="3">
        <v>211.8</v>
      </c>
      <c r="G147" s="3">
        <v>256.7</v>
      </c>
      <c r="H147" s="3">
        <v>475.8</v>
      </c>
      <c r="I147" s="3">
        <v>503.7</v>
      </c>
      <c r="J147" s="3">
        <v>693.7</v>
      </c>
      <c r="K147" s="3">
        <v>641.1</v>
      </c>
      <c r="L147" s="3">
        <v>797.1</v>
      </c>
      <c r="M147" s="3">
        <v>1478.6</v>
      </c>
      <c r="N147" s="3">
        <v>1584.9</v>
      </c>
      <c r="O147" s="3">
        <v>246.6</v>
      </c>
    </row>
    <row r="148" spans="1:15" x14ac:dyDescent="0.35">
      <c r="A148" t="s">
        <v>259</v>
      </c>
      <c r="B148" t="s">
        <v>270</v>
      </c>
      <c r="C148" t="s">
        <v>262</v>
      </c>
      <c r="D148">
        <f t="shared" si="35"/>
        <v>12</v>
      </c>
      <c r="E148">
        <v>12.5</v>
      </c>
      <c r="F148" s="3">
        <v>216.7</v>
      </c>
      <c r="G148" s="3">
        <v>262.89999999999998</v>
      </c>
      <c r="H148" s="3">
        <v>488.2</v>
      </c>
      <c r="I148" s="3">
        <v>517.29999999999995</v>
      </c>
      <c r="J148" s="3">
        <v>705.4</v>
      </c>
      <c r="K148" s="3">
        <v>659</v>
      </c>
      <c r="L148" s="3">
        <v>820.7</v>
      </c>
      <c r="M148" s="3">
        <v>1514.2</v>
      </c>
      <c r="N148" s="3">
        <v>1619</v>
      </c>
      <c r="O148" s="3">
        <v>250.4</v>
      </c>
    </row>
    <row r="149" spans="1:15" x14ac:dyDescent="0.35">
      <c r="A149" t="s">
        <v>259</v>
      </c>
      <c r="B149" t="s">
        <v>270</v>
      </c>
      <c r="C149" t="s">
        <v>262</v>
      </c>
      <c r="D149">
        <f t="shared" si="35"/>
        <v>12.5</v>
      </c>
      <c r="E149">
        <v>13</v>
      </c>
      <c r="F149" s="3">
        <v>223.1</v>
      </c>
      <c r="G149" s="3">
        <v>267.7</v>
      </c>
      <c r="H149" s="3">
        <v>499.6</v>
      </c>
      <c r="I149" s="3">
        <v>529.1</v>
      </c>
      <c r="J149" s="3">
        <v>715.6</v>
      </c>
      <c r="K149" s="3">
        <v>677</v>
      </c>
      <c r="L149" s="3">
        <v>846.3</v>
      </c>
      <c r="M149" s="3">
        <v>1549.5</v>
      </c>
      <c r="N149" s="3">
        <v>1647</v>
      </c>
      <c r="O149" s="3">
        <v>254.6</v>
      </c>
    </row>
    <row r="150" spans="1:15" x14ac:dyDescent="0.35">
      <c r="A150" t="s">
        <v>259</v>
      </c>
      <c r="B150" t="s">
        <v>270</v>
      </c>
      <c r="C150" t="s">
        <v>262</v>
      </c>
      <c r="D150">
        <f t="shared" si="35"/>
        <v>13</v>
      </c>
      <c r="E150">
        <v>13.5</v>
      </c>
      <c r="F150" s="3">
        <v>229.4</v>
      </c>
      <c r="G150" s="3">
        <v>272.39999999999998</v>
      </c>
      <c r="H150" s="3">
        <v>511</v>
      </c>
      <c r="I150" s="3">
        <v>541</v>
      </c>
      <c r="J150" s="3">
        <v>726.1</v>
      </c>
      <c r="K150" s="3">
        <v>695</v>
      </c>
      <c r="L150" s="3">
        <v>871.9</v>
      </c>
      <c r="M150" s="3">
        <v>1564.7</v>
      </c>
      <c r="N150" s="3">
        <v>1675.1</v>
      </c>
      <c r="O150" s="3">
        <v>258.8</v>
      </c>
    </row>
    <row r="151" spans="1:15" x14ac:dyDescent="0.35">
      <c r="A151" t="s">
        <v>259</v>
      </c>
      <c r="B151" t="s">
        <v>270</v>
      </c>
      <c r="C151" t="s">
        <v>262</v>
      </c>
      <c r="D151">
        <f t="shared" si="35"/>
        <v>13.5</v>
      </c>
      <c r="E151">
        <v>14</v>
      </c>
      <c r="F151" s="3">
        <v>235.9</v>
      </c>
      <c r="G151" s="3">
        <v>277.39999999999998</v>
      </c>
      <c r="H151" s="3">
        <v>522.70000000000005</v>
      </c>
      <c r="I151" s="3">
        <v>553</v>
      </c>
      <c r="J151" s="3">
        <v>736.4</v>
      </c>
      <c r="K151" s="3">
        <v>712.9</v>
      </c>
      <c r="L151" s="3">
        <v>897.2</v>
      </c>
      <c r="M151" s="3">
        <v>1580.2</v>
      </c>
      <c r="N151" s="3">
        <v>1703.6</v>
      </c>
      <c r="O151" s="3">
        <v>262.5</v>
      </c>
    </row>
    <row r="152" spans="1:15" x14ac:dyDescent="0.35">
      <c r="A152" t="s">
        <v>259</v>
      </c>
      <c r="B152" t="s">
        <v>270</v>
      </c>
      <c r="C152" t="s">
        <v>262</v>
      </c>
      <c r="D152">
        <f t="shared" si="35"/>
        <v>14</v>
      </c>
      <c r="E152">
        <v>14.5</v>
      </c>
      <c r="F152" s="3">
        <v>242.1</v>
      </c>
      <c r="G152" s="3">
        <v>282.3</v>
      </c>
      <c r="H152" s="3">
        <v>534</v>
      </c>
      <c r="I152" s="3">
        <v>564.79999999999995</v>
      </c>
      <c r="J152" s="3">
        <v>746.9</v>
      </c>
      <c r="K152" s="3">
        <v>731</v>
      </c>
      <c r="L152" s="3">
        <v>922.5</v>
      </c>
      <c r="M152" s="3">
        <v>1588.1</v>
      </c>
      <c r="N152" s="3">
        <v>1731.6</v>
      </c>
      <c r="O152" s="3">
        <v>266.39999999999998</v>
      </c>
    </row>
    <row r="153" spans="1:15" x14ac:dyDescent="0.35">
      <c r="A153" t="s">
        <v>259</v>
      </c>
      <c r="B153" t="s">
        <v>270</v>
      </c>
      <c r="C153" t="s">
        <v>262</v>
      </c>
      <c r="D153">
        <f t="shared" si="35"/>
        <v>14.5</v>
      </c>
      <c r="E153">
        <v>15</v>
      </c>
      <c r="F153" s="3">
        <v>248.5</v>
      </c>
      <c r="G153" s="3">
        <v>286.7</v>
      </c>
      <c r="H153" s="3">
        <v>545.29999999999995</v>
      </c>
      <c r="I153" s="3">
        <v>576.6</v>
      </c>
      <c r="J153" s="3">
        <v>757.1</v>
      </c>
      <c r="K153" s="3">
        <v>749.2</v>
      </c>
      <c r="L153" s="3">
        <v>948.3</v>
      </c>
      <c r="M153" s="3">
        <v>1596.1</v>
      </c>
      <c r="N153" s="3">
        <v>1759.7</v>
      </c>
      <c r="O153" s="3">
        <v>270.7</v>
      </c>
    </row>
    <row r="154" spans="1:15" x14ac:dyDescent="0.35">
      <c r="A154" t="s">
        <v>259</v>
      </c>
      <c r="B154" t="s">
        <v>270</v>
      </c>
      <c r="C154" t="s">
        <v>262</v>
      </c>
      <c r="D154">
        <f t="shared" si="35"/>
        <v>15</v>
      </c>
      <c r="E154">
        <v>15.5</v>
      </c>
      <c r="F154" s="3">
        <v>250.8</v>
      </c>
      <c r="G154" s="3">
        <v>289.60000000000002</v>
      </c>
      <c r="H154" s="3">
        <v>549.29999999999995</v>
      </c>
      <c r="I154" s="3">
        <v>581.6</v>
      </c>
      <c r="J154" s="3">
        <v>769.4</v>
      </c>
      <c r="K154" s="3">
        <v>767.3</v>
      </c>
      <c r="L154" s="3">
        <v>963.3</v>
      </c>
      <c r="M154" s="3">
        <v>1598.3</v>
      </c>
      <c r="N154" s="3">
        <v>1762.3</v>
      </c>
      <c r="O154" s="3">
        <v>274.8</v>
      </c>
    </row>
    <row r="155" spans="1:15" x14ac:dyDescent="0.35">
      <c r="A155" t="s">
        <v>259</v>
      </c>
      <c r="B155" t="s">
        <v>270</v>
      </c>
      <c r="C155" t="s">
        <v>262</v>
      </c>
      <c r="D155">
        <f t="shared" si="35"/>
        <v>15.5</v>
      </c>
      <c r="E155">
        <v>16</v>
      </c>
      <c r="F155" s="3">
        <v>252.9</v>
      </c>
      <c r="G155" s="3">
        <v>292.7</v>
      </c>
      <c r="H155" s="3">
        <v>553.20000000000005</v>
      </c>
      <c r="I155" s="3">
        <v>586.70000000000005</v>
      </c>
      <c r="J155" s="3">
        <v>781.8</v>
      </c>
      <c r="K155" s="3">
        <v>785.3</v>
      </c>
      <c r="L155" s="3">
        <v>978.3</v>
      </c>
      <c r="M155" s="3">
        <v>1599.6</v>
      </c>
      <c r="N155" s="3">
        <v>1764.8</v>
      </c>
      <c r="O155" s="3">
        <v>278.60000000000002</v>
      </c>
    </row>
    <row r="156" spans="1:15" x14ac:dyDescent="0.35">
      <c r="A156" t="s">
        <v>259</v>
      </c>
      <c r="B156" t="s">
        <v>270</v>
      </c>
      <c r="C156" t="s">
        <v>262</v>
      </c>
      <c r="D156">
        <f t="shared" si="35"/>
        <v>16</v>
      </c>
      <c r="E156">
        <v>16.5</v>
      </c>
      <c r="F156" s="3">
        <v>255.1</v>
      </c>
      <c r="G156" s="3">
        <v>295.89999999999998</v>
      </c>
      <c r="H156" s="3">
        <v>557.4</v>
      </c>
      <c r="I156" s="3">
        <v>591.5</v>
      </c>
      <c r="J156" s="3">
        <v>794.3</v>
      </c>
      <c r="K156" s="3">
        <v>803.4</v>
      </c>
      <c r="L156" s="3">
        <v>993.5</v>
      </c>
      <c r="M156" s="3">
        <v>1601.5</v>
      </c>
      <c r="N156" s="3">
        <v>1767</v>
      </c>
      <c r="O156" s="3">
        <v>282.7</v>
      </c>
    </row>
    <row r="157" spans="1:15" x14ac:dyDescent="0.35">
      <c r="A157" t="s">
        <v>259</v>
      </c>
      <c r="B157" t="s">
        <v>270</v>
      </c>
      <c r="C157" t="s">
        <v>262</v>
      </c>
      <c r="D157">
        <f t="shared" si="35"/>
        <v>16.5</v>
      </c>
      <c r="E157">
        <v>17</v>
      </c>
      <c r="F157" s="3">
        <v>257.39999999999998</v>
      </c>
      <c r="G157" s="3">
        <v>298.89999999999998</v>
      </c>
      <c r="H157" s="3">
        <v>561</v>
      </c>
      <c r="I157" s="3">
        <v>596.4</v>
      </c>
      <c r="J157" s="3">
        <v>806.5</v>
      </c>
      <c r="K157" s="3">
        <v>821.1</v>
      </c>
      <c r="L157" s="3">
        <v>1008.2</v>
      </c>
      <c r="M157" s="3">
        <v>1603</v>
      </c>
      <c r="N157" s="3">
        <v>1769.6</v>
      </c>
      <c r="O157" s="3">
        <v>286.8</v>
      </c>
    </row>
    <row r="158" spans="1:15" x14ac:dyDescent="0.35">
      <c r="A158" t="s">
        <v>259</v>
      </c>
      <c r="B158" t="s">
        <v>270</v>
      </c>
      <c r="C158" t="s">
        <v>262</v>
      </c>
      <c r="D158">
        <f t="shared" si="35"/>
        <v>17</v>
      </c>
      <c r="E158">
        <v>17.5</v>
      </c>
      <c r="F158" s="3">
        <v>260.10000000000002</v>
      </c>
      <c r="G158" s="3">
        <v>301.7</v>
      </c>
      <c r="H158" s="3">
        <v>564.9</v>
      </c>
      <c r="I158" s="3">
        <v>601.5</v>
      </c>
      <c r="J158" s="3">
        <v>818.9</v>
      </c>
      <c r="K158" s="3">
        <v>839.4</v>
      </c>
      <c r="L158" s="3">
        <v>1023.2</v>
      </c>
      <c r="M158" s="3">
        <v>1604.2</v>
      </c>
      <c r="N158" s="3">
        <v>1772</v>
      </c>
      <c r="O158" s="3">
        <v>290.5</v>
      </c>
    </row>
    <row r="159" spans="1:15" x14ac:dyDescent="0.35">
      <c r="A159" t="s">
        <v>259</v>
      </c>
      <c r="B159" t="s">
        <v>270</v>
      </c>
      <c r="C159" t="s">
        <v>262</v>
      </c>
      <c r="D159">
        <f t="shared" si="35"/>
        <v>17.5</v>
      </c>
      <c r="E159">
        <v>18</v>
      </c>
      <c r="F159" s="3">
        <v>261</v>
      </c>
      <c r="G159" s="3">
        <v>302.39999999999998</v>
      </c>
      <c r="H159" s="3">
        <v>569</v>
      </c>
      <c r="I159" s="3">
        <v>601.70000000000005</v>
      </c>
      <c r="J159" s="3">
        <v>825.2</v>
      </c>
      <c r="K159" s="3">
        <v>841.8</v>
      </c>
      <c r="L159" s="3">
        <v>1024.5999999999999</v>
      </c>
      <c r="M159" s="3">
        <v>1604.9</v>
      </c>
      <c r="N159" s="3">
        <v>1773.5</v>
      </c>
      <c r="O159" s="3">
        <v>294.7</v>
      </c>
    </row>
    <row r="160" spans="1:15" x14ac:dyDescent="0.35">
      <c r="A160" t="s">
        <v>259</v>
      </c>
      <c r="B160" t="s">
        <v>270</v>
      </c>
      <c r="C160" t="s">
        <v>262</v>
      </c>
      <c r="D160">
        <f t="shared" si="35"/>
        <v>18</v>
      </c>
      <c r="E160">
        <v>18.5</v>
      </c>
      <c r="F160" s="3">
        <v>261.89999999999998</v>
      </c>
      <c r="G160" s="3">
        <v>303.10000000000002</v>
      </c>
      <c r="H160" s="3">
        <v>572.9</v>
      </c>
      <c r="I160" s="3">
        <v>602</v>
      </c>
      <c r="J160" s="3">
        <v>831.7</v>
      </c>
      <c r="K160" s="3">
        <v>844.3</v>
      </c>
      <c r="L160" s="3">
        <v>1025.7</v>
      </c>
      <c r="M160" s="3">
        <v>1605.7</v>
      </c>
      <c r="N160" s="3">
        <v>1774.8</v>
      </c>
      <c r="O160" s="3">
        <v>298.8</v>
      </c>
    </row>
    <row r="161" spans="1:15" x14ac:dyDescent="0.35">
      <c r="A161" t="s">
        <v>259</v>
      </c>
      <c r="B161" t="s">
        <v>270</v>
      </c>
      <c r="C161" t="s">
        <v>262</v>
      </c>
      <c r="D161">
        <f t="shared" si="35"/>
        <v>18.5</v>
      </c>
      <c r="E161">
        <v>19</v>
      </c>
      <c r="F161" s="3">
        <v>262.89999999999998</v>
      </c>
      <c r="G161" s="3">
        <v>303.8</v>
      </c>
      <c r="H161" s="3">
        <v>576.9</v>
      </c>
      <c r="I161" s="3">
        <v>602.4</v>
      </c>
      <c r="J161" s="3">
        <v>838</v>
      </c>
      <c r="K161" s="3">
        <v>846.8</v>
      </c>
      <c r="L161" s="3">
        <v>1026.9000000000001</v>
      </c>
      <c r="M161" s="3">
        <v>1606.9</v>
      </c>
      <c r="N161" s="3">
        <v>1776</v>
      </c>
      <c r="O161" s="3">
        <v>302.60000000000002</v>
      </c>
    </row>
    <row r="162" spans="1:15" x14ac:dyDescent="0.35">
      <c r="A162" t="s">
        <v>259</v>
      </c>
      <c r="B162" t="s">
        <v>270</v>
      </c>
      <c r="C162" t="s">
        <v>262</v>
      </c>
      <c r="D162">
        <f t="shared" si="35"/>
        <v>19</v>
      </c>
      <c r="E162">
        <v>19.5</v>
      </c>
      <c r="F162" s="3">
        <v>263.60000000000002</v>
      </c>
      <c r="G162" s="3">
        <v>304.39999999999998</v>
      </c>
      <c r="H162" s="3">
        <v>580.9</v>
      </c>
      <c r="I162" s="3">
        <v>602.9</v>
      </c>
      <c r="J162" s="3">
        <v>844.6</v>
      </c>
      <c r="K162" s="3">
        <v>849.2</v>
      </c>
      <c r="L162" s="3">
        <v>1028.0999999999999</v>
      </c>
      <c r="M162" s="3">
        <v>1607.6</v>
      </c>
      <c r="N162" s="3">
        <v>1777.2</v>
      </c>
      <c r="O162" s="3">
        <v>306.7</v>
      </c>
    </row>
    <row r="163" spans="1:15" x14ac:dyDescent="0.35">
      <c r="A163" t="s">
        <v>259</v>
      </c>
      <c r="B163" t="s">
        <v>270</v>
      </c>
      <c r="C163" t="s">
        <v>262</v>
      </c>
      <c r="D163">
        <f t="shared" si="35"/>
        <v>19.5</v>
      </c>
      <c r="E163">
        <v>20</v>
      </c>
      <c r="F163" s="3">
        <v>265</v>
      </c>
      <c r="G163" s="3">
        <v>305.39999999999998</v>
      </c>
      <c r="H163" s="3">
        <v>584.79999999999995</v>
      </c>
      <c r="I163" s="3">
        <v>603.1</v>
      </c>
      <c r="J163" s="3">
        <v>853.2</v>
      </c>
      <c r="K163" s="3">
        <v>851.7</v>
      </c>
      <c r="L163" s="3">
        <v>1029.5999999999999</v>
      </c>
      <c r="M163" s="3">
        <v>1608.3</v>
      </c>
      <c r="N163" s="3">
        <v>1778.5</v>
      </c>
      <c r="O163" s="3">
        <v>310.7</v>
      </c>
    </row>
    <row r="164" spans="1:15" x14ac:dyDescent="0.35">
      <c r="A164" t="s">
        <v>259</v>
      </c>
      <c r="B164" t="s">
        <v>270</v>
      </c>
      <c r="C164" t="s">
        <v>262</v>
      </c>
      <c r="D164">
        <f t="shared" si="35"/>
        <v>20</v>
      </c>
      <c r="E164">
        <v>21</v>
      </c>
      <c r="F164" s="3">
        <f>E164*11.5</f>
        <v>241.5</v>
      </c>
      <c r="G164" s="3">
        <f>E164*14</f>
        <v>294</v>
      </c>
      <c r="H164" s="3">
        <f>E164*25.6</f>
        <v>537.6</v>
      </c>
      <c r="I164" s="3">
        <f>E164*26.5</f>
        <v>556.5</v>
      </c>
      <c r="J164" s="3">
        <f>E164*41.8</f>
        <v>877.8</v>
      </c>
      <c r="K164" s="3">
        <f>E164*38.6</f>
        <v>810.6</v>
      </c>
      <c r="L164" s="3">
        <f>E164*47.6</f>
        <v>999.6</v>
      </c>
      <c r="M164" s="3">
        <f>E164*75.9</f>
        <v>1593.9</v>
      </c>
      <c r="N164" s="3">
        <f>E164*83.3</f>
        <v>1749.3</v>
      </c>
      <c r="O164" s="3">
        <f>E164*14</f>
        <v>294</v>
      </c>
    </row>
    <row r="165" spans="1:15" x14ac:dyDescent="0.35">
      <c r="A165" t="s">
        <v>259</v>
      </c>
      <c r="B165" t="s">
        <v>270</v>
      </c>
      <c r="C165" t="s">
        <v>262</v>
      </c>
      <c r="D165">
        <f t="shared" si="35"/>
        <v>21</v>
      </c>
      <c r="E165">
        <v>22</v>
      </c>
      <c r="F165" s="3">
        <f t="shared" ref="F165:F187" si="36">E165*11.5</f>
        <v>253</v>
      </c>
      <c r="G165" s="3">
        <f t="shared" ref="G165:G187" si="37">E165*14</f>
        <v>308</v>
      </c>
      <c r="H165" s="3">
        <f t="shared" ref="H165:H187" si="38">E165*25.6</f>
        <v>563.20000000000005</v>
      </c>
      <c r="I165" s="3">
        <f t="shared" ref="I165:I187" si="39">E165*26.5</f>
        <v>583</v>
      </c>
      <c r="J165" s="3">
        <f t="shared" ref="J165:J187" si="40">E165*41.8</f>
        <v>919.59999999999991</v>
      </c>
      <c r="K165" s="3">
        <f t="shared" ref="K165:K187" si="41">E165*38.6</f>
        <v>849.2</v>
      </c>
      <c r="L165" s="3">
        <f t="shared" ref="L165:L187" si="42">E165*47.6</f>
        <v>1047.2</v>
      </c>
      <c r="M165" s="3">
        <f t="shared" ref="M165:M187" si="43">E165*75.9</f>
        <v>1669.8000000000002</v>
      </c>
      <c r="N165" s="3">
        <f t="shared" ref="N165:N187" si="44">E165*83.3</f>
        <v>1832.6</v>
      </c>
      <c r="O165" s="3">
        <f t="shared" ref="O165:O187" si="45">E165*14</f>
        <v>308</v>
      </c>
    </row>
    <row r="166" spans="1:15" x14ac:dyDescent="0.35">
      <c r="A166" t="s">
        <v>259</v>
      </c>
      <c r="B166" t="s">
        <v>270</v>
      </c>
      <c r="C166" t="s">
        <v>262</v>
      </c>
      <c r="D166">
        <f t="shared" si="35"/>
        <v>22</v>
      </c>
      <c r="E166">
        <v>23</v>
      </c>
      <c r="F166" s="3">
        <f t="shared" si="36"/>
        <v>264.5</v>
      </c>
      <c r="G166" s="3">
        <f t="shared" si="37"/>
        <v>322</v>
      </c>
      <c r="H166" s="3">
        <f t="shared" si="38"/>
        <v>588.80000000000007</v>
      </c>
      <c r="I166" s="3">
        <f t="shared" si="39"/>
        <v>609.5</v>
      </c>
      <c r="J166" s="3">
        <f t="shared" si="40"/>
        <v>961.4</v>
      </c>
      <c r="K166" s="3">
        <f t="shared" si="41"/>
        <v>887.80000000000007</v>
      </c>
      <c r="L166" s="3">
        <f t="shared" si="42"/>
        <v>1094.8</v>
      </c>
      <c r="M166" s="3">
        <f t="shared" si="43"/>
        <v>1745.7</v>
      </c>
      <c r="N166" s="3">
        <f t="shared" si="44"/>
        <v>1915.8999999999999</v>
      </c>
      <c r="O166" s="3">
        <f t="shared" si="45"/>
        <v>322</v>
      </c>
    </row>
    <row r="167" spans="1:15" x14ac:dyDescent="0.35">
      <c r="A167" t="s">
        <v>259</v>
      </c>
      <c r="B167" t="s">
        <v>270</v>
      </c>
      <c r="C167" t="s">
        <v>262</v>
      </c>
      <c r="D167">
        <f t="shared" si="35"/>
        <v>23</v>
      </c>
      <c r="E167">
        <v>24</v>
      </c>
      <c r="F167" s="3">
        <f t="shared" si="36"/>
        <v>276</v>
      </c>
      <c r="G167" s="3">
        <f t="shared" si="37"/>
        <v>336</v>
      </c>
      <c r="H167" s="3">
        <f t="shared" si="38"/>
        <v>614.40000000000009</v>
      </c>
      <c r="I167" s="3">
        <f t="shared" si="39"/>
        <v>636</v>
      </c>
      <c r="J167" s="3">
        <f t="shared" si="40"/>
        <v>1003.1999999999999</v>
      </c>
      <c r="K167" s="3">
        <f t="shared" si="41"/>
        <v>926.40000000000009</v>
      </c>
      <c r="L167" s="3">
        <f t="shared" si="42"/>
        <v>1142.4000000000001</v>
      </c>
      <c r="M167" s="3">
        <f t="shared" si="43"/>
        <v>1821.6000000000001</v>
      </c>
      <c r="N167" s="3">
        <f t="shared" si="44"/>
        <v>1999.1999999999998</v>
      </c>
      <c r="O167" s="3">
        <f t="shared" si="45"/>
        <v>336</v>
      </c>
    </row>
    <row r="168" spans="1:15" x14ac:dyDescent="0.35">
      <c r="A168" t="s">
        <v>259</v>
      </c>
      <c r="B168" t="s">
        <v>270</v>
      </c>
      <c r="C168" t="s">
        <v>262</v>
      </c>
      <c r="D168">
        <f t="shared" si="35"/>
        <v>24</v>
      </c>
      <c r="E168">
        <v>25</v>
      </c>
      <c r="F168" s="3">
        <f t="shared" si="36"/>
        <v>287.5</v>
      </c>
      <c r="G168" s="3">
        <f t="shared" si="37"/>
        <v>350</v>
      </c>
      <c r="H168" s="3">
        <f t="shared" si="38"/>
        <v>640</v>
      </c>
      <c r="I168" s="3">
        <f t="shared" si="39"/>
        <v>662.5</v>
      </c>
      <c r="J168" s="3">
        <f t="shared" si="40"/>
        <v>1045</v>
      </c>
      <c r="K168" s="3">
        <f t="shared" si="41"/>
        <v>965</v>
      </c>
      <c r="L168" s="3">
        <f t="shared" si="42"/>
        <v>1190</v>
      </c>
      <c r="M168" s="3">
        <f t="shared" si="43"/>
        <v>1897.5000000000002</v>
      </c>
      <c r="N168" s="3">
        <f t="shared" si="44"/>
        <v>2082.5</v>
      </c>
      <c r="O168" s="3">
        <f t="shared" si="45"/>
        <v>350</v>
      </c>
    </row>
    <row r="169" spans="1:15" x14ac:dyDescent="0.35">
      <c r="A169" t="s">
        <v>259</v>
      </c>
      <c r="B169" t="s">
        <v>270</v>
      </c>
      <c r="C169" t="s">
        <v>262</v>
      </c>
      <c r="D169">
        <f t="shared" si="35"/>
        <v>25</v>
      </c>
      <c r="E169">
        <v>26</v>
      </c>
      <c r="F169" s="3">
        <f t="shared" si="36"/>
        <v>299</v>
      </c>
      <c r="G169" s="3">
        <f t="shared" si="37"/>
        <v>364</v>
      </c>
      <c r="H169" s="3">
        <f t="shared" si="38"/>
        <v>665.6</v>
      </c>
      <c r="I169" s="3">
        <f t="shared" si="39"/>
        <v>689</v>
      </c>
      <c r="J169" s="3">
        <f t="shared" si="40"/>
        <v>1086.8</v>
      </c>
      <c r="K169" s="3">
        <f t="shared" si="41"/>
        <v>1003.6</v>
      </c>
      <c r="L169" s="3">
        <f t="shared" si="42"/>
        <v>1237.6000000000001</v>
      </c>
      <c r="M169" s="3">
        <f t="shared" si="43"/>
        <v>1973.4</v>
      </c>
      <c r="N169" s="3">
        <f t="shared" si="44"/>
        <v>2165.7999999999997</v>
      </c>
      <c r="O169" s="3">
        <f t="shared" si="45"/>
        <v>364</v>
      </c>
    </row>
    <row r="170" spans="1:15" x14ac:dyDescent="0.35">
      <c r="A170" t="s">
        <v>259</v>
      </c>
      <c r="B170" t="s">
        <v>270</v>
      </c>
      <c r="C170" t="s">
        <v>262</v>
      </c>
      <c r="D170">
        <f t="shared" si="35"/>
        <v>26</v>
      </c>
      <c r="E170">
        <v>27</v>
      </c>
      <c r="F170" s="3">
        <f t="shared" si="36"/>
        <v>310.5</v>
      </c>
      <c r="G170" s="3">
        <f t="shared" si="37"/>
        <v>378</v>
      </c>
      <c r="H170" s="3">
        <f t="shared" si="38"/>
        <v>691.2</v>
      </c>
      <c r="I170" s="3">
        <f t="shared" si="39"/>
        <v>715.5</v>
      </c>
      <c r="J170" s="3">
        <f t="shared" si="40"/>
        <v>1128.5999999999999</v>
      </c>
      <c r="K170" s="3">
        <f t="shared" si="41"/>
        <v>1042.2</v>
      </c>
      <c r="L170" s="3">
        <f t="shared" si="42"/>
        <v>1285.2</v>
      </c>
      <c r="M170" s="3">
        <f t="shared" si="43"/>
        <v>2049.3000000000002</v>
      </c>
      <c r="N170" s="3">
        <f t="shared" si="44"/>
        <v>2249.1</v>
      </c>
      <c r="O170" s="3">
        <f t="shared" si="45"/>
        <v>378</v>
      </c>
    </row>
    <row r="171" spans="1:15" x14ac:dyDescent="0.35">
      <c r="A171" t="s">
        <v>259</v>
      </c>
      <c r="B171" t="s">
        <v>270</v>
      </c>
      <c r="C171" t="s">
        <v>262</v>
      </c>
      <c r="D171">
        <f t="shared" si="35"/>
        <v>27</v>
      </c>
      <c r="E171">
        <v>28</v>
      </c>
      <c r="F171" s="3">
        <f t="shared" si="36"/>
        <v>322</v>
      </c>
      <c r="G171" s="3">
        <f t="shared" si="37"/>
        <v>392</v>
      </c>
      <c r="H171" s="3">
        <f t="shared" si="38"/>
        <v>716.80000000000007</v>
      </c>
      <c r="I171" s="3">
        <f t="shared" si="39"/>
        <v>742</v>
      </c>
      <c r="J171" s="3">
        <f t="shared" si="40"/>
        <v>1170.3999999999999</v>
      </c>
      <c r="K171" s="3">
        <f t="shared" si="41"/>
        <v>1080.8</v>
      </c>
      <c r="L171" s="3">
        <f t="shared" si="42"/>
        <v>1332.8</v>
      </c>
      <c r="M171" s="3">
        <f t="shared" si="43"/>
        <v>2125.2000000000003</v>
      </c>
      <c r="N171" s="3">
        <f t="shared" si="44"/>
        <v>2332.4</v>
      </c>
      <c r="O171" s="3">
        <f t="shared" si="45"/>
        <v>392</v>
      </c>
    </row>
    <row r="172" spans="1:15" x14ac:dyDescent="0.35">
      <c r="A172" t="s">
        <v>259</v>
      </c>
      <c r="B172" t="s">
        <v>270</v>
      </c>
      <c r="C172" t="s">
        <v>262</v>
      </c>
      <c r="D172">
        <f t="shared" si="35"/>
        <v>28</v>
      </c>
      <c r="E172">
        <v>29</v>
      </c>
      <c r="F172" s="3">
        <f t="shared" si="36"/>
        <v>333.5</v>
      </c>
      <c r="G172" s="3">
        <f t="shared" si="37"/>
        <v>406</v>
      </c>
      <c r="H172" s="3">
        <f t="shared" si="38"/>
        <v>742.40000000000009</v>
      </c>
      <c r="I172" s="3">
        <f t="shared" si="39"/>
        <v>768.5</v>
      </c>
      <c r="J172" s="3">
        <f t="shared" si="40"/>
        <v>1212.1999999999998</v>
      </c>
      <c r="K172" s="3">
        <f t="shared" si="41"/>
        <v>1119.4000000000001</v>
      </c>
      <c r="L172" s="3">
        <f t="shared" si="42"/>
        <v>1380.4</v>
      </c>
      <c r="M172" s="3">
        <f t="shared" si="43"/>
        <v>2201.1000000000004</v>
      </c>
      <c r="N172" s="3">
        <f t="shared" si="44"/>
        <v>2415.6999999999998</v>
      </c>
      <c r="O172" s="3">
        <f t="shared" si="45"/>
        <v>406</v>
      </c>
    </row>
    <row r="173" spans="1:15" x14ac:dyDescent="0.35">
      <c r="A173" t="s">
        <v>259</v>
      </c>
      <c r="B173" t="s">
        <v>270</v>
      </c>
      <c r="C173" t="s">
        <v>262</v>
      </c>
      <c r="D173">
        <f t="shared" si="35"/>
        <v>29</v>
      </c>
      <c r="E173">
        <v>30</v>
      </c>
      <c r="F173" s="3">
        <f t="shared" si="36"/>
        <v>345</v>
      </c>
      <c r="G173" s="3">
        <f t="shared" si="37"/>
        <v>420</v>
      </c>
      <c r="H173" s="3">
        <f t="shared" si="38"/>
        <v>768</v>
      </c>
      <c r="I173" s="3">
        <f t="shared" si="39"/>
        <v>795</v>
      </c>
      <c r="J173" s="3">
        <f t="shared" si="40"/>
        <v>1254</v>
      </c>
      <c r="K173" s="3">
        <f t="shared" si="41"/>
        <v>1158</v>
      </c>
      <c r="L173" s="3">
        <f t="shared" si="42"/>
        <v>1428</v>
      </c>
      <c r="M173" s="3">
        <f t="shared" si="43"/>
        <v>2277</v>
      </c>
      <c r="N173" s="3">
        <f t="shared" si="44"/>
        <v>2499</v>
      </c>
      <c r="O173" s="3">
        <f t="shared" si="45"/>
        <v>420</v>
      </c>
    </row>
    <row r="174" spans="1:15" x14ac:dyDescent="0.35">
      <c r="A174" t="s">
        <v>259</v>
      </c>
      <c r="B174" t="s">
        <v>270</v>
      </c>
      <c r="C174" t="s">
        <v>262</v>
      </c>
      <c r="D174">
        <f t="shared" si="35"/>
        <v>30</v>
      </c>
      <c r="E174">
        <v>31</v>
      </c>
      <c r="F174" s="3">
        <f t="shared" si="36"/>
        <v>356.5</v>
      </c>
      <c r="G174" s="3">
        <f t="shared" si="37"/>
        <v>434</v>
      </c>
      <c r="H174" s="3">
        <f t="shared" si="38"/>
        <v>793.6</v>
      </c>
      <c r="I174" s="3">
        <f t="shared" si="39"/>
        <v>821.5</v>
      </c>
      <c r="J174" s="3">
        <f t="shared" si="40"/>
        <v>1295.8</v>
      </c>
      <c r="K174" s="3">
        <f t="shared" si="41"/>
        <v>1196.6000000000001</v>
      </c>
      <c r="L174" s="3">
        <f t="shared" si="42"/>
        <v>1475.6000000000001</v>
      </c>
      <c r="M174" s="3">
        <f t="shared" si="43"/>
        <v>2352.9</v>
      </c>
      <c r="N174" s="3">
        <f t="shared" si="44"/>
        <v>2582.2999999999997</v>
      </c>
      <c r="O174" s="3">
        <f t="shared" si="45"/>
        <v>434</v>
      </c>
    </row>
    <row r="175" spans="1:15" x14ac:dyDescent="0.35">
      <c r="A175" t="s">
        <v>259</v>
      </c>
      <c r="B175" t="s">
        <v>270</v>
      </c>
      <c r="C175" t="s">
        <v>262</v>
      </c>
      <c r="D175">
        <f t="shared" si="35"/>
        <v>31</v>
      </c>
      <c r="E175">
        <v>32</v>
      </c>
      <c r="F175" s="3">
        <f t="shared" si="36"/>
        <v>368</v>
      </c>
      <c r="G175" s="3">
        <f t="shared" si="37"/>
        <v>448</v>
      </c>
      <c r="H175" s="3">
        <f t="shared" si="38"/>
        <v>819.2</v>
      </c>
      <c r="I175" s="3">
        <f t="shared" si="39"/>
        <v>848</v>
      </c>
      <c r="J175" s="3">
        <f t="shared" si="40"/>
        <v>1337.6</v>
      </c>
      <c r="K175" s="3">
        <f t="shared" si="41"/>
        <v>1235.2</v>
      </c>
      <c r="L175" s="3">
        <f t="shared" si="42"/>
        <v>1523.2</v>
      </c>
      <c r="M175" s="3">
        <f t="shared" si="43"/>
        <v>2428.8000000000002</v>
      </c>
      <c r="N175" s="3">
        <f t="shared" si="44"/>
        <v>2665.6</v>
      </c>
      <c r="O175" s="3">
        <f t="shared" si="45"/>
        <v>448</v>
      </c>
    </row>
    <row r="176" spans="1:15" x14ac:dyDescent="0.35">
      <c r="A176" t="s">
        <v>259</v>
      </c>
      <c r="B176" t="s">
        <v>270</v>
      </c>
      <c r="C176" t="s">
        <v>262</v>
      </c>
      <c r="D176">
        <f t="shared" si="35"/>
        <v>32</v>
      </c>
      <c r="E176">
        <v>33</v>
      </c>
      <c r="F176" s="3">
        <f t="shared" si="36"/>
        <v>379.5</v>
      </c>
      <c r="G176" s="3">
        <f t="shared" si="37"/>
        <v>462</v>
      </c>
      <c r="H176" s="3">
        <f t="shared" si="38"/>
        <v>844.80000000000007</v>
      </c>
      <c r="I176" s="3">
        <f t="shared" si="39"/>
        <v>874.5</v>
      </c>
      <c r="J176" s="3">
        <f t="shared" si="40"/>
        <v>1379.3999999999999</v>
      </c>
      <c r="K176" s="3">
        <f t="shared" si="41"/>
        <v>1273.8</v>
      </c>
      <c r="L176" s="3">
        <f t="shared" si="42"/>
        <v>1570.8</v>
      </c>
      <c r="M176" s="3">
        <f t="shared" si="43"/>
        <v>2504.7000000000003</v>
      </c>
      <c r="N176" s="3">
        <f t="shared" si="44"/>
        <v>2748.9</v>
      </c>
      <c r="O176" s="3">
        <f t="shared" si="45"/>
        <v>462</v>
      </c>
    </row>
    <row r="177" spans="1:15" x14ac:dyDescent="0.35">
      <c r="A177" t="s">
        <v>259</v>
      </c>
      <c r="B177" t="s">
        <v>270</v>
      </c>
      <c r="C177" t="s">
        <v>262</v>
      </c>
      <c r="D177">
        <f t="shared" si="35"/>
        <v>33</v>
      </c>
      <c r="E177">
        <v>34</v>
      </c>
      <c r="F177" s="3">
        <f t="shared" si="36"/>
        <v>391</v>
      </c>
      <c r="G177" s="3">
        <f t="shared" si="37"/>
        <v>476</v>
      </c>
      <c r="H177" s="3">
        <f t="shared" si="38"/>
        <v>870.40000000000009</v>
      </c>
      <c r="I177" s="3">
        <f t="shared" si="39"/>
        <v>901</v>
      </c>
      <c r="J177" s="3">
        <f t="shared" si="40"/>
        <v>1421.1999999999998</v>
      </c>
      <c r="K177" s="3">
        <f t="shared" si="41"/>
        <v>1312.4</v>
      </c>
      <c r="L177" s="3">
        <f t="shared" si="42"/>
        <v>1618.4</v>
      </c>
      <c r="M177" s="3">
        <f t="shared" si="43"/>
        <v>2580.6000000000004</v>
      </c>
      <c r="N177" s="3">
        <f t="shared" si="44"/>
        <v>2832.2</v>
      </c>
      <c r="O177" s="3">
        <f t="shared" si="45"/>
        <v>476</v>
      </c>
    </row>
    <row r="178" spans="1:15" x14ac:dyDescent="0.35">
      <c r="A178" t="s">
        <v>259</v>
      </c>
      <c r="B178" t="s">
        <v>270</v>
      </c>
      <c r="C178" t="s">
        <v>262</v>
      </c>
      <c r="D178">
        <f t="shared" si="35"/>
        <v>34</v>
      </c>
      <c r="E178">
        <v>35</v>
      </c>
      <c r="F178" s="3">
        <f t="shared" si="36"/>
        <v>402.5</v>
      </c>
      <c r="G178" s="3">
        <f t="shared" si="37"/>
        <v>490</v>
      </c>
      <c r="H178" s="3">
        <f t="shared" si="38"/>
        <v>896</v>
      </c>
      <c r="I178" s="3">
        <f t="shared" si="39"/>
        <v>927.5</v>
      </c>
      <c r="J178" s="3">
        <f t="shared" si="40"/>
        <v>1463</v>
      </c>
      <c r="K178" s="3">
        <f t="shared" si="41"/>
        <v>1351</v>
      </c>
      <c r="L178" s="3">
        <f t="shared" si="42"/>
        <v>1666</v>
      </c>
      <c r="M178" s="3">
        <f t="shared" si="43"/>
        <v>2656.5</v>
      </c>
      <c r="N178" s="3">
        <f t="shared" si="44"/>
        <v>2915.5</v>
      </c>
      <c r="O178" s="3">
        <f t="shared" si="45"/>
        <v>490</v>
      </c>
    </row>
    <row r="179" spans="1:15" x14ac:dyDescent="0.35">
      <c r="A179" t="s">
        <v>259</v>
      </c>
      <c r="B179" t="s">
        <v>270</v>
      </c>
      <c r="C179" t="s">
        <v>262</v>
      </c>
      <c r="D179">
        <f t="shared" si="35"/>
        <v>35</v>
      </c>
      <c r="E179">
        <v>36</v>
      </c>
      <c r="F179" s="3">
        <f t="shared" si="36"/>
        <v>414</v>
      </c>
      <c r="G179" s="3">
        <f t="shared" si="37"/>
        <v>504</v>
      </c>
      <c r="H179" s="3">
        <f t="shared" si="38"/>
        <v>921.6</v>
      </c>
      <c r="I179" s="3">
        <f t="shared" si="39"/>
        <v>954</v>
      </c>
      <c r="J179" s="3">
        <f t="shared" si="40"/>
        <v>1504.8</v>
      </c>
      <c r="K179" s="3">
        <f t="shared" si="41"/>
        <v>1389.6000000000001</v>
      </c>
      <c r="L179" s="3">
        <f t="shared" si="42"/>
        <v>1713.6000000000001</v>
      </c>
      <c r="M179" s="3">
        <f t="shared" si="43"/>
        <v>2732.4</v>
      </c>
      <c r="N179" s="3">
        <f t="shared" si="44"/>
        <v>2998.7999999999997</v>
      </c>
      <c r="O179" s="3">
        <f t="shared" si="45"/>
        <v>504</v>
      </c>
    </row>
    <row r="180" spans="1:15" x14ac:dyDescent="0.35">
      <c r="A180" t="s">
        <v>259</v>
      </c>
      <c r="B180" t="s">
        <v>270</v>
      </c>
      <c r="C180" t="s">
        <v>262</v>
      </c>
      <c r="D180">
        <f t="shared" si="35"/>
        <v>36</v>
      </c>
      <c r="E180">
        <v>37</v>
      </c>
      <c r="F180" s="3">
        <f t="shared" si="36"/>
        <v>425.5</v>
      </c>
      <c r="G180" s="3">
        <f t="shared" si="37"/>
        <v>518</v>
      </c>
      <c r="H180" s="3">
        <f t="shared" si="38"/>
        <v>947.2</v>
      </c>
      <c r="I180" s="3">
        <f t="shared" si="39"/>
        <v>980.5</v>
      </c>
      <c r="J180" s="3">
        <f t="shared" si="40"/>
        <v>1546.6</v>
      </c>
      <c r="K180" s="3">
        <f t="shared" si="41"/>
        <v>1428.2</v>
      </c>
      <c r="L180" s="3">
        <f t="shared" si="42"/>
        <v>1761.2</v>
      </c>
      <c r="M180" s="3">
        <f t="shared" si="43"/>
        <v>2808.3</v>
      </c>
      <c r="N180" s="3">
        <f t="shared" si="44"/>
        <v>3082.1</v>
      </c>
      <c r="O180" s="3">
        <f t="shared" si="45"/>
        <v>518</v>
      </c>
    </row>
    <row r="181" spans="1:15" x14ac:dyDescent="0.35">
      <c r="A181" t="s">
        <v>259</v>
      </c>
      <c r="B181" t="s">
        <v>270</v>
      </c>
      <c r="C181" t="s">
        <v>262</v>
      </c>
      <c r="D181">
        <f t="shared" si="35"/>
        <v>37</v>
      </c>
      <c r="E181">
        <v>38</v>
      </c>
      <c r="F181" s="3">
        <f t="shared" si="36"/>
        <v>437</v>
      </c>
      <c r="G181" s="3">
        <f t="shared" si="37"/>
        <v>532</v>
      </c>
      <c r="H181" s="3">
        <f t="shared" si="38"/>
        <v>972.80000000000007</v>
      </c>
      <c r="I181" s="3">
        <f t="shared" si="39"/>
        <v>1007</v>
      </c>
      <c r="J181" s="3">
        <f t="shared" si="40"/>
        <v>1588.3999999999999</v>
      </c>
      <c r="K181" s="3">
        <f t="shared" si="41"/>
        <v>1466.8</v>
      </c>
      <c r="L181" s="3">
        <f t="shared" si="42"/>
        <v>1808.8</v>
      </c>
      <c r="M181" s="3">
        <f t="shared" si="43"/>
        <v>2884.2000000000003</v>
      </c>
      <c r="N181" s="3">
        <f t="shared" si="44"/>
        <v>3165.4</v>
      </c>
      <c r="O181" s="3">
        <f t="shared" si="45"/>
        <v>532</v>
      </c>
    </row>
    <row r="182" spans="1:15" x14ac:dyDescent="0.35">
      <c r="A182" t="s">
        <v>259</v>
      </c>
      <c r="B182" t="s">
        <v>270</v>
      </c>
      <c r="C182" t="s">
        <v>262</v>
      </c>
      <c r="D182">
        <f t="shared" si="35"/>
        <v>38</v>
      </c>
      <c r="E182">
        <v>39</v>
      </c>
      <c r="F182" s="3">
        <f t="shared" si="36"/>
        <v>448.5</v>
      </c>
      <c r="G182" s="3">
        <f t="shared" si="37"/>
        <v>546</v>
      </c>
      <c r="H182" s="3">
        <f t="shared" si="38"/>
        <v>998.40000000000009</v>
      </c>
      <c r="I182" s="3">
        <f t="shared" si="39"/>
        <v>1033.5</v>
      </c>
      <c r="J182" s="3">
        <f t="shared" si="40"/>
        <v>1630.1999999999998</v>
      </c>
      <c r="K182" s="3">
        <f t="shared" si="41"/>
        <v>1505.4</v>
      </c>
      <c r="L182" s="3">
        <f t="shared" si="42"/>
        <v>1856.4</v>
      </c>
      <c r="M182" s="3">
        <f t="shared" si="43"/>
        <v>2960.1000000000004</v>
      </c>
      <c r="N182" s="3">
        <f t="shared" si="44"/>
        <v>3248.7</v>
      </c>
      <c r="O182" s="3">
        <f t="shared" si="45"/>
        <v>546</v>
      </c>
    </row>
    <row r="183" spans="1:15" x14ac:dyDescent="0.35">
      <c r="A183" t="s">
        <v>259</v>
      </c>
      <c r="B183" t="s">
        <v>270</v>
      </c>
      <c r="C183" t="s">
        <v>262</v>
      </c>
      <c r="D183">
        <f t="shared" si="35"/>
        <v>39</v>
      </c>
      <c r="E183">
        <v>40</v>
      </c>
      <c r="F183" s="3">
        <f t="shared" si="36"/>
        <v>460</v>
      </c>
      <c r="G183" s="3">
        <f t="shared" si="37"/>
        <v>560</v>
      </c>
      <c r="H183" s="3">
        <f t="shared" si="38"/>
        <v>1024</v>
      </c>
      <c r="I183" s="3">
        <f t="shared" si="39"/>
        <v>1060</v>
      </c>
      <c r="J183" s="3">
        <f t="shared" si="40"/>
        <v>1672</v>
      </c>
      <c r="K183" s="3">
        <f t="shared" si="41"/>
        <v>1544</v>
      </c>
      <c r="L183" s="3">
        <f t="shared" si="42"/>
        <v>1904</v>
      </c>
      <c r="M183" s="3">
        <f t="shared" si="43"/>
        <v>3036</v>
      </c>
      <c r="N183" s="3">
        <f t="shared" si="44"/>
        <v>3332</v>
      </c>
      <c r="O183" s="3">
        <f t="shared" si="45"/>
        <v>560</v>
      </c>
    </row>
    <row r="184" spans="1:15" x14ac:dyDescent="0.35">
      <c r="A184" t="s">
        <v>259</v>
      </c>
      <c r="B184" t="s">
        <v>270</v>
      </c>
      <c r="C184" t="s">
        <v>262</v>
      </c>
      <c r="D184">
        <f t="shared" si="35"/>
        <v>40</v>
      </c>
      <c r="E184">
        <v>41</v>
      </c>
      <c r="F184" s="3">
        <f t="shared" si="36"/>
        <v>471.5</v>
      </c>
      <c r="G184" s="3">
        <f t="shared" si="37"/>
        <v>574</v>
      </c>
      <c r="H184" s="3">
        <f t="shared" si="38"/>
        <v>1049.6000000000001</v>
      </c>
      <c r="I184" s="3">
        <f t="shared" si="39"/>
        <v>1086.5</v>
      </c>
      <c r="J184" s="3">
        <f t="shared" si="40"/>
        <v>1713.8</v>
      </c>
      <c r="K184" s="3">
        <f t="shared" si="41"/>
        <v>1582.6000000000001</v>
      </c>
      <c r="L184" s="3">
        <f t="shared" si="42"/>
        <v>1951.6000000000001</v>
      </c>
      <c r="M184" s="3">
        <f t="shared" si="43"/>
        <v>3111.9</v>
      </c>
      <c r="N184" s="3">
        <f t="shared" si="44"/>
        <v>3415.2999999999997</v>
      </c>
      <c r="O184" s="3">
        <f t="shared" si="45"/>
        <v>574</v>
      </c>
    </row>
    <row r="185" spans="1:15" x14ac:dyDescent="0.35">
      <c r="A185" t="s">
        <v>259</v>
      </c>
      <c r="B185" t="s">
        <v>270</v>
      </c>
      <c r="C185" t="s">
        <v>262</v>
      </c>
      <c r="D185">
        <f t="shared" si="35"/>
        <v>41</v>
      </c>
      <c r="E185">
        <v>42</v>
      </c>
      <c r="F185" s="3">
        <f t="shared" si="36"/>
        <v>483</v>
      </c>
      <c r="G185" s="3">
        <f t="shared" si="37"/>
        <v>588</v>
      </c>
      <c r="H185" s="3">
        <f t="shared" si="38"/>
        <v>1075.2</v>
      </c>
      <c r="I185" s="3">
        <f t="shared" si="39"/>
        <v>1113</v>
      </c>
      <c r="J185" s="3">
        <f t="shared" si="40"/>
        <v>1755.6</v>
      </c>
      <c r="K185" s="3">
        <f t="shared" si="41"/>
        <v>1621.2</v>
      </c>
      <c r="L185" s="3">
        <f t="shared" si="42"/>
        <v>1999.2</v>
      </c>
      <c r="M185" s="3">
        <f t="shared" si="43"/>
        <v>3187.8</v>
      </c>
      <c r="N185" s="3">
        <f t="shared" si="44"/>
        <v>3498.6</v>
      </c>
      <c r="O185" s="3">
        <f t="shared" si="45"/>
        <v>588</v>
      </c>
    </row>
    <row r="186" spans="1:15" x14ac:dyDescent="0.35">
      <c r="A186" t="s">
        <v>259</v>
      </c>
      <c r="B186" t="s">
        <v>270</v>
      </c>
      <c r="C186" t="s">
        <v>262</v>
      </c>
      <c r="D186">
        <f t="shared" si="35"/>
        <v>42</v>
      </c>
      <c r="E186">
        <v>43</v>
      </c>
      <c r="F186" s="3">
        <f t="shared" si="36"/>
        <v>494.5</v>
      </c>
      <c r="G186" s="3">
        <f t="shared" si="37"/>
        <v>602</v>
      </c>
      <c r="H186" s="3">
        <f t="shared" si="38"/>
        <v>1100.8</v>
      </c>
      <c r="I186" s="3">
        <f t="shared" si="39"/>
        <v>1139.5</v>
      </c>
      <c r="J186" s="3">
        <f t="shared" si="40"/>
        <v>1797.3999999999999</v>
      </c>
      <c r="K186" s="3">
        <f t="shared" si="41"/>
        <v>1659.8</v>
      </c>
      <c r="L186" s="3">
        <f t="shared" si="42"/>
        <v>2046.8</v>
      </c>
      <c r="M186" s="3">
        <f t="shared" si="43"/>
        <v>3263.7000000000003</v>
      </c>
      <c r="N186" s="3">
        <f t="shared" si="44"/>
        <v>3581.9</v>
      </c>
      <c r="O186" s="3">
        <f t="shared" si="45"/>
        <v>602</v>
      </c>
    </row>
    <row r="187" spans="1:15" x14ac:dyDescent="0.35">
      <c r="A187" t="s">
        <v>259</v>
      </c>
      <c r="B187" t="s">
        <v>270</v>
      </c>
      <c r="C187" t="s">
        <v>262</v>
      </c>
      <c r="D187">
        <f t="shared" si="35"/>
        <v>43</v>
      </c>
      <c r="E187">
        <v>44</v>
      </c>
      <c r="F187" s="3">
        <f t="shared" si="36"/>
        <v>506</v>
      </c>
      <c r="G187" s="3">
        <f t="shared" si="37"/>
        <v>616</v>
      </c>
      <c r="H187" s="3">
        <f t="shared" si="38"/>
        <v>1126.4000000000001</v>
      </c>
      <c r="I187" s="3">
        <f t="shared" si="39"/>
        <v>1166</v>
      </c>
      <c r="J187" s="3">
        <f t="shared" si="40"/>
        <v>1839.1999999999998</v>
      </c>
      <c r="K187" s="3">
        <f t="shared" si="41"/>
        <v>1698.4</v>
      </c>
      <c r="L187" s="3">
        <f t="shared" si="42"/>
        <v>2094.4</v>
      </c>
      <c r="M187" s="3">
        <f t="shared" si="43"/>
        <v>3339.6000000000004</v>
      </c>
      <c r="N187" s="3">
        <f t="shared" si="44"/>
        <v>3665.2</v>
      </c>
      <c r="O187" s="3">
        <f t="shared" si="45"/>
        <v>616</v>
      </c>
    </row>
    <row r="188" spans="1:15" x14ac:dyDescent="0.35">
      <c r="A188" t="s">
        <v>259</v>
      </c>
      <c r="B188" t="s">
        <v>270</v>
      </c>
      <c r="C188" t="s">
        <v>262</v>
      </c>
      <c r="D188">
        <f t="shared" si="35"/>
        <v>44</v>
      </c>
      <c r="E188">
        <v>45</v>
      </c>
      <c r="F188" s="3">
        <f>E188*11.1</f>
        <v>499.5</v>
      </c>
      <c r="G188" s="3">
        <f>E188*13.8</f>
        <v>621</v>
      </c>
      <c r="H188" s="3">
        <f>E188*25.2</f>
        <v>1134</v>
      </c>
      <c r="I188" s="3">
        <f>E188*26.1</f>
        <v>1174.5</v>
      </c>
      <c r="J188" s="3">
        <f>E188*41.8</f>
        <v>1880.9999999999998</v>
      </c>
      <c r="K188" s="3">
        <f>E188*38.1</f>
        <v>1714.5</v>
      </c>
      <c r="L188" s="3">
        <f>E188*46.9</f>
        <v>2110.5</v>
      </c>
      <c r="M188" s="3">
        <f>E188*75.3</f>
        <v>3388.5</v>
      </c>
      <c r="N188" s="3">
        <f>E188*80.8</f>
        <v>3636</v>
      </c>
      <c r="O188" s="3">
        <f>E188*13.5</f>
        <v>607.5</v>
      </c>
    </row>
    <row r="189" spans="1:15" x14ac:dyDescent="0.35">
      <c r="A189" t="s">
        <v>259</v>
      </c>
      <c r="B189" t="s">
        <v>270</v>
      </c>
      <c r="C189" t="s">
        <v>262</v>
      </c>
      <c r="D189">
        <f t="shared" si="35"/>
        <v>45</v>
      </c>
      <c r="E189">
        <v>46</v>
      </c>
      <c r="F189" s="3">
        <f t="shared" ref="F189:F213" si="46">E189*11.1</f>
        <v>510.59999999999997</v>
      </c>
      <c r="G189" s="3">
        <f t="shared" ref="G189:G213" si="47">E189*13.8</f>
        <v>634.80000000000007</v>
      </c>
      <c r="H189" s="3">
        <f t="shared" ref="H189:H213" si="48">E189*25.2</f>
        <v>1159.2</v>
      </c>
      <c r="I189" s="3">
        <f t="shared" ref="I189:I213" si="49">E189*26.1</f>
        <v>1200.6000000000001</v>
      </c>
      <c r="J189" s="3">
        <f t="shared" ref="J189:J213" si="50">E189*41.8</f>
        <v>1922.8</v>
      </c>
      <c r="K189" s="3">
        <f t="shared" ref="K189:K213" si="51">E189*38.1</f>
        <v>1752.6000000000001</v>
      </c>
      <c r="L189" s="3">
        <f t="shared" ref="L189:L213" si="52">E189*46.9</f>
        <v>2157.4</v>
      </c>
      <c r="M189" s="3">
        <f t="shared" ref="M189:M213" si="53">E189*75.3</f>
        <v>3463.7999999999997</v>
      </c>
      <c r="N189" s="3">
        <f t="shared" ref="N189:N213" si="54">E189*80.8</f>
        <v>3716.7999999999997</v>
      </c>
      <c r="O189" s="3">
        <f t="shared" ref="O189:O213" si="55">E189*13.5</f>
        <v>621</v>
      </c>
    </row>
    <row r="190" spans="1:15" x14ac:dyDescent="0.35">
      <c r="A190" t="s">
        <v>259</v>
      </c>
      <c r="B190" t="s">
        <v>270</v>
      </c>
      <c r="C190" t="s">
        <v>262</v>
      </c>
      <c r="D190">
        <f t="shared" ref="D190:D213" si="56">E189</f>
        <v>46</v>
      </c>
      <c r="E190">
        <v>47</v>
      </c>
      <c r="F190" s="3">
        <f t="shared" si="46"/>
        <v>521.69999999999993</v>
      </c>
      <c r="G190" s="3">
        <f t="shared" si="47"/>
        <v>648.6</v>
      </c>
      <c r="H190" s="3">
        <f t="shared" si="48"/>
        <v>1184.3999999999999</v>
      </c>
      <c r="I190" s="3">
        <f t="shared" si="49"/>
        <v>1226.7</v>
      </c>
      <c r="J190" s="3">
        <f t="shared" si="50"/>
        <v>1964.6</v>
      </c>
      <c r="K190" s="3">
        <f t="shared" si="51"/>
        <v>1790.7</v>
      </c>
      <c r="L190" s="3">
        <f t="shared" si="52"/>
        <v>2204.2999999999997</v>
      </c>
      <c r="M190" s="3">
        <f t="shared" si="53"/>
        <v>3539.1</v>
      </c>
      <c r="N190" s="3">
        <f t="shared" si="54"/>
        <v>3797.6</v>
      </c>
      <c r="O190" s="3">
        <f t="shared" si="55"/>
        <v>634.5</v>
      </c>
    </row>
    <row r="191" spans="1:15" x14ac:dyDescent="0.35">
      <c r="A191" t="s">
        <v>259</v>
      </c>
      <c r="B191" t="s">
        <v>270</v>
      </c>
      <c r="C191" t="s">
        <v>262</v>
      </c>
      <c r="D191">
        <f t="shared" si="56"/>
        <v>47</v>
      </c>
      <c r="E191">
        <v>48</v>
      </c>
      <c r="F191" s="3">
        <f t="shared" si="46"/>
        <v>532.79999999999995</v>
      </c>
      <c r="G191" s="3">
        <f t="shared" si="47"/>
        <v>662.40000000000009</v>
      </c>
      <c r="H191" s="3">
        <f t="shared" si="48"/>
        <v>1209.5999999999999</v>
      </c>
      <c r="I191" s="3">
        <f t="shared" si="49"/>
        <v>1252.8000000000002</v>
      </c>
      <c r="J191" s="3">
        <f t="shared" si="50"/>
        <v>2006.3999999999999</v>
      </c>
      <c r="K191" s="3">
        <f t="shared" si="51"/>
        <v>1828.8000000000002</v>
      </c>
      <c r="L191" s="3">
        <f t="shared" si="52"/>
        <v>2251.1999999999998</v>
      </c>
      <c r="M191" s="3">
        <f t="shared" si="53"/>
        <v>3614.3999999999996</v>
      </c>
      <c r="N191" s="3">
        <f t="shared" si="54"/>
        <v>3878.3999999999996</v>
      </c>
      <c r="O191" s="3">
        <f t="shared" si="55"/>
        <v>648</v>
      </c>
    </row>
    <row r="192" spans="1:15" x14ac:dyDescent="0.35">
      <c r="A192" t="s">
        <v>259</v>
      </c>
      <c r="B192" t="s">
        <v>270</v>
      </c>
      <c r="C192" t="s">
        <v>262</v>
      </c>
      <c r="D192">
        <f t="shared" si="56"/>
        <v>48</v>
      </c>
      <c r="E192">
        <v>49</v>
      </c>
      <c r="F192" s="3">
        <f t="shared" si="46"/>
        <v>543.9</v>
      </c>
      <c r="G192" s="3">
        <f t="shared" si="47"/>
        <v>676.2</v>
      </c>
      <c r="H192" s="3">
        <f t="shared" si="48"/>
        <v>1234.8</v>
      </c>
      <c r="I192" s="3">
        <f t="shared" si="49"/>
        <v>1278.9000000000001</v>
      </c>
      <c r="J192" s="3">
        <f t="shared" si="50"/>
        <v>2048.1999999999998</v>
      </c>
      <c r="K192" s="3">
        <f t="shared" si="51"/>
        <v>1866.9</v>
      </c>
      <c r="L192" s="3">
        <f t="shared" si="52"/>
        <v>2298.1</v>
      </c>
      <c r="M192" s="3">
        <f t="shared" si="53"/>
        <v>3689.7</v>
      </c>
      <c r="N192" s="3">
        <f t="shared" si="54"/>
        <v>3959.2</v>
      </c>
      <c r="O192" s="3">
        <f t="shared" si="55"/>
        <v>661.5</v>
      </c>
    </row>
    <row r="193" spans="1:15" x14ac:dyDescent="0.35">
      <c r="A193" t="s">
        <v>259</v>
      </c>
      <c r="B193" t="s">
        <v>270</v>
      </c>
      <c r="C193" t="s">
        <v>262</v>
      </c>
      <c r="D193">
        <f t="shared" si="56"/>
        <v>49</v>
      </c>
      <c r="E193">
        <v>50</v>
      </c>
      <c r="F193" s="3">
        <f t="shared" si="46"/>
        <v>555</v>
      </c>
      <c r="G193" s="3">
        <f t="shared" si="47"/>
        <v>690</v>
      </c>
      <c r="H193" s="3">
        <f t="shared" si="48"/>
        <v>1260</v>
      </c>
      <c r="I193" s="3">
        <f t="shared" si="49"/>
        <v>1305</v>
      </c>
      <c r="J193" s="3">
        <f t="shared" si="50"/>
        <v>2090</v>
      </c>
      <c r="K193" s="3">
        <f t="shared" si="51"/>
        <v>1905</v>
      </c>
      <c r="L193" s="3">
        <f t="shared" si="52"/>
        <v>2345</v>
      </c>
      <c r="M193" s="3">
        <f t="shared" si="53"/>
        <v>3765</v>
      </c>
      <c r="N193" s="3">
        <f t="shared" si="54"/>
        <v>4040</v>
      </c>
      <c r="O193" s="3">
        <f t="shared" si="55"/>
        <v>675</v>
      </c>
    </row>
    <row r="194" spans="1:15" x14ac:dyDescent="0.35">
      <c r="A194" t="s">
        <v>259</v>
      </c>
      <c r="B194" t="s">
        <v>270</v>
      </c>
      <c r="C194" t="s">
        <v>262</v>
      </c>
      <c r="D194">
        <f t="shared" si="56"/>
        <v>50</v>
      </c>
      <c r="E194">
        <v>51</v>
      </c>
      <c r="F194" s="3">
        <f t="shared" si="46"/>
        <v>566.1</v>
      </c>
      <c r="G194" s="3">
        <f t="shared" si="47"/>
        <v>703.80000000000007</v>
      </c>
      <c r="H194" s="3">
        <f t="shared" si="48"/>
        <v>1285.2</v>
      </c>
      <c r="I194" s="3">
        <f t="shared" si="49"/>
        <v>1331.1000000000001</v>
      </c>
      <c r="J194" s="3">
        <f t="shared" si="50"/>
        <v>2131.7999999999997</v>
      </c>
      <c r="K194" s="3">
        <f t="shared" si="51"/>
        <v>1943.1000000000001</v>
      </c>
      <c r="L194" s="3">
        <f t="shared" si="52"/>
        <v>2391.9</v>
      </c>
      <c r="M194" s="3">
        <f t="shared" si="53"/>
        <v>3840.2999999999997</v>
      </c>
      <c r="N194" s="3">
        <f t="shared" si="54"/>
        <v>4120.8</v>
      </c>
      <c r="O194" s="3">
        <f t="shared" si="55"/>
        <v>688.5</v>
      </c>
    </row>
    <row r="195" spans="1:15" x14ac:dyDescent="0.35">
      <c r="A195" t="s">
        <v>259</v>
      </c>
      <c r="B195" t="s">
        <v>270</v>
      </c>
      <c r="C195" t="s">
        <v>262</v>
      </c>
      <c r="D195">
        <f t="shared" si="56"/>
        <v>51</v>
      </c>
      <c r="E195">
        <v>52</v>
      </c>
      <c r="F195" s="3">
        <f t="shared" si="46"/>
        <v>577.19999999999993</v>
      </c>
      <c r="G195" s="3">
        <f t="shared" si="47"/>
        <v>717.6</v>
      </c>
      <c r="H195" s="3">
        <f t="shared" si="48"/>
        <v>1310.3999999999999</v>
      </c>
      <c r="I195" s="3">
        <f t="shared" si="49"/>
        <v>1357.2</v>
      </c>
      <c r="J195" s="3">
        <f t="shared" si="50"/>
        <v>2173.6</v>
      </c>
      <c r="K195" s="3">
        <f t="shared" si="51"/>
        <v>1981.2</v>
      </c>
      <c r="L195" s="3">
        <f t="shared" si="52"/>
        <v>2438.7999999999997</v>
      </c>
      <c r="M195" s="3">
        <f t="shared" si="53"/>
        <v>3915.6</v>
      </c>
      <c r="N195" s="3">
        <f t="shared" si="54"/>
        <v>4201.5999999999995</v>
      </c>
      <c r="O195" s="3">
        <f t="shared" si="55"/>
        <v>702</v>
      </c>
    </row>
    <row r="196" spans="1:15" x14ac:dyDescent="0.35">
      <c r="A196" t="s">
        <v>259</v>
      </c>
      <c r="B196" t="s">
        <v>270</v>
      </c>
      <c r="C196" t="s">
        <v>262</v>
      </c>
      <c r="D196">
        <f t="shared" si="56"/>
        <v>52</v>
      </c>
      <c r="E196">
        <v>53</v>
      </c>
      <c r="F196" s="3">
        <f t="shared" si="46"/>
        <v>588.29999999999995</v>
      </c>
      <c r="G196" s="3">
        <f t="shared" si="47"/>
        <v>731.40000000000009</v>
      </c>
      <c r="H196" s="3">
        <f t="shared" si="48"/>
        <v>1335.6</v>
      </c>
      <c r="I196" s="3">
        <f t="shared" si="49"/>
        <v>1383.3000000000002</v>
      </c>
      <c r="J196" s="3">
        <f t="shared" si="50"/>
        <v>2215.3999999999996</v>
      </c>
      <c r="K196" s="3">
        <f t="shared" si="51"/>
        <v>2019.3000000000002</v>
      </c>
      <c r="L196" s="3">
        <f t="shared" si="52"/>
        <v>2485.6999999999998</v>
      </c>
      <c r="M196" s="3">
        <f t="shared" si="53"/>
        <v>3990.8999999999996</v>
      </c>
      <c r="N196" s="3">
        <f t="shared" si="54"/>
        <v>4282.3999999999996</v>
      </c>
      <c r="O196" s="3">
        <f t="shared" si="55"/>
        <v>715.5</v>
      </c>
    </row>
    <row r="197" spans="1:15" x14ac:dyDescent="0.35">
      <c r="A197" t="s">
        <v>259</v>
      </c>
      <c r="B197" t="s">
        <v>270</v>
      </c>
      <c r="C197" t="s">
        <v>262</v>
      </c>
      <c r="D197">
        <f t="shared" si="56"/>
        <v>53</v>
      </c>
      <c r="E197">
        <v>54</v>
      </c>
      <c r="F197" s="3">
        <f t="shared" si="46"/>
        <v>599.4</v>
      </c>
      <c r="G197" s="3">
        <f t="shared" si="47"/>
        <v>745.2</v>
      </c>
      <c r="H197" s="3">
        <f t="shared" si="48"/>
        <v>1360.8</v>
      </c>
      <c r="I197" s="3">
        <f t="shared" si="49"/>
        <v>1409.4</v>
      </c>
      <c r="J197" s="3">
        <f t="shared" si="50"/>
        <v>2257.1999999999998</v>
      </c>
      <c r="K197" s="3">
        <f t="shared" si="51"/>
        <v>2057.4</v>
      </c>
      <c r="L197" s="3">
        <f t="shared" si="52"/>
        <v>2532.6</v>
      </c>
      <c r="M197" s="3">
        <f t="shared" si="53"/>
        <v>4066.2</v>
      </c>
      <c r="N197" s="3">
        <f t="shared" si="54"/>
        <v>4363.2</v>
      </c>
      <c r="O197" s="3">
        <f t="shared" si="55"/>
        <v>729</v>
      </c>
    </row>
    <row r="198" spans="1:15" x14ac:dyDescent="0.35">
      <c r="A198" t="s">
        <v>259</v>
      </c>
      <c r="B198" t="s">
        <v>270</v>
      </c>
      <c r="C198" t="s">
        <v>262</v>
      </c>
      <c r="D198">
        <f t="shared" si="56"/>
        <v>54</v>
      </c>
      <c r="E198">
        <v>55</v>
      </c>
      <c r="F198" s="3">
        <f t="shared" si="46"/>
        <v>610.5</v>
      </c>
      <c r="G198" s="3">
        <f t="shared" si="47"/>
        <v>759</v>
      </c>
      <c r="H198" s="3">
        <f t="shared" si="48"/>
        <v>1386</v>
      </c>
      <c r="I198" s="3">
        <f t="shared" si="49"/>
        <v>1435.5</v>
      </c>
      <c r="J198" s="3">
        <f t="shared" si="50"/>
        <v>2299</v>
      </c>
      <c r="K198" s="3">
        <f t="shared" si="51"/>
        <v>2095.5</v>
      </c>
      <c r="L198" s="3">
        <f t="shared" si="52"/>
        <v>2579.5</v>
      </c>
      <c r="M198" s="3">
        <f t="shared" si="53"/>
        <v>4141.5</v>
      </c>
      <c r="N198" s="3">
        <f t="shared" si="54"/>
        <v>4444</v>
      </c>
      <c r="O198" s="3">
        <f t="shared" si="55"/>
        <v>742.5</v>
      </c>
    </row>
    <row r="199" spans="1:15" x14ac:dyDescent="0.35">
      <c r="A199" t="s">
        <v>259</v>
      </c>
      <c r="B199" t="s">
        <v>270</v>
      </c>
      <c r="C199" t="s">
        <v>262</v>
      </c>
      <c r="D199">
        <f t="shared" si="56"/>
        <v>55</v>
      </c>
      <c r="E199">
        <v>56</v>
      </c>
      <c r="F199" s="3">
        <f t="shared" si="46"/>
        <v>621.6</v>
      </c>
      <c r="G199" s="3">
        <f t="shared" si="47"/>
        <v>772.80000000000007</v>
      </c>
      <c r="H199" s="3">
        <f t="shared" si="48"/>
        <v>1411.2</v>
      </c>
      <c r="I199" s="3">
        <f t="shared" si="49"/>
        <v>1461.6000000000001</v>
      </c>
      <c r="J199" s="3">
        <f t="shared" si="50"/>
        <v>2340.7999999999997</v>
      </c>
      <c r="K199" s="3">
        <f t="shared" si="51"/>
        <v>2133.6</v>
      </c>
      <c r="L199" s="3">
        <f t="shared" si="52"/>
        <v>2626.4</v>
      </c>
      <c r="M199" s="3">
        <f t="shared" si="53"/>
        <v>4216.8</v>
      </c>
      <c r="N199" s="3">
        <f t="shared" si="54"/>
        <v>4524.8</v>
      </c>
      <c r="O199" s="3">
        <f t="shared" si="55"/>
        <v>756</v>
      </c>
    </row>
    <row r="200" spans="1:15" x14ac:dyDescent="0.35">
      <c r="A200" t="s">
        <v>259</v>
      </c>
      <c r="B200" t="s">
        <v>270</v>
      </c>
      <c r="C200" t="s">
        <v>262</v>
      </c>
      <c r="D200">
        <f t="shared" si="56"/>
        <v>56</v>
      </c>
      <c r="E200">
        <v>57</v>
      </c>
      <c r="F200" s="3">
        <f t="shared" si="46"/>
        <v>632.69999999999993</v>
      </c>
      <c r="G200" s="3">
        <f t="shared" si="47"/>
        <v>786.6</v>
      </c>
      <c r="H200" s="3">
        <f t="shared" si="48"/>
        <v>1436.3999999999999</v>
      </c>
      <c r="I200" s="3">
        <f t="shared" si="49"/>
        <v>1487.7</v>
      </c>
      <c r="J200" s="3">
        <f t="shared" si="50"/>
        <v>2382.6</v>
      </c>
      <c r="K200" s="3">
        <f t="shared" si="51"/>
        <v>2171.7000000000003</v>
      </c>
      <c r="L200" s="3">
        <f t="shared" si="52"/>
        <v>2673.2999999999997</v>
      </c>
      <c r="M200" s="3">
        <f t="shared" si="53"/>
        <v>4292.0999999999995</v>
      </c>
      <c r="N200" s="3">
        <f t="shared" si="54"/>
        <v>4605.5999999999995</v>
      </c>
      <c r="O200" s="3">
        <f t="shared" si="55"/>
        <v>769.5</v>
      </c>
    </row>
    <row r="201" spans="1:15" x14ac:dyDescent="0.35">
      <c r="A201" t="s">
        <v>259</v>
      </c>
      <c r="B201" t="s">
        <v>270</v>
      </c>
      <c r="C201" t="s">
        <v>262</v>
      </c>
      <c r="D201">
        <f t="shared" si="56"/>
        <v>57</v>
      </c>
      <c r="E201">
        <v>58</v>
      </c>
      <c r="F201" s="3">
        <f t="shared" si="46"/>
        <v>643.79999999999995</v>
      </c>
      <c r="G201" s="3">
        <f t="shared" si="47"/>
        <v>800.40000000000009</v>
      </c>
      <c r="H201" s="3">
        <f t="shared" si="48"/>
        <v>1461.6</v>
      </c>
      <c r="I201" s="3">
        <f t="shared" si="49"/>
        <v>1513.8000000000002</v>
      </c>
      <c r="J201" s="3">
        <f t="shared" si="50"/>
        <v>2424.3999999999996</v>
      </c>
      <c r="K201" s="3">
        <f t="shared" si="51"/>
        <v>2209.8000000000002</v>
      </c>
      <c r="L201" s="3">
        <f t="shared" si="52"/>
        <v>2720.2</v>
      </c>
      <c r="M201" s="3">
        <f t="shared" si="53"/>
        <v>4367.3999999999996</v>
      </c>
      <c r="N201" s="3">
        <f t="shared" si="54"/>
        <v>4686.3999999999996</v>
      </c>
      <c r="O201" s="3">
        <f t="shared" si="55"/>
        <v>783</v>
      </c>
    </row>
    <row r="202" spans="1:15" x14ac:dyDescent="0.35">
      <c r="A202" t="s">
        <v>259</v>
      </c>
      <c r="B202" t="s">
        <v>270</v>
      </c>
      <c r="C202" t="s">
        <v>262</v>
      </c>
      <c r="D202">
        <f t="shared" si="56"/>
        <v>58</v>
      </c>
      <c r="E202">
        <v>59</v>
      </c>
      <c r="F202" s="3">
        <f t="shared" si="46"/>
        <v>654.9</v>
      </c>
      <c r="G202" s="3">
        <f t="shared" si="47"/>
        <v>814.2</v>
      </c>
      <c r="H202" s="3">
        <f t="shared" si="48"/>
        <v>1486.8</v>
      </c>
      <c r="I202" s="3">
        <f t="shared" si="49"/>
        <v>1539.9</v>
      </c>
      <c r="J202" s="3">
        <f t="shared" si="50"/>
        <v>2466.1999999999998</v>
      </c>
      <c r="K202" s="3">
        <f t="shared" si="51"/>
        <v>2247.9</v>
      </c>
      <c r="L202" s="3">
        <f t="shared" si="52"/>
        <v>2767.1</v>
      </c>
      <c r="M202" s="3">
        <f t="shared" si="53"/>
        <v>4442.7</v>
      </c>
      <c r="N202" s="3">
        <f t="shared" si="54"/>
        <v>4767.2</v>
      </c>
      <c r="O202" s="3">
        <f t="shared" si="55"/>
        <v>796.5</v>
      </c>
    </row>
    <row r="203" spans="1:15" x14ac:dyDescent="0.35">
      <c r="A203" t="s">
        <v>259</v>
      </c>
      <c r="B203" t="s">
        <v>270</v>
      </c>
      <c r="C203" t="s">
        <v>262</v>
      </c>
      <c r="D203">
        <f t="shared" si="56"/>
        <v>59</v>
      </c>
      <c r="E203">
        <v>60</v>
      </c>
      <c r="F203" s="3">
        <f t="shared" si="46"/>
        <v>666</v>
      </c>
      <c r="G203" s="3">
        <f t="shared" si="47"/>
        <v>828</v>
      </c>
      <c r="H203" s="3">
        <f t="shared" si="48"/>
        <v>1512</v>
      </c>
      <c r="I203" s="3">
        <f t="shared" si="49"/>
        <v>1566</v>
      </c>
      <c r="J203" s="3">
        <f t="shared" si="50"/>
        <v>2508</v>
      </c>
      <c r="K203" s="3">
        <f t="shared" si="51"/>
        <v>2286</v>
      </c>
      <c r="L203" s="3">
        <f t="shared" si="52"/>
        <v>2814</v>
      </c>
      <c r="M203" s="3">
        <f t="shared" si="53"/>
        <v>4518</v>
      </c>
      <c r="N203" s="3">
        <f t="shared" si="54"/>
        <v>4848</v>
      </c>
      <c r="O203" s="3">
        <f t="shared" si="55"/>
        <v>810</v>
      </c>
    </row>
    <row r="204" spans="1:15" x14ac:dyDescent="0.35">
      <c r="A204" t="s">
        <v>259</v>
      </c>
      <c r="B204" t="s">
        <v>270</v>
      </c>
      <c r="C204" t="s">
        <v>262</v>
      </c>
      <c r="D204">
        <f t="shared" si="56"/>
        <v>60</v>
      </c>
      <c r="E204">
        <v>61</v>
      </c>
      <c r="F204" s="3">
        <f t="shared" si="46"/>
        <v>677.1</v>
      </c>
      <c r="G204" s="3">
        <f t="shared" si="47"/>
        <v>841.80000000000007</v>
      </c>
      <c r="H204" s="3">
        <f t="shared" si="48"/>
        <v>1537.2</v>
      </c>
      <c r="I204" s="3">
        <f t="shared" si="49"/>
        <v>1592.1000000000001</v>
      </c>
      <c r="J204" s="3">
        <f t="shared" si="50"/>
        <v>2549.7999999999997</v>
      </c>
      <c r="K204" s="3">
        <f t="shared" si="51"/>
        <v>2324.1</v>
      </c>
      <c r="L204" s="3">
        <f t="shared" si="52"/>
        <v>2860.9</v>
      </c>
      <c r="M204" s="3">
        <f t="shared" si="53"/>
        <v>4593.3</v>
      </c>
      <c r="N204" s="3">
        <f t="shared" si="54"/>
        <v>4928.8</v>
      </c>
      <c r="O204" s="3">
        <f t="shared" si="55"/>
        <v>823.5</v>
      </c>
    </row>
    <row r="205" spans="1:15" x14ac:dyDescent="0.35">
      <c r="A205" t="s">
        <v>259</v>
      </c>
      <c r="B205" t="s">
        <v>270</v>
      </c>
      <c r="C205" t="s">
        <v>262</v>
      </c>
      <c r="D205">
        <f t="shared" si="56"/>
        <v>61</v>
      </c>
      <c r="E205">
        <v>62</v>
      </c>
      <c r="F205" s="3">
        <f t="shared" si="46"/>
        <v>688.19999999999993</v>
      </c>
      <c r="G205" s="3">
        <f t="shared" si="47"/>
        <v>855.6</v>
      </c>
      <c r="H205" s="3">
        <f t="shared" si="48"/>
        <v>1562.3999999999999</v>
      </c>
      <c r="I205" s="3">
        <f t="shared" si="49"/>
        <v>1618.2</v>
      </c>
      <c r="J205" s="3">
        <f t="shared" si="50"/>
        <v>2591.6</v>
      </c>
      <c r="K205" s="3">
        <f t="shared" si="51"/>
        <v>2362.2000000000003</v>
      </c>
      <c r="L205" s="3">
        <f t="shared" si="52"/>
        <v>2907.7999999999997</v>
      </c>
      <c r="M205" s="3">
        <f t="shared" si="53"/>
        <v>4668.5999999999995</v>
      </c>
      <c r="N205" s="3">
        <f t="shared" si="54"/>
        <v>5009.5999999999995</v>
      </c>
      <c r="O205" s="3">
        <f t="shared" si="55"/>
        <v>837</v>
      </c>
    </row>
    <row r="206" spans="1:15" x14ac:dyDescent="0.35">
      <c r="A206" t="s">
        <v>259</v>
      </c>
      <c r="B206" t="s">
        <v>270</v>
      </c>
      <c r="C206" t="s">
        <v>262</v>
      </c>
      <c r="D206">
        <f t="shared" si="56"/>
        <v>62</v>
      </c>
      <c r="E206">
        <v>63</v>
      </c>
      <c r="F206" s="3">
        <f t="shared" si="46"/>
        <v>699.3</v>
      </c>
      <c r="G206" s="3">
        <f t="shared" si="47"/>
        <v>869.40000000000009</v>
      </c>
      <c r="H206" s="3">
        <f t="shared" si="48"/>
        <v>1587.6</v>
      </c>
      <c r="I206" s="3">
        <f t="shared" si="49"/>
        <v>1644.3000000000002</v>
      </c>
      <c r="J206" s="3">
        <f t="shared" si="50"/>
        <v>2633.3999999999996</v>
      </c>
      <c r="K206" s="3">
        <f t="shared" si="51"/>
        <v>2400.3000000000002</v>
      </c>
      <c r="L206" s="3">
        <f t="shared" si="52"/>
        <v>2954.7</v>
      </c>
      <c r="M206" s="3">
        <f t="shared" si="53"/>
        <v>4743.8999999999996</v>
      </c>
      <c r="N206" s="3">
        <f t="shared" si="54"/>
        <v>5090.3999999999996</v>
      </c>
      <c r="O206" s="3">
        <f t="shared" si="55"/>
        <v>850.5</v>
      </c>
    </row>
    <row r="207" spans="1:15" x14ac:dyDescent="0.35">
      <c r="A207" t="s">
        <v>259</v>
      </c>
      <c r="B207" t="s">
        <v>270</v>
      </c>
      <c r="C207" t="s">
        <v>262</v>
      </c>
      <c r="D207">
        <f t="shared" si="56"/>
        <v>63</v>
      </c>
      <c r="E207">
        <v>64</v>
      </c>
      <c r="F207" s="3">
        <f t="shared" si="46"/>
        <v>710.4</v>
      </c>
      <c r="G207" s="3">
        <f t="shared" si="47"/>
        <v>883.2</v>
      </c>
      <c r="H207" s="3">
        <f t="shared" si="48"/>
        <v>1612.8</v>
      </c>
      <c r="I207" s="3">
        <f t="shared" si="49"/>
        <v>1670.4</v>
      </c>
      <c r="J207" s="3">
        <f t="shared" si="50"/>
        <v>2675.2</v>
      </c>
      <c r="K207" s="3">
        <f t="shared" si="51"/>
        <v>2438.4</v>
      </c>
      <c r="L207" s="3">
        <f t="shared" si="52"/>
        <v>3001.6</v>
      </c>
      <c r="M207" s="3">
        <f t="shared" si="53"/>
        <v>4819.2</v>
      </c>
      <c r="N207" s="3">
        <f t="shared" si="54"/>
        <v>5171.2</v>
      </c>
      <c r="O207" s="3">
        <f t="shared" si="55"/>
        <v>864</v>
      </c>
    </row>
    <row r="208" spans="1:15" x14ac:dyDescent="0.35">
      <c r="A208" t="s">
        <v>259</v>
      </c>
      <c r="B208" t="s">
        <v>270</v>
      </c>
      <c r="C208" t="s">
        <v>262</v>
      </c>
      <c r="D208">
        <f t="shared" si="56"/>
        <v>64</v>
      </c>
      <c r="E208">
        <v>65</v>
      </c>
      <c r="F208" s="3">
        <f t="shared" si="46"/>
        <v>721.5</v>
      </c>
      <c r="G208" s="3">
        <f t="shared" si="47"/>
        <v>897</v>
      </c>
      <c r="H208" s="3">
        <f t="shared" si="48"/>
        <v>1638</v>
      </c>
      <c r="I208" s="3">
        <f t="shared" si="49"/>
        <v>1696.5</v>
      </c>
      <c r="J208" s="3">
        <f t="shared" si="50"/>
        <v>2717</v>
      </c>
      <c r="K208" s="3">
        <f t="shared" si="51"/>
        <v>2476.5</v>
      </c>
      <c r="L208" s="3">
        <f t="shared" si="52"/>
        <v>3048.5</v>
      </c>
      <c r="M208" s="3">
        <f t="shared" si="53"/>
        <v>4894.5</v>
      </c>
      <c r="N208" s="3">
        <f t="shared" si="54"/>
        <v>5252</v>
      </c>
      <c r="O208" s="3">
        <f t="shared" si="55"/>
        <v>877.5</v>
      </c>
    </row>
    <row r="209" spans="1:16" x14ac:dyDescent="0.35">
      <c r="A209" t="s">
        <v>259</v>
      </c>
      <c r="B209" t="s">
        <v>270</v>
      </c>
      <c r="C209" t="s">
        <v>262</v>
      </c>
      <c r="D209">
        <f t="shared" si="56"/>
        <v>65</v>
      </c>
      <c r="E209">
        <v>66</v>
      </c>
      <c r="F209" s="3">
        <f t="shared" si="46"/>
        <v>732.6</v>
      </c>
      <c r="G209" s="3">
        <f t="shared" si="47"/>
        <v>910.80000000000007</v>
      </c>
      <c r="H209" s="3">
        <f t="shared" si="48"/>
        <v>1663.2</v>
      </c>
      <c r="I209" s="3">
        <f t="shared" si="49"/>
        <v>1722.6000000000001</v>
      </c>
      <c r="J209" s="3">
        <f t="shared" si="50"/>
        <v>2758.7999999999997</v>
      </c>
      <c r="K209" s="3">
        <f t="shared" si="51"/>
        <v>2514.6</v>
      </c>
      <c r="L209" s="3">
        <f t="shared" si="52"/>
        <v>3095.4</v>
      </c>
      <c r="M209" s="3">
        <f t="shared" si="53"/>
        <v>4969.8</v>
      </c>
      <c r="N209" s="3">
        <f t="shared" si="54"/>
        <v>5332.8</v>
      </c>
      <c r="O209" s="3">
        <f t="shared" si="55"/>
        <v>891</v>
      </c>
    </row>
    <row r="210" spans="1:16" x14ac:dyDescent="0.35">
      <c r="A210" t="s">
        <v>259</v>
      </c>
      <c r="B210" t="s">
        <v>270</v>
      </c>
      <c r="C210" t="s">
        <v>262</v>
      </c>
      <c r="D210">
        <f t="shared" si="56"/>
        <v>66</v>
      </c>
      <c r="E210">
        <v>67</v>
      </c>
      <c r="F210" s="3">
        <f t="shared" si="46"/>
        <v>743.69999999999993</v>
      </c>
      <c r="G210" s="3">
        <f t="shared" si="47"/>
        <v>924.6</v>
      </c>
      <c r="H210" s="3">
        <f t="shared" si="48"/>
        <v>1688.3999999999999</v>
      </c>
      <c r="I210" s="3">
        <f t="shared" si="49"/>
        <v>1748.7</v>
      </c>
      <c r="J210" s="3">
        <f t="shared" si="50"/>
        <v>2800.6</v>
      </c>
      <c r="K210" s="3">
        <f t="shared" si="51"/>
        <v>2552.7000000000003</v>
      </c>
      <c r="L210" s="3">
        <f t="shared" si="52"/>
        <v>3142.2999999999997</v>
      </c>
      <c r="M210" s="3">
        <f t="shared" si="53"/>
        <v>5045.0999999999995</v>
      </c>
      <c r="N210" s="3">
        <f t="shared" si="54"/>
        <v>5413.5999999999995</v>
      </c>
      <c r="O210" s="3">
        <f t="shared" si="55"/>
        <v>904.5</v>
      </c>
    </row>
    <row r="211" spans="1:16" x14ac:dyDescent="0.35">
      <c r="A211" t="s">
        <v>259</v>
      </c>
      <c r="B211" t="s">
        <v>270</v>
      </c>
      <c r="C211" t="s">
        <v>262</v>
      </c>
      <c r="D211">
        <f t="shared" si="56"/>
        <v>67</v>
      </c>
      <c r="E211">
        <v>68</v>
      </c>
      <c r="F211" s="3">
        <f t="shared" si="46"/>
        <v>754.8</v>
      </c>
      <c r="G211" s="3">
        <f t="shared" si="47"/>
        <v>938.40000000000009</v>
      </c>
      <c r="H211" s="3">
        <f t="shared" si="48"/>
        <v>1713.6</v>
      </c>
      <c r="I211" s="3">
        <f t="shared" si="49"/>
        <v>1774.8000000000002</v>
      </c>
      <c r="J211" s="3">
        <f t="shared" si="50"/>
        <v>2842.3999999999996</v>
      </c>
      <c r="K211" s="3">
        <f t="shared" si="51"/>
        <v>2590.8000000000002</v>
      </c>
      <c r="L211" s="3">
        <f t="shared" si="52"/>
        <v>3189.2</v>
      </c>
      <c r="M211" s="3">
        <f t="shared" si="53"/>
        <v>5120.3999999999996</v>
      </c>
      <c r="N211" s="3">
        <f t="shared" si="54"/>
        <v>5494.4</v>
      </c>
      <c r="O211" s="3">
        <f t="shared" si="55"/>
        <v>918</v>
      </c>
    </row>
    <row r="212" spans="1:16" x14ac:dyDescent="0.35">
      <c r="A212" t="s">
        <v>259</v>
      </c>
      <c r="B212" t="s">
        <v>270</v>
      </c>
      <c r="C212" t="s">
        <v>262</v>
      </c>
      <c r="D212">
        <f t="shared" si="56"/>
        <v>68</v>
      </c>
      <c r="E212">
        <v>69</v>
      </c>
      <c r="F212" s="3">
        <f t="shared" si="46"/>
        <v>765.9</v>
      </c>
      <c r="G212" s="3">
        <f t="shared" si="47"/>
        <v>952.2</v>
      </c>
      <c r="H212" s="3">
        <f t="shared" si="48"/>
        <v>1738.8</v>
      </c>
      <c r="I212" s="3">
        <f t="shared" si="49"/>
        <v>1800.9</v>
      </c>
      <c r="J212" s="3">
        <f t="shared" si="50"/>
        <v>2884.2</v>
      </c>
      <c r="K212" s="3">
        <f t="shared" si="51"/>
        <v>2628.9</v>
      </c>
      <c r="L212" s="3">
        <f t="shared" si="52"/>
        <v>3236.1</v>
      </c>
      <c r="M212" s="3">
        <f t="shared" si="53"/>
        <v>5195.7</v>
      </c>
      <c r="N212" s="3">
        <f t="shared" si="54"/>
        <v>5575.2</v>
      </c>
      <c r="O212" s="3">
        <f t="shared" si="55"/>
        <v>931.5</v>
      </c>
    </row>
    <row r="213" spans="1:16" x14ac:dyDescent="0.35">
      <c r="A213" t="s">
        <v>259</v>
      </c>
      <c r="B213" t="s">
        <v>270</v>
      </c>
      <c r="C213" t="s">
        <v>262</v>
      </c>
      <c r="D213">
        <f t="shared" si="56"/>
        <v>69</v>
      </c>
      <c r="E213">
        <v>70</v>
      </c>
      <c r="F213" s="3">
        <f t="shared" si="46"/>
        <v>777</v>
      </c>
      <c r="G213" s="3">
        <f t="shared" si="47"/>
        <v>966</v>
      </c>
      <c r="H213" s="3">
        <f t="shared" si="48"/>
        <v>1764</v>
      </c>
      <c r="I213" s="3">
        <f t="shared" si="49"/>
        <v>1827</v>
      </c>
      <c r="J213" s="3">
        <f t="shared" si="50"/>
        <v>2926</v>
      </c>
      <c r="K213" s="3">
        <f t="shared" si="51"/>
        <v>2667</v>
      </c>
      <c r="L213" s="3">
        <f t="shared" si="52"/>
        <v>3283</v>
      </c>
      <c r="M213" s="3">
        <f t="shared" si="53"/>
        <v>5271</v>
      </c>
      <c r="N213" s="3">
        <f t="shared" si="54"/>
        <v>5656</v>
      </c>
      <c r="O213" s="3">
        <f t="shared" si="55"/>
        <v>945</v>
      </c>
    </row>
    <row r="214" spans="1:16" x14ac:dyDescent="0.35">
      <c r="A214" t="s">
        <v>259</v>
      </c>
      <c r="B214" t="s">
        <v>270</v>
      </c>
      <c r="C214" t="s">
        <v>262</v>
      </c>
      <c r="D214">
        <v>0</v>
      </c>
      <c r="E214">
        <v>10</v>
      </c>
      <c r="F214" s="3">
        <v>154.19999999999999</v>
      </c>
      <c r="G214" s="3">
        <v>155.80000000000001</v>
      </c>
      <c r="H214" s="3">
        <v>164.1</v>
      </c>
      <c r="I214" s="3">
        <v>159.1</v>
      </c>
      <c r="J214" s="3">
        <v>283.2</v>
      </c>
      <c r="K214" s="3">
        <v>247.3</v>
      </c>
      <c r="L214" s="3">
        <v>246.7</v>
      </c>
      <c r="M214" s="3">
        <v>490.7</v>
      </c>
      <c r="N214" s="3">
        <v>487.4</v>
      </c>
      <c r="O214" s="3">
        <v>88.4</v>
      </c>
      <c r="P214" t="s">
        <v>272</v>
      </c>
    </row>
    <row r="215" spans="1:16" x14ac:dyDescent="0.35">
      <c r="A215" t="s">
        <v>259</v>
      </c>
      <c r="B215" t="s">
        <v>270</v>
      </c>
      <c r="C215" t="s">
        <v>262</v>
      </c>
      <c r="D215">
        <f>E214</f>
        <v>10</v>
      </c>
      <c r="E215">
        <v>11</v>
      </c>
      <c r="F215" s="3">
        <f>(($E215-10)*11.1)+F$214</f>
        <v>165.29999999999998</v>
      </c>
      <c r="G215" s="3">
        <f>(($E215-10)*11.2)+G$214</f>
        <v>167</v>
      </c>
      <c r="H215" s="3">
        <f>(($E215-10)*11.4)+H$214</f>
        <v>175.5</v>
      </c>
      <c r="I215" s="3">
        <f>(($E215-10)*11.1)+I$214</f>
        <v>170.2</v>
      </c>
      <c r="J215" s="3">
        <f>(($E215-10)*17)+J$214</f>
        <v>300.2</v>
      </c>
      <c r="K215" s="3">
        <f>(($E215-10)*14.9)+K$214</f>
        <v>262.2</v>
      </c>
      <c r="L215" s="3">
        <f>(($E215-10)*14.8)+L$214</f>
        <v>261.5</v>
      </c>
      <c r="M215" s="3">
        <f>(($E215-10)*24.4)+M$214</f>
        <v>515.1</v>
      </c>
      <c r="N215" s="3">
        <f>(($E215-10)*24.3)+N$214</f>
        <v>511.7</v>
      </c>
      <c r="O215" s="3">
        <f>(($E215-10)*6.2)+O$214</f>
        <v>94.600000000000009</v>
      </c>
      <c r="P215" t="s">
        <v>272</v>
      </c>
    </row>
    <row r="216" spans="1:16" x14ac:dyDescent="0.35">
      <c r="A216" t="s">
        <v>259</v>
      </c>
      <c r="B216" t="s">
        <v>270</v>
      </c>
      <c r="C216" t="s">
        <v>262</v>
      </c>
      <c r="D216">
        <f t="shared" ref="D216:D219" si="57">E215</f>
        <v>11</v>
      </c>
      <c r="E216">
        <v>12</v>
      </c>
      <c r="F216" s="3">
        <f>(($E216-10)*11.1)+F$214</f>
        <v>176.39999999999998</v>
      </c>
      <c r="G216" s="3">
        <f>(($E216-10)*11.2)+G$214</f>
        <v>178.20000000000002</v>
      </c>
      <c r="H216" s="3">
        <f>(($E216-10)*11.4)+H$214</f>
        <v>186.9</v>
      </c>
      <c r="I216" s="3">
        <f>(($E216-10)*11.1)+I$214</f>
        <v>181.29999999999998</v>
      </c>
      <c r="J216" s="3">
        <f>(($E216-10)*17)+J$214</f>
        <v>317.2</v>
      </c>
      <c r="K216" s="3">
        <f>(($E216-10)*14.9)+K$214</f>
        <v>277.10000000000002</v>
      </c>
      <c r="L216" s="3">
        <f>(($E216-10)*14.8)+L$214</f>
        <v>276.3</v>
      </c>
      <c r="M216" s="3">
        <f>(($E216-10)*24.4)+M$214</f>
        <v>539.5</v>
      </c>
      <c r="N216" s="3">
        <f>(($E216-10)*24.3)+N$214</f>
        <v>536</v>
      </c>
      <c r="O216" s="3">
        <f>(($E216-10)*6.2)+O$214</f>
        <v>100.80000000000001</v>
      </c>
      <c r="P216" t="s">
        <v>272</v>
      </c>
    </row>
    <row r="217" spans="1:16" x14ac:dyDescent="0.35">
      <c r="A217" t="s">
        <v>259</v>
      </c>
      <c r="B217" t="s">
        <v>270</v>
      </c>
      <c r="C217" t="s">
        <v>262</v>
      </c>
      <c r="D217">
        <f t="shared" si="57"/>
        <v>12</v>
      </c>
      <c r="E217">
        <v>13</v>
      </c>
      <c r="F217" s="3">
        <f>(($E217-10)*11.1)+F$214</f>
        <v>187.5</v>
      </c>
      <c r="G217" s="3">
        <f>(($E217-10)*11.2)+G$214</f>
        <v>189.4</v>
      </c>
      <c r="H217" s="3">
        <f>(($E217-10)*11.4)+H$214</f>
        <v>198.3</v>
      </c>
      <c r="I217" s="3">
        <f>(($E217-10)*11.1)+I$214</f>
        <v>192.39999999999998</v>
      </c>
      <c r="J217" s="3">
        <f>(($E217-10)*17)+J$214</f>
        <v>334.2</v>
      </c>
      <c r="K217" s="3">
        <f>(($E217-10)*14.9)+K$214</f>
        <v>292</v>
      </c>
      <c r="L217" s="3">
        <f>(($E217-10)*14.8)+L$214</f>
        <v>291.10000000000002</v>
      </c>
      <c r="M217" s="3">
        <f>(($E217-10)*24.4)+M$214</f>
        <v>563.9</v>
      </c>
      <c r="N217" s="3">
        <f>(($E217-10)*24.3)+N$214</f>
        <v>560.29999999999995</v>
      </c>
      <c r="O217" s="3">
        <f>(($E217-10)*6.2)+O$214</f>
        <v>107</v>
      </c>
      <c r="P217" t="s">
        <v>272</v>
      </c>
    </row>
    <row r="218" spans="1:16" x14ac:dyDescent="0.35">
      <c r="A218" t="s">
        <v>259</v>
      </c>
      <c r="B218" t="s">
        <v>270</v>
      </c>
      <c r="C218" t="s">
        <v>262</v>
      </c>
      <c r="D218">
        <f t="shared" si="57"/>
        <v>13</v>
      </c>
      <c r="E218">
        <v>14</v>
      </c>
      <c r="F218" s="3">
        <f>(($E218-10)*11.1)+F$214</f>
        <v>198.6</v>
      </c>
      <c r="G218" s="3">
        <f>(($E218-10)*11.2)+G$214</f>
        <v>200.60000000000002</v>
      </c>
      <c r="H218" s="3">
        <f>(($E218-10)*11.4)+H$214</f>
        <v>209.7</v>
      </c>
      <c r="I218" s="3">
        <f>(($E218-10)*11.1)+I$214</f>
        <v>203.5</v>
      </c>
      <c r="J218" s="3">
        <f>(($E218-10)*17)+J$214</f>
        <v>351.2</v>
      </c>
      <c r="K218" s="3">
        <f>(($E218-10)*14.9)+K$214</f>
        <v>306.90000000000003</v>
      </c>
      <c r="L218" s="3">
        <f>(($E218-10)*14.8)+L$214</f>
        <v>305.89999999999998</v>
      </c>
      <c r="M218" s="3">
        <f>(($E218-10)*24.4)+M$214</f>
        <v>588.29999999999995</v>
      </c>
      <c r="N218" s="3">
        <f>(($E218-10)*24.3)+N$214</f>
        <v>584.6</v>
      </c>
      <c r="O218" s="3">
        <f>(($E218-10)*6.2)+O$214</f>
        <v>113.2</v>
      </c>
      <c r="P218" t="s">
        <v>272</v>
      </c>
    </row>
    <row r="219" spans="1:16" x14ac:dyDescent="0.35">
      <c r="A219" t="s">
        <v>259</v>
      </c>
      <c r="B219" t="s">
        <v>270</v>
      </c>
      <c r="C219" t="s">
        <v>262</v>
      </c>
      <c r="D219">
        <f t="shared" si="57"/>
        <v>14</v>
      </c>
      <c r="E219">
        <v>15</v>
      </c>
      <c r="F219" s="3">
        <f>(($E219-10)*11.1)+F$214</f>
        <v>209.7</v>
      </c>
      <c r="G219" s="3">
        <f>(($E219-10)*11.2)+G$214</f>
        <v>211.8</v>
      </c>
      <c r="H219" s="3">
        <f>(($E219-10)*11.4)+H$214</f>
        <v>221.1</v>
      </c>
      <c r="I219" s="3">
        <f>(($E219-10)*11.1)+I$214</f>
        <v>214.6</v>
      </c>
      <c r="J219" s="3">
        <f>(($E219-10)*17)+J$214</f>
        <v>368.2</v>
      </c>
      <c r="K219" s="3">
        <f>(($E219-10)*14.9)+K$214</f>
        <v>321.8</v>
      </c>
      <c r="L219" s="3">
        <f>(($E219-10)*14.8)+L$214</f>
        <v>320.7</v>
      </c>
      <c r="M219" s="3">
        <f>(($E219-10)*24.4)+M$214</f>
        <v>612.70000000000005</v>
      </c>
      <c r="N219" s="3">
        <f>(($E219-10)*24.3)+N$214</f>
        <v>608.9</v>
      </c>
      <c r="O219" s="3">
        <f>(($E219-10)*6.2)+O$214</f>
        <v>119.4</v>
      </c>
      <c r="P219" t="s">
        <v>272</v>
      </c>
    </row>
    <row r="220" spans="1:16" x14ac:dyDescent="0.35">
      <c r="A220" t="s">
        <v>259</v>
      </c>
      <c r="B220" t="s">
        <v>270</v>
      </c>
      <c r="C220" t="s">
        <v>262</v>
      </c>
      <c r="D220">
        <v>0</v>
      </c>
      <c r="E220">
        <v>25</v>
      </c>
      <c r="F220" s="3">
        <v>267.2</v>
      </c>
      <c r="G220" s="3">
        <v>269.89999999999998</v>
      </c>
      <c r="H220" s="3">
        <v>283.8</v>
      </c>
      <c r="I220" s="3">
        <v>275.10000000000002</v>
      </c>
      <c r="J220" s="3">
        <v>469.8</v>
      </c>
      <c r="K220" s="3">
        <v>399.5</v>
      </c>
      <c r="L220" s="3">
        <v>398.6</v>
      </c>
      <c r="M220" s="3">
        <v>877.5</v>
      </c>
      <c r="N220" s="3">
        <v>871.6</v>
      </c>
      <c r="O220" s="3">
        <v>152.5</v>
      </c>
      <c r="P220" t="s">
        <v>273</v>
      </c>
    </row>
    <row r="221" spans="1:16" x14ac:dyDescent="0.35">
      <c r="A221" t="s">
        <v>259</v>
      </c>
      <c r="B221" t="s">
        <v>270</v>
      </c>
      <c r="C221" t="s">
        <v>262</v>
      </c>
      <c r="D221">
        <f>E220</f>
        <v>25</v>
      </c>
      <c r="E221">
        <v>26</v>
      </c>
      <c r="F221" s="3">
        <f>(($E221-25)*11.3)+F$220</f>
        <v>278.5</v>
      </c>
      <c r="G221" s="3">
        <f>(($E221-25)*11.4)+G$220</f>
        <v>281.29999999999995</v>
      </c>
      <c r="H221" s="3">
        <f>(($E221-25)*11.6)+H$220</f>
        <v>295.40000000000003</v>
      </c>
      <c r="I221" s="3">
        <f>(($E221-25)*11.3)+I$220</f>
        <v>286.40000000000003</v>
      </c>
      <c r="J221" s="3">
        <f>(($E221-25)*18.3)+J$220</f>
        <v>488.1</v>
      </c>
      <c r="K221" s="3">
        <f>(($E221-25)*15.6)+K$220</f>
        <v>415.1</v>
      </c>
      <c r="L221" s="3">
        <f>(($E221-25)*15.5)+L$220</f>
        <v>414.1</v>
      </c>
      <c r="M221" s="3">
        <f>(($E221-25)*26.2)+M$220</f>
        <v>903.7</v>
      </c>
      <c r="N221" s="3">
        <f>(($E221-25)*26)+N$220</f>
        <v>897.6</v>
      </c>
      <c r="O221" s="3">
        <f>(($E221-25)*6.5)+O$220</f>
        <v>159</v>
      </c>
      <c r="P221" t="s">
        <v>273</v>
      </c>
    </row>
    <row r="222" spans="1:16" x14ac:dyDescent="0.35">
      <c r="A222" t="s">
        <v>259</v>
      </c>
      <c r="B222" t="s">
        <v>270</v>
      </c>
      <c r="C222" t="s">
        <v>262</v>
      </c>
      <c r="D222">
        <f t="shared" ref="D222:D225" si="58">E221</f>
        <v>26</v>
      </c>
      <c r="E222">
        <v>27</v>
      </c>
      <c r="F222" s="3">
        <f t="shared" ref="F222:F225" si="59">(($E222-25)*11.3)+F$220</f>
        <v>289.8</v>
      </c>
      <c r="G222" s="3">
        <f t="shared" ref="G222:G225" si="60">(($E222-25)*11.4)+G$220</f>
        <v>292.7</v>
      </c>
      <c r="H222" s="3">
        <f t="shared" ref="H222:H225" si="61">(($E222-25)*11.6)+H$220</f>
        <v>307</v>
      </c>
      <c r="I222" s="3">
        <f>(($E222-25)*11.3)+I$220</f>
        <v>297.70000000000005</v>
      </c>
      <c r="J222" s="3">
        <f t="shared" ref="J222:J225" si="62">(($E222-25)*18.3)+J$220</f>
        <v>506.40000000000003</v>
      </c>
      <c r="K222" s="3">
        <f t="shared" ref="K222:K225" si="63">(($E222-25)*15.6)+K$220</f>
        <v>430.7</v>
      </c>
      <c r="L222" s="3">
        <f t="shared" ref="L222:L225" si="64">(($E222-25)*15.5)+L$220</f>
        <v>429.6</v>
      </c>
      <c r="M222" s="3">
        <f t="shared" ref="M222:M225" si="65">(($E222-25)*26.2)+M$220</f>
        <v>929.9</v>
      </c>
      <c r="N222" s="3">
        <f t="shared" ref="N222:N225" si="66">(($E222-25)*26)+N$220</f>
        <v>923.6</v>
      </c>
      <c r="O222" s="3">
        <f t="shared" ref="O222:O225" si="67">(($E222-25)*6.5)+O$220</f>
        <v>165.5</v>
      </c>
      <c r="P222" t="s">
        <v>273</v>
      </c>
    </row>
    <row r="223" spans="1:16" x14ac:dyDescent="0.35">
      <c r="A223" t="s">
        <v>259</v>
      </c>
      <c r="B223" t="s">
        <v>270</v>
      </c>
      <c r="C223" t="s">
        <v>262</v>
      </c>
      <c r="D223">
        <f t="shared" si="58"/>
        <v>27</v>
      </c>
      <c r="E223">
        <v>28</v>
      </c>
      <c r="F223" s="3">
        <f t="shared" si="59"/>
        <v>301.10000000000002</v>
      </c>
      <c r="G223" s="3">
        <f t="shared" si="60"/>
        <v>304.09999999999997</v>
      </c>
      <c r="H223" s="3">
        <f t="shared" si="61"/>
        <v>318.60000000000002</v>
      </c>
      <c r="I223" s="3">
        <f>(($E223-25)*11.3)+I$220</f>
        <v>309</v>
      </c>
      <c r="J223" s="3">
        <f t="shared" si="62"/>
        <v>524.70000000000005</v>
      </c>
      <c r="K223" s="3">
        <f t="shared" si="63"/>
        <v>446.3</v>
      </c>
      <c r="L223" s="3">
        <f t="shared" si="64"/>
        <v>445.1</v>
      </c>
      <c r="M223" s="3">
        <f t="shared" si="65"/>
        <v>956.1</v>
      </c>
      <c r="N223" s="3">
        <f t="shared" si="66"/>
        <v>949.6</v>
      </c>
      <c r="O223" s="3">
        <f t="shared" si="67"/>
        <v>172</v>
      </c>
      <c r="P223" t="s">
        <v>273</v>
      </c>
    </row>
    <row r="224" spans="1:16" x14ac:dyDescent="0.35">
      <c r="A224" t="s">
        <v>259</v>
      </c>
      <c r="B224" t="s">
        <v>270</v>
      </c>
      <c r="C224" t="s">
        <v>262</v>
      </c>
      <c r="D224">
        <f t="shared" si="58"/>
        <v>28</v>
      </c>
      <c r="E224">
        <v>29</v>
      </c>
      <c r="F224" s="3">
        <f t="shared" si="59"/>
        <v>312.39999999999998</v>
      </c>
      <c r="G224" s="3">
        <f t="shared" si="60"/>
        <v>315.5</v>
      </c>
      <c r="H224" s="3">
        <f t="shared" si="61"/>
        <v>330.2</v>
      </c>
      <c r="I224" s="3">
        <f>(($E224-25)*11.3)+I$220</f>
        <v>320.3</v>
      </c>
      <c r="J224" s="3">
        <f t="shared" si="62"/>
        <v>543</v>
      </c>
      <c r="K224" s="3">
        <f t="shared" si="63"/>
        <v>461.9</v>
      </c>
      <c r="L224" s="3">
        <f t="shared" si="64"/>
        <v>460.6</v>
      </c>
      <c r="M224" s="3">
        <f t="shared" si="65"/>
        <v>982.3</v>
      </c>
      <c r="N224" s="3">
        <f t="shared" si="66"/>
        <v>975.6</v>
      </c>
      <c r="O224" s="3">
        <f t="shared" si="67"/>
        <v>178.5</v>
      </c>
      <c r="P224" t="s">
        <v>273</v>
      </c>
    </row>
    <row r="225" spans="1:16" x14ac:dyDescent="0.35">
      <c r="A225" t="s">
        <v>259</v>
      </c>
      <c r="B225" t="s">
        <v>270</v>
      </c>
      <c r="C225" t="s">
        <v>262</v>
      </c>
      <c r="D225">
        <f t="shared" si="58"/>
        <v>29</v>
      </c>
      <c r="E225">
        <v>30</v>
      </c>
      <c r="F225" s="3">
        <f t="shared" si="59"/>
        <v>323.7</v>
      </c>
      <c r="G225" s="3">
        <f t="shared" si="60"/>
        <v>326.89999999999998</v>
      </c>
      <c r="H225" s="3">
        <f t="shared" si="61"/>
        <v>341.8</v>
      </c>
      <c r="I225" s="3">
        <f>(($E225-25)*11.3)+I$220</f>
        <v>331.6</v>
      </c>
      <c r="J225" s="3">
        <f t="shared" si="62"/>
        <v>561.29999999999995</v>
      </c>
      <c r="K225" s="3">
        <f t="shared" si="63"/>
        <v>477.5</v>
      </c>
      <c r="L225" s="3">
        <f t="shared" si="64"/>
        <v>476.1</v>
      </c>
      <c r="M225" s="3">
        <f t="shared" si="65"/>
        <v>1008.5</v>
      </c>
      <c r="N225" s="3">
        <f t="shared" si="66"/>
        <v>1001.6</v>
      </c>
      <c r="O225" s="3">
        <f t="shared" si="67"/>
        <v>185</v>
      </c>
      <c r="P225" t="s">
        <v>273</v>
      </c>
    </row>
    <row r="226" spans="1:16" x14ac:dyDescent="0.35">
      <c r="A226" t="s">
        <v>259</v>
      </c>
      <c r="B226" t="s">
        <v>270</v>
      </c>
      <c r="C226" t="s">
        <v>263</v>
      </c>
      <c r="D226">
        <v>0</v>
      </c>
      <c r="E226">
        <v>1</v>
      </c>
      <c r="F226" s="3">
        <v>53.2</v>
      </c>
      <c r="G226" s="3">
        <v>60</v>
      </c>
      <c r="H226" s="3">
        <v>86.6</v>
      </c>
      <c r="I226" s="3">
        <v>91.5</v>
      </c>
      <c r="J226" s="3">
        <v>118.3</v>
      </c>
      <c r="K226" s="3">
        <v>107.6</v>
      </c>
      <c r="L226" s="3">
        <v>148.30000000000001</v>
      </c>
      <c r="M226" s="3">
        <v>211.5</v>
      </c>
      <c r="N226" s="3">
        <v>244.9</v>
      </c>
      <c r="O226" s="3">
        <v>61.3</v>
      </c>
    </row>
    <row r="227" spans="1:16" x14ac:dyDescent="0.35">
      <c r="A227" t="s">
        <v>259</v>
      </c>
      <c r="B227" t="s">
        <v>270</v>
      </c>
      <c r="C227" t="s">
        <v>263</v>
      </c>
      <c r="D227">
        <f>E226</f>
        <v>1</v>
      </c>
      <c r="E227">
        <v>2</v>
      </c>
      <c r="F227" s="3">
        <v>69.2</v>
      </c>
      <c r="G227" s="3">
        <v>85.6</v>
      </c>
      <c r="H227" s="3">
        <v>128.1</v>
      </c>
      <c r="I227" s="3">
        <v>135.9</v>
      </c>
      <c r="J227" s="3">
        <v>173.7</v>
      </c>
      <c r="K227" s="3">
        <v>158.5</v>
      </c>
      <c r="L227" s="3">
        <v>205.1</v>
      </c>
      <c r="M227" s="3">
        <v>311.10000000000002</v>
      </c>
      <c r="N227" s="3">
        <v>371.8</v>
      </c>
      <c r="O227" s="3">
        <v>81.099999999999994</v>
      </c>
    </row>
    <row r="228" spans="1:16" x14ac:dyDescent="0.35">
      <c r="A228" t="s">
        <v>259</v>
      </c>
      <c r="B228" t="s">
        <v>270</v>
      </c>
      <c r="C228" t="s">
        <v>263</v>
      </c>
      <c r="D228">
        <f t="shared" ref="D228:D291" si="68">E227</f>
        <v>2</v>
      </c>
      <c r="E228">
        <v>3</v>
      </c>
      <c r="F228" s="3">
        <v>85.1</v>
      </c>
      <c r="G228" s="3">
        <v>106.3</v>
      </c>
      <c r="H228" s="3">
        <v>168.1</v>
      </c>
      <c r="I228" s="3">
        <v>177.5</v>
      </c>
      <c r="J228" s="3">
        <v>230.4</v>
      </c>
      <c r="K228" s="3">
        <v>208.7</v>
      </c>
      <c r="L228" s="3">
        <v>265.60000000000002</v>
      </c>
      <c r="M228" s="3">
        <v>412.7</v>
      </c>
      <c r="N228" s="3">
        <v>496.9</v>
      </c>
      <c r="O228" s="3">
        <v>106.3</v>
      </c>
    </row>
    <row r="229" spans="1:16" x14ac:dyDescent="0.35">
      <c r="A229" t="s">
        <v>259</v>
      </c>
      <c r="B229" t="s">
        <v>270</v>
      </c>
      <c r="C229" t="s">
        <v>263</v>
      </c>
      <c r="D229">
        <f t="shared" si="68"/>
        <v>3</v>
      </c>
      <c r="E229">
        <v>4</v>
      </c>
      <c r="F229" s="3">
        <v>99.6</v>
      </c>
      <c r="G229" s="3">
        <v>122</v>
      </c>
      <c r="H229" s="3">
        <v>205.5</v>
      </c>
      <c r="I229" s="3">
        <v>216.8</v>
      </c>
      <c r="J229" s="3">
        <v>288.39999999999998</v>
      </c>
      <c r="K229" s="3">
        <v>259.3</v>
      </c>
      <c r="L229" s="3">
        <v>325.10000000000002</v>
      </c>
      <c r="M229" s="3">
        <v>527.5</v>
      </c>
      <c r="N229" s="3">
        <v>620.9</v>
      </c>
      <c r="O229" s="3">
        <v>130</v>
      </c>
    </row>
    <row r="230" spans="1:16" x14ac:dyDescent="0.35">
      <c r="A230" t="s">
        <v>259</v>
      </c>
      <c r="B230" t="s">
        <v>270</v>
      </c>
      <c r="C230" t="s">
        <v>263</v>
      </c>
      <c r="D230">
        <f t="shared" si="68"/>
        <v>4</v>
      </c>
      <c r="E230">
        <v>5</v>
      </c>
      <c r="F230" s="3">
        <v>115.1</v>
      </c>
      <c r="G230" s="3">
        <v>137.5</v>
      </c>
      <c r="H230" s="3">
        <v>242.7</v>
      </c>
      <c r="I230" s="3">
        <v>255.7</v>
      </c>
      <c r="J230" s="3">
        <v>347</v>
      </c>
      <c r="K230" s="3">
        <v>309.5</v>
      </c>
      <c r="L230" s="3">
        <v>382</v>
      </c>
      <c r="M230" s="3">
        <v>628.79999999999995</v>
      </c>
      <c r="N230" s="3">
        <v>744.5</v>
      </c>
      <c r="O230" s="3">
        <v>153.69999999999999</v>
      </c>
    </row>
    <row r="231" spans="1:16" x14ac:dyDescent="0.35">
      <c r="A231" t="s">
        <v>259</v>
      </c>
      <c r="B231" t="s">
        <v>270</v>
      </c>
      <c r="C231" t="s">
        <v>263</v>
      </c>
      <c r="D231">
        <f t="shared" si="68"/>
        <v>5</v>
      </c>
      <c r="E231">
        <v>6</v>
      </c>
      <c r="F231" s="3">
        <v>125.3</v>
      </c>
      <c r="G231" s="3">
        <v>151.9</v>
      </c>
      <c r="H231" s="3">
        <v>263.89999999999998</v>
      </c>
      <c r="I231" s="3">
        <v>281.5</v>
      </c>
      <c r="J231" s="3">
        <v>387.5</v>
      </c>
      <c r="K231" s="3">
        <v>342.7</v>
      </c>
      <c r="L231" s="3">
        <v>428.2</v>
      </c>
      <c r="M231" s="3">
        <v>715.4</v>
      </c>
      <c r="N231" s="3">
        <v>869.2</v>
      </c>
      <c r="O231" s="3">
        <v>160.9</v>
      </c>
    </row>
    <row r="232" spans="1:16" x14ac:dyDescent="0.35">
      <c r="A232" t="s">
        <v>259</v>
      </c>
      <c r="B232" t="s">
        <v>270</v>
      </c>
      <c r="C232" t="s">
        <v>263</v>
      </c>
      <c r="D232">
        <f t="shared" si="68"/>
        <v>6</v>
      </c>
      <c r="E232">
        <v>7</v>
      </c>
      <c r="F232" s="3">
        <v>137</v>
      </c>
      <c r="G232" s="3">
        <v>166.1</v>
      </c>
      <c r="H232" s="3">
        <v>294.10000000000002</v>
      </c>
      <c r="I232" s="3">
        <v>314.10000000000002</v>
      </c>
      <c r="J232" s="3">
        <v>436.8</v>
      </c>
      <c r="K232" s="3">
        <v>382.8</v>
      </c>
      <c r="L232" s="3">
        <v>480</v>
      </c>
      <c r="M232" s="3">
        <v>814.8</v>
      </c>
      <c r="N232" s="3">
        <v>1009.3</v>
      </c>
      <c r="O232" s="3">
        <v>168.1</v>
      </c>
    </row>
    <row r="233" spans="1:16" x14ac:dyDescent="0.35">
      <c r="A233" t="s">
        <v>259</v>
      </c>
      <c r="B233" t="s">
        <v>270</v>
      </c>
      <c r="C233" t="s">
        <v>263</v>
      </c>
      <c r="D233">
        <f t="shared" si="68"/>
        <v>7</v>
      </c>
      <c r="E233">
        <v>8</v>
      </c>
      <c r="F233" s="3">
        <v>148.4</v>
      </c>
      <c r="G233" s="3">
        <v>177.6</v>
      </c>
      <c r="H233" s="3">
        <v>323.10000000000002</v>
      </c>
      <c r="I233" s="3">
        <v>344.7</v>
      </c>
      <c r="J233" s="3">
        <v>478.1</v>
      </c>
      <c r="K233" s="3">
        <v>420.5</v>
      </c>
      <c r="L233" s="3">
        <v>522.79999999999995</v>
      </c>
      <c r="M233" s="3">
        <v>902.5</v>
      </c>
      <c r="N233" s="3">
        <v>1115.2</v>
      </c>
      <c r="O233" s="3">
        <v>177.9</v>
      </c>
    </row>
    <row r="234" spans="1:16" x14ac:dyDescent="0.35">
      <c r="A234" t="s">
        <v>259</v>
      </c>
      <c r="B234" t="s">
        <v>270</v>
      </c>
      <c r="C234" t="s">
        <v>263</v>
      </c>
      <c r="D234">
        <f t="shared" si="68"/>
        <v>8</v>
      </c>
      <c r="E234">
        <v>9</v>
      </c>
      <c r="F234" s="3">
        <v>159.9</v>
      </c>
      <c r="G234" s="3">
        <v>188.2</v>
      </c>
      <c r="H234" s="3">
        <v>349.9</v>
      </c>
      <c r="I234" s="3">
        <v>374.1</v>
      </c>
      <c r="J234" s="3">
        <v>519.5</v>
      </c>
      <c r="K234" s="3">
        <v>456.7</v>
      </c>
      <c r="L234" s="3">
        <v>565.4</v>
      </c>
      <c r="M234" s="3">
        <v>977.1</v>
      </c>
      <c r="N234" s="3">
        <v>1185.8</v>
      </c>
      <c r="O234" s="3">
        <v>186.2</v>
      </c>
    </row>
    <row r="235" spans="1:16" x14ac:dyDescent="0.35">
      <c r="A235" t="s">
        <v>259</v>
      </c>
      <c r="B235" t="s">
        <v>270</v>
      </c>
      <c r="C235" t="s">
        <v>263</v>
      </c>
      <c r="D235">
        <f t="shared" si="68"/>
        <v>9</v>
      </c>
      <c r="E235">
        <v>10</v>
      </c>
      <c r="F235" s="3">
        <v>171.2</v>
      </c>
      <c r="G235" s="3">
        <v>198.8</v>
      </c>
      <c r="H235" s="3">
        <v>377.2</v>
      </c>
      <c r="I235" s="3">
        <v>403.6</v>
      </c>
      <c r="J235" s="3">
        <v>550.29999999999995</v>
      </c>
      <c r="K235" s="3">
        <v>497.8</v>
      </c>
      <c r="L235" s="3">
        <v>607.6</v>
      </c>
      <c r="M235" s="3">
        <v>1058.4000000000001</v>
      </c>
      <c r="N235" s="3">
        <v>1256.8</v>
      </c>
      <c r="O235" s="3">
        <v>194.6</v>
      </c>
    </row>
    <row r="236" spans="1:16" x14ac:dyDescent="0.35">
      <c r="A236" t="s">
        <v>259</v>
      </c>
      <c r="B236" t="s">
        <v>270</v>
      </c>
      <c r="C236" t="s">
        <v>263</v>
      </c>
      <c r="D236">
        <f t="shared" si="68"/>
        <v>10</v>
      </c>
      <c r="E236">
        <v>11</v>
      </c>
      <c r="F236" s="3">
        <v>179.8</v>
      </c>
      <c r="G236" s="3">
        <v>211.5</v>
      </c>
      <c r="H236" s="3">
        <v>398.1</v>
      </c>
      <c r="I236" s="3">
        <v>425.7</v>
      </c>
      <c r="J236" s="3">
        <v>585</v>
      </c>
      <c r="K236" s="3">
        <v>539.5</v>
      </c>
      <c r="L236" s="3">
        <v>648.1</v>
      </c>
      <c r="M236" s="3">
        <v>1116.8</v>
      </c>
      <c r="N236" s="3">
        <v>1301.0999999999999</v>
      </c>
      <c r="O236" s="3">
        <v>202.3</v>
      </c>
    </row>
    <row r="237" spans="1:16" x14ac:dyDescent="0.35">
      <c r="A237" t="s">
        <v>259</v>
      </c>
      <c r="B237" t="s">
        <v>270</v>
      </c>
      <c r="C237" t="s">
        <v>263</v>
      </c>
      <c r="D237">
        <f t="shared" si="68"/>
        <v>11</v>
      </c>
      <c r="E237">
        <v>12</v>
      </c>
      <c r="F237" s="3">
        <v>188.6</v>
      </c>
      <c r="G237" s="3">
        <v>220.2</v>
      </c>
      <c r="H237" s="3">
        <v>411.7</v>
      </c>
      <c r="I237" s="3">
        <v>434.1</v>
      </c>
      <c r="J237" s="3">
        <v>597.6</v>
      </c>
      <c r="K237" s="3">
        <v>577</v>
      </c>
      <c r="L237" s="3">
        <v>688.4</v>
      </c>
      <c r="M237" s="3">
        <v>1175.0999999999999</v>
      </c>
      <c r="N237" s="3">
        <v>1359.5</v>
      </c>
      <c r="O237" s="3">
        <v>210.2</v>
      </c>
    </row>
    <row r="238" spans="1:16" x14ac:dyDescent="0.35">
      <c r="A238" t="s">
        <v>259</v>
      </c>
      <c r="B238" t="s">
        <v>270</v>
      </c>
      <c r="C238" t="s">
        <v>263</v>
      </c>
      <c r="D238">
        <f t="shared" si="68"/>
        <v>12</v>
      </c>
      <c r="E238">
        <v>13</v>
      </c>
      <c r="F238" s="3">
        <v>197.4</v>
      </c>
      <c r="G238" s="3">
        <v>228.8</v>
      </c>
      <c r="H238" s="3">
        <v>424.2</v>
      </c>
      <c r="I238" s="3">
        <v>457.2</v>
      </c>
      <c r="J238" s="3">
        <v>618.1</v>
      </c>
      <c r="K238" s="3">
        <v>609</v>
      </c>
      <c r="L238" s="3">
        <v>730.6</v>
      </c>
      <c r="M238" s="3">
        <v>1231.7</v>
      </c>
      <c r="N238" s="3">
        <v>1421.6</v>
      </c>
      <c r="O238" s="3">
        <v>217.8</v>
      </c>
    </row>
    <row r="239" spans="1:16" x14ac:dyDescent="0.35">
      <c r="A239" t="s">
        <v>259</v>
      </c>
      <c r="B239" t="s">
        <v>270</v>
      </c>
      <c r="C239" t="s">
        <v>263</v>
      </c>
      <c r="D239">
        <f t="shared" si="68"/>
        <v>13</v>
      </c>
      <c r="E239">
        <v>14</v>
      </c>
      <c r="F239" s="3">
        <v>204.7</v>
      </c>
      <c r="G239" s="3">
        <v>237.6</v>
      </c>
      <c r="H239" s="3">
        <v>428.7</v>
      </c>
      <c r="I239" s="3">
        <v>472.1</v>
      </c>
      <c r="J239" s="3">
        <v>628.20000000000005</v>
      </c>
      <c r="K239" s="3">
        <v>641.5</v>
      </c>
      <c r="L239" s="3">
        <v>772.6</v>
      </c>
      <c r="M239" s="3">
        <v>1251.0999999999999</v>
      </c>
      <c r="N239" s="3">
        <v>1457.2</v>
      </c>
      <c r="O239" s="3">
        <v>225.4</v>
      </c>
    </row>
    <row r="240" spans="1:16" x14ac:dyDescent="0.35">
      <c r="A240" t="s">
        <v>259</v>
      </c>
      <c r="B240" t="s">
        <v>270</v>
      </c>
      <c r="C240" t="s">
        <v>263</v>
      </c>
      <c r="D240">
        <f t="shared" si="68"/>
        <v>14</v>
      </c>
      <c r="E240">
        <v>15</v>
      </c>
      <c r="F240" s="3">
        <v>215.5</v>
      </c>
      <c r="G240" s="3">
        <v>245.5</v>
      </c>
      <c r="H240" s="3">
        <v>436.2</v>
      </c>
      <c r="I240" s="3">
        <v>487.3</v>
      </c>
      <c r="J240" s="3">
        <v>638.79999999999995</v>
      </c>
      <c r="K240" s="3">
        <v>667.8</v>
      </c>
      <c r="L240" s="3">
        <v>813.8</v>
      </c>
      <c r="M240" s="3">
        <v>1263.8</v>
      </c>
      <c r="N240" s="3">
        <v>1462.9</v>
      </c>
      <c r="O240" s="3">
        <v>233.3</v>
      </c>
    </row>
    <row r="241" spans="1:15" x14ac:dyDescent="0.35">
      <c r="A241" t="s">
        <v>259</v>
      </c>
      <c r="B241" t="s">
        <v>270</v>
      </c>
      <c r="C241" t="s">
        <v>263</v>
      </c>
      <c r="D241">
        <f t="shared" si="68"/>
        <v>15</v>
      </c>
      <c r="E241">
        <v>16</v>
      </c>
      <c r="F241" s="3">
        <v>218.5</v>
      </c>
      <c r="G241" s="3">
        <v>249.5</v>
      </c>
      <c r="H241" s="3">
        <v>451.6</v>
      </c>
      <c r="I241" s="3">
        <v>500.9</v>
      </c>
      <c r="J241" s="3">
        <v>666.4</v>
      </c>
      <c r="K241" s="3">
        <v>695.4</v>
      </c>
      <c r="L241" s="3">
        <v>831.1</v>
      </c>
      <c r="M241" s="3">
        <v>1264.4000000000001</v>
      </c>
      <c r="N241" s="3">
        <v>1468.1</v>
      </c>
      <c r="O241" s="3">
        <v>237.2</v>
      </c>
    </row>
    <row r="242" spans="1:15" x14ac:dyDescent="0.35">
      <c r="A242" t="s">
        <v>259</v>
      </c>
      <c r="B242" t="s">
        <v>270</v>
      </c>
      <c r="C242" t="s">
        <v>263</v>
      </c>
      <c r="D242">
        <f t="shared" si="68"/>
        <v>16</v>
      </c>
      <c r="E242">
        <v>17</v>
      </c>
      <c r="F242" s="3">
        <v>224.3</v>
      </c>
      <c r="G242" s="3">
        <v>251.1</v>
      </c>
      <c r="H242" s="3">
        <v>454.7</v>
      </c>
      <c r="I242" s="3">
        <v>514.20000000000005</v>
      </c>
      <c r="J242" s="3">
        <v>669.9</v>
      </c>
      <c r="K242" s="3">
        <v>713.6</v>
      </c>
      <c r="L242" s="3">
        <v>840.5</v>
      </c>
      <c r="M242" s="3">
        <v>1276.9000000000001</v>
      </c>
      <c r="N242" s="3">
        <v>1473.3</v>
      </c>
      <c r="O242" s="3">
        <v>245.4</v>
      </c>
    </row>
    <row r="243" spans="1:15" x14ac:dyDescent="0.35">
      <c r="A243" t="s">
        <v>259</v>
      </c>
      <c r="B243" t="s">
        <v>270</v>
      </c>
      <c r="C243" t="s">
        <v>263</v>
      </c>
      <c r="D243">
        <f t="shared" si="68"/>
        <v>17</v>
      </c>
      <c r="E243">
        <v>18</v>
      </c>
      <c r="F243" s="3">
        <v>225.5</v>
      </c>
      <c r="G243" s="3">
        <v>252.4</v>
      </c>
      <c r="H243" s="3">
        <v>458</v>
      </c>
      <c r="I243" s="3">
        <v>515.5</v>
      </c>
      <c r="J243" s="3">
        <v>671.9</v>
      </c>
      <c r="K243" s="3">
        <v>726</v>
      </c>
      <c r="L243" s="3">
        <v>849.7</v>
      </c>
      <c r="M243" s="3">
        <v>1277.5999999999999</v>
      </c>
      <c r="N243" s="3">
        <v>1477.2</v>
      </c>
      <c r="O243" s="3">
        <v>253.7</v>
      </c>
    </row>
    <row r="244" spans="1:15" x14ac:dyDescent="0.35">
      <c r="A244" t="s">
        <v>259</v>
      </c>
      <c r="B244" t="s">
        <v>270</v>
      </c>
      <c r="C244" t="s">
        <v>263</v>
      </c>
      <c r="D244">
        <f t="shared" si="68"/>
        <v>18</v>
      </c>
      <c r="E244">
        <v>19</v>
      </c>
      <c r="F244" s="3">
        <v>226.6</v>
      </c>
      <c r="G244" s="3">
        <v>252.9</v>
      </c>
      <c r="H244" s="3">
        <v>461</v>
      </c>
      <c r="I244" s="3">
        <v>516.29999999999995</v>
      </c>
      <c r="J244" s="3">
        <v>675.8</v>
      </c>
      <c r="K244" s="3">
        <v>730.8</v>
      </c>
      <c r="L244" s="3">
        <v>851</v>
      </c>
      <c r="M244" s="3">
        <v>1277.9000000000001</v>
      </c>
      <c r="N244" s="3">
        <v>1480.7</v>
      </c>
      <c r="O244" s="3">
        <v>257</v>
      </c>
    </row>
    <row r="245" spans="1:15" x14ac:dyDescent="0.35">
      <c r="A245" t="s">
        <v>259</v>
      </c>
      <c r="B245" t="s">
        <v>270</v>
      </c>
      <c r="C245" t="s">
        <v>263</v>
      </c>
      <c r="D245">
        <f t="shared" si="68"/>
        <v>19</v>
      </c>
      <c r="E245">
        <v>20</v>
      </c>
      <c r="F245" s="3">
        <v>227.7</v>
      </c>
      <c r="G245" s="3">
        <v>256.2</v>
      </c>
      <c r="H245" s="3">
        <v>468.7</v>
      </c>
      <c r="I245" s="3">
        <v>516.6</v>
      </c>
      <c r="J245" s="3">
        <v>693.1</v>
      </c>
      <c r="K245" s="3">
        <v>741.9</v>
      </c>
      <c r="L245" s="3">
        <v>854.8</v>
      </c>
      <c r="M245" s="3">
        <v>1278.2</v>
      </c>
      <c r="N245" s="3">
        <v>1485.8</v>
      </c>
      <c r="O245" s="3">
        <v>264.7</v>
      </c>
    </row>
    <row r="246" spans="1:15" x14ac:dyDescent="0.35">
      <c r="A246" t="s">
        <v>259</v>
      </c>
      <c r="B246" t="s">
        <v>270</v>
      </c>
      <c r="C246" t="s">
        <v>263</v>
      </c>
      <c r="D246">
        <f t="shared" si="68"/>
        <v>20</v>
      </c>
      <c r="E246">
        <v>21</v>
      </c>
      <c r="F246" s="3">
        <f>E246*10.5</f>
        <v>220.5</v>
      </c>
      <c r="G246" s="3">
        <f>E246*12</f>
        <v>252</v>
      </c>
      <c r="H246" s="3">
        <f>E246*21</f>
        <v>441</v>
      </c>
      <c r="I246" s="3">
        <f>E246*22.2</f>
        <v>466.2</v>
      </c>
      <c r="J246" s="3">
        <f>E246*33.5</f>
        <v>703.5</v>
      </c>
      <c r="K246" s="3">
        <f>E246*35.6</f>
        <v>747.6</v>
      </c>
      <c r="L246" s="3">
        <f>E246*39.8</f>
        <v>835.8</v>
      </c>
      <c r="M246" s="3">
        <f>E246*61.5</f>
        <v>1291.5</v>
      </c>
      <c r="N246" s="3">
        <f>E246*70.3</f>
        <v>1476.3</v>
      </c>
      <c r="O246" s="3">
        <f>E246*12.3</f>
        <v>258.3</v>
      </c>
    </row>
    <row r="247" spans="1:15" x14ac:dyDescent="0.35">
      <c r="A247" t="s">
        <v>259</v>
      </c>
      <c r="B247" t="s">
        <v>270</v>
      </c>
      <c r="C247" t="s">
        <v>263</v>
      </c>
      <c r="D247">
        <f t="shared" si="68"/>
        <v>21</v>
      </c>
      <c r="E247">
        <v>22</v>
      </c>
      <c r="F247" s="3">
        <f t="shared" ref="F247:F269" si="69">E247*10.5</f>
        <v>231</v>
      </c>
      <c r="G247" s="3">
        <f t="shared" ref="G247:G269" si="70">E247*12</f>
        <v>264</v>
      </c>
      <c r="H247" s="3">
        <f t="shared" ref="H247:H269" si="71">E247*21</f>
        <v>462</v>
      </c>
      <c r="I247" s="3">
        <f t="shared" ref="I247:I269" si="72">E247*22.2</f>
        <v>488.4</v>
      </c>
      <c r="J247" s="3">
        <f t="shared" ref="J247:J269" si="73">E247*33.5</f>
        <v>737</v>
      </c>
      <c r="K247" s="3">
        <f t="shared" ref="K247:K269" si="74">E247*35.6</f>
        <v>783.2</v>
      </c>
      <c r="L247" s="3">
        <f t="shared" ref="L247:L269" si="75">E247*39.8</f>
        <v>875.59999999999991</v>
      </c>
      <c r="M247" s="3">
        <f t="shared" ref="M247:M269" si="76">E247*61.5</f>
        <v>1353</v>
      </c>
      <c r="N247" s="3">
        <f t="shared" ref="N247:N269" si="77">E247*70.3</f>
        <v>1546.6</v>
      </c>
      <c r="O247" s="3">
        <f t="shared" ref="O247:O269" si="78">E247*12.3</f>
        <v>270.60000000000002</v>
      </c>
    </row>
    <row r="248" spans="1:15" x14ac:dyDescent="0.35">
      <c r="A248" t="s">
        <v>259</v>
      </c>
      <c r="B248" t="s">
        <v>270</v>
      </c>
      <c r="C248" t="s">
        <v>263</v>
      </c>
      <c r="D248">
        <f t="shared" si="68"/>
        <v>22</v>
      </c>
      <c r="E248">
        <v>23</v>
      </c>
      <c r="F248" s="3">
        <f t="shared" si="69"/>
        <v>241.5</v>
      </c>
      <c r="G248" s="3">
        <f t="shared" si="70"/>
        <v>276</v>
      </c>
      <c r="H248" s="3">
        <f t="shared" si="71"/>
        <v>483</v>
      </c>
      <c r="I248" s="3">
        <f t="shared" si="72"/>
        <v>510.59999999999997</v>
      </c>
      <c r="J248" s="3">
        <f t="shared" si="73"/>
        <v>770.5</v>
      </c>
      <c r="K248" s="3">
        <f t="shared" si="74"/>
        <v>818.80000000000007</v>
      </c>
      <c r="L248" s="3">
        <f t="shared" si="75"/>
        <v>915.4</v>
      </c>
      <c r="M248" s="3">
        <f t="shared" si="76"/>
        <v>1414.5</v>
      </c>
      <c r="N248" s="3">
        <f t="shared" si="77"/>
        <v>1616.8999999999999</v>
      </c>
      <c r="O248" s="3">
        <f t="shared" si="78"/>
        <v>282.90000000000003</v>
      </c>
    </row>
    <row r="249" spans="1:15" x14ac:dyDescent="0.35">
      <c r="A249" t="s">
        <v>259</v>
      </c>
      <c r="B249" t="s">
        <v>270</v>
      </c>
      <c r="C249" t="s">
        <v>263</v>
      </c>
      <c r="D249">
        <f t="shared" si="68"/>
        <v>23</v>
      </c>
      <c r="E249">
        <v>24</v>
      </c>
      <c r="F249" s="3">
        <f t="shared" si="69"/>
        <v>252</v>
      </c>
      <c r="G249" s="3">
        <f t="shared" si="70"/>
        <v>288</v>
      </c>
      <c r="H249" s="3">
        <f t="shared" si="71"/>
        <v>504</v>
      </c>
      <c r="I249" s="3">
        <f t="shared" si="72"/>
        <v>532.79999999999995</v>
      </c>
      <c r="J249" s="3">
        <f t="shared" si="73"/>
        <v>804</v>
      </c>
      <c r="K249" s="3">
        <f t="shared" si="74"/>
        <v>854.40000000000009</v>
      </c>
      <c r="L249" s="3">
        <f t="shared" si="75"/>
        <v>955.19999999999993</v>
      </c>
      <c r="M249" s="3">
        <f t="shared" si="76"/>
        <v>1476</v>
      </c>
      <c r="N249" s="3">
        <f t="shared" si="77"/>
        <v>1687.1999999999998</v>
      </c>
      <c r="O249" s="3">
        <f t="shared" si="78"/>
        <v>295.20000000000005</v>
      </c>
    </row>
    <row r="250" spans="1:15" x14ac:dyDescent="0.35">
      <c r="A250" t="s">
        <v>259</v>
      </c>
      <c r="B250" t="s">
        <v>270</v>
      </c>
      <c r="C250" t="s">
        <v>263</v>
      </c>
      <c r="D250">
        <f t="shared" si="68"/>
        <v>24</v>
      </c>
      <c r="E250">
        <v>25</v>
      </c>
      <c r="F250" s="3">
        <f t="shared" si="69"/>
        <v>262.5</v>
      </c>
      <c r="G250" s="3">
        <f t="shared" si="70"/>
        <v>300</v>
      </c>
      <c r="H250" s="3">
        <f t="shared" si="71"/>
        <v>525</v>
      </c>
      <c r="I250" s="3">
        <f t="shared" si="72"/>
        <v>555</v>
      </c>
      <c r="J250" s="3">
        <f t="shared" si="73"/>
        <v>837.5</v>
      </c>
      <c r="K250" s="3">
        <f t="shared" si="74"/>
        <v>890</v>
      </c>
      <c r="L250" s="3">
        <f t="shared" si="75"/>
        <v>994.99999999999989</v>
      </c>
      <c r="M250" s="3">
        <f t="shared" si="76"/>
        <v>1537.5</v>
      </c>
      <c r="N250" s="3">
        <f t="shared" si="77"/>
        <v>1757.5</v>
      </c>
      <c r="O250" s="3">
        <f t="shared" si="78"/>
        <v>307.5</v>
      </c>
    </row>
    <row r="251" spans="1:15" x14ac:dyDescent="0.35">
      <c r="A251" t="s">
        <v>259</v>
      </c>
      <c r="B251" t="s">
        <v>270</v>
      </c>
      <c r="C251" t="s">
        <v>263</v>
      </c>
      <c r="D251">
        <f t="shared" si="68"/>
        <v>25</v>
      </c>
      <c r="E251">
        <v>26</v>
      </c>
      <c r="F251" s="3">
        <f t="shared" si="69"/>
        <v>273</v>
      </c>
      <c r="G251" s="3">
        <f t="shared" si="70"/>
        <v>312</v>
      </c>
      <c r="H251" s="3">
        <f t="shared" si="71"/>
        <v>546</v>
      </c>
      <c r="I251" s="3">
        <f t="shared" si="72"/>
        <v>577.19999999999993</v>
      </c>
      <c r="J251" s="3">
        <f t="shared" si="73"/>
        <v>871</v>
      </c>
      <c r="K251" s="3">
        <f t="shared" si="74"/>
        <v>925.6</v>
      </c>
      <c r="L251" s="3">
        <f t="shared" si="75"/>
        <v>1034.8</v>
      </c>
      <c r="M251" s="3">
        <f t="shared" si="76"/>
        <v>1599</v>
      </c>
      <c r="N251" s="3">
        <f t="shared" si="77"/>
        <v>1827.8</v>
      </c>
      <c r="O251" s="3">
        <f t="shared" si="78"/>
        <v>319.8</v>
      </c>
    </row>
    <row r="252" spans="1:15" x14ac:dyDescent="0.35">
      <c r="A252" t="s">
        <v>259</v>
      </c>
      <c r="B252" t="s">
        <v>270</v>
      </c>
      <c r="C252" t="s">
        <v>263</v>
      </c>
      <c r="D252">
        <f t="shared" si="68"/>
        <v>26</v>
      </c>
      <c r="E252">
        <v>27</v>
      </c>
      <c r="F252" s="3">
        <f t="shared" si="69"/>
        <v>283.5</v>
      </c>
      <c r="G252" s="3">
        <f t="shared" si="70"/>
        <v>324</v>
      </c>
      <c r="H252" s="3">
        <f t="shared" si="71"/>
        <v>567</v>
      </c>
      <c r="I252" s="3">
        <f t="shared" si="72"/>
        <v>599.4</v>
      </c>
      <c r="J252" s="3">
        <f t="shared" si="73"/>
        <v>904.5</v>
      </c>
      <c r="K252" s="3">
        <f t="shared" si="74"/>
        <v>961.2</v>
      </c>
      <c r="L252" s="3">
        <f t="shared" si="75"/>
        <v>1074.5999999999999</v>
      </c>
      <c r="M252" s="3">
        <f t="shared" si="76"/>
        <v>1660.5</v>
      </c>
      <c r="N252" s="3">
        <f t="shared" si="77"/>
        <v>1898.1</v>
      </c>
      <c r="O252" s="3">
        <f t="shared" si="78"/>
        <v>332.1</v>
      </c>
    </row>
    <row r="253" spans="1:15" x14ac:dyDescent="0.35">
      <c r="A253" t="s">
        <v>259</v>
      </c>
      <c r="B253" t="s">
        <v>270</v>
      </c>
      <c r="C253" t="s">
        <v>263</v>
      </c>
      <c r="D253">
        <f t="shared" si="68"/>
        <v>27</v>
      </c>
      <c r="E253">
        <v>28</v>
      </c>
      <c r="F253" s="3">
        <f t="shared" si="69"/>
        <v>294</v>
      </c>
      <c r="G253" s="3">
        <f t="shared" si="70"/>
        <v>336</v>
      </c>
      <c r="H253" s="3">
        <f t="shared" si="71"/>
        <v>588</v>
      </c>
      <c r="I253" s="3">
        <f t="shared" si="72"/>
        <v>621.6</v>
      </c>
      <c r="J253" s="3">
        <f t="shared" si="73"/>
        <v>938</v>
      </c>
      <c r="K253" s="3">
        <f t="shared" si="74"/>
        <v>996.80000000000007</v>
      </c>
      <c r="L253" s="3">
        <f t="shared" si="75"/>
        <v>1114.3999999999999</v>
      </c>
      <c r="M253" s="3">
        <f t="shared" si="76"/>
        <v>1722</v>
      </c>
      <c r="N253" s="3">
        <f t="shared" si="77"/>
        <v>1968.3999999999999</v>
      </c>
      <c r="O253" s="3">
        <f t="shared" si="78"/>
        <v>344.40000000000003</v>
      </c>
    </row>
    <row r="254" spans="1:15" x14ac:dyDescent="0.35">
      <c r="A254" t="s">
        <v>259</v>
      </c>
      <c r="B254" t="s">
        <v>270</v>
      </c>
      <c r="C254" t="s">
        <v>263</v>
      </c>
      <c r="D254">
        <f t="shared" si="68"/>
        <v>28</v>
      </c>
      <c r="E254">
        <v>29</v>
      </c>
      <c r="F254" s="3">
        <f t="shared" si="69"/>
        <v>304.5</v>
      </c>
      <c r="G254" s="3">
        <f t="shared" si="70"/>
        <v>348</v>
      </c>
      <c r="H254" s="3">
        <f t="shared" si="71"/>
        <v>609</v>
      </c>
      <c r="I254" s="3">
        <f t="shared" si="72"/>
        <v>643.79999999999995</v>
      </c>
      <c r="J254" s="3">
        <f t="shared" si="73"/>
        <v>971.5</v>
      </c>
      <c r="K254" s="3">
        <f t="shared" si="74"/>
        <v>1032.4000000000001</v>
      </c>
      <c r="L254" s="3">
        <f t="shared" si="75"/>
        <v>1154.1999999999998</v>
      </c>
      <c r="M254" s="3">
        <f t="shared" si="76"/>
        <v>1783.5</v>
      </c>
      <c r="N254" s="3">
        <f t="shared" si="77"/>
        <v>2038.6999999999998</v>
      </c>
      <c r="O254" s="3">
        <f t="shared" si="78"/>
        <v>356.70000000000005</v>
      </c>
    </row>
    <row r="255" spans="1:15" x14ac:dyDescent="0.35">
      <c r="A255" t="s">
        <v>259</v>
      </c>
      <c r="B255" t="s">
        <v>270</v>
      </c>
      <c r="C255" t="s">
        <v>263</v>
      </c>
      <c r="D255">
        <f t="shared" si="68"/>
        <v>29</v>
      </c>
      <c r="E255">
        <v>30</v>
      </c>
      <c r="F255" s="3">
        <f t="shared" si="69"/>
        <v>315</v>
      </c>
      <c r="G255" s="3">
        <f t="shared" si="70"/>
        <v>360</v>
      </c>
      <c r="H255" s="3">
        <f t="shared" si="71"/>
        <v>630</v>
      </c>
      <c r="I255" s="3">
        <f t="shared" si="72"/>
        <v>666</v>
      </c>
      <c r="J255" s="3">
        <f t="shared" si="73"/>
        <v>1005</v>
      </c>
      <c r="K255" s="3">
        <f t="shared" si="74"/>
        <v>1068</v>
      </c>
      <c r="L255" s="3">
        <f t="shared" si="75"/>
        <v>1194</v>
      </c>
      <c r="M255" s="3">
        <f t="shared" si="76"/>
        <v>1845</v>
      </c>
      <c r="N255" s="3">
        <f t="shared" si="77"/>
        <v>2109</v>
      </c>
      <c r="O255" s="3">
        <f t="shared" si="78"/>
        <v>369</v>
      </c>
    </row>
    <row r="256" spans="1:15" x14ac:dyDescent="0.35">
      <c r="A256" t="s">
        <v>259</v>
      </c>
      <c r="B256" t="s">
        <v>270</v>
      </c>
      <c r="C256" t="s">
        <v>263</v>
      </c>
      <c r="D256">
        <f t="shared" si="68"/>
        <v>30</v>
      </c>
      <c r="E256">
        <v>31</v>
      </c>
      <c r="F256" s="3">
        <f t="shared" si="69"/>
        <v>325.5</v>
      </c>
      <c r="G256" s="3">
        <f t="shared" si="70"/>
        <v>372</v>
      </c>
      <c r="H256" s="3">
        <f t="shared" si="71"/>
        <v>651</v>
      </c>
      <c r="I256" s="3">
        <f t="shared" si="72"/>
        <v>688.19999999999993</v>
      </c>
      <c r="J256" s="3">
        <f t="shared" si="73"/>
        <v>1038.5</v>
      </c>
      <c r="K256" s="3">
        <f t="shared" si="74"/>
        <v>1103.6000000000001</v>
      </c>
      <c r="L256" s="3">
        <f t="shared" si="75"/>
        <v>1233.8</v>
      </c>
      <c r="M256" s="3">
        <f t="shared" si="76"/>
        <v>1906.5</v>
      </c>
      <c r="N256" s="3">
        <f t="shared" si="77"/>
        <v>2179.2999999999997</v>
      </c>
      <c r="O256" s="3">
        <f t="shared" si="78"/>
        <v>381.3</v>
      </c>
    </row>
    <row r="257" spans="1:15" x14ac:dyDescent="0.35">
      <c r="A257" t="s">
        <v>259</v>
      </c>
      <c r="B257" t="s">
        <v>270</v>
      </c>
      <c r="C257" t="s">
        <v>263</v>
      </c>
      <c r="D257">
        <f t="shared" si="68"/>
        <v>31</v>
      </c>
      <c r="E257">
        <v>32</v>
      </c>
      <c r="F257" s="3">
        <f t="shared" si="69"/>
        <v>336</v>
      </c>
      <c r="G257" s="3">
        <f t="shared" si="70"/>
        <v>384</v>
      </c>
      <c r="H257" s="3">
        <f t="shared" si="71"/>
        <v>672</v>
      </c>
      <c r="I257" s="3">
        <f t="shared" si="72"/>
        <v>710.4</v>
      </c>
      <c r="J257" s="3">
        <f t="shared" si="73"/>
        <v>1072</v>
      </c>
      <c r="K257" s="3">
        <f t="shared" si="74"/>
        <v>1139.2</v>
      </c>
      <c r="L257" s="3">
        <f t="shared" si="75"/>
        <v>1273.5999999999999</v>
      </c>
      <c r="M257" s="3">
        <f t="shared" si="76"/>
        <v>1968</v>
      </c>
      <c r="N257" s="3">
        <f t="shared" si="77"/>
        <v>2249.6</v>
      </c>
      <c r="O257" s="3">
        <f t="shared" si="78"/>
        <v>393.6</v>
      </c>
    </row>
    <row r="258" spans="1:15" x14ac:dyDescent="0.35">
      <c r="A258" t="s">
        <v>259</v>
      </c>
      <c r="B258" t="s">
        <v>270</v>
      </c>
      <c r="C258" t="s">
        <v>263</v>
      </c>
      <c r="D258">
        <f t="shared" si="68"/>
        <v>32</v>
      </c>
      <c r="E258">
        <v>33</v>
      </c>
      <c r="F258" s="3">
        <f t="shared" si="69"/>
        <v>346.5</v>
      </c>
      <c r="G258" s="3">
        <f t="shared" si="70"/>
        <v>396</v>
      </c>
      <c r="H258" s="3">
        <f t="shared" si="71"/>
        <v>693</v>
      </c>
      <c r="I258" s="3">
        <f t="shared" si="72"/>
        <v>732.6</v>
      </c>
      <c r="J258" s="3">
        <f t="shared" si="73"/>
        <v>1105.5</v>
      </c>
      <c r="K258" s="3">
        <f t="shared" si="74"/>
        <v>1174.8</v>
      </c>
      <c r="L258" s="3">
        <f t="shared" si="75"/>
        <v>1313.3999999999999</v>
      </c>
      <c r="M258" s="3">
        <f t="shared" si="76"/>
        <v>2029.5</v>
      </c>
      <c r="N258" s="3">
        <f t="shared" si="77"/>
        <v>2319.9</v>
      </c>
      <c r="O258" s="3">
        <f t="shared" si="78"/>
        <v>405.90000000000003</v>
      </c>
    </row>
    <row r="259" spans="1:15" x14ac:dyDescent="0.35">
      <c r="A259" t="s">
        <v>259</v>
      </c>
      <c r="B259" t="s">
        <v>270</v>
      </c>
      <c r="C259" t="s">
        <v>263</v>
      </c>
      <c r="D259">
        <f t="shared" si="68"/>
        <v>33</v>
      </c>
      <c r="E259">
        <v>34</v>
      </c>
      <c r="F259" s="3">
        <f t="shared" si="69"/>
        <v>357</v>
      </c>
      <c r="G259" s="3">
        <f t="shared" si="70"/>
        <v>408</v>
      </c>
      <c r="H259" s="3">
        <f t="shared" si="71"/>
        <v>714</v>
      </c>
      <c r="I259" s="3">
        <f t="shared" si="72"/>
        <v>754.8</v>
      </c>
      <c r="J259" s="3">
        <f t="shared" si="73"/>
        <v>1139</v>
      </c>
      <c r="K259" s="3">
        <f t="shared" si="74"/>
        <v>1210.4000000000001</v>
      </c>
      <c r="L259" s="3">
        <f t="shared" si="75"/>
        <v>1353.1999999999998</v>
      </c>
      <c r="M259" s="3">
        <f t="shared" si="76"/>
        <v>2091</v>
      </c>
      <c r="N259" s="3">
        <f t="shared" si="77"/>
        <v>2390.1999999999998</v>
      </c>
      <c r="O259" s="3">
        <f t="shared" si="78"/>
        <v>418.20000000000005</v>
      </c>
    </row>
    <row r="260" spans="1:15" x14ac:dyDescent="0.35">
      <c r="A260" t="s">
        <v>259</v>
      </c>
      <c r="B260" t="s">
        <v>270</v>
      </c>
      <c r="C260" t="s">
        <v>263</v>
      </c>
      <c r="D260">
        <f t="shared" si="68"/>
        <v>34</v>
      </c>
      <c r="E260">
        <v>35</v>
      </c>
      <c r="F260" s="3">
        <f t="shared" si="69"/>
        <v>367.5</v>
      </c>
      <c r="G260" s="3">
        <f t="shared" si="70"/>
        <v>420</v>
      </c>
      <c r="H260" s="3">
        <f t="shared" si="71"/>
        <v>735</v>
      </c>
      <c r="I260" s="3">
        <f t="shared" si="72"/>
        <v>777</v>
      </c>
      <c r="J260" s="3">
        <f t="shared" si="73"/>
        <v>1172.5</v>
      </c>
      <c r="K260" s="3">
        <f t="shared" si="74"/>
        <v>1246</v>
      </c>
      <c r="L260" s="3">
        <f t="shared" si="75"/>
        <v>1393</v>
      </c>
      <c r="M260" s="3">
        <f t="shared" si="76"/>
        <v>2152.5</v>
      </c>
      <c r="N260" s="3">
        <f t="shared" si="77"/>
        <v>2460.5</v>
      </c>
      <c r="O260" s="3">
        <f t="shared" si="78"/>
        <v>430.5</v>
      </c>
    </row>
    <row r="261" spans="1:15" x14ac:dyDescent="0.35">
      <c r="A261" t="s">
        <v>259</v>
      </c>
      <c r="B261" t="s">
        <v>270</v>
      </c>
      <c r="C261" t="s">
        <v>263</v>
      </c>
      <c r="D261">
        <f t="shared" si="68"/>
        <v>35</v>
      </c>
      <c r="E261">
        <v>36</v>
      </c>
      <c r="F261" s="3">
        <f t="shared" si="69"/>
        <v>378</v>
      </c>
      <c r="G261" s="3">
        <f t="shared" si="70"/>
        <v>432</v>
      </c>
      <c r="H261" s="3">
        <f t="shared" si="71"/>
        <v>756</v>
      </c>
      <c r="I261" s="3">
        <f t="shared" si="72"/>
        <v>799.19999999999993</v>
      </c>
      <c r="J261" s="3">
        <f t="shared" si="73"/>
        <v>1206</v>
      </c>
      <c r="K261" s="3">
        <f t="shared" si="74"/>
        <v>1281.6000000000001</v>
      </c>
      <c r="L261" s="3">
        <f t="shared" si="75"/>
        <v>1432.8</v>
      </c>
      <c r="M261" s="3">
        <f t="shared" si="76"/>
        <v>2214</v>
      </c>
      <c r="N261" s="3">
        <f t="shared" si="77"/>
        <v>2530.7999999999997</v>
      </c>
      <c r="O261" s="3">
        <f t="shared" si="78"/>
        <v>442.8</v>
      </c>
    </row>
    <row r="262" spans="1:15" x14ac:dyDescent="0.35">
      <c r="A262" t="s">
        <v>259</v>
      </c>
      <c r="B262" t="s">
        <v>270</v>
      </c>
      <c r="C262" t="s">
        <v>263</v>
      </c>
      <c r="D262">
        <f t="shared" si="68"/>
        <v>36</v>
      </c>
      <c r="E262">
        <v>37</v>
      </c>
      <c r="F262" s="3">
        <f t="shared" si="69"/>
        <v>388.5</v>
      </c>
      <c r="G262" s="3">
        <f t="shared" si="70"/>
        <v>444</v>
      </c>
      <c r="H262" s="3">
        <f t="shared" si="71"/>
        <v>777</v>
      </c>
      <c r="I262" s="3">
        <f t="shared" si="72"/>
        <v>821.4</v>
      </c>
      <c r="J262" s="3">
        <f t="shared" si="73"/>
        <v>1239.5</v>
      </c>
      <c r="K262" s="3">
        <f t="shared" si="74"/>
        <v>1317.2</v>
      </c>
      <c r="L262" s="3">
        <f t="shared" si="75"/>
        <v>1472.6</v>
      </c>
      <c r="M262" s="3">
        <f t="shared" si="76"/>
        <v>2275.5</v>
      </c>
      <c r="N262" s="3">
        <f t="shared" si="77"/>
        <v>2601.1</v>
      </c>
      <c r="O262" s="3">
        <f t="shared" si="78"/>
        <v>455.1</v>
      </c>
    </row>
    <row r="263" spans="1:15" x14ac:dyDescent="0.35">
      <c r="A263" t="s">
        <v>259</v>
      </c>
      <c r="B263" t="s">
        <v>270</v>
      </c>
      <c r="C263" t="s">
        <v>263</v>
      </c>
      <c r="D263">
        <f t="shared" si="68"/>
        <v>37</v>
      </c>
      <c r="E263">
        <v>38</v>
      </c>
      <c r="F263" s="3">
        <f t="shared" si="69"/>
        <v>399</v>
      </c>
      <c r="G263" s="3">
        <f t="shared" si="70"/>
        <v>456</v>
      </c>
      <c r="H263" s="3">
        <f t="shared" si="71"/>
        <v>798</v>
      </c>
      <c r="I263" s="3">
        <f t="shared" si="72"/>
        <v>843.6</v>
      </c>
      <c r="J263" s="3">
        <f t="shared" si="73"/>
        <v>1273</v>
      </c>
      <c r="K263" s="3">
        <f t="shared" si="74"/>
        <v>1352.8</v>
      </c>
      <c r="L263" s="3">
        <f t="shared" si="75"/>
        <v>1512.3999999999999</v>
      </c>
      <c r="M263" s="3">
        <f t="shared" si="76"/>
        <v>2337</v>
      </c>
      <c r="N263" s="3">
        <f t="shared" si="77"/>
        <v>2671.4</v>
      </c>
      <c r="O263" s="3">
        <f t="shared" si="78"/>
        <v>467.40000000000003</v>
      </c>
    </row>
    <row r="264" spans="1:15" x14ac:dyDescent="0.35">
      <c r="A264" t="s">
        <v>259</v>
      </c>
      <c r="B264" t="s">
        <v>270</v>
      </c>
      <c r="C264" t="s">
        <v>263</v>
      </c>
      <c r="D264">
        <f t="shared" si="68"/>
        <v>38</v>
      </c>
      <c r="E264">
        <v>39</v>
      </c>
      <c r="F264" s="3">
        <f t="shared" si="69"/>
        <v>409.5</v>
      </c>
      <c r="G264" s="3">
        <f t="shared" si="70"/>
        <v>468</v>
      </c>
      <c r="H264" s="3">
        <f t="shared" si="71"/>
        <v>819</v>
      </c>
      <c r="I264" s="3">
        <f t="shared" si="72"/>
        <v>865.8</v>
      </c>
      <c r="J264" s="3">
        <f t="shared" si="73"/>
        <v>1306.5</v>
      </c>
      <c r="K264" s="3">
        <f t="shared" si="74"/>
        <v>1388.4</v>
      </c>
      <c r="L264" s="3">
        <f t="shared" si="75"/>
        <v>1552.1999999999998</v>
      </c>
      <c r="M264" s="3">
        <f t="shared" si="76"/>
        <v>2398.5</v>
      </c>
      <c r="N264" s="3">
        <f t="shared" si="77"/>
        <v>2741.7</v>
      </c>
      <c r="O264" s="3">
        <f t="shared" si="78"/>
        <v>479.70000000000005</v>
      </c>
    </row>
    <row r="265" spans="1:15" x14ac:dyDescent="0.35">
      <c r="A265" t="s">
        <v>259</v>
      </c>
      <c r="B265" t="s">
        <v>270</v>
      </c>
      <c r="C265" t="s">
        <v>263</v>
      </c>
      <c r="D265">
        <f t="shared" si="68"/>
        <v>39</v>
      </c>
      <c r="E265">
        <v>40</v>
      </c>
      <c r="F265" s="3">
        <f t="shared" si="69"/>
        <v>420</v>
      </c>
      <c r="G265" s="3">
        <f t="shared" si="70"/>
        <v>480</v>
      </c>
      <c r="H265" s="3">
        <f t="shared" si="71"/>
        <v>840</v>
      </c>
      <c r="I265" s="3">
        <f t="shared" si="72"/>
        <v>888</v>
      </c>
      <c r="J265" s="3">
        <f t="shared" si="73"/>
        <v>1340</v>
      </c>
      <c r="K265" s="3">
        <f t="shared" si="74"/>
        <v>1424</v>
      </c>
      <c r="L265" s="3">
        <f t="shared" si="75"/>
        <v>1592</v>
      </c>
      <c r="M265" s="3">
        <f t="shared" si="76"/>
        <v>2460</v>
      </c>
      <c r="N265" s="3">
        <f t="shared" si="77"/>
        <v>2812</v>
      </c>
      <c r="O265" s="3">
        <f t="shared" si="78"/>
        <v>492</v>
      </c>
    </row>
    <row r="266" spans="1:15" x14ac:dyDescent="0.35">
      <c r="A266" t="s">
        <v>259</v>
      </c>
      <c r="B266" t="s">
        <v>270</v>
      </c>
      <c r="C266" t="s">
        <v>263</v>
      </c>
      <c r="D266">
        <f t="shared" si="68"/>
        <v>40</v>
      </c>
      <c r="E266">
        <v>41</v>
      </c>
      <c r="F266" s="3">
        <f t="shared" si="69"/>
        <v>430.5</v>
      </c>
      <c r="G266" s="3">
        <f t="shared" si="70"/>
        <v>492</v>
      </c>
      <c r="H266" s="3">
        <f t="shared" si="71"/>
        <v>861</v>
      </c>
      <c r="I266" s="3">
        <f t="shared" si="72"/>
        <v>910.19999999999993</v>
      </c>
      <c r="J266" s="3">
        <f t="shared" si="73"/>
        <v>1373.5</v>
      </c>
      <c r="K266" s="3">
        <f t="shared" si="74"/>
        <v>1459.6000000000001</v>
      </c>
      <c r="L266" s="3">
        <f t="shared" si="75"/>
        <v>1631.8</v>
      </c>
      <c r="M266" s="3">
        <f t="shared" si="76"/>
        <v>2521.5</v>
      </c>
      <c r="N266" s="3">
        <f t="shared" si="77"/>
        <v>2882.2999999999997</v>
      </c>
      <c r="O266" s="3">
        <f t="shared" si="78"/>
        <v>504.3</v>
      </c>
    </row>
    <row r="267" spans="1:15" x14ac:dyDescent="0.35">
      <c r="A267" t="s">
        <v>259</v>
      </c>
      <c r="B267" t="s">
        <v>270</v>
      </c>
      <c r="C267" t="s">
        <v>263</v>
      </c>
      <c r="D267">
        <f t="shared" si="68"/>
        <v>41</v>
      </c>
      <c r="E267">
        <v>42</v>
      </c>
      <c r="F267" s="3">
        <f t="shared" si="69"/>
        <v>441</v>
      </c>
      <c r="G267" s="3">
        <f t="shared" si="70"/>
        <v>504</v>
      </c>
      <c r="H267" s="3">
        <f t="shared" si="71"/>
        <v>882</v>
      </c>
      <c r="I267" s="3">
        <f t="shared" si="72"/>
        <v>932.4</v>
      </c>
      <c r="J267" s="3">
        <f t="shared" si="73"/>
        <v>1407</v>
      </c>
      <c r="K267" s="3">
        <f t="shared" si="74"/>
        <v>1495.2</v>
      </c>
      <c r="L267" s="3">
        <f t="shared" si="75"/>
        <v>1671.6</v>
      </c>
      <c r="M267" s="3">
        <f t="shared" si="76"/>
        <v>2583</v>
      </c>
      <c r="N267" s="3">
        <f t="shared" si="77"/>
        <v>2952.6</v>
      </c>
      <c r="O267" s="3">
        <f t="shared" si="78"/>
        <v>516.6</v>
      </c>
    </row>
    <row r="268" spans="1:15" x14ac:dyDescent="0.35">
      <c r="A268" t="s">
        <v>259</v>
      </c>
      <c r="B268" t="s">
        <v>270</v>
      </c>
      <c r="C268" t="s">
        <v>263</v>
      </c>
      <c r="D268">
        <f t="shared" si="68"/>
        <v>42</v>
      </c>
      <c r="E268">
        <v>43</v>
      </c>
      <c r="F268" s="3">
        <f t="shared" si="69"/>
        <v>451.5</v>
      </c>
      <c r="G268" s="3">
        <f t="shared" si="70"/>
        <v>516</v>
      </c>
      <c r="H268" s="3">
        <f t="shared" si="71"/>
        <v>903</v>
      </c>
      <c r="I268" s="3">
        <f t="shared" si="72"/>
        <v>954.6</v>
      </c>
      <c r="J268" s="3">
        <f t="shared" si="73"/>
        <v>1440.5</v>
      </c>
      <c r="K268" s="3">
        <f t="shared" si="74"/>
        <v>1530.8</v>
      </c>
      <c r="L268" s="3">
        <f t="shared" si="75"/>
        <v>1711.3999999999999</v>
      </c>
      <c r="M268" s="3">
        <f t="shared" si="76"/>
        <v>2644.5</v>
      </c>
      <c r="N268" s="3">
        <f t="shared" si="77"/>
        <v>3022.9</v>
      </c>
      <c r="O268" s="3">
        <f t="shared" si="78"/>
        <v>528.9</v>
      </c>
    </row>
    <row r="269" spans="1:15" x14ac:dyDescent="0.35">
      <c r="A269" t="s">
        <v>259</v>
      </c>
      <c r="B269" t="s">
        <v>270</v>
      </c>
      <c r="C269" t="s">
        <v>263</v>
      </c>
      <c r="D269">
        <f t="shared" si="68"/>
        <v>43</v>
      </c>
      <c r="E269">
        <v>44</v>
      </c>
      <c r="F269" s="3">
        <f t="shared" si="69"/>
        <v>462</v>
      </c>
      <c r="G269" s="3">
        <f t="shared" si="70"/>
        <v>528</v>
      </c>
      <c r="H269" s="3">
        <f t="shared" si="71"/>
        <v>924</v>
      </c>
      <c r="I269" s="3">
        <f t="shared" si="72"/>
        <v>976.8</v>
      </c>
      <c r="J269" s="3">
        <f t="shared" si="73"/>
        <v>1474</v>
      </c>
      <c r="K269" s="3">
        <f t="shared" si="74"/>
        <v>1566.4</v>
      </c>
      <c r="L269" s="3">
        <f t="shared" si="75"/>
        <v>1751.1999999999998</v>
      </c>
      <c r="M269" s="3">
        <f t="shared" si="76"/>
        <v>2706</v>
      </c>
      <c r="N269" s="3">
        <f t="shared" si="77"/>
        <v>3093.2</v>
      </c>
      <c r="O269" s="3">
        <f t="shared" si="78"/>
        <v>541.20000000000005</v>
      </c>
    </row>
    <row r="270" spans="1:15" x14ac:dyDescent="0.35">
      <c r="A270" t="s">
        <v>259</v>
      </c>
      <c r="B270" t="s">
        <v>270</v>
      </c>
      <c r="C270" t="s">
        <v>263</v>
      </c>
      <c r="D270">
        <f t="shared" si="68"/>
        <v>44</v>
      </c>
      <c r="E270">
        <v>45</v>
      </c>
      <c r="F270" s="3">
        <f>E270*10</f>
        <v>450</v>
      </c>
      <c r="G270" s="3">
        <f>E270*11.9</f>
        <v>535.5</v>
      </c>
      <c r="H270" s="3">
        <f>E270*20.2</f>
        <v>909</v>
      </c>
      <c r="I270" s="3">
        <f>E270*21.3</f>
        <v>958.5</v>
      </c>
      <c r="J270" s="3">
        <f>E270*33.4</f>
        <v>1503</v>
      </c>
      <c r="K270" s="3">
        <f>E270*34.9</f>
        <v>1570.5</v>
      </c>
      <c r="L270" s="3">
        <f>E270*38.9</f>
        <v>1750.5</v>
      </c>
      <c r="M270" s="3">
        <f>E270*60.6</f>
        <v>2727</v>
      </c>
      <c r="N270" s="3">
        <f>E270*67.4</f>
        <v>3033.0000000000005</v>
      </c>
      <c r="O270" s="3">
        <f>E270*11.8</f>
        <v>531</v>
      </c>
    </row>
    <row r="271" spans="1:15" x14ac:dyDescent="0.35">
      <c r="A271" t="s">
        <v>259</v>
      </c>
      <c r="B271" t="s">
        <v>270</v>
      </c>
      <c r="C271" t="s">
        <v>263</v>
      </c>
      <c r="D271">
        <f t="shared" si="68"/>
        <v>45</v>
      </c>
      <c r="E271">
        <v>46</v>
      </c>
      <c r="F271" s="3">
        <f t="shared" ref="F271:F295" si="79">E271*10</f>
        <v>460</v>
      </c>
      <c r="G271" s="3">
        <f t="shared" ref="G271:G295" si="80">E271*11.9</f>
        <v>547.4</v>
      </c>
      <c r="H271" s="3">
        <f t="shared" ref="H271:H295" si="81">E271*20.2</f>
        <v>929.19999999999993</v>
      </c>
      <c r="I271" s="3">
        <f t="shared" ref="I271:I295" si="82">E271*21.3</f>
        <v>979.80000000000007</v>
      </c>
      <c r="J271" s="3">
        <f t="shared" ref="J271:J295" si="83">E271*33.4</f>
        <v>1536.3999999999999</v>
      </c>
      <c r="K271" s="3">
        <f t="shared" ref="K271:K295" si="84">E271*34.9</f>
        <v>1605.3999999999999</v>
      </c>
      <c r="L271" s="3">
        <f t="shared" ref="L271:L295" si="85">E271*38.9</f>
        <v>1789.3999999999999</v>
      </c>
      <c r="M271" s="3">
        <f t="shared" ref="M271:M295" si="86">E271*60.6</f>
        <v>2787.6</v>
      </c>
      <c r="N271" s="3">
        <f t="shared" ref="N271:N295" si="87">E271*67.4</f>
        <v>3100.4</v>
      </c>
      <c r="O271" s="3">
        <f t="shared" ref="O271:O295" si="88">E271*11.8</f>
        <v>542.80000000000007</v>
      </c>
    </row>
    <row r="272" spans="1:15" x14ac:dyDescent="0.35">
      <c r="A272" t="s">
        <v>259</v>
      </c>
      <c r="B272" t="s">
        <v>270</v>
      </c>
      <c r="C272" t="s">
        <v>263</v>
      </c>
      <c r="D272">
        <f t="shared" si="68"/>
        <v>46</v>
      </c>
      <c r="E272">
        <v>47</v>
      </c>
      <c r="F272" s="3">
        <f t="shared" si="79"/>
        <v>470</v>
      </c>
      <c r="G272" s="3">
        <f t="shared" si="80"/>
        <v>559.30000000000007</v>
      </c>
      <c r="H272" s="3">
        <f t="shared" si="81"/>
        <v>949.4</v>
      </c>
      <c r="I272" s="3">
        <f t="shared" si="82"/>
        <v>1001.1</v>
      </c>
      <c r="J272" s="3">
        <f t="shared" si="83"/>
        <v>1569.8</v>
      </c>
      <c r="K272" s="3">
        <f t="shared" si="84"/>
        <v>1640.3</v>
      </c>
      <c r="L272" s="3">
        <f t="shared" si="85"/>
        <v>1828.3</v>
      </c>
      <c r="M272" s="3">
        <f t="shared" si="86"/>
        <v>2848.2000000000003</v>
      </c>
      <c r="N272" s="3">
        <f t="shared" si="87"/>
        <v>3167.8</v>
      </c>
      <c r="O272" s="3">
        <f t="shared" si="88"/>
        <v>554.6</v>
      </c>
    </row>
    <row r="273" spans="1:15" x14ac:dyDescent="0.35">
      <c r="A273" t="s">
        <v>259</v>
      </c>
      <c r="B273" t="s">
        <v>270</v>
      </c>
      <c r="C273" t="s">
        <v>263</v>
      </c>
      <c r="D273">
        <f t="shared" si="68"/>
        <v>47</v>
      </c>
      <c r="E273">
        <v>48</v>
      </c>
      <c r="F273" s="3">
        <f t="shared" si="79"/>
        <v>480</v>
      </c>
      <c r="G273" s="3">
        <f t="shared" si="80"/>
        <v>571.20000000000005</v>
      </c>
      <c r="H273" s="3">
        <f t="shared" si="81"/>
        <v>969.59999999999991</v>
      </c>
      <c r="I273" s="3">
        <f t="shared" si="82"/>
        <v>1022.4000000000001</v>
      </c>
      <c r="J273" s="3">
        <f t="shared" si="83"/>
        <v>1603.1999999999998</v>
      </c>
      <c r="K273" s="3">
        <f t="shared" si="84"/>
        <v>1675.1999999999998</v>
      </c>
      <c r="L273" s="3">
        <f t="shared" si="85"/>
        <v>1867.1999999999998</v>
      </c>
      <c r="M273" s="3">
        <f t="shared" si="86"/>
        <v>2908.8</v>
      </c>
      <c r="N273" s="3">
        <f t="shared" si="87"/>
        <v>3235.2000000000003</v>
      </c>
      <c r="O273" s="3">
        <f t="shared" si="88"/>
        <v>566.40000000000009</v>
      </c>
    </row>
    <row r="274" spans="1:15" x14ac:dyDescent="0.35">
      <c r="A274" t="s">
        <v>259</v>
      </c>
      <c r="B274" t="s">
        <v>270</v>
      </c>
      <c r="C274" t="s">
        <v>263</v>
      </c>
      <c r="D274">
        <f t="shared" si="68"/>
        <v>48</v>
      </c>
      <c r="E274">
        <v>49</v>
      </c>
      <c r="F274" s="3">
        <f t="shared" si="79"/>
        <v>490</v>
      </c>
      <c r="G274" s="3">
        <f t="shared" si="80"/>
        <v>583.1</v>
      </c>
      <c r="H274" s="3">
        <f t="shared" si="81"/>
        <v>989.8</v>
      </c>
      <c r="I274" s="3">
        <f t="shared" si="82"/>
        <v>1043.7</v>
      </c>
      <c r="J274" s="3">
        <f t="shared" si="83"/>
        <v>1636.6</v>
      </c>
      <c r="K274" s="3">
        <f t="shared" si="84"/>
        <v>1710.1</v>
      </c>
      <c r="L274" s="3">
        <f t="shared" si="85"/>
        <v>1906.1</v>
      </c>
      <c r="M274" s="3">
        <f t="shared" si="86"/>
        <v>2969.4</v>
      </c>
      <c r="N274" s="3">
        <f t="shared" si="87"/>
        <v>3302.6000000000004</v>
      </c>
      <c r="O274" s="3">
        <f t="shared" si="88"/>
        <v>578.20000000000005</v>
      </c>
    </row>
    <row r="275" spans="1:15" x14ac:dyDescent="0.35">
      <c r="A275" t="s">
        <v>259</v>
      </c>
      <c r="B275" t="s">
        <v>270</v>
      </c>
      <c r="C275" t="s">
        <v>263</v>
      </c>
      <c r="D275">
        <f t="shared" si="68"/>
        <v>49</v>
      </c>
      <c r="E275">
        <v>50</v>
      </c>
      <c r="F275" s="3">
        <f t="shared" si="79"/>
        <v>500</v>
      </c>
      <c r="G275" s="3">
        <f t="shared" si="80"/>
        <v>595</v>
      </c>
      <c r="H275" s="3">
        <f t="shared" si="81"/>
        <v>1010</v>
      </c>
      <c r="I275" s="3">
        <f t="shared" si="82"/>
        <v>1065</v>
      </c>
      <c r="J275" s="3">
        <f t="shared" si="83"/>
        <v>1670</v>
      </c>
      <c r="K275" s="3">
        <f t="shared" si="84"/>
        <v>1745</v>
      </c>
      <c r="L275" s="3">
        <f t="shared" si="85"/>
        <v>1945</v>
      </c>
      <c r="M275" s="3">
        <f t="shared" si="86"/>
        <v>3030</v>
      </c>
      <c r="N275" s="3">
        <f t="shared" si="87"/>
        <v>3370.0000000000005</v>
      </c>
      <c r="O275" s="3">
        <f t="shared" si="88"/>
        <v>590</v>
      </c>
    </row>
    <row r="276" spans="1:15" x14ac:dyDescent="0.35">
      <c r="A276" t="s">
        <v>259</v>
      </c>
      <c r="B276" t="s">
        <v>270</v>
      </c>
      <c r="C276" t="s">
        <v>263</v>
      </c>
      <c r="D276">
        <f t="shared" si="68"/>
        <v>50</v>
      </c>
      <c r="E276">
        <v>51</v>
      </c>
      <c r="F276" s="3">
        <f t="shared" si="79"/>
        <v>510</v>
      </c>
      <c r="G276" s="3">
        <f t="shared" si="80"/>
        <v>606.9</v>
      </c>
      <c r="H276" s="3">
        <f t="shared" si="81"/>
        <v>1030.2</v>
      </c>
      <c r="I276" s="3">
        <f t="shared" si="82"/>
        <v>1086.3</v>
      </c>
      <c r="J276" s="3">
        <f t="shared" si="83"/>
        <v>1703.3999999999999</v>
      </c>
      <c r="K276" s="3">
        <f t="shared" si="84"/>
        <v>1779.8999999999999</v>
      </c>
      <c r="L276" s="3">
        <f t="shared" si="85"/>
        <v>1983.8999999999999</v>
      </c>
      <c r="M276" s="3">
        <f t="shared" si="86"/>
        <v>3090.6</v>
      </c>
      <c r="N276" s="3">
        <f t="shared" si="87"/>
        <v>3437.4</v>
      </c>
      <c r="O276" s="3">
        <f t="shared" si="88"/>
        <v>601.80000000000007</v>
      </c>
    </row>
    <row r="277" spans="1:15" x14ac:dyDescent="0.35">
      <c r="A277" t="s">
        <v>259</v>
      </c>
      <c r="B277" t="s">
        <v>270</v>
      </c>
      <c r="C277" t="s">
        <v>263</v>
      </c>
      <c r="D277">
        <f t="shared" si="68"/>
        <v>51</v>
      </c>
      <c r="E277">
        <v>52</v>
      </c>
      <c r="F277" s="3">
        <f t="shared" si="79"/>
        <v>520</v>
      </c>
      <c r="G277" s="3">
        <f t="shared" si="80"/>
        <v>618.80000000000007</v>
      </c>
      <c r="H277" s="3">
        <f t="shared" si="81"/>
        <v>1050.3999999999999</v>
      </c>
      <c r="I277" s="3">
        <f t="shared" si="82"/>
        <v>1107.6000000000001</v>
      </c>
      <c r="J277" s="3">
        <f t="shared" si="83"/>
        <v>1736.8</v>
      </c>
      <c r="K277" s="3">
        <f t="shared" si="84"/>
        <v>1814.8</v>
      </c>
      <c r="L277" s="3">
        <f t="shared" si="85"/>
        <v>2022.8</v>
      </c>
      <c r="M277" s="3">
        <f t="shared" si="86"/>
        <v>3151.2000000000003</v>
      </c>
      <c r="N277" s="3">
        <f t="shared" si="87"/>
        <v>3504.8</v>
      </c>
      <c r="O277" s="3">
        <f t="shared" si="88"/>
        <v>613.6</v>
      </c>
    </row>
    <row r="278" spans="1:15" x14ac:dyDescent="0.35">
      <c r="A278" t="s">
        <v>259</v>
      </c>
      <c r="B278" t="s">
        <v>270</v>
      </c>
      <c r="C278" t="s">
        <v>263</v>
      </c>
      <c r="D278">
        <f t="shared" si="68"/>
        <v>52</v>
      </c>
      <c r="E278">
        <v>53</v>
      </c>
      <c r="F278" s="3">
        <f t="shared" si="79"/>
        <v>530</v>
      </c>
      <c r="G278" s="3">
        <f t="shared" si="80"/>
        <v>630.70000000000005</v>
      </c>
      <c r="H278" s="3">
        <f t="shared" si="81"/>
        <v>1070.5999999999999</v>
      </c>
      <c r="I278" s="3">
        <f t="shared" si="82"/>
        <v>1128.9000000000001</v>
      </c>
      <c r="J278" s="3">
        <f t="shared" si="83"/>
        <v>1770.1999999999998</v>
      </c>
      <c r="K278" s="3">
        <f t="shared" si="84"/>
        <v>1849.6999999999998</v>
      </c>
      <c r="L278" s="3">
        <f t="shared" si="85"/>
        <v>2061.6999999999998</v>
      </c>
      <c r="M278" s="3">
        <f t="shared" si="86"/>
        <v>3211.8</v>
      </c>
      <c r="N278" s="3">
        <f t="shared" si="87"/>
        <v>3572.2000000000003</v>
      </c>
      <c r="O278" s="3">
        <f t="shared" si="88"/>
        <v>625.40000000000009</v>
      </c>
    </row>
    <row r="279" spans="1:15" x14ac:dyDescent="0.35">
      <c r="A279" t="s">
        <v>259</v>
      </c>
      <c r="B279" t="s">
        <v>270</v>
      </c>
      <c r="C279" t="s">
        <v>263</v>
      </c>
      <c r="D279">
        <f t="shared" si="68"/>
        <v>53</v>
      </c>
      <c r="E279">
        <v>54</v>
      </c>
      <c r="F279" s="3">
        <f t="shared" si="79"/>
        <v>540</v>
      </c>
      <c r="G279" s="3">
        <f t="shared" si="80"/>
        <v>642.6</v>
      </c>
      <c r="H279" s="3">
        <f t="shared" si="81"/>
        <v>1090.8</v>
      </c>
      <c r="I279" s="3">
        <f t="shared" si="82"/>
        <v>1150.2</v>
      </c>
      <c r="J279" s="3">
        <f t="shared" si="83"/>
        <v>1803.6</v>
      </c>
      <c r="K279" s="3">
        <f t="shared" si="84"/>
        <v>1884.6</v>
      </c>
      <c r="L279" s="3">
        <f t="shared" si="85"/>
        <v>2100.6</v>
      </c>
      <c r="M279" s="3">
        <f t="shared" si="86"/>
        <v>3272.4</v>
      </c>
      <c r="N279" s="3">
        <f t="shared" si="87"/>
        <v>3639.6000000000004</v>
      </c>
      <c r="O279" s="3">
        <f t="shared" si="88"/>
        <v>637.20000000000005</v>
      </c>
    </row>
    <row r="280" spans="1:15" x14ac:dyDescent="0.35">
      <c r="A280" t="s">
        <v>259</v>
      </c>
      <c r="B280" t="s">
        <v>270</v>
      </c>
      <c r="C280" t="s">
        <v>263</v>
      </c>
      <c r="D280">
        <f t="shared" si="68"/>
        <v>54</v>
      </c>
      <c r="E280">
        <v>55</v>
      </c>
      <c r="F280" s="3">
        <f t="shared" si="79"/>
        <v>550</v>
      </c>
      <c r="G280" s="3">
        <f t="shared" si="80"/>
        <v>654.5</v>
      </c>
      <c r="H280" s="3">
        <f t="shared" si="81"/>
        <v>1111</v>
      </c>
      <c r="I280" s="3">
        <f t="shared" si="82"/>
        <v>1171.5</v>
      </c>
      <c r="J280" s="3">
        <f t="shared" si="83"/>
        <v>1837</v>
      </c>
      <c r="K280" s="3">
        <f t="shared" si="84"/>
        <v>1919.5</v>
      </c>
      <c r="L280" s="3">
        <f t="shared" si="85"/>
        <v>2139.5</v>
      </c>
      <c r="M280" s="3">
        <f t="shared" si="86"/>
        <v>3333</v>
      </c>
      <c r="N280" s="3">
        <f t="shared" si="87"/>
        <v>3707.0000000000005</v>
      </c>
      <c r="O280" s="3">
        <f t="shared" si="88"/>
        <v>649</v>
      </c>
    </row>
    <row r="281" spans="1:15" x14ac:dyDescent="0.35">
      <c r="A281" t="s">
        <v>259</v>
      </c>
      <c r="B281" t="s">
        <v>270</v>
      </c>
      <c r="C281" t="s">
        <v>263</v>
      </c>
      <c r="D281">
        <f t="shared" si="68"/>
        <v>55</v>
      </c>
      <c r="E281">
        <v>56</v>
      </c>
      <c r="F281" s="3">
        <f t="shared" si="79"/>
        <v>560</v>
      </c>
      <c r="G281" s="3">
        <f t="shared" si="80"/>
        <v>666.4</v>
      </c>
      <c r="H281" s="3">
        <f t="shared" si="81"/>
        <v>1131.2</v>
      </c>
      <c r="I281" s="3">
        <f t="shared" si="82"/>
        <v>1192.8</v>
      </c>
      <c r="J281" s="3">
        <f t="shared" si="83"/>
        <v>1870.3999999999999</v>
      </c>
      <c r="K281" s="3">
        <f t="shared" si="84"/>
        <v>1954.3999999999999</v>
      </c>
      <c r="L281" s="3">
        <f t="shared" si="85"/>
        <v>2178.4</v>
      </c>
      <c r="M281" s="3">
        <f t="shared" si="86"/>
        <v>3393.6</v>
      </c>
      <c r="N281" s="3">
        <f t="shared" si="87"/>
        <v>3774.4000000000005</v>
      </c>
      <c r="O281" s="3">
        <f t="shared" si="88"/>
        <v>660.80000000000007</v>
      </c>
    </row>
    <row r="282" spans="1:15" x14ac:dyDescent="0.35">
      <c r="A282" t="s">
        <v>259</v>
      </c>
      <c r="B282" t="s">
        <v>270</v>
      </c>
      <c r="C282" t="s">
        <v>263</v>
      </c>
      <c r="D282">
        <f t="shared" si="68"/>
        <v>56</v>
      </c>
      <c r="E282">
        <v>57</v>
      </c>
      <c r="F282" s="3">
        <f t="shared" si="79"/>
        <v>570</v>
      </c>
      <c r="G282" s="3">
        <f t="shared" si="80"/>
        <v>678.30000000000007</v>
      </c>
      <c r="H282" s="3">
        <f t="shared" si="81"/>
        <v>1151.3999999999999</v>
      </c>
      <c r="I282" s="3">
        <f t="shared" si="82"/>
        <v>1214.1000000000001</v>
      </c>
      <c r="J282" s="3">
        <f t="shared" si="83"/>
        <v>1903.8</v>
      </c>
      <c r="K282" s="3">
        <f t="shared" si="84"/>
        <v>1989.3</v>
      </c>
      <c r="L282" s="3">
        <f t="shared" si="85"/>
        <v>2217.2999999999997</v>
      </c>
      <c r="M282" s="3">
        <f t="shared" si="86"/>
        <v>3454.2000000000003</v>
      </c>
      <c r="N282" s="3">
        <f t="shared" si="87"/>
        <v>3841.8</v>
      </c>
      <c r="O282" s="3">
        <f t="shared" si="88"/>
        <v>672.6</v>
      </c>
    </row>
    <row r="283" spans="1:15" x14ac:dyDescent="0.35">
      <c r="A283" t="s">
        <v>259</v>
      </c>
      <c r="B283" t="s">
        <v>270</v>
      </c>
      <c r="C283" t="s">
        <v>263</v>
      </c>
      <c r="D283">
        <f t="shared" si="68"/>
        <v>57</v>
      </c>
      <c r="E283">
        <v>58</v>
      </c>
      <c r="F283" s="3">
        <f t="shared" si="79"/>
        <v>580</v>
      </c>
      <c r="G283" s="3">
        <f t="shared" si="80"/>
        <v>690.2</v>
      </c>
      <c r="H283" s="3">
        <f t="shared" si="81"/>
        <v>1171.5999999999999</v>
      </c>
      <c r="I283" s="3">
        <f t="shared" si="82"/>
        <v>1235.4000000000001</v>
      </c>
      <c r="J283" s="3">
        <f t="shared" si="83"/>
        <v>1937.1999999999998</v>
      </c>
      <c r="K283" s="3">
        <f t="shared" si="84"/>
        <v>2024.1999999999998</v>
      </c>
      <c r="L283" s="3">
        <f t="shared" si="85"/>
        <v>2256.1999999999998</v>
      </c>
      <c r="M283" s="3">
        <f t="shared" si="86"/>
        <v>3514.8</v>
      </c>
      <c r="N283" s="3">
        <f t="shared" si="87"/>
        <v>3909.2000000000003</v>
      </c>
      <c r="O283" s="3">
        <f t="shared" si="88"/>
        <v>684.40000000000009</v>
      </c>
    </row>
    <row r="284" spans="1:15" x14ac:dyDescent="0.35">
      <c r="A284" t="s">
        <v>259</v>
      </c>
      <c r="B284" t="s">
        <v>270</v>
      </c>
      <c r="C284" t="s">
        <v>263</v>
      </c>
      <c r="D284">
        <f t="shared" si="68"/>
        <v>58</v>
      </c>
      <c r="E284">
        <v>59</v>
      </c>
      <c r="F284" s="3">
        <f t="shared" si="79"/>
        <v>590</v>
      </c>
      <c r="G284" s="3">
        <f t="shared" si="80"/>
        <v>702.1</v>
      </c>
      <c r="H284" s="3">
        <f t="shared" si="81"/>
        <v>1191.8</v>
      </c>
      <c r="I284" s="3">
        <f t="shared" si="82"/>
        <v>1256.7</v>
      </c>
      <c r="J284" s="3">
        <f t="shared" si="83"/>
        <v>1970.6</v>
      </c>
      <c r="K284" s="3">
        <f t="shared" si="84"/>
        <v>2059.1</v>
      </c>
      <c r="L284" s="3">
        <f t="shared" si="85"/>
        <v>2295.1</v>
      </c>
      <c r="M284" s="3">
        <f t="shared" si="86"/>
        <v>3575.4</v>
      </c>
      <c r="N284" s="3">
        <f t="shared" si="87"/>
        <v>3976.6000000000004</v>
      </c>
      <c r="O284" s="3">
        <f t="shared" si="88"/>
        <v>696.2</v>
      </c>
    </row>
    <row r="285" spans="1:15" x14ac:dyDescent="0.35">
      <c r="A285" t="s">
        <v>259</v>
      </c>
      <c r="B285" t="s">
        <v>270</v>
      </c>
      <c r="C285" t="s">
        <v>263</v>
      </c>
      <c r="D285">
        <f t="shared" si="68"/>
        <v>59</v>
      </c>
      <c r="E285">
        <v>60</v>
      </c>
      <c r="F285" s="3">
        <f t="shared" si="79"/>
        <v>600</v>
      </c>
      <c r="G285" s="3">
        <f t="shared" si="80"/>
        <v>714</v>
      </c>
      <c r="H285" s="3">
        <f t="shared" si="81"/>
        <v>1212</v>
      </c>
      <c r="I285" s="3">
        <f t="shared" si="82"/>
        <v>1278</v>
      </c>
      <c r="J285" s="3">
        <f t="shared" si="83"/>
        <v>2004</v>
      </c>
      <c r="K285" s="3">
        <f t="shared" si="84"/>
        <v>2094</v>
      </c>
      <c r="L285" s="3">
        <f t="shared" si="85"/>
        <v>2334</v>
      </c>
      <c r="M285" s="3">
        <f t="shared" si="86"/>
        <v>3636</v>
      </c>
      <c r="N285" s="3">
        <f t="shared" si="87"/>
        <v>4044.0000000000005</v>
      </c>
      <c r="O285" s="3">
        <f t="shared" si="88"/>
        <v>708</v>
      </c>
    </row>
    <row r="286" spans="1:15" x14ac:dyDescent="0.35">
      <c r="A286" t="s">
        <v>259</v>
      </c>
      <c r="B286" t="s">
        <v>270</v>
      </c>
      <c r="C286" t="s">
        <v>263</v>
      </c>
      <c r="D286">
        <f t="shared" si="68"/>
        <v>60</v>
      </c>
      <c r="E286">
        <v>61</v>
      </c>
      <c r="F286" s="3">
        <f t="shared" si="79"/>
        <v>610</v>
      </c>
      <c r="G286" s="3">
        <f t="shared" si="80"/>
        <v>725.9</v>
      </c>
      <c r="H286" s="3">
        <f t="shared" si="81"/>
        <v>1232.2</v>
      </c>
      <c r="I286" s="3">
        <f t="shared" si="82"/>
        <v>1299.3</v>
      </c>
      <c r="J286" s="3">
        <f t="shared" si="83"/>
        <v>2037.3999999999999</v>
      </c>
      <c r="K286" s="3">
        <f t="shared" si="84"/>
        <v>2128.9</v>
      </c>
      <c r="L286" s="3">
        <f t="shared" si="85"/>
        <v>2372.9</v>
      </c>
      <c r="M286" s="3">
        <f t="shared" si="86"/>
        <v>3696.6</v>
      </c>
      <c r="N286" s="3">
        <f t="shared" si="87"/>
        <v>4111.4000000000005</v>
      </c>
      <c r="O286" s="3">
        <f t="shared" si="88"/>
        <v>719.80000000000007</v>
      </c>
    </row>
    <row r="287" spans="1:15" x14ac:dyDescent="0.35">
      <c r="A287" t="s">
        <v>259</v>
      </c>
      <c r="B287" t="s">
        <v>270</v>
      </c>
      <c r="C287" t="s">
        <v>263</v>
      </c>
      <c r="D287">
        <f t="shared" si="68"/>
        <v>61</v>
      </c>
      <c r="E287">
        <v>62</v>
      </c>
      <c r="F287" s="3">
        <f t="shared" si="79"/>
        <v>620</v>
      </c>
      <c r="G287" s="3">
        <f t="shared" si="80"/>
        <v>737.80000000000007</v>
      </c>
      <c r="H287" s="3">
        <f t="shared" si="81"/>
        <v>1252.3999999999999</v>
      </c>
      <c r="I287" s="3">
        <f t="shared" si="82"/>
        <v>1320.6000000000001</v>
      </c>
      <c r="J287" s="3">
        <f t="shared" si="83"/>
        <v>2070.7999999999997</v>
      </c>
      <c r="K287" s="3">
        <f t="shared" si="84"/>
        <v>2163.7999999999997</v>
      </c>
      <c r="L287" s="3">
        <f t="shared" si="85"/>
        <v>2411.7999999999997</v>
      </c>
      <c r="M287" s="3">
        <f t="shared" si="86"/>
        <v>3757.2000000000003</v>
      </c>
      <c r="N287" s="3">
        <f t="shared" si="87"/>
        <v>4178.8</v>
      </c>
      <c r="O287" s="3">
        <f t="shared" si="88"/>
        <v>731.6</v>
      </c>
    </row>
    <row r="288" spans="1:15" x14ac:dyDescent="0.35">
      <c r="A288" t="s">
        <v>259</v>
      </c>
      <c r="B288" t="s">
        <v>270</v>
      </c>
      <c r="C288" t="s">
        <v>263</v>
      </c>
      <c r="D288">
        <f t="shared" si="68"/>
        <v>62</v>
      </c>
      <c r="E288">
        <v>63</v>
      </c>
      <c r="F288" s="3">
        <f t="shared" si="79"/>
        <v>630</v>
      </c>
      <c r="G288" s="3">
        <f t="shared" si="80"/>
        <v>749.7</v>
      </c>
      <c r="H288" s="3">
        <f t="shared" si="81"/>
        <v>1272.5999999999999</v>
      </c>
      <c r="I288" s="3">
        <f t="shared" si="82"/>
        <v>1341.9</v>
      </c>
      <c r="J288" s="3">
        <f t="shared" si="83"/>
        <v>2104.1999999999998</v>
      </c>
      <c r="K288" s="3">
        <f t="shared" si="84"/>
        <v>2198.6999999999998</v>
      </c>
      <c r="L288" s="3">
        <f t="shared" si="85"/>
        <v>2450.6999999999998</v>
      </c>
      <c r="M288" s="3">
        <f t="shared" si="86"/>
        <v>3817.8</v>
      </c>
      <c r="N288" s="3">
        <f t="shared" si="87"/>
        <v>4246.2000000000007</v>
      </c>
      <c r="O288" s="3">
        <f t="shared" si="88"/>
        <v>743.40000000000009</v>
      </c>
    </row>
    <row r="289" spans="1:15" x14ac:dyDescent="0.35">
      <c r="A289" t="s">
        <v>259</v>
      </c>
      <c r="B289" t="s">
        <v>270</v>
      </c>
      <c r="C289" t="s">
        <v>263</v>
      </c>
      <c r="D289">
        <f t="shared" si="68"/>
        <v>63</v>
      </c>
      <c r="E289">
        <v>64</v>
      </c>
      <c r="F289" s="3">
        <f t="shared" si="79"/>
        <v>640</v>
      </c>
      <c r="G289" s="3">
        <f t="shared" si="80"/>
        <v>761.6</v>
      </c>
      <c r="H289" s="3">
        <f t="shared" si="81"/>
        <v>1292.8</v>
      </c>
      <c r="I289" s="3">
        <f t="shared" si="82"/>
        <v>1363.2</v>
      </c>
      <c r="J289" s="3">
        <f t="shared" si="83"/>
        <v>2137.6</v>
      </c>
      <c r="K289" s="3">
        <f t="shared" si="84"/>
        <v>2233.6</v>
      </c>
      <c r="L289" s="3">
        <f t="shared" si="85"/>
        <v>2489.6</v>
      </c>
      <c r="M289" s="3">
        <f t="shared" si="86"/>
        <v>3878.4</v>
      </c>
      <c r="N289" s="3">
        <f t="shared" si="87"/>
        <v>4313.6000000000004</v>
      </c>
      <c r="O289" s="3">
        <f t="shared" si="88"/>
        <v>755.2</v>
      </c>
    </row>
    <row r="290" spans="1:15" x14ac:dyDescent="0.35">
      <c r="A290" t="s">
        <v>259</v>
      </c>
      <c r="B290" t="s">
        <v>270</v>
      </c>
      <c r="C290" t="s">
        <v>263</v>
      </c>
      <c r="D290">
        <f t="shared" si="68"/>
        <v>64</v>
      </c>
      <c r="E290">
        <v>65</v>
      </c>
      <c r="F290" s="3">
        <f t="shared" si="79"/>
        <v>650</v>
      </c>
      <c r="G290" s="3">
        <f t="shared" si="80"/>
        <v>773.5</v>
      </c>
      <c r="H290" s="3">
        <f t="shared" si="81"/>
        <v>1313</v>
      </c>
      <c r="I290" s="3">
        <f t="shared" si="82"/>
        <v>1384.5</v>
      </c>
      <c r="J290" s="3">
        <f t="shared" si="83"/>
        <v>2171</v>
      </c>
      <c r="K290" s="3">
        <f t="shared" si="84"/>
        <v>2268.5</v>
      </c>
      <c r="L290" s="3">
        <f t="shared" si="85"/>
        <v>2528.5</v>
      </c>
      <c r="M290" s="3">
        <f t="shared" si="86"/>
        <v>3939</v>
      </c>
      <c r="N290" s="3">
        <f t="shared" si="87"/>
        <v>4381</v>
      </c>
      <c r="O290" s="3">
        <f t="shared" si="88"/>
        <v>767</v>
      </c>
    </row>
    <row r="291" spans="1:15" x14ac:dyDescent="0.35">
      <c r="A291" t="s">
        <v>259</v>
      </c>
      <c r="B291" t="s">
        <v>270</v>
      </c>
      <c r="C291" t="s">
        <v>263</v>
      </c>
      <c r="D291">
        <f t="shared" si="68"/>
        <v>65</v>
      </c>
      <c r="E291">
        <v>66</v>
      </c>
      <c r="F291" s="3">
        <f t="shared" si="79"/>
        <v>660</v>
      </c>
      <c r="G291" s="3">
        <f t="shared" si="80"/>
        <v>785.4</v>
      </c>
      <c r="H291" s="3">
        <f t="shared" si="81"/>
        <v>1333.2</v>
      </c>
      <c r="I291" s="3">
        <f t="shared" si="82"/>
        <v>1405.8</v>
      </c>
      <c r="J291" s="3">
        <f t="shared" si="83"/>
        <v>2204.4</v>
      </c>
      <c r="K291" s="3">
        <f t="shared" si="84"/>
        <v>2303.4</v>
      </c>
      <c r="L291" s="3">
        <f t="shared" si="85"/>
        <v>2567.4</v>
      </c>
      <c r="M291" s="3">
        <f t="shared" si="86"/>
        <v>3999.6</v>
      </c>
      <c r="N291" s="3">
        <f t="shared" si="87"/>
        <v>4448.4000000000005</v>
      </c>
      <c r="O291" s="3">
        <f t="shared" si="88"/>
        <v>778.80000000000007</v>
      </c>
    </row>
    <row r="292" spans="1:15" x14ac:dyDescent="0.35">
      <c r="A292" t="s">
        <v>259</v>
      </c>
      <c r="B292" t="s">
        <v>270</v>
      </c>
      <c r="C292" t="s">
        <v>263</v>
      </c>
      <c r="D292">
        <f t="shared" ref="D292:D295" si="89">E291</f>
        <v>66</v>
      </c>
      <c r="E292">
        <v>67</v>
      </c>
      <c r="F292" s="3">
        <f t="shared" si="79"/>
        <v>670</v>
      </c>
      <c r="G292" s="3">
        <f t="shared" si="80"/>
        <v>797.30000000000007</v>
      </c>
      <c r="H292" s="3">
        <f t="shared" si="81"/>
        <v>1353.3999999999999</v>
      </c>
      <c r="I292" s="3">
        <f t="shared" si="82"/>
        <v>1427.1000000000001</v>
      </c>
      <c r="J292" s="3">
        <f t="shared" si="83"/>
        <v>2237.7999999999997</v>
      </c>
      <c r="K292" s="3">
        <f t="shared" si="84"/>
        <v>2338.2999999999997</v>
      </c>
      <c r="L292" s="3">
        <f t="shared" si="85"/>
        <v>2606.2999999999997</v>
      </c>
      <c r="M292" s="3">
        <f t="shared" si="86"/>
        <v>4060.2000000000003</v>
      </c>
      <c r="N292" s="3">
        <f t="shared" si="87"/>
        <v>4515.8</v>
      </c>
      <c r="O292" s="3">
        <f t="shared" si="88"/>
        <v>790.6</v>
      </c>
    </row>
    <row r="293" spans="1:15" x14ac:dyDescent="0.35">
      <c r="A293" t="s">
        <v>259</v>
      </c>
      <c r="B293" t="s">
        <v>270</v>
      </c>
      <c r="C293" t="s">
        <v>263</v>
      </c>
      <c r="D293">
        <f t="shared" si="89"/>
        <v>67</v>
      </c>
      <c r="E293">
        <v>68</v>
      </c>
      <c r="F293" s="3">
        <f t="shared" si="79"/>
        <v>680</v>
      </c>
      <c r="G293" s="3">
        <f t="shared" si="80"/>
        <v>809.2</v>
      </c>
      <c r="H293" s="3">
        <f t="shared" si="81"/>
        <v>1373.6</v>
      </c>
      <c r="I293" s="3">
        <f t="shared" si="82"/>
        <v>1448.4</v>
      </c>
      <c r="J293" s="3">
        <f t="shared" si="83"/>
        <v>2271.1999999999998</v>
      </c>
      <c r="K293" s="3">
        <f t="shared" si="84"/>
        <v>2373.1999999999998</v>
      </c>
      <c r="L293" s="3">
        <f t="shared" si="85"/>
        <v>2645.2</v>
      </c>
      <c r="M293" s="3">
        <f t="shared" si="86"/>
        <v>4120.8</v>
      </c>
      <c r="N293" s="3">
        <f t="shared" si="87"/>
        <v>4583.2000000000007</v>
      </c>
      <c r="O293" s="3">
        <f t="shared" si="88"/>
        <v>802.40000000000009</v>
      </c>
    </row>
    <row r="294" spans="1:15" x14ac:dyDescent="0.35">
      <c r="A294" t="s">
        <v>259</v>
      </c>
      <c r="B294" t="s">
        <v>270</v>
      </c>
      <c r="C294" t="s">
        <v>263</v>
      </c>
      <c r="D294">
        <f t="shared" si="89"/>
        <v>68</v>
      </c>
      <c r="E294">
        <v>69</v>
      </c>
      <c r="F294" s="3">
        <f t="shared" si="79"/>
        <v>690</v>
      </c>
      <c r="G294" s="3">
        <f t="shared" si="80"/>
        <v>821.1</v>
      </c>
      <c r="H294" s="3">
        <f t="shared" si="81"/>
        <v>1393.8</v>
      </c>
      <c r="I294" s="3">
        <f t="shared" si="82"/>
        <v>1469.7</v>
      </c>
      <c r="J294" s="3">
        <f t="shared" si="83"/>
        <v>2304.6</v>
      </c>
      <c r="K294" s="3">
        <f t="shared" si="84"/>
        <v>2408.1</v>
      </c>
      <c r="L294" s="3">
        <f t="shared" si="85"/>
        <v>2684.1</v>
      </c>
      <c r="M294" s="3">
        <f t="shared" si="86"/>
        <v>4181.4000000000005</v>
      </c>
      <c r="N294" s="3">
        <f t="shared" si="87"/>
        <v>4650.6000000000004</v>
      </c>
      <c r="O294" s="3">
        <f t="shared" si="88"/>
        <v>814.2</v>
      </c>
    </row>
    <row r="295" spans="1:15" x14ac:dyDescent="0.35">
      <c r="A295" t="s">
        <v>259</v>
      </c>
      <c r="B295" t="s">
        <v>270</v>
      </c>
      <c r="C295" t="s">
        <v>263</v>
      </c>
      <c r="D295">
        <f t="shared" si="89"/>
        <v>69</v>
      </c>
      <c r="E295">
        <v>70</v>
      </c>
      <c r="F295" s="3">
        <f t="shared" si="79"/>
        <v>700</v>
      </c>
      <c r="G295" s="3">
        <f t="shared" si="80"/>
        <v>833</v>
      </c>
      <c r="H295" s="3">
        <f t="shared" si="81"/>
        <v>1414</v>
      </c>
      <c r="I295" s="3">
        <f t="shared" si="82"/>
        <v>1491</v>
      </c>
      <c r="J295" s="3">
        <f t="shared" si="83"/>
        <v>2338</v>
      </c>
      <c r="K295" s="3">
        <f t="shared" si="84"/>
        <v>2443</v>
      </c>
      <c r="L295" s="3">
        <f t="shared" si="85"/>
        <v>2723</v>
      </c>
      <c r="M295" s="3">
        <f t="shared" si="86"/>
        <v>4242</v>
      </c>
      <c r="N295" s="3">
        <f t="shared" si="87"/>
        <v>4718</v>
      </c>
      <c r="O295" s="3">
        <f t="shared" si="88"/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C629-975D-431F-9F33-C9D493DEB3A8}">
  <dimension ref="A1:E250"/>
  <sheetViews>
    <sheetView workbookViewId="0"/>
  </sheetViews>
  <sheetFormatPr defaultRowHeight="14.5" x14ac:dyDescent="0.35"/>
  <cols>
    <col min="1" max="1" width="47.90625" bestFit="1" customWidth="1"/>
    <col min="2" max="5" width="12.1796875" customWidth="1"/>
  </cols>
  <sheetData>
    <row r="1" spans="1:5" x14ac:dyDescent="0.35">
      <c r="A1" t="s">
        <v>255</v>
      </c>
      <c r="B1" t="s">
        <v>260</v>
      </c>
      <c r="C1" t="s">
        <v>261</v>
      </c>
      <c r="D1" t="s">
        <v>262</v>
      </c>
      <c r="E1" t="s">
        <v>263</v>
      </c>
    </row>
    <row r="2" spans="1:5" x14ac:dyDescent="0.35">
      <c r="A2" t="s">
        <v>7</v>
      </c>
      <c r="D2">
        <v>9</v>
      </c>
      <c r="E2">
        <v>9</v>
      </c>
    </row>
    <row r="3" spans="1:5" x14ac:dyDescent="0.35">
      <c r="A3" t="s">
        <v>140</v>
      </c>
      <c r="D3">
        <v>7</v>
      </c>
      <c r="E3">
        <v>7</v>
      </c>
    </row>
    <row r="4" spans="1:5" x14ac:dyDescent="0.35">
      <c r="A4" t="s">
        <v>8</v>
      </c>
      <c r="B4">
        <v>9</v>
      </c>
      <c r="C4">
        <v>9</v>
      </c>
      <c r="D4">
        <v>9</v>
      </c>
      <c r="E4">
        <v>9</v>
      </c>
    </row>
    <row r="5" spans="1:5" x14ac:dyDescent="0.35">
      <c r="A5" t="s">
        <v>9</v>
      </c>
      <c r="C5">
        <v>9</v>
      </c>
      <c r="D5">
        <v>9</v>
      </c>
      <c r="E5">
        <v>9</v>
      </c>
    </row>
    <row r="6" spans="1:5" x14ac:dyDescent="0.35">
      <c r="A6" t="s">
        <v>10</v>
      </c>
      <c r="C6">
        <v>7</v>
      </c>
      <c r="D6">
        <v>7</v>
      </c>
      <c r="E6">
        <v>7</v>
      </c>
    </row>
    <row r="7" spans="1:5" x14ac:dyDescent="0.35">
      <c r="A7" t="s">
        <v>11</v>
      </c>
      <c r="C7">
        <v>6</v>
      </c>
      <c r="D7">
        <v>6</v>
      </c>
      <c r="E7">
        <v>6</v>
      </c>
    </row>
    <row r="8" spans="1:5" x14ac:dyDescent="0.35">
      <c r="A8" t="s">
        <v>12</v>
      </c>
      <c r="D8">
        <v>9</v>
      </c>
      <c r="E8">
        <v>9</v>
      </c>
    </row>
    <row r="9" spans="1:5" x14ac:dyDescent="0.35">
      <c r="A9" t="s">
        <v>13</v>
      </c>
      <c r="D9">
        <v>8</v>
      </c>
      <c r="E9">
        <v>8</v>
      </c>
    </row>
    <row r="10" spans="1:5" x14ac:dyDescent="0.35">
      <c r="A10" t="s">
        <v>14</v>
      </c>
      <c r="D10">
        <v>8</v>
      </c>
      <c r="E10">
        <v>8</v>
      </c>
    </row>
    <row r="11" spans="1:5" x14ac:dyDescent="0.35">
      <c r="A11" t="s">
        <v>141</v>
      </c>
      <c r="C11">
        <v>8</v>
      </c>
      <c r="D11">
        <v>8</v>
      </c>
      <c r="E11">
        <v>8</v>
      </c>
    </row>
    <row r="12" spans="1:5" x14ac:dyDescent="0.35">
      <c r="A12" t="s">
        <v>15</v>
      </c>
      <c r="B12">
        <v>7</v>
      </c>
      <c r="C12">
        <v>7</v>
      </c>
      <c r="D12">
        <v>7</v>
      </c>
      <c r="E12">
        <v>7</v>
      </c>
    </row>
    <row r="13" spans="1:5" x14ac:dyDescent="0.35">
      <c r="A13" t="s">
        <v>16</v>
      </c>
      <c r="C13">
        <v>8</v>
      </c>
      <c r="D13">
        <v>8</v>
      </c>
      <c r="E13">
        <v>8</v>
      </c>
    </row>
    <row r="14" spans="1:5" x14ac:dyDescent="0.35">
      <c r="A14" t="s">
        <v>142</v>
      </c>
      <c r="D14">
        <v>3</v>
      </c>
      <c r="E14">
        <v>3</v>
      </c>
    </row>
    <row r="15" spans="1:5" x14ac:dyDescent="0.35">
      <c r="A15" t="s">
        <v>143</v>
      </c>
      <c r="B15">
        <v>7</v>
      </c>
      <c r="C15">
        <v>7</v>
      </c>
      <c r="D15">
        <v>7</v>
      </c>
      <c r="E15">
        <v>7</v>
      </c>
    </row>
    <row r="16" spans="1:5" x14ac:dyDescent="0.35">
      <c r="A16" t="s">
        <v>17</v>
      </c>
      <c r="D16">
        <v>7</v>
      </c>
      <c r="E16">
        <v>7</v>
      </c>
    </row>
    <row r="17" spans="1:5" x14ac:dyDescent="0.35">
      <c r="A17" t="s">
        <v>153</v>
      </c>
      <c r="D17">
        <v>7</v>
      </c>
      <c r="E17">
        <v>7</v>
      </c>
    </row>
    <row r="18" spans="1:5" x14ac:dyDescent="0.35">
      <c r="A18" t="s">
        <v>145</v>
      </c>
      <c r="C18">
        <v>8</v>
      </c>
      <c r="D18">
        <v>8</v>
      </c>
      <c r="E18">
        <v>8</v>
      </c>
    </row>
    <row r="19" spans="1:5" x14ac:dyDescent="0.35">
      <c r="A19" t="s">
        <v>18</v>
      </c>
      <c r="B19">
        <v>8</v>
      </c>
      <c r="C19">
        <v>8</v>
      </c>
      <c r="D19">
        <v>8</v>
      </c>
      <c r="E19">
        <v>8</v>
      </c>
    </row>
    <row r="20" spans="1:5" x14ac:dyDescent="0.35">
      <c r="A20" t="s">
        <v>19</v>
      </c>
      <c r="C20">
        <v>4</v>
      </c>
      <c r="D20">
        <v>4</v>
      </c>
      <c r="E20">
        <v>4</v>
      </c>
    </row>
    <row r="21" spans="1:5" x14ac:dyDescent="0.35">
      <c r="A21" t="s">
        <v>20</v>
      </c>
      <c r="C21">
        <v>8</v>
      </c>
      <c r="D21">
        <v>8</v>
      </c>
      <c r="E21">
        <v>8</v>
      </c>
    </row>
    <row r="22" spans="1:5" x14ac:dyDescent="0.35">
      <c r="A22" t="s">
        <v>146</v>
      </c>
      <c r="B22">
        <v>9</v>
      </c>
      <c r="C22">
        <v>9</v>
      </c>
      <c r="D22">
        <v>9</v>
      </c>
      <c r="E22">
        <v>9</v>
      </c>
    </row>
    <row r="23" spans="1:5" x14ac:dyDescent="0.35">
      <c r="A23" t="s">
        <v>21</v>
      </c>
      <c r="B23">
        <v>6</v>
      </c>
      <c r="C23">
        <v>6</v>
      </c>
      <c r="D23">
        <v>6</v>
      </c>
      <c r="E23">
        <v>6</v>
      </c>
    </row>
    <row r="24" spans="1:5" x14ac:dyDescent="0.35">
      <c r="A24" t="s">
        <v>22</v>
      </c>
      <c r="D24">
        <v>8</v>
      </c>
      <c r="E24">
        <v>8</v>
      </c>
    </row>
    <row r="25" spans="1:5" x14ac:dyDescent="0.35">
      <c r="A25" t="s">
        <v>23</v>
      </c>
      <c r="D25">
        <v>9</v>
      </c>
      <c r="E25">
        <v>9</v>
      </c>
    </row>
    <row r="26" spans="1:5" x14ac:dyDescent="0.35">
      <c r="A26" t="s">
        <v>24</v>
      </c>
      <c r="C26">
        <v>8</v>
      </c>
      <c r="D26">
        <v>8</v>
      </c>
      <c r="E26">
        <v>8</v>
      </c>
    </row>
    <row r="27" spans="1:5" x14ac:dyDescent="0.35">
      <c r="A27" t="s">
        <v>25</v>
      </c>
      <c r="C27">
        <v>4</v>
      </c>
      <c r="D27">
        <v>4</v>
      </c>
      <c r="E27">
        <v>4</v>
      </c>
    </row>
    <row r="28" spans="1:5" x14ac:dyDescent="0.35">
      <c r="A28" t="s">
        <v>26</v>
      </c>
      <c r="C28">
        <v>8</v>
      </c>
      <c r="D28">
        <v>8</v>
      </c>
      <c r="E28">
        <v>8</v>
      </c>
    </row>
    <row r="29" spans="1:5" x14ac:dyDescent="0.35">
      <c r="A29" t="s">
        <v>147</v>
      </c>
      <c r="D29">
        <v>8</v>
      </c>
      <c r="E29">
        <v>8</v>
      </c>
    </row>
    <row r="30" spans="1:5" x14ac:dyDescent="0.35">
      <c r="A30" t="s">
        <v>27</v>
      </c>
      <c r="B30">
        <v>7</v>
      </c>
      <c r="C30">
        <v>7</v>
      </c>
      <c r="D30">
        <v>7</v>
      </c>
      <c r="E30">
        <v>7</v>
      </c>
    </row>
    <row r="31" spans="1:5" x14ac:dyDescent="0.35">
      <c r="A31" t="s">
        <v>28</v>
      </c>
      <c r="D31">
        <v>9</v>
      </c>
      <c r="E31">
        <v>9</v>
      </c>
    </row>
    <row r="32" spans="1:5" x14ac:dyDescent="0.35">
      <c r="A32" t="s">
        <v>148</v>
      </c>
      <c r="B32">
        <v>8</v>
      </c>
      <c r="C32">
        <v>8</v>
      </c>
      <c r="D32">
        <v>8</v>
      </c>
      <c r="E32">
        <v>8</v>
      </c>
    </row>
    <row r="33" spans="1:5" x14ac:dyDescent="0.35">
      <c r="A33" t="s">
        <v>149</v>
      </c>
      <c r="D33">
        <v>8</v>
      </c>
      <c r="E33">
        <v>8</v>
      </c>
    </row>
    <row r="34" spans="1:5" x14ac:dyDescent="0.35">
      <c r="A34" t="s">
        <v>150</v>
      </c>
      <c r="C34">
        <v>2</v>
      </c>
      <c r="D34">
        <v>2</v>
      </c>
      <c r="E34">
        <v>2</v>
      </c>
    </row>
    <row r="35" spans="1:5" x14ac:dyDescent="0.35">
      <c r="A35" t="s">
        <v>154</v>
      </c>
      <c r="D35">
        <v>6</v>
      </c>
      <c r="E35">
        <v>6</v>
      </c>
    </row>
    <row r="36" spans="1:5" x14ac:dyDescent="0.35">
      <c r="A36" t="s">
        <v>29</v>
      </c>
      <c r="B36">
        <v>7</v>
      </c>
      <c r="C36">
        <v>7</v>
      </c>
      <c r="D36">
        <v>7</v>
      </c>
      <c r="E36">
        <v>7</v>
      </c>
    </row>
    <row r="37" spans="1:5" x14ac:dyDescent="0.35">
      <c r="A37" t="s">
        <v>30</v>
      </c>
      <c r="D37">
        <v>9</v>
      </c>
      <c r="E37">
        <v>9</v>
      </c>
    </row>
    <row r="38" spans="1:5" x14ac:dyDescent="0.35">
      <c r="A38" t="s">
        <v>31</v>
      </c>
      <c r="D38">
        <v>9</v>
      </c>
      <c r="E38">
        <v>9</v>
      </c>
    </row>
    <row r="39" spans="1:5" x14ac:dyDescent="0.35">
      <c r="A39" t="s">
        <v>152</v>
      </c>
      <c r="C39">
        <v>9</v>
      </c>
      <c r="D39">
        <v>9</v>
      </c>
      <c r="E39">
        <v>9</v>
      </c>
    </row>
    <row r="40" spans="1:5" x14ac:dyDescent="0.35">
      <c r="A40" t="s">
        <v>32</v>
      </c>
      <c r="D40">
        <v>9</v>
      </c>
      <c r="E40">
        <v>9</v>
      </c>
    </row>
    <row r="41" spans="1:5" x14ac:dyDescent="0.35">
      <c r="A41" t="s">
        <v>155</v>
      </c>
      <c r="D41">
        <v>6</v>
      </c>
      <c r="E41">
        <v>6</v>
      </c>
    </row>
    <row r="42" spans="1:5" x14ac:dyDescent="0.35">
      <c r="A42" t="s">
        <v>156</v>
      </c>
      <c r="B42">
        <v>5</v>
      </c>
      <c r="C42">
        <v>5</v>
      </c>
      <c r="D42">
        <v>5</v>
      </c>
      <c r="E42">
        <v>5</v>
      </c>
    </row>
    <row r="43" spans="1:5" x14ac:dyDescent="0.35">
      <c r="A43" t="s">
        <v>157</v>
      </c>
      <c r="D43">
        <v>6</v>
      </c>
      <c r="E43">
        <v>6</v>
      </c>
    </row>
    <row r="44" spans="1:5" x14ac:dyDescent="0.35">
      <c r="A44" t="s">
        <v>33</v>
      </c>
      <c r="D44">
        <v>9</v>
      </c>
      <c r="E44">
        <v>9</v>
      </c>
    </row>
    <row r="45" spans="1:5" x14ac:dyDescent="0.35">
      <c r="A45" t="s">
        <v>34</v>
      </c>
      <c r="D45">
        <v>8</v>
      </c>
      <c r="E45">
        <v>8</v>
      </c>
    </row>
    <row r="46" spans="1:5" x14ac:dyDescent="0.35">
      <c r="A46" t="s">
        <v>35</v>
      </c>
      <c r="D46">
        <v>9</v>
      </c>
      <c r="E46">
        <v>9</v>
      </c>
    </row>
    <row r="47" spans="1:5" x14ac:dyDescent="0.35">
      <c r="A47" t="s">
        <v>158</v>
      </c>
      <c r="D47">
        <v>6</v>
      </c>
      <c r="E47">
        <v>6</v>
      </c>
    </row>
    <row r="48" spans="1:5" x14ac:dyDescent="0.35">
      <c r="A48" t="s">
        <v>36</v>
      </c>
      <c r="D48">
        <v>9</v>
      </c>
      <c r="E48">
        <v>9</v>
      </c>
    </row>
    <row r="49" spans="1:5" x14ac:dyDescent="0.35">
      <c r="A49" t="s">
        <v>159</v>
      </c>
      <c r="C49">
        <v>8</v>
      </c>
      <c r="D49">
        <v>8</v>
      </c>
      <c r="E49">
        <v>8</v>
      </c>
    </row>
    <row r="50" spans="1:5" x14ac:dyDescent="0.35">
      <c r="A50" t="s">
        <v>160</v>
      </c>
      <c r="B50">
        <v>3</v>
      </c>
      <c r="C50">
        <v>3</v>
      </c>
      <c r="D50">
        <v>3</v>
      </c>
      <c r="E50">
        <v>3</v>
      </c>
    </row>
    <row r="51" spans="1:5" x14ac:dyDescent="0.35">
      <c r="A51" t="s">
        <v>161</v>
      </c>
      <c r="B51">
        <v>3</v>
      </c>
      <c r="C51">
        <v>3</v>
      </c>
      <c r="D51">
        <v>3</v>
      </c>
      <c r="E51">
        <v>3</v>
      </c>
    </row>
    <row r="52" spans="1:5" x14ac:dyDescent="0.35">
      <c r="A52" t="s">
        <v>162</v>
      </c>
      <c r="B52">
        <v>10</v>
      </c>
      <c r="C52">
        <v>10</v>
      </c>
      <c r="D52">
        <v>10</v>
      </c>
      <c r="E52">
        <v>10</v>
      </c>
    </row>
    <row r="53" spans="1:5" x14ac:dyDescent="0.35">
      <c r="A53" t="s">
        <v>163</v>
      </c>
      <c r="C53">
        <v>8</v>
      </c>
      <c r="D53">
        <v>8</v>
      </c>
      <c r="E53">
        <v>8</v>
      </c>
    </row>
    <row r="54" spans="1:5" x14ac:dyDescent="0.35">
      <c r="A54" t="s">
        <v>37</v>
      </c>
      <c r="D54">
        <v>9</v>
      </c>
      <c r="E54">
        <v>9</v>
      </c>
    </row>
    <row r="55" spans="1:5" x14ac:dyDescent="0.35">
      <c r="A55" t="s">
        <v>164</v>
      </c>
      <c r="D55">
        <v>9</v>
      </c>
      <c r="E55">
        <v>9</v>
      </c>
    </row>
    <row r="56" spans="1:5" x14ac:dyDescent="0.35">
      <c r="A56" t="s">
        <v>165</v>
      </c>
      <c r="D56">
        <v>9</v>
      </c>
      <c r="E56">
        <v>9</v>
      </c>
    </row>
    <row r="57" spans="1:5" x14ac:dyDescent="0.35">
      <c r="A57" t="s">
        <v>38</v>
      </c>
      <c r="D57">
        <v>7</v>
      </c>
      <c r="E57">
        <v>7</v>
      </c>
    </row>
    <row r="58" spans="1:5" x14ac:dyDescent="0.35">
      <c r="A58" t="s">
        <v>166</v>
      </c>
      <c r="D58">
        <v>8</v>
      </c>
      <c r="E58">
        <v>8</v>
      </c>
    </row>
    <row r="59" spans="1:5" x14ac:dyDescent="0.35">
      <c r="A59" t="s">
        <v>167</v>
      </c>
      <c r="D59">
        <v>9</v>
      </c>
      <c r="E59">
        <v>9</v>
      </c>
    </row>
    <row r="60" spans="1:5" x14ac:dyDescent="0.35">
      <c r="A60" t="s">
        <v>168</v>
      </c>
      <c r="C60">
        <v>7</v>
      </c>
      <c r="D60">
        <v>7</v>
      </c>
      <c r="E60">
        <v>7</v>
      </c>
    </row>
    <row r="61" spans="1:5" x14ac:dyDescent="0.35">
      <c r="A61" t="s">
        <v>39</v>
      </c>
      <c r="C61">
        <v>8</v>
      </c>
      <c r="D61">
        <v>8</v>
      </c>
      <c r="E61">
        <v>8</v>
      </c>
    </row>
    <row r="62" spans="1:5" x14ac:dyDescent="0.35">
      <c r="A62" t="s">
        <v>40</v>
      </c>
      <c r="B62">
        <v>8</v>
      </c>
      <c r="C62">
        <v>8</v>
      </c>
      <c r="D62">
        <v>8</v>
      </c>
      <c r="E62">
        <v>8</v>
      </c>
    </row>
    <row r="63" spans="1:5" x14ac:dyDescent="0.35">
      <c r="A63" t="s">
        <v>169</v>
      </c>
      <c r="B63">
        <v>8</v>
      </c>
      <c r="C63">
        <v>8</v>
      </c>
      <c r="D63">
        <v>8</v>
      </c>
      <c r="E63">
        <v>8</v>
      </c>
    </row>
    <row r="64" spans="1:5" x14ac:dyDescent="0.35">
      <c r="A64" t="s">
        <v>170</v>
      </c>
      <c r="B64">
        <v>7</v>
      </c>
      <c r="C64">
        <v>7</v>
      </c>
      <c r="D64">
        <v>7</v>
      </c>
      <c r="E64">
        <v>7</v>
      </c>
    </row>
    <row r="65" spans="1:5" x14ac:dyDescent="0.35">
      <c r="A65" t="s">
        <v>41</v>
      </c>
      <c r="D65">
        <v>9</v>
      </c>
      <c r="E65">
        <v>9</v>
      </c>
    </row>
    <row r="66" spans="1:5" x14ac:dyDescent="0.35">
      <c r="A66" t="s">
        <v>42</v>
      </c>
      <c r="D66">
        <v>8</v>
      </c>
      <c r="E66">
        <v>8</v>
      </c>
    </row>
    <row r="67" spans="1:5" x14ac:dyDescent="0.35">
      <c r="A67" t="s">
        <v>171</v>
      </c>
      <c r="C67">
        <v>8</v>
      </c>
      <c r="D67">
        <v>8</v>
      </c>
      <c r="E67">
        <v>8</v>
      </c>
    </row>
    <row r="68" spans="1:5" x14ac:dyDescent="0.35">
      <c r="A68" t="s">
        <v>172</v>
      </c>
      <c r="C68">
        <v>8</v>
      </c>
      <c r="D68">
        <v>8</v>
      </c>
      <c r="E68">
        <v>8</v>
      </c>
    </row>
    <row r="69" spans="1:5" x14ac:dyDescent="0.35">
      <c r="A69" t="s">
        <v>43</v>
      </c>
      <c r="C69">
        <v>8</v>
      </c>
      <c r="D69">
        <v>8</v>
      </c>
      <c r="E69">
        <v>8</v>
      </c>
    </row>
    <row r="70" spans="1:5" x14ac:dyDescent="0.35">
      <c r="A70" t="s">
        <v>173</v>
      </c>
      <c r="D70">
        <v>8</v>
      </c>
      <c r="E70">
        <v>8</v>
      </c>
    </row>
    <row r="71" spans="1:5" x14ac:dyDescent="0.35">
      <c r="A71" t="s">
        <v>174</v>
      </c>
      <c r="B71">
        <v>6</v>
      </c>
      <c r="C71">
        <v>6</v>
      </c>
      <c r="D71">
        <v>6</v>
      </c>
      <c r="E71">
        <v>6</v>
      </c>
    </row>
    <row r="72" spans="1:5" x14ac:dyDescent="0.35">
      <c r="A72" t="s">
        <v>44</v>
      </c>
    </row>
    <row r="73" spans="1:5" x14ac:dyDescent="0.35">
      <c r="A73" t="s">
        <v>45</v>
      </c>
      <c r="D73">
        <v>9</v>
      </c>
      <c r="E73">
        <v>9</v>
      </c>
    </row>
    <row r="74" spans="1:5" x14ac:dyDescent="0.35">
      <c r="A74" t="s">
        <v>46</v>
      </c>
      <c r="C74">
        <v>7</v>
      </c>
      <c r="D74">
        <v>7</v>
      </c>
      <c r="E74">
        <v>7</v>
      </c>
    </row>
    <row r="75" spans="1:5" x14ac:dyDescent="0.35">
      <c r="A75" t="s">
        <v>47</v>
      </c>
      <c r="D75">
        <v>9</v>
      </c>
      <c r="E75">
        <v>9</v>
      </c>
    </row>
    <row r="76" spans="1:5" x14ac:dyDescent="0.35">
      <c r="A76" t="s">
        <v>48</v>
      </c>
      <c r="D76">
        <v>9</v>
      </c>
      <c r="E76">
        <v>9</v>
      </c>
    </row>
    <row r="77" spans="1:5" x14ac:dyDescent="0.35">
      <c r="A77" t="s">
        <v>49</v>
      </c>
      <c r="C77">
        <v>7</v>
      </c>
      <c r="D77">
        <v>7</v>
      </c>
      <c r="E77">
        <v>7</v>
      </c>
    </row>
    <row r="78" spans="1:5" x14ac:dyDescent="0.35">
      <c r="A78" t="s">
        <v>175</v>
      </c>
      <c r="C78">
        <v>7</v>
      </c>
      <c r="D78">
        <v>7</v>
      </c>
      <c r="E78">
        <v>7</v>
      </c>
    </row>
    <row r="79" spans="1:5" x14ac:dyDescent="0.35">
      <c r="A79" t="s">
        <v>176</v>
      </c>
      <c r="B79">
        <v>6</v>
      </c>
      <c r="C79">
        <v>6</v>
      </c>
      <c r="D79">
        <v>6</v>
      </c>
      <c r="E79">
        <v>6</v>
      </c>
    </row>
    <row r="80" spans="1:5" x14ac:dyDescent="0.35">
      <c r="A80" t="s">
        <v>50</v>
      </c>
      <c r="C80">
        <v>8</v>
      </c>
      <c r="D80">
        <v>8</v>
      </c>
      <c r="E80">
        <v>8</v>
      </c>
    </row>
    <row r="81" spans="1:5" x14ac:dyDescent="0.35">
      <c r="A81" t="s">
        <v>51</v>
      </c>
      <c r="D81">
        <v>7</v>
      </c>
      <c r="E81">
        <v>7</v>
      </c>
    </row>
    <row r="82" spans="1:5" x14ac:dyDescent="0.35">
      <c r="A82" t="s">
        <v>52</v>
      </c>
      <c r="D82">
        <v>9</v>
      </c>
      <c r="E82">
        <v>9</v>
      </c>
    </row>
    <row r="83" spans="1:5" x14ac:dyDescent="0.35">
      <c r="A83" t="s">
        <v>53</v>
      </c>
      <c r="C83">
        <v>9</v>
      </c>
      <c r="D83">
        <v>9</v>
      </c>
      <c r="E83">
        <v>9</v>
      </c>
    </row>
    <row r="84" spans="1:5" x14ac:dyDescent="0.35">
      <c r="A84" t="s">
        <v>177</v>
      </c>
      <c r="B84">
        <v>9</v>
      </c>
      <c r="C84">
        <v>9</v>
      </c>
      <c r="D84">
        <v>9</v>
      </c>
      <c r="E84">
        <v>9</v>
      </c>
    </row>
    <row r="85" spans="1:5" x14ac:dyDescent="0.35">
      <c r="A85" t="s">
        <v>151</v>
      </c>
      <c r="B85">
        <v>6</v>
      </c>
      <c r="C85">
        <v>6</v>
      </c>
      <c r="D85">
        <v>6</v>
      </c>
      <c r="E85">
        <v>6</v>
      </c>
    </row>
    <row r="86" spans="1:5" x14ac:dyDescent="0.35">
      <c r="A86" t="s">
        <v>54</v>
      </c>
      <c r="D86">
        <v>9</v>
      </c>
      <c r="E86">
        <v>9</v>
      </c>
    </row>
    <row r="87" spans="1:5" x14ac:dyDescent="0.35">
      <c r="A87" t="s">
        <v>55</v>
      </c>
      <c r="D87">
        <v>7</v>
      </c>
      <c r="E87">
        <v>7</v>
      </c>
    </row>
    <row r="88" spans="1:5" x14ac:dyDescent="0.35">
      <c r="A88" t="s">
        <v>178</v>
      </c>
      <c r="C88">
        <v>7</v>
      </c>
      <c r="D88">
        <v>7</v>
      </c>
      <c r="E88">
        <v>7</v>
      </c>
    </row>
    <row r="89" spans="1:5" x14ac:dyDescent="0.35">
      <c r="A89" t="s">
        <v>56</v>
      </c>
      <c r="D89">
        <v>9</v>
      </c>
      <c r="E89">
        <v>9</v>
      </c>
    </row>
    <row r="90" spans="1:5" x14ac:dyDescent="0.35">
      <c r="A90" t="s">
        <v>57</v>
      </c>
      <c r="D90">
        <v>8</v>
      </c>
      <c r="E90">
        <v>8</v>
      </c>
    </row>
    <row r="91" spans="1:5" x14ac:dyDescent="0.35">
      <c r="A91" t="s">
        <v>179</v>
      </c>
      <c r="C91">
        <v>8</v>
      </c>
      <c r="D91">
        <v>8</v>
      </c>
      <c r="E91">
        <v>8</v>
      </c>
    </row>
    <row r="92" spans="1:5" x14ac:dyDescent="0.35">
      <c r="A92" t="s">
        <v>58</v>
      </c>
      <c r="C92">
        <v>7</v>
      </c>
      <c r="D92">
        <v>7</v>
      </c>
      <c r="E92">
        <v>7</v>
      </c>
    </row>
    <row r="93" spans="1:5" x14ac:dyDescent="0.35">
      <c r="A93" t="s">
        <v>180</v>
      </c>
      <c r="C93">
        <v>8</v>
      </c>
      <c r="D93">
        <v>8</v>
      </c>
      <c r="E93">
        <v>8</v>
      </c>
    </row>
    <row r="94" spans="1:5" x14ac:dyDescent="0.35">
      <c r="A94" t="s">
        <v>181</v>
      </c>
      <c r="C94">
        <v>7</v>
      </c>
      <c r="D94">
        <v>7</v>
      </c>
      <c r="E94">
        <v>7</v>
      </c>
    </row>
    <row r="95" spans="1:5" x14ac:dyDescent="0.35">
      <c r="A95" t="s">
        <v>59</v>
      </c>
      <c r="D95">
        <v>9</v>
      </c>
      <c r="E95">
        <v>9</v>
      </c>
    </row>
    <row r="96" spans="1:5" x14ac:dyDescent="0.35">
      <c r="A96" t="s">
        <v>60</v>
      </c>
      <c r="D96">
        <v>9</v>
      </c>
      <c r="E96">
        <v>9</v>
      </c>
    </row>
    <row r="97" spans="1:5" x14ac:dyDescent="0.35">
      <c r="A97" t="s">
        <v>182</v>
      </c>
      <c r="D97">
        <v>8</v>
      </c>
      <c r="E97">
        <v>8</v>
      </c>
    </row>
    <row r="98" spans="1:5" x14ac:dyDescent="0.35">
      <c r="A98" t="s">
        <v>183</v>
      </c>
      <c r="D98">
        <v>8</v>
      </c>
      <c r="E98">
        <v>8</v>
      </c>
    </row>
    <row r="99" spans="1:5" x14ac:dyDescent="0.35">
      <c r="A99" t="s">
        <v>184</v>
      </c>
      <c r="D99">
        <v>6</v>
      </c>
      <c r="E99">
        <v>6</v>
      </c>
    </row>
    <row r="100" spans="1:5" x14ac:dyDescent="0.35">
      <c r="A100" t="s">
        <v>185</v>
      </c>
      <c r="C100">
        <v>8</v>
      </c>
      <c r="D100">
        <v>8</v>
      </c>
      <c r="E100">
        <v>8</v>
      </c>
    </row>
    <row r="101" spans="1:5" x14ac:dyDescent="0.35">
      <c r="A101" t="s">
        <v>186</v>
      </c>
      <c r="B101">
        <v>2</v>
      </c>
      <c r="C101">
        <v>2</v>
      </c>
      <c r="D101">
        <v>2</v>
      </c>
      <c r="E101">
        <v>2</v>
      </c>
    </row>
    <row r="102" spans="1:5" x14ac:dyDescent="0.35">
      <c r="A102" t="s">
        <v>187</v>
      </c>
      <c r="B102">
        <v>7</v>
      </c>
      <c r="C102">
        <v>7</v>
      </c>
      <c r="D102">
        <v>7</v>
      </c>
      <c r="E102">
        <v>7</v>
      </c>
    </row>
    <row r="103" spans="1:5" x14ac:dyDescent="0.35">
      <c r="A103" t="s">
        <v>61</v>
      </c>
      <c r="C103">
        <v>7</v>
      </c>
      <c r="D103">
        <v>7</v>
      </c>
      <c r="E103">
        <v>7</v>
      </c>
    </row>
    <row r="104" spans="1:5" x14ac:dyDescent="0.35">
      <c r="A104" t="s">
        <v>188</v>
      </c>
      <c r="B104">
        <v>4</v>
      </c>
      <c r="C104">
        <v>4</v>
      </c>
      <c r="D104">
        <v>4</v>
      </c>
      <c r="E104">
        <v>4</v>
      </c>
    </row>
    <row r="105" spans="1:5" x14ac:dyDescent="0.35">
      <c r="A105" t="s">
        <v>189</v>
      </c>
      <c r="C105">
        <v>2</v>
      </c>
      <c r="D105">
        <v>2</v>
      </c>
      <c r="E105">
        <v>2</v>
      </c>
    </row>
    <row r="106" spans="1:5" x14ac:dyDescent="0.35">
      <c r="A106" t="s">
        <v>62</v>
      </c>
      <c r="D106">
        <v>8</v>
      </c>
      <c r="E106">
        <v>8</v>
      </c>
    </row>
    <row r="107" spans="1:5" x14ac:dyDescent="0.35">
      <c r="A107" t="s">
        <v>190</v>
      </c>
      <c r="B107">
        <v>7</v>
      </c>
      <c r="C107">
        <v>7</v>
      </c>
      <c r="D107">
        <v>7</v>
      </c>
      <c r="E107">
        <v>7</v>
      </c>
    </row>
    <row r="108" spans="1:5" x14ac:dyDescent="0.35">
      <c r="A108" t="s">
        <v>63</v>
      </c>
      <c r="C108">
        <v>9</v>
      </c>
      <c r="D108">
        <v>9</v>
      </c>
      <c r="E108">
        <v>9</v>
      </c>
    </row>
    <row r="109" spans="1:5" x14ac:dyDescent="0.35">
      <c r="A109" t="s">
        <v>191</v>
      </c>
      <c r="B109">
        <v>6</v>
      </c>
      <c r="C109">
        <v>6</v>
      </c>
      <c r="D109">
        <v>6</v>
      </c>
      <c r="E109">
        <v>6</v>
      </c>
    </row>
    <row r="110" spans="1:5" x14ac:dyDescent="0.35">
      <c r="A110" t="s">
        <v>192</v>
      </c>
      <c r="C110">
        <v>8</v>
      </c>
      <c r="D110">
        <v>8</v>
      </c>
      <c r="E110">
        <v>8</v>
      </c>
    </row>
    <row r="111" spans="1:5" x14ac:dyDescent="0.35">
      <c r="A111" t="s">
        <v>193</v>
      </c>
      <c r="C111">
        <v>3</v>
      </c>
      <c r="D111">
        <v>3</v>
      </c>
      <c r="E111">
        <v>3</v>
      </c>
    </row>
    <row r="112" spans="1:5" x14ac:dyDescent="0.35">
      <c r="A112" t="s">
        <v>194</v>
      </c>
      <c r="C112">
        <v>7</v>
      </c>
      <c r="D112">
        <v>7</v>
      </c>
      <c r="E112">
        <v>7</v>
      </c>
    </row>
    <row r="113" spans="1:5" x14ac:dyDescent="0.35">
      <c r="A113" t="s">
        <v>64</v>
      </c>
      <c r="C113">
        <v>9</v>
      </c>
      <c r="D113">
        <v>9</v>
      </c>
      <c r="E113">
        <v>9</v>
      </c>
    </row>
    <row r="114" spans="1:5" x14ac:dyDescent="0.35">
      <c r="A114" t="s">
        <v>195</v>
      </c>
      <c r="C114">
        <v>7</v>
      </c>
      <c r="D114">
        <v>7</v>
      </c>
      <c r="E114">
        <v>7</v>
      </c>
    </row>
    <row r="115" spans="1:5" x14ac:dyDescent="0.35">
      <c r="A115" t="s">
        <v>65</v>
      </c>
      <c r="C115">
        <v>9</v>
      </c>
      <c r="D115">
        <v>9</v>
      </c>
      <c r="E115">
        <v>9</v>
      </c>
    </row>
    <row r="116" spans="1:5" x14ac:dyDescent="0.35">
      <c r="A116" t="s">
        <v>196</v>
      </c>
      <c r="C116">
        <v>9</v>
      </c>
      <c r="D116">
        <v>9</v>
      </c>
      <c r="E116">
        <v>9</v>
      </c>
    </row>
    <row r="117" spans="1:5" x14ac:dyDescent="0.35">
      <c r="A117" t="s">
        <v>66</v>
      </c>
      <c r="D117">
        <v>7</v>
      </c>
      <c r="E117">
        <v>7</v>
      </c>
    </row>
    <row r="118" spans="1:5" x14ac:dyDescent="0.35">
      <c r="A118" t="s">
        <v>197</v>
      </c>
      <c r="C118">
        <v>2</v>
      </c>
      <c r="D118">
        <v>2</v>
      </c>
      <c r="E118">
        <v>2</v>
      </c>
    </row>
    <row r="119" spans="1:5" x14ac:dyDescent="0.35">
      <c r="A119" t="s">
        <v>67</v>
      </c>
      <c r="B119">
        <v>8</v>
      </c>
      <c r="C119">
        <v>8</v>
      </c>
      <c r="D119">
        <v>8</v>
      </c>
      <c r="E119">
        <v>8</v>
      </c>
    </row>
    <row r="120" spans="1:5" x14ac:dyDescent="0.35">
      <c r="A120" t="s">
        <v>68</v>
      </c>
      <c r="B120">
        <v>8</v>
      </c>
      <c r="C120">
        <v>8</v>
      </c>
      <c r="D120">
        <v>8</v>
      </c>
      <c r="E120">
        <v>8</v>
      </c>
    </row>
    <row r="121" spans="1:5" x14ac:dyDescent="0.35">
      <c r="A121" t="s">
        <v>198</v>
      </c>
      <c r="C121">
        <v>9</v>
      </c>
      <c r="D121">
        <v>9</v>
      </c>
      <c r="E121">
        <v>9</v>
      </c>
    </row>
    <row r="122" spans="1:5" x14ac:dyDescent="0.35">
      <c r="A122" t="s">
        <v>69</v>
      </c>
      <c r="C122">
        <v>7</v>
      </c>
      <c r="D122">
        <v>7</v>
      </c>
      <c r="E122">
        <v>7</v>
      </c>
    </row>
    <row r="123" spans="1:5" x14ac:dyDescent="0.35">
      <c r="A123" t="s">
        <v>70</v>
      </c>
      <c r="C123">
        <v>9</v>
      </c>
      <c r="D123">
        <v>9</v>
      </c>
      <c r="E123">
        <v>9</v>
      </c>
    </row>
    <row r="124" spans="1:5" x14ac:dyDescent="0.35">
      <c r="A124" t="s">
        <v>71</v>
      </c>
      <c r="D124">
        <v>9</v>
      </c>
      <c r="E124">
        <v>9</v>
      </c>
    </row>
    <row r="125" spans="1:5" x14ac:dyDescent="0.35">
      <c r="A125" t="s">
        <v>72</v>
      </c>
      <c r="D125">
        <v>9</v>
      </c>
      <c r="E125">
        <v>9</v>
      </c>
    </row>
    <row r="126" spans="1:5" x14ac:dyDescent="0.35">
      <c r="A126" t="s">
        <v>199</v>
      </c>
      <c r="D126">
        <v>9</v>
      </c>
      <c r="E126">
        <v>9</v>
      </c>
    </row>
    <row r="127" spans="1:5" x14ac:dyDescent="0.35">
      <c r="A127" t="s">
        <v>200</v>
      </c>
      <c r="C127">
        <v>7</v>
      </c>
      <c r="D127">
        <v>7</v>
      </c>
      <c r="E127">
        <v>7</v>
      </c>
    </row>
    <row r="128" spans="1:5" x14ac:dyDescent="0.35">
      <c r="A128" t="s">
        <v>73</v>
      </c>
      <c r="C128">
        <v>7</v>
      </c>
      <c r="D128">
        <v>7</v>
      </c>
      <c r="E128">
        <v>7</v>
      </c>
    </row>
    <row r="129" spans="1:5" x14ac:dyDescent="0.35">
      <c r="A129" t="s">
        <v>201</v>
      </c>
      <c r="D129">
        <v>6</v>
      </c>
      <c r="E129">
        <v>6</v>
      </c>
    </row>
    <row r="130" spans="1:5" x14ac:dyDescent="0.35">
      <c r="A130" t="s">
        <v>74</v>
      </c>
      <c r="B130">
        <v>6</v>
      </c>
      <c r="C130">
        <v>6</v>
      </c>
      <c r="D130">
        <v>6</v>
      </c>
      <c r="E130">
        <v>6</v>
      </c>
    </row>
    <row r="131" spans="1:5" x14ac:dyDescent="0.35">
      <c r="A131" t="s">
        <v>202</v>
      </c>
      <c r="C131">
        <v>2</v>
      </c>
      <c r="D131">
        <v>2</v>
      </c>
      <c r="E131">
        <v>2</v>
      </c>
    </row>
    <row r="132" spans="1:5" x14ac:dyDescent="0.35">
      <c r="A132" t="s">
        <v>203</v>
      </c>
      <c r="B132">
        <v>9</v>
      </c>
      <c r="C132">
        <v>9</v>
      </c>
      <c r="D132">
        <v>9</v>
      </c>
      <c r="E132">
        <v>9</v>
      </c>
    </row>
    <row r="133" spans="1:5" x14ac:dyDescent="0.35">
      <c r="A133" t="s">
        <v>75</v>
      </c>
      <c r="C133">
        <v>9</v>
      </c>
      <c r="D133">
        <v>9</v>
      </c>
      <c r="E133">
        <v>9</v>
      </c>
    </row>
    <row r="134" spans="1:5" x14ac:dyDescent="0.35">
      <c r="A134" t="s">
        <v>204</v>
      </c>
      <c r="D134">
        <v>7</v>
      </c>
      <c r="E134">
        <v>7</v>
      </c>
    </row>
    <row r="135" spans="1:5" x14ac:dyDescent="0.35">
      <c r="A135" t="s">
        <v>76</v>
      </c>
      <c r="C135">
        <v>9</v>
      </c>
      <c r="D135">
        <v>9</v>
      </c>
      <c r="E135">
        <v>9</v>
      </c>
    </row>
    <row r="136" spans="1:5" x14ac:dyDescent="0.35">
      <c r="A136" t="s">
        <v>205</v>
      </c>
      <c r="C136">
        <v>1</v>
      </c>
      <c r="D136">
        <v>1</v>
      </c>
      <c r="E136">
        <v>1</v>
      </c>
    </row>
    <row r="137" spans="1:5" x14ac:dyDescent="0.35">
      <c r="A137" t="s">
        <v>77</v>
      </c>
      <c r="C137">
        <v>7</v>
      </c>
      <c r="D137">
        <v>7</v>
      </c>
      <c r="E137">
        <v>7</v>
      </c>
    </row>
    <row r="138" spans="1:5" x14ac:dyDescent="0.35">
      <c r="A138" t="s">
        <v>78</v>
      </c>
      <c r="D138">
        <v>9</v>
      </c>
      <c r="E138">
        <v>9</v>
      </c>
    </row>
    <row r="139" spans="1:5" x14ac:dyDescent="0.35">
      <c r="A139" t="s">
        <v>79</v>
      </c>
      <c r="C139">
        <v>7</v>
      </c>
      <c r="D139">
        <v>7</v>
      </c>
      <c r="E139">
        <v>7</v>
      </c>
    </row>
    <row r="140" spans="1:5" x14ac:dyDescent="0.35">
      <c r="A140" t="s">
        <v>80</v>
      </c>
      <c r="D140">
        <v>7</v>
      </c>
      <c r="E140">
        <v>7</v>
      </c>
    </row>
    <row r="141" spans="1:5" x14ac:dyDescent="0.35">
      <c r="A141" t="s">
        <v>81</v>
      </c>
      <c r="D141">
        <v>8</v>
      </c>
      <c r="E141">
        <v>8</v>
      </c>
    </row>
    <row r="142" spans="1:5" x14ac:dyDescent="0.35">
      <c r="A142" t="s">
        <v>82</v>
      </c>
      <c r="C142">
        <v>9</v>
      </c>
      <c r="D142">
        <v>9</v>
      </c>
      <c r="E142">
        <v>9</v>
      </c>
    </row>
    <row r="143" spans="1:5" x14ac:dyDescent="0.35">
      <c r="A143" t="s">
        <v>83</v>
      </c>
      <c r="C143">
        <v>9</v>
      </c>
      <c r="D143">
        <v>9</v>
      </c>
      <c r="E143">
        <v>9</v>
      </c>
    </row>
    <row r="144" spans="1:5" x14ac:dyDescent="0.35">
      <c r="A144" t="s">
        <v>84</v>
      </c>
      <c r="D144">
        <v>9</v>
      </c>
      <c r="E144">
        <v>9</v>
      </c>
    </row>
    <row r="145" spans="1:5" x14ac:dyDescent="0.35">
      <c r="A145" t="s">
        <v>206</v>
      </c>
      <c r="D145">
        <v>6</v>
      </c>
      <c r="E145">
        <v>6</v>
      </c>
    </row>
    <row r="146" spans="1:5" x14ac:dyDescent="0.35">
      <c r="A146" t="s">
        <v>207</v>
      </c>
      <c r="B146">
        <v>5</v>
      </c>
      <c r="C146">
        <v>5</v>
      </c>
      <c r="D146">
        <v>5</v>
      </c>
      <c r="E146">
        <v>5</v>
      </c>
    </row>
    <row r="147" spans="1:5" x14ac:dyDescent="0.35">
      <c r="A147" t="s">
        <v>85</v>
      </c>
      <c r="C147">
        <v>7</v>
      </c>
      <c r="D147">
        <v>7</v>
      </c>
      <c r="E147">
        <v>7</v>
      </c>
    </row>
    <row r="148" spans="1:5" x14ac:dyDescent="0.35">
      <c r="A148" t="s">
        <v>208</v>
      </c>
      <c r="B148">
        <v>9</v>
      </c>
      <c r="C148">
        <v>9</v>
      </c>
      <c r="D148">
        <v>9</v>
      </c>
      <c r="E148">
        <v>9</v>
      </c>
    </row>
    <row r="149" spans="1:5" x14ac:dyDescent="0.35">
      <c r="A149" t="s">
        <v>209</v>
      </c>
      <c r="C149">
        <v>6</v>
      </c>
      <c r="D149">
        <v>6</v>
      </c>
      <c r="E149">
        <v>6</v>
      </c>
    </row>
    <row r="150" spans="1:5" x14ac:dyDescent="0.35">
      <c r="A150" t="s">
        <v>86</v>
      </c>
      <c r="D150">
        <v>8</v>
      </c>
      <c r="E150">
        <v>8</v>
      </c>
    </row>
    <row r="151" spans="1:5" x14ac:dyDescent="0.35">
      <c r="A151" t="s">
        <v>87</v>
      </c>
      <c r="B151">
        <v>8</v>
      </c>
      <c r="C151">
        <v>8</v>
      </c>
      <c r="D151">
        <v>8</v>
      </c>
      <c r="E151">
        <v>8</v>
      </c>
    </row>
    <row r="152" spans="1:5" x14ac:dyDescent="0.35">
      <c r="A152" t="s">
        <v>88</v>
      </c>
      <c r="D152">
        <v>8</v>
      </c>
      <c r="E152">
        <v>8</v>
      </c>
    </row>
    <row r="153" spans="1:5" x14ac:dyDescent="0.35">
      <c r="A153" t="s">
        <v>89</v>
      </c>
      <c r="C153">
        <v>9</v>
      </c>
      <c r="D153">
        <v>9</v>
      </c>
      <c r="E153">
        <v>9</v>
      </c>
    </row>
    <row r="154" spans="1:5" x14ac:dyDescent="0.35">
      <c r="A154" t="s">
        <v>210</v>
      </c>
      <c r="D154">
        <v>7</v>
      </c>
      <c r="E154">
        <v>7</v>
      </c>
    </row>
    <row r="155" spans="1:5" x14ac:dyDescent="0.35">
      <c r="A155" t="s">
        <v>90</v>
      </c>
      <c r="D155">
        <v>9</v>
      </c>
      <c r="E155">
        <v>9</v>
      </c>
    </row>
    <row r="156" spans="1:5" x14ac:dyDescent="0.35">
      <c r="A156" t="s">
        <v>91</v>
      </c>
      <c r="C156">
        <v>9</v>
      </c>
      <c r="D156">
        <v>9</v>
      </c>
      <c r="E156">
        <v>9</v>
      </c>
    </row>
    <row r="157" spans="1:5" x14ac:dyDescent="0.35">
      <c r="A157" t="s">
        <v>92</v>
      </c>
      <c r="C157">
        <v>9</v>
      </c>
      <c r="D157">
        <v>9</v>
      </c>
      <c r="E157">
        <v>9</v>
      </c>
    </row>
    <row r="158" spans="1:5" x14ac:dyDescent="0.35">
      <c r="A158" t="s">
        <v>211</v>
      </c>
      <c r="C158">
        <v>4</v>
      </c>
      <c r="D158">
        <v>4</v>
      </c>
      <c r="E158">
        <v>4</v>
      </c>
    </row>
    <row r="159" spans="1:5" x14ac:dyDescent="0.35">
      <c r="A159" t="s">
        <v>212</v>
      </c>
      <c r="B159">
        <v>6</v>
      </c>
      <c r="C159">
        <v>6</v>
      </c>
      <c r="D159">
        <v>6</v>
      </c>
      <c r="E159">
        <v>6</v>
      </c>
    </row>
    <row r="160" spans="1:5" x14ac:dyDescent="0.35">
      <c r="A160" t="s">
        <v>93</v>
      </c>
      <c r="C160">
        <v>7</v>
      </c>
      <c r="D160">
        <v>7</v>
      </c>
      <c r="E160">
        <v>7</v>
      </c>
    </row>
    <row r="161" spans="1:5" x14ac:dyDescent="0.35">
      <c r="A161" t="s">
        <v>213</v>
      </c>
      <c r="C161">
        <v>3</v>
      </c>
      <c r="D161">
        <v>3</v>
      </c>
      <c r="E161">
        <v>3</v>
      </c>
    </row>
    <row r="162" spans="1:5" x14ac:dyDescent="0.35">
      <c r="A162" t="s">
        <v>94</v>
      </c>
      <c r="D162">
        <v>8</v>
      </c>
      <c r="E162">
        <v>8</v>
      </c>
    </row>
    <row r="163" spans="1:5" x14ac:dyDescent="0.35">
      <c r="A163" t="s">
        <v>95</v>
      </c>
      <c r="C163">
        <v>9</v>
      </c>
      <c r="D163">
        <v>9</v>
      </c>
      <c r="E163">
        <v>9</v>
      </c>
    </row>
    <row r="164" spans="1:5" x14ac:dyDescent="0.35">
      <c r="A164" t="s">
        <v>214</v>
      </c>
      <c r="C164">
        <v>9</v>
      </c>
      <c r="D164">
        <v>9</v>
      </c>
      <c r="E164">
        <v>9</v>
      </c>
    </row>
    <row r="165" spans="1:5" x14ac:dyDescent="0.35">
      <c r="A165" t="s">
        <v>215</v>
      </c>
      <c r="D165">
        <v>3</v>
      </c>
      <c r="E165">
        <v>3</v>
      </c>
    </row>
    <row r="166" spans="1:5" x14ac:dyDescent="0.35">
      <c r="A166" t="s">
        <v>216</v>
      </c>
      <c r="B166">
        <v>6</v>
      </c>
      <c r="C166">
        <v>6</v>
      </c>
      <c r="D166">
        <v>6</v>
      </c>
      <c r="E166">
        <v>6</v>
      </c>
    </row>
    <row r="167" spans="1:5" x14ac:dyDescent="0.35">
      <c r="A167" t="s">
        <v>217</v>
      </c>
      <c r="D167">
        <v>7</v>
      </c>
      <c r="E167">
        <v>7</v>
      </c>
    </row>
    <row r="168" spans="1:5" x14ac:dyDescent="0.35">
      <c r="A168" t="s">
        <v>218</v>
      </c>
      <c r="B168">
        <v>7</v>
      </c>
      <c r="C168">
        <v>7</v>
      </c>
      <c r="D168">
        <v>7</v>
      </c>
      <c r="E168">
        <v>7</v>
      </c>
    </row>
    <row r="169" spans="1:5" x14ac:dyDescent="0.35">
      <c r="A169" t="s">
        <v>96</v>
      </c>
      <c r="C169">
        <v>8</v>
      </c>
      <c r="D169">
        <v>8</v>
      </c>
      <c r="E169">
        <v>8</v>
      </c>
    </row>
    <row r="170" spans="1:5" x14ac:dyDescent="0.35">
      <c r="A170" t="s">
        <v>219</v>
      </c>
      <c r="C170">
        <v>8</v>
      </c>
      <c r="D170">
        <v>8</v>
      </c>
      <c r="E170">
        <v>8</v>
      </c>
    </row>
    <row r="171" spans="1:5" x14ac:dyDescent="0.35">
      <c r="A171" t="s">
        <v>97</v>
      </c>
      <c r="D171">
        <v>7</v>
      </c>
      <c r="E171">
        <v>7</v>
      </c>
    </row>
    <row r="172" spans="1:5" x14ac:dyDescent="0.35">
      <c r="A172" t="s">
        <v>220</v>
      </c>
      <c r="C172">
        <v>8</v>
      </c>
      <c r="D172">
        <v>8</v>
      </c>
      <c r="E172">
        <v>8</v>
      </c>
    </row>
    <row r="173" spans="1:5" x14ac:dyDescent="0.35">
      <c r="A173" t="s">
        <v>98</v>
      </c>
      <c r="C173">
        <v>7</v>
      </c>
      <c r="D173">
        <v>7</v>
      </c>
      <c r="E173">
        <v>7</v>
      </c>
    </row>
    <row r="174" spans="1:5" x14ac:dyDescent="0.35">
      <c r="A174" t="s">
        <v>99</v>
      </c>
      <c r="D174">
        <v>8</v>
      </c>
      <c r="E174">
        <v>8</v>
      </c>
    </row>
    <row r="175" spans="1:5" x14ac:dyDescent="0.35">
      <c r="A175" t="s">
        <v>221</v>
      </c>
      <c r="D175">
        <v>8</v>
      </c>
      <c r="E175">
        <v>8</v>
      </c>
    </row>
    <row r="176" spans="1:5" x14ac:dyDescent="0.35">
      <c r="A176" t="s">
        <v>222</v>
      </c>
      <c r="D176">
        <v>2</v>
      </c>
      <c r="E176">
        <v>2</v>
      </c>
    </row>
    <row r="177" spans="1:5" x14ac:dyDescent="0.35">
      <c r="A177" t="s">
        <v>223</v>
      </c>
      <c r="B177">
        <v>7</v>
      </c>
      <c r="C177">
        <v>7</v>
      </c>
      <c r="D177">
        <v>7</v>
      </c>
      <c r="E177">
        <v>7</v>
      </c>
    </row>
    <row r="178" spans="1:5" x14ac:dyDescent="0.35">
      <c r="A178" t="s">
        <v>100</v>
      </c>
      <c r="D178">
        <v>7</v>
      </c>
      <c r="E178">
        <v>7</v>
      </c>
    </row>
    <row r="179" spans="1:5" x14ac:dyDescent="0.35">
      <c r="A179" t="s">
        <v>144</v>
      </c>
      <c r="B179">
        <v>7</v>
      </c>
      <c r="C179">
        <v>7</v>
      </c>
      <c r="D179">
        <v>7</v>
      </c>
      <c r="E179">
        <v>7</v>
      </c>
    </row>
    <row r="180" spans="1:5" x14ac:dyDescent="0.35">
      <c r="A180" t="s">
        <v>224</v>
      </c>
      <c r="C180">
        <v>5</v>
      </c>
      <c r="D180">
        <v>5</v>
      </c>
      <c r="E180">
        <v>5</v>
      </c>
    </row>
    <row r="181" spans="1:5" x14ac:dyDescent="0.35">
      <c r="A181" t="s">
        <v>101</v>
      </c>
      <c r="C181">
        <v>8</v>
      </c>
      <c r="D181">
        <v>8</v>
      </c>
      <c r="E181">
        <v>8</v>
      </c>
    </row>
    <row r="182" spans="1:5" x14ac:dyDescent="0.35">
      <c r="A182" t="s">
        <v>225</v>
      </c>
      <c r="C182">
        <v>9</v>
      </c>
      <c r="D182">
        <v>9</v>
      </c>
      <c r="E182">
        <v>9</v>
      </c>
    </row>
    <row r="183" spans="1:5" x14ac:dyDescent="0.35">
      <c r="A183" t="s">
        <v>102</v>
      </c>
      <c r="B183">
        <v>7</v>
      </c>
      <c r="C183">
        <v>7</v>
      </c>
      <c r="D183">
        <v>7</v>
      </c>
      <c r="E183">
        <v>7</v>
      </c>
    </row>
    <row r="184" spans="1:5" x14ac:dyDescent="0.35">
      <c r="A184" t="s">
        <v>226</v>
      </c>
      <c r="D184">
        <v>7</v>
      </c>
      <c r="E184">
        <v>7</v>
      </c>
    </row>
    <row r="185" spans="1:5" x14ac:dyDescent="0.35">
      <c r="A185" t="s">
        <v>227</v>
      </c>
      <c r="B185">
        <v>8</v>
      </c>
      <c r="C185">
        <v>8</v>
      </c>
      <c r="D185">
        <v>8</v>
      </c>
      <c r="E185">
        <v>8</v>
      </c>
    </row>
    <row r="186" spans="1:5" x14ac:dyDescent="0.35">
      <c r="A186" t="s">
        <v>103</v>
      </c>
      <c r="D186">
        <v>9</v>
      </c>
      <c r="E186">
        <v>9</v>
      </c>
    </row>
    <row r="187" spans="1:5" x14ac:dyDescent="0.35">
      <c r="A187" t="s">
        <v>228</v>
      </c>
      <c r="C187">
        <v>7</v>
      </c>
      <c r="D187">
        <v>7</v>
      </c>
      <c r="E187">
        <v>7</v>
      </c>
    </row>
    <row r="188" spans="1:5" x14ac:dyDescent="0.35">
      <c r="A188" t="s">
        <v>104</v>
      </c>
      <c r="C188">
        <v>7</v>
      </c>
      <c r="D188">
        <v>7</v>
      </c>
      <c r="E188">
        <v>7</v>
      </c>
    </row>
    <row r="189" spans="1:5" x14ac:dyDescent="0.35">
      <c r="A189" t="s">
        <v>105</v>
      </c>
      <c r="D189">
        <v>6</v>
      </c>
      <c r="E189">
        <v>6</v>
      </c>
    </row>
    <row r="190" spans="1:5" x14ac:dyDescent="0.35">
      <c r="A190" t="s">
        <v>106</v>
      </c>
      <c r="B190">
        <v>8</v>
      </c>
      <c r="C190">
        <v>8</v>
      </c>
      <c r="D190">
        <v>8</v>
      </c>
      <c r="E190">
        <v>8</v>
      </c>
    </row>
    <row r="191" spans="1:5" x14ac:dyDescent="0.35">
      <c r="A191" t="s">
        <v>229</v>
      </c>
      <c r="B191">
        <v>6</v>
      </c>
      <c r="C191">
        <v>6</v>
      </c>
      <c r="D191">
        <v>6</v>
      </c>
      <c r="E191">
        <v>6</v>
      </c>
    </row>
    <row r="192" spans="1:5" x14ac:dyDescent="0.35">
      <c r="A192" t="s">
        <v>107</v>
      </c>
      <c r="C192">
        <v>9</v>
      </c>
      <c r="D192">
        <v>9</v>
      </c>
      <c r="E192">
        <v>9</v>
      </c>
    </row>
    <row r="193" spans="1:5" x14ac:dyDescent="0.35">
      <c r="A193" t="s">
        <v>108</v>
      </c>
      <c r="B193">
        <v>8</v>
      </c>
      <c r="C193">
        <v>8</v>
      </c>
      <c r="D193">
        <v>8</v>
      </c>
      <c r="E193">
        <v>8</v>
      </c>
    </row>
    <row r="194" spans="1:5" x14ac:dyDescent="0.35">
      <c r="A194" t="s">
        <v>109</v>
      </c>
      <c r="D194">
        <v>7</v>
      </c>
      <c r="E194">
        <v>7</v>
      </c>
    </row>
    <row r="195" spans="1:5" x14ac:dyDescent="0.35">
      <c r="A195" t="s">
        <v>110</v>
      </c>
      <c r="D195">
        <v>9</v>
      </c>
      <c r="E195">
        <v>9</v>
      </c>
    </row>
    <row r="196" spans="1:5" x14ac:dyDescent="0.35">
      <c r="A196" t="s">
        <v>111</v>
      </c>
      <c r="B196">
        <v>8</v>
      </c>
      <c r="C196">
        <v>8</v>
      </c>
      <c r="D196">
        <v>8</v>
      </c>
      <c r="E196">
        <v>8</v>
      </c>
    </row>
    <row r="197" spans="1:5" x14ac:dyDescent="0.35">
      <c r="A197" t="s">
        <v>112</v>
      </c>
      <c r="B197">
        <v>7</v>
      </c>
      <c r="C197">
        <v>7</v>
      </c>
      <c r="D197">
        <v>7</v>
      </c>
      <c r="E197">
        <v>7</v>
      </c>
    </row>
    <row r="198" spans="1:5" x14ac:dyDescent="0.35">
      <c r="A198" t="s">
        <v>113</v>
      </c>
      <c r="C198">
        <v>7</v>
      </c>
      <c r="D198">
        <v>7</v>
      </c>
      <c r="E198">
        <v>7</v>
      </c>
    </row>
    <row r="199" spans="1:5" x14ac:dyDescent="0.35">
      <c r="A199" t="s">
        <v>230</v>
      </c>
      <c r="B199">
        <v>8</v>
      </c>
      <c r="C199">
        <v>8</v>
      </c>
      <c r="D199">
        <v>8</v>
      </c>
      <c r="E199">
        <v>8</v>
      </c>
    </row>
    <row r="200" spans="1:5" x14ac:dyDescent="0.35">
      <c r="A200" t="s">
        <v>231</v>
      </c>
      <c r="B200">
        <v>6</v>
      </c>
      <c r="C200">
        <v>6</v>
      </c>
      <c r="D200">
        <v>6</v>
      </c>
      <c r="E200">
        <v>6</v>
      </c>
    </row>
    <row r="201" spans="1:5" x14ac:dyDescent="0.35">
      <c r="A201" t="s">
        <v>232</v>
      </c>
      <c r="C201">
        <v>4</v>
      </c>
      <c r="D201">
        <v>4</v>
      </c>
      <c r="E201">
        <v>4</v>
      </c>
    </row>
    <row r="202" spans="1:5" x14ac:dyDescent="0.35">
      <c r="A202" t="s">
        <v>233</v>
      </c>
      <c r="D202">
        <v>8</v>
      </c>
      <c r="E202">
        <v>8</v>
      </c>
    </row>
    <row r="203" spans="1:5" x14ac:dyDescent="0.35">
      <c r="A203" t="s">
        <v>114</v>
      </c>
      <c r="D203">
        <v>8</v>
      </c>
      <c r="E203">
        <v>8</v>
      </c>
    </row>
    <row r="204" spans="1:5" x14ac:dyDescent="0.35">
      <c r="A204" t="s">
        <v>115</v>
      </c>
      <c r="D204">
        <v>8</v>
      </c>
      <c r="E204">
        <v>8</v>
      </c>
    </row>
    <row r="205" spans="1:5" x14ac:dyDescent="0.35">
      <c r="A205" t="s">
        <v>234</v>
      </c>
      <c r="C205">
        <v>8</v>
      </c>
      <c r="D205">
        <v>8</v>
      </c>
      <c r="E205">
        <v>8</v>
      </c>
    </row>
    <row r="206" spans="1:5" x14ac:dyDescent="0.35">
      <c r="A206" t="s">
        <v>236</v>
      </c>
      <c r="C206">
        <v>8</v>
      </c>
      <c r="D206">
        <v>8</v>
      </c>
      <c r="E206">
        <v>8</v>
      </c>
    </row>
    <row r="207" spans="1:5" x14ac:dyDescent="0.35">
      <c r="A207" t="s">
        <v>237</v>
      </c>
      <c r="D207">
        <v>8</v>
      </c>
      <c r="E207">
        <v>8</v>
      </c>
    </row>
    <row r="208" spans="1:5" x14ac:dyDescent="0.35">
      <c r="A208" t="s">
        <v>238</v>
      </c>
      <c r="D208">
        <v>8</v>
      </c>
      <c r="E208">
        <v>8</v>
      </c>
    </row>
    <row r="209" spans="1:5" x14ac:dyDescent="0.35">
      <c r="A209" t="s">
        <v>116</v>
      </c>
      <c r="D209">
        <v>8</v>
      </c>
      <c r="E209">
        <v>8</v>
      </c>
    </row>
    <row r="210" spans="1:5" x14ac:dyDescent="0.35">
      <c r="A210" t="s">
        <v>239</v>
      </c>
      <c r="D210">
        <v>8</v>
      </c>
      <c r="E210">
        <v>8</v>
      </c>
    </row>
    <row r="211" spans="1:5" x14ac:dyDescent="0.35">
      <c r="A211" t="s">
        <v>117</v>
      </c>
      <c r="C211">
        <v>8</v>
      </c>
      <c r="D211">
        <v>8</v>
      </c>
      <c r="E211">
        <v>8</v>
      </c>
    </row>
    <row r="212" spans="1:5" x14ac:dyDescent="0.35">
      <c r="A212" t="s">
        <v>118</v>
      </c>
      <c r="D212">
        <v>9</v>
      </c>
      <c r="E212">
        <v>9</v>
      </c>
    </row>
    <row r="213" spans="1:5" x14ac:dyDescent="0.35">
      <c r="A213" t="s">
        <v>240</v>
      </c>
      <c r="B213">
        <v>7</v>
      </c>
      <c r="C213">
        <v>7</v>
      </c>
      <c r="D213">
        <v>7</v>
      </c>
      <c r="E213">
        <v>7</v>
      </c>
    </row>
    <row r="214" spans="1:5" x14ac:dyDescent="0.35">
      <c r="A214" t="s">
        <v>241</v>
      </c>
      <c r="B214">
        <v>7</v>
      </c>
      <c r="C214">
        <v>7</v>
      </c>
      <c r="D214">
        <v>7</v>
      </c>
      <c r="E214">
        <v>7</v>
      </c>
    </row>
    <row r="215" spans="1:5" x14ac:dyDescent="0.35">
      <c r="A215" t="s">
        <v>119</v>
      </c>
      <c r="C215">
        <v>7</v>
      </c>
      <c r="D215">
        <v>7</v>
      </c>
      <c r="E215">
        <v>7</v>
      </c>
    </row>
    <row r="216" spans="1:5" x14ac:dyDescent="0.35">
      <c r="A216" t="s">
        <v>242</v>
      </c>
      <c r="C216">
        <v>2</v>
      </c>
      <c r="D216">
        <v>2</v>
      </c>
      <c r="E216">
        <v>2</v>
      </c>
    </row>
    <row r="217" spans="1:5" x14ac:dyDescent="0.35">
      <c r="A217" t="s">
        <v>120</v>
      </c>
      <c r="D217">
        <v>9</v>
      </c>
      <c r="E217">
        <v>9</v>
      </c>
    </row>
    <row r="218" spans="1:5" x14ac:dyDescent="0.35">
      <c r="A218" t="s">
        <v>243</v>
      </c>
      <c r="B218">
        <v>2</v>
      </c>
      <c r="C218">
        <v>2</v>
      </c>
      <c r="D218">
        <v>2</v>
      </c>
      <c r="E218">
        <v>2</v>
      </c>
    </row>
    <row r="219" spans="1:5" x14ac:dyDescent="0.35">
      <c r="A219" t="s">
        <v>121</v>
      </c>
      <c r="D219">
        <v>7</v>
      </c>
      <c r="E219">
        <v>7</v>
      </c>
    </row>
    <row r="220" spans="1:5" x14ac:dyDescent="0.35">
      <c r="A220" t="s">
        <v>244</v>
      </c>
      <c r="D220">
        <v>7</v>
      </c>
      <c r="E220">
        <v>7</v>
      </c>
    </row>
    <row r="221" spans="1:5" x14ac:dyDescent="0.35">
      <c r="A221" t="s">
        <v>122</v>
      </c>
      <c r="D221">
        <v>9</v>
      </c>
      <c r="E221">
        <v>9</v>
      </c>
    </row>
    <row r="222" spans="1:5" x14ac:dyDescent="0.35">
      <c r="A222" t="s">
        <v>123</v>
      </c>
      <c r="D222">
        <v>7</v>
      </c>
      <c r="E222">
        <v>7</v>
      </c>
    </row>
    <row r="223" spans="1:5" x14ac:dyDescent="0.35">
      <c r="A223" t="s">
        <v>124</v>
      </c>
      <c r="D223">
        <v>8</v>
      </c>
      <c r="E223">
        <v>8</v>
      </c>
    </row>
    <row r="224" spans="1:5" x14ac:dyDescent="0.35">
      <c r="A224" t="s">
        <v>245</v>
      </c>
      <c r="C224">
        <v>8</v>
      </c>
      <c r="D224">
        <v>8</v>
      </c>
      <c r="E224">
        <v>8</v>
      </c>
    </row>
    <row r="225" spans="1:5" x14ac:dyDescent="0.35">
      <c r="A225" t="s">
        <v>125</v>
      </c>
      <c r="D225">
        <v>7</v>
      </c>
      <c r="E225">
        <v>7</v>
      </c>
    </row>
    <row r="226" spans="1:5" x14ac:dyDescent="0.35">
      <c r="A226" t="s">
        <v>126</v>
      </c>
      <c r="C226">
        <v>9</v>
      </c>
      <c r="D226">
        <v>9</v>
      </c>
      <c r="E226">
        <v>9</v>
      </c>
    </row>
    <row r="227" spans="1:5" x14ac:dyDescent="0.35">
      <c r="A227" t="s">
        <v>127</v>
      </c>
      <c r="B227">
        <v>7</v>
      </c>
      <c r="C227">
        <v>7</v>
      </c>
      <c r="D227">
        <v>7</v>
      </c>
      <c r="E227">
        <v>7</v>
      </c>
    </row>
    <row r="228" spans="1:5" x14ac:dyDescent="0.35">
      <c r="A228" t="s">
        <v>128</v>
      </c>
    </row>
    <row r="229" spans="1:5" x14ac:dyDescent="0.35">
      <c r="A229" t="s">
        <v>246</v>
      </c>
      <c r="D229">
        <v>8</v>
      </c>
      <c r="E229">
        <v>8</v>
      </c>
    </row>
    <row r="230" spans="1:5" x14ac:dyDescent="0.35">
      <c r="A230" t="s">
        <v>129</v>
      </c>
      <c r="D230">
        <v>7</v>
      </c>
      <c r="E230">
        <v>7</v>
      </c>
    </row>
    <row r="231" spans="1:5" x14ac:dyDescent="0.35">
      <c r="A231" t="s">
        <v>235</v>
      </c>
      <c r="D231">
        <v>8</v>
      </c>
      <c r="E231">
        <v>8</v>
      </c>
    </row>
    <row r="232" spans="1:5" x14ac:dyDescent="0.35">
      <c r="A232" t="s">
        <v>130</v>
      </c>
      <c r="D232">
        <v>9</v>
      </c>
      <c r="E232">
        <v>9</v>
      </c>
    </row>
    <row r="233" spans="1:5" x14ac:dyDescent="0.35">
      <c r="A233" t="s">
        <v>247</v>
      </c>
      <c r="B233">
        <v>7</v>
      </c>
      <c r="C233">
        <v>7</v>
      </c>
      <c r="D233">
        <v>7</v>
      </c>
      <c r="E233">
        <v>7</v>
      </c>
    </row>
    <row r="234" spans="1:5" x14ac:dyDescent="0.35">
      <c r="A234" t="s">
        <v>131</v>
      </c>
      <c r="D234">
        <v>8</v>
      </c>
      <c r="E234">
        <v>8</v>
      </c>
    </row>
    <row r="235" spans="1:5" x14ac:dyDescent="0.35">
      <c r="A235" t="s">
        <v>132</v>
      </c>
      <c r="B235">
        <v>8</v>
      </c>
      <c r="C235">
        <v>8</v>
      </c>
      <c r="D235">
        <v>8</v>
      </c>
      <c r="E235">
        <v>8</v>
      </c>
    </row>
    <row r="236" spans="1:5" x14ac:dyDescent="0.35">
      <c r="A236" t="s">
        <v>174</v>
      </c>
      <c r="B236">
        <v>6</v>
      </c>
      <c r="C236">
        <v>6</v>
      </c>
      <c r="D236">
        <v>6</v>
      </c>
      <c r="E236">
        <v>6</v>
      </c>
    </row>
    <row r="237" spans="1:5" x14ac:dyDescent="0.35">
      <c r="A237" t="s">
        <v>248</v>
      </c>
      <c r="B237">
        <v>5</v>
      </c>
      <c r="C237">
        <v>5</v>
      </c>
      <c r="D237">
        <v>5</v>
      </c>
      <c r="E237">
        <v>5</v>
      </c>
    </row>
    <row r="238" spans="1:5" x14ac:dyDescent="0.35">
      <c r="A238" t="s">
        <v>133</v>
      </c>
      <c r="D238">
        <v>8</v>
      </c>
      <c r="E238">
        <v>8</v>
      </c>
    </row>
    <row r="239" spans="1:5" x14ac:dyDescent="0.35">
      <c r="A239" t="s">
        <v>134</v>
      </c>
      <c r="D239">
        <v>7</v>
      </c>
      <c r="E239">
        <v>7</v>
      </c>
    </row>
    <row r="240" spans="1:5" x14ac:dyDescent="0.35">
      <c r="A240" t="s">
        <v>135</v>
      </c>
      <c r="C240">
        <v>7</v>
      </c>
      <c r="D240">
        <v>7</v>
      </c>
      <c r="E240">
        <v>7</v>
      </c>
    </row>
    <row r="241" spans="1:5" x14ac:dyDescent="0.35">
      <c r="A241" t="s">
        <v>249</v>
      </c>
      <c r="B241">
        <v>6</v>
      </c>
      <c r="C241">
        <v>6</v>
      </c>
      <c r="D241">
        <v>6</v>
      </c>
      <c r="E241">
        <v>6</v>
      </c>
    </row>
    <row r="242" spans="1:5" x14ac:dyDescent="0.35">
      <c r="A242" t="s">
        <v>250</v>
      </c>
      <c r="D242">
        <v>8</v>
      </c>
      <c r="E242">
        <v>8</v>
      </c>
    </row>
    <row r="243" spans="1:5" x14ac:dyDescent="0.35">
      <c r="A243" t="s">
        <v>251</v>
      </c>
      <c r="B243">
        <v>2</v>
      </c>
      <c r="C243">
        <v>2</v>
      </c>
      <c r="D243">
        <v>2</v>
      </c>
      <c r="E243">
        <v>2</v>
      </c>
    </row>
    <row r="244" spans="1:5" x14ac:dyDescent="0.35">
      <c r="A244" t="s">
        <v>136</v>
      </c>
      <c r="D244">
        <v>8</v>
      </c>
      <c r="E244">
        <v>8</v>
      </c>
    </row>
    <row r="245" spans="1:5" x14ac:dyDescent="0.35">
      <c r="A245" t="s">
        <v>252</v>
      </c>
      <c r="B245">
        <v>6</v>
      </c>
      <c r="C245">
        <v>6</v>
      </c>
      <c r="D245">
        <v>6</v>
      </c>
      <c r="E245">
        <v>6</v>
      </c>
    </row>
    <row r="246" spans="1:5" x14ac:dyDescent="0.35">
      <c r="A246" t="s">
        <v>253</v>
      </c>
      <c r="C246">
        <v>7</v>
      </c>
      <c r="D246">
        <v>7</v>
      </c>
      <c r="E246">
        <v>7</v>
      </c>
    </row>
    <row r="247" spans="1:5" x14ac:dyDescent="0.35">
      <c r="A247" t="s">
        <v>137</v>
      </c>
      <c r="D247">
        <v>7</v>
      </c>
      <c r="E247">
        <v>7</v>
      </c>
    </row>
    <row r="248" spans="1:5" x14ac:dyDescent="0.35">
      <c r="A248" t="s">
        <v>254</v>
      </c>
      <c r="D248">
        <v>9</v>
      </c>
      <c r="E248">
        <v>9</v>
      </c>
    </row>
    <row r="249" spans="1:5" x14ac:dyDescent="0.35">
      <c r="A249" t="s">
        <v>138</v>
      </c>
      <c r="D249">
        <v>9</v>
      </c>
      <c r="E249">
        <v>9</v>
      </c>
    </row>
    <row r="250" spans="1:5" x14ac:dyDescent="0.35">
      <c r="A250" t="s">
        <v>139</v>
      </c>
      <c r="D250">
        <v>9</v>
      </c>
      <c r="E25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7952-2A69-4B4F-85D5-D8F61BCFE553}">
  <dimension ref="A1:D6"/>
  <sheetViews>
    <sheetView workbookViewId="0"/>
  </sheetViews>
  <sheetFormatPr defaultRowHeight="14.5" x14ac:dyDescent="0.35"/>
  <cols>
    <col min="1" max="1" width="22.36328125" bestFit="1" customWidth="1"/>
    <col min="2" max="2" width="25.453125" bestFit="1" customWidth="1"/>
  </cols>
  <sheetData>
    <row r="1" spans="1:4" x14ac:dyDescent="0.35">
      <c r="A1" t="s">
        <v>3</v>
      </c>
      <c r="B1" t="s">
        <v>256</v>
      </c>
      <c r="C1" t="s">
        <v>257</v>
      </c>
      <c r="D1" t="s">
        <v>258</v>
      </c>
    </row>
    <row r="2" spans="1:4" x14ac:dyDescent="0.35">
      <c r="A2" t="s">
        <v>4</v>
      </c>
      <c r="B2" t="s">
        <v>6</v>
      </c>
      <c r="C2">
        <v>1</v>
      </c>
      <c r="D2">
        <v>1</v>
      </c>
    </row>
    <row r="3" spans="1:4" x14ac:dyDescent="0.35">
      <c r="A3" t="s">
        <v>259</v>
      </c>
      <c r="B3" t="s">
        <v>260</v>
      </c>
      <c r="C3">
        <v>1</v>
      </c>
      <c r="D3">
        <v>3</v>
      </c>
    </row>
    <row r="4" spans="1:4" x14ac:dyDescent="0.35">
      <c r="A4" t="s">
        <v>259</v>
      </c>
      <c r="B4" t="s">
        <v>261</v>
      </c>
      <c r="C4">
        <v>1</v>
      </c>
      <c r="D4">
        <v>3</v>
      </c>
    </row>
    <row r="5" spans="1:4" x14ac:dyDescent="0.35">
      <c r="A5" t="s">
        <v>259</v>
      </c>
      <c r="B5" t="s">
        <v>262</v>
      </c>
      <c r="C5">
        <v>1</v>
      </c>
      <c r="D5">
        <v>3</v>
      </c>
    </row>
    <row r="6" spans="1:4" x14ac:dyDescent="0.35">
      <c r="A6" t="s">
        <v>259</v>
      </c>
      <c r="B6" t="s">
        <v>263</v>
      </c>
      <c r="C6">
        <v>3</v>
      </c>
      <c r="D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 Rates</vt:lpstr>
      <vt:lpstr>International Rates</vt:lpstr>
      <vt:lpstr>Zone Index</vt:lpstr>
      <vt:lpstr>Estimated Transit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Prerak Agarwal</dc:creator>
  <cp:lastModifiedBy>Prerak Agarwal</cp:lastModifiedBy>
  <dcterms:created xsi:type="dcterms:W3CDTF">2022-04-21T13:29:50Z</dcterms:created>
  <dcterms:modified xsi:type="dcterms:W3CDTF">2022-04-21T18:30:50Z</dcterms:modified>
</cp:coreProperties>
</file>