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obin\Documents\Github\Hexapod\"/>
    </mc:Choice>
  </mc:AlternateContent>
  <xr:revisionPtr revIDLastSave="0" documentId="13_ncr:1_{76E2C2C9-AEE3-46F5-B5EB-FB235BD2EA56}" xr6:coauthVersionLast="47" xr6:coauthVersionMax="47" xr10:uidLastSave="{00000000-0000-0000-0000-000000000000}"/>
  <bookViews>
    <workbookView xWindow="18228" yWindow="6012" windowWidth="17280" windowHeight="96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1" i="1"/>
  <c r="G11" i="1" s="1"/>
  <c r="F10" i="1"/>
  <c r="G10" i="1" s="1"/>
  <c r="G32" i="1"/>
  <c r="G31" i="1"/>
  <c r="F15" i="1"/>
  <c r="F14" i="1"/>
  <c r="G14" i="1" s="1"/>
  <c r="G15" i="1"/>
  <c r="F5" i="1"/>
  <c r="G5" i="1" s="1"/>
  <c r="F16" i="1"/>
  <c r="G16" i="1" s="1"/>
  <c r="G21" i="1"/>
  <c r="F9" i="1"/>
  <c r="G9" i="1" s="1"/>
  <c r="F8" i="1"/>
  <c r="G8" i="1" s="1"/>
  <c r="F7" i="1"/>
  <c r="G7" i="1" s="1"/>
  <c r="F6" i="1"/>
  <c r="G6" i="1" s="1"/>
  <c r="G18" i="1"/>
  <c r="G19" i="1"/>
  <c r="G20" i="1"/>
  <c r="G22" i="1"/>
  <c r="G23" i="1"/>
  <c r="G24" i="1"/>
  <c r="G25" i="1"/>
  <c r="G26" i="1"/>
  <c r="G27" i="1"/>
  <c r="G28" i="1"/>
  <c r="G29" i="1"/>
  <c r="G30" i="1"/>
  <c r="G35" i="1" l="1"/>
  <c r="G38" i="1" s="1"/>
</calcChain>
</file>

<file path=xl/sharedStrings.xml><?xml version="1.0" encoding="utf-8"?>
<sst xmlns="http://schemas.openxmlformats.org/spreadsheetml/2006/main" count="107" uniqueCount="61">
  <si>
    <t>Screws</t>
  </si>
  <si>
    <t>Type</t>
  </si>
  <si>
    <t>number</t>
  </si>
  <si>
    <t>M2 (Cub head)</t>
  </si>
  <si>
    <t>M3 (Cub head)</t>
  </si>
  <si>
    <t>M3 (Countersunk)</t>
  </si>
  <si>
    <t>M3 nut (Square)</t>
  </si>
  <si>
    <t>M5 heat set insert</t>
  </si>
  <si>
    <t>Length (mm)</t>
  </si>
  <si>
    <t>Single Leg</t>
  </si>
  <si>
    <t>Electronics</t>
  </si>
  <si>
    <t>MGN996 Servo</t>
  </si>
  <si>
    <t>Body</t>
  </si>
  <si>
    <t>Lenght (mm)</t>
  </si>
  <si>
    <t>M5 (Countersunk)</t>
  </si>
  <si>
    <t>M3 heat set insert</t>
  </si>
  <si>
    <t>STM32 (BluePill)</t>
  </si>
  <si>
    <t>PCA9865 (Servo driver)</t>
  </si>
  <si>
    <t>XL4016E1 (Buck converter)</t>
  </si>
  <si>
    <t>LED ring 60</t>
  </si>
  <si>
    <t>LED ring 16</t>
  </si>
  <si>
    <t>LED ring 8</t>
  </si>
  <si>
    <t>LED Strip</t>
  </si>
  <si>
    <t>18650 Battery</t>
  </si>
  <si>
    <t xml:space="preserve">HX-2S-JH20 </t>
  </si>
  <si>
    <t>Wire</t>
  </si>
  <si>
    <t>price x1 (€)</t>
  </si>
  <si>
    <t>price total (€)</t>
  </si>
  <si>
    <t>Total:</t>
  </si>
  <si>
    <t>144LEDs/m</t>
  </si>
  <si>
    <t>LED Strip (LEDs)</t>
  </si>
  <si>
    <t>LED Ring</t>
  </si>
  <si>
    <t>Everything bellow are the parts above, only sorted for each subcomponent like Leg &amp; Body and might be incomplete</t>
  </si>
  <si>
    <t>STM32...C8T6 (BluePill)</t>
  </si>
  <si>
    <t>XL6009 (Blue Good)</t>
  </si>
  <si>
    <t>https://www.aliexpress.com/item/1005004490656289.html</t>
  </si>
  <si>
    <t>M5 heat set insert (OD 7)</t>
  </si>
  <si>
    <t>https://www.aliexpress.com/item/1005003169244854.html</t>
  </si>
  <si>
    <t>https://www.aliexpress.com/item/4000877848238.html</t>
  </si>
  <si>
    <t>https://www.aliexpress.com/item/1005001975621423.html</t>
  </si>
  <si>
    <t>https://www.aliexpress.com/item/1005002320527374.html</t>
  </si>
  <si>
    <t>https://www.aliexpress.com/item/1005005104929560.html</t>
  </si>
  <si>
    <t>https://www.aliexpress.com/item/1005003185980117.html</t>
  </si>
  <si>
    <t>https://www.aliexpress.com/item/1005004129769604.html</t>
  </si>
  <si>
    <t>M3 heat set insert (OD 5)</t>
  </si>
  <si>
    <t>https://www.aliexpress.com/item/32466332558.html</t>
  </si>
  <si>
    <t>https://www.aliexpress.com/item/33055771986.html</t>
  </si>
  <si>
    <t>Shiping estimate:</t>
  </si>
  <si>
    <t>Total (including Shiping estimate):</t>
  </si>
  <si>
    <t>https://www.aliexpress.com/item/1005002179121598.html</t>
  </si>
  <si>
    <t>XT60 Female</t>
  </si>
  <si>
    <t>XT60 Male</t>
  </si>
  <si>
    <t>https://www.aliexpress.com/item/1005003284718240.html</t>
  </si>
  <si>
    <t>https://www.aliexpress.com/item/4000020967604.html</t>
  </si>
  <si>
    <t>https://www.aliexpress.com/item/33051908449.html</t>
  </si>
  <si>
    <t>1 m</t>
  </si>
  <si>
    <t>https://www.aliexpress.com/item/1005001568846789.html</t>
  </si>
  <si>
    <t>https://www.18650batterystore.com/products/samsung-25r-18650</t>
  </si>
  <si>
    <t>You will only need 8 to build the Hexapod. The rest are for adding potential modules in the future</t>
  </si>
  <si>
    <t>Link (all provided links are where I bought or would buy and likely not the cheapest option). Prices may vary based on where, when and how you buy.</t>
  </si>
  <si>
    <t>You will also need an ST-Link (or some other programmer) and a Phone.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</si>
</sst>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104929560.html" TargetMode="External"/><Relationship Id="rId13" Type="http://schemas.openxmlformats.org/officeDocument/2006/relationships/hyperlink" Target="https://www.aliexpress.com/item/33055771986.html" TargetMode="External"/><Relationship Id="rId18" Type="http://schemas.openxmlformats.org/officeDocument/2006/relationships/hyperlink" Target="https://www.aliexpress.com/item/4000020967604.html" TargetMode="External"/><Relationship Id="rId3" Type="http://schemas.openxmlformats.org/officeDocument/2006/relationships/hyperlink" Target="https://www.aliexpress.com/item/4000877848238.html" TargetMode="External"/><Relationship Id="rId21" Type="http://schemas.openxmlformats.org/officeDocument/2006/relationships/hyperlink" Target="https://www.aliexpress.com/item/1005001568846789.html" TargetMode="External"/><Relationship Id="rId7" Type="http://schemas.openxmlformats.org/officeDocument/2006/relationships/hyperlink" Target="https://www.aliexpress.com/item/1005002320527374.html" TargetMode="External"/><Relationship Id="rId12" Type="http://schemas.openxmlformats.org/officeDocument/2006/relationships/hyperlink" Target="https://www.aliexpress.com/item/32466332558.html" TargetMode="External"/><Relationship Id="rId17" Type="http://schemas.openxmlformats.org/officeDocument/2006/relationships/hyperlink" Target="https://www.aliexpress.com/item/4000020967604.html" TargetMode="External"/><Relationship Id="rId2" Type="http://schemas.openxmlformats.org/officeDocument/2006/relationships/hyperlink" Target="https://www.aliexpress.com/item/1005003169244854.html" TargetMode="External"/><Relationship Id="rId16" Type="http://schemas.openxmlformats.org/officeDocument/2006/relationships/hyperlink" Target="https://www.aliexpress.com/item/1005003284718240.html" TargetMode="External"/><Relationship Id="rId20" Type="http://schemas.openxmlformats.org/officeDocument/2006/relationships/hyperlink" Target="https://www.aliexpress.com/item/1005001568846789.html" TargetMode="External"/><Relationship Id="rId1" Type="http://schemas.openxmlformats.org/officeDocument/2006/relationships/hyperlink" Target="https://www.aliexpress.com/item/1005004490656289.html" TargetMode="External"/><Relationship Id="rId6" Type="http://schemas.openxmlformats.org/officeDocument/2006/relationships/hyperlink" Target="https://www.aliexpress.com/item/1005001975621423.html" TargetMode="External"/><Relationship Id="rId11" Type="http://schemas.openxmlformats.org/officeDocument/2006/relationships/hyperlink" Target="https://www.aliexpress.com/item/1005004490656289.html" TargetMode="External"/><Relationship Id="rId5" Type="http://schemas.openxmlformats.org/officeDocument/2006/relationships/hyperlink" Target="https://www.aliexpress.com/item/1005001975621423.html" TargetMode="External"/><Relationship Id="rId15" Type="http://schemas.openxmlformats.org/officeDocument/2006/relationships/hyperlink" Target="https://www.aliexpress.com/item/1005003284718240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1005004129769604.html" TargetMode="External"/><Relationship Id="rId19" Type="http://schemas.openxmlformats.org/officeDocument/2006/relationships/hyperlink" Target="https://www.aliexpress.com/item/33051908449.html" TargetMode="External"/><Relationship Id="rId4" Type="http://schemas.openxmlformats.org/officeDocument/2006/relationships/hyperlink" Target="https://www.aliexpress.com/item/4000877848238.html" TargetMode="External"/><Relationship Id="rId9" Type="http://schemas.openxmlformats.org/officeDocument/2006/relationships/hyperlink" Target="https://www.aliexpress.com/item/1005003185980117.html" TargetMode="External"/><Relationship Id="rId14" Type="http://schemas.openxmlformats.org/officeDocument/2006/relationships/hyperlink" Target="https://www.aliexpress.com/item/1005002179121598.html" TargetMode="External"/><Relationship Id="rId22" Type="http://schemas.openxmlformats.org/officeDocument/2006/relationships/hyperlink" Target="https://www.18650batterystore.com/products/samsung-25r-18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84"/>
  <sheetViews>
    <sheetView tabSelected="1" topLeftCell="A25" zoomScaleNormal="100" workbookViewId="0">
      <selection activeCell="D42" sqref="D42"/>
    </sheetView>
  </sheetViews>
  <sheetFormatPr defaultRowHeight="14.4" x14ac:dyDescent="0.3"/>
  <cols>
    <col min="2" max="2" width="11.109375" customWidth="1"/>
    <col min="3" max="3" width="24.5546875" customWidth="1"/>
    <col min="4" max="4" width="12.109375" customWidth="1"/>
    <col min="6" max="6" width="11.5546875" customWidth="1"/>
    <col min="7" max="7" width="13" customWidth="1"/>
  </cols>
  <sheetData>
    <row r="4" spans="2:15" x14ac:dyDescent="0.3">
      <c r="C4" t="s">
        <v>1</v>
      </c>
      <c r="D4" t="s">
        <v>13</v>
      </c>
      <c r="E4" t="s">
        <v>2</v>
      </c>
      <c r="F4" t="s">
        <v>26</v>
      </c>
      <c r="G4" t="s">
        <v>27</v>
      </c>
      <c r="H4" t="s">
        <v>59</v>
      </c>
    </row>
    <row r="5" spans="2:15" x14ac:dyDescent="0.3">
      <c r="B5" t="s">
        <v>0</v>
      </c>
      <c r="C5" t="s">
        <v>3</v>
      </c>
      <c r="D5">
        <v>6</v>
      </c>
      <c r="E5">
        <v>8</v>
      </c>
      <c r="F5">
        <f>1.24/50</f>
        <v>2.4799999999999999E-2</v>
      </c>
      <c r="G5">
        <f>F5*E5</f>
        <v>0.19839999999999999</v>
      </c>
      <c r="H5" s="1" t="s">
        <v>39</v>
      </c>
    </row>
    <row r="6" spans="2:15" x14ac:dyDescent="0.3">
      <c r="C6" t="s">
        <v>4</v>
      </c>
      <c r="D6">
        <v>10</v>
      </c>
      <c r="E6">
        <v>12</v>
      </c>
      <c r="F6">
        <f>2.09/50</f>
        <v>4.1799999999999997E-2</v>
      </c>
      <c r="G6">
        <f>F6*E10</f>
        <v>0.16719999999999999</v>
      </c>
      <c r="H6" s="1" t="s">
        <v>39</v>
      </c>
    </row>
    <row r="7" spans="2:15" x14ac:dyDescent="0.3">
      <c r="C7" t="s">
        <v>4</v>
      </c>
      <c r="D7">
        <v>14</v>
      </c>
      <c r="E7">
        <v>12</v>
      </c>
      <c r="F7">
        <f>2.6/50</f>
        <v>5.2000000000000005E-2</v>
      </c>
      <c r="G7">
        <f>F7*E6</f>
        <v>0.62400000000000011</v>
      </c>
      <c r="H7" s="1" t="s">
        <v>39</v>
      </c>
    </row>
    <row r="8" spans="2:15" x14ac:dyDescent="0.3">
      <c r="C8" t="s">
        <v>4</v>
      </c>
      <c r="D8">
        <v>20</v>
      </c>
      <c r="E8">
        <v>6</v>
      </c>
      <c r="F8">
        <f>3.14/50</f>
        <v>6.2800000000000009E-2</v>
      </c>
      <c r="G8">
        <f>F8*E7</f>
        <v>0.75360000000000005</v>
      </c>
      <c r="H8" s="1" t="s">
        <v>39</v>
      </c>
    </row>
    <row r="9" spans="2:15" x14ac:dyDescent="0.3">
      <c r="C9" t="s">
        <v>4</v>
      </c>
      <c r="D9">
        <v>30</v>
      </c>
      <c r="E9">
        <v>12</v>
      </c>
      <c r="F9">
        <f>3.96/50</f>
        <v>7.9199999999999993E-2</v>
      </c>
      <c r="G9">
        <f>F9*E8</f>
        <v>0.47519999999999996</v>
      </c>
      <c r="H9" s="1" t="s">
        <v>39</v>
      </c>
    </row>
    <row r="10" spans="2:15" x14ac:dyDescent="0.3">
      <c r="C10" t="s">
        <v>5</v>
      </c>
      <c r="D10">
        <v>6</v>
      </c>
      <c r="E10">
        <v>4</v>
      </c>
      <c r="F10">
        <f>1.3/50</f>
        <v>2.6000000000000002E-2</v>
      </c>
      <c r="G10">
        <f>F10*E9</f>
        <v>0.31200000000000006</v>
      </c>
      <c r="H10" s="1" t="s">
        <v>53</v>
      </c>
    </row>
    <row r="11" spans="2:15" x14ac:dyDescent="0.3">
      <c r="C11" t="s">
        <v>5</v>
      </c>
      <c r="D11">
        <v>10</v>
      </c>
      <c r="E11">
        <v>4</v>
      </c>
      <c r="F11">
        <f>1.62/50</f>
        <v>3.2400000000000005E-2</v>
      </c>
      <c r="G11">
        <f t="shared" ref="G11" si="0">F11*E11</f>
        <v>0.12960000000000002</v>
      </c>
      <c r="H11" s="1" t="s">
        <v>53</v>
      </c>
    </row>
    <row r="12" spans="2:15" x14ac:dyDescent="0.3">
      <c r="C12" t="s">
        <v>14</v>
      </c>
      <c r="D12">
        <v>10</v>
      </c>
      <c r="E12">
        <v>30</v>
      </c>
      <c r="F12">
        <f>1.91/50</f>
        <v>3.8199999999999998E-2</v>
      </c>
      <c r="G12">
        <f>F12*E12</f>
        <v>1.1459999999999999</v>
      </c>
      <c r="H12" s="1" t="s">
        <v>53</v>
      </c>
    </row>
    <row r="14" spans="2:15" x14ac:dyDescent="0.3">
      <c r="C14" t="s">
        <v>6</v>
      </c>
      <c r="E14">
        <v>48</v>
      </c>
      <c r="F14">
        <f>1.06/50</f>
        <v>2.12E-2</v>
      </c>
      <c r="G14">
        <f>F14*E14</f>
        <v>1.0176000000000001</v>
      </c>
      <c r="H14" s="1" t="s">
        <v>49</v>
      </c>
    </row>
    <row r="15" spans="2:15" x14ac:dyDescent="0.3">
      <c r="C15" t="s">
        <v>44</v>
      </c>
      <c r="D15">
        <v>5</v>
      </c>
      <c r="E15">
        <v>53</v>
      </c>
      <c r="F15">
        <f>1.26/50</f>
        <v>2.52E-2</v>
      </c>
      <c r="G15">
        <f>F15*E15</f>
        <v>1.3355999999999999</v>
      </c>
      <c r="H15" s="1" t="s">
        <v>35</v>
      </c>
      <c r="O15" t="s">
        <v>58</v>
      </c>
    </row>
    <row r="16" spans="2:15" x14ac:dyDescent="0.3">
      <c r="C16" t="s">
        <v>36</v>
      </c>
      <c r="D16">
        <v>5</v>
      </c>
      <c r="E16">
        <v>42</v>
      </c>
      <c r="F16">
        <f>2.51/50</f>
        <v>5.0199999999999995E-2</v>
      </c>
      <c r="G16">
        <f>F16*E16</f>
        <v>2.1083999999999996</v>
      </c>
      <c r="H16" s="1" t="s">
        <v>35</v>
      </c>
    </row>
    <row r="18" spans="2:8" x14ac:dyDescent="0.3">
      <c r="B18" t="s">
        <v>10</v>
      </c>
      <c r="C18" t="s">
        <v>33</v>
      </c>
      <c r="E18">
        <v>1</v>
      </c>
      <c r="F18">
        <v>1.58</v>
      </c>
      <c r="G18">
        <f t="shared" ref="G18:G32" si="1">F18*E18</f>
        <v>1.58</v>
      </c>
      <c r="H18" s="1" t="s">
        <v>37</v>
      </c>
    </row>
    <row r="19" spans="2:8" x14ac:dyDescent="0.3">
      <c r="C19" t="s">
        <v>17</v>
      </c>
      <c r="E19">
        <v>2</v>
      </c>
      <c r="F19">
        <v>2.5099999999999998</v>
      </c>
      <c r="G19">
        <f t="shared" si="1"/>
        <v>5.0199999999999996</v>
      </c>
      <c r="H19" s="1" t="s">
        <v>45</v>
      </c>
    </row>
    <row r="20" spans="2:8" x14ac:dyDescent="0.3">
      <c r="C20" t="s">
        <v>18</v>
      </c>
      <c r="E20">
        <v>1</v>
      </c>
      <c r="F20">
        <v>4.5</v>
      </c>
      <c r="G20">
        <f t="shared" si="1"/>
        <v>4.5</v>
      </c>
      <c r="H20" s="1" t="s">
        <v>54</v>
      </c>
    </row>
    <row r="21" spans="2:8" x14ac:dyDescent="0.3">
      <c r="C21" t="s">
        <v>34</v>
      </c>
      <c r="E21">
        <v>1</v>
      </c>
      <c r="F21">
        <v>1.51</v>
      </c>
      <c r="G21">
        <f t="shared" si="1"/>
        <v>1.51</v>
      </c>
      <c r="H21" s="1" t="s">
        <v>41</v>
      </c>
    </row>
    <row r="22" spans="2:8" x14ac:dyDescent="0.3">
      <c r="C22" t="s">
        <v>31</v>
      </c>
      <c r="D22">
        <v>60</v>
      </c>
      <c r="E22">
        <v>1</v>
      </c>
      <c r="F22">
        <v>5.83</v>
      </c>
      <c r="G22">
        <f t="shared" si="1"/>
        <v>5.83</v>
      </c>
      <c r="H22" s="1" t="s">
        <v>42</v>
      </c>
    </row>
    <row r="23" spans="2:8" x14ac:dyDescent="0.3">
      <c r="C23" t="s">
        <v>31</v>
      </c>
      <c r="D23">
        <v>16</v>
      </c>
      <c r="E23">
        <v>1</v>
      </c>
      <c r="F23">
        <v>3</v>
      </c>
      <c r="G23">
        <f t="shared" si="1"/>
        <v>3</v>
      </c>
      <c r="H23" s="1" t="s">
        <v>38</v>
      </c>
    </row>
    <row r="24" spans="2:8" x14ac:dyDescent="0.3">
      <c r="C24" t="s">
        <v>31</v>
      </c>
      <c r="D24">
        <v>8</v>
      </c>
      <c r="E24">
        <v>1</v>
      </c>
      <c r="F24">
        <v>2</v>
      </c>
      <c r="G24">
        <f t="shared" si="1"/>
        <v>2</v>
      </c>
      <c r="H24" s="1" t="s">
        <v>38</v>
      </c>
    </row>
    <row r="25" spans="2:8" x14ac:dyDescent="0.3">
      <c r="C25" t="s">
        <v>22</v>
      </c>
      <c r="D25" t="s">
        <v>29</v>
      </c>
      <c r="E25">
        <v>2</v>
      </c>
      <c r="F25">
        <v>7.28</v>
      </c>
      <c r="G25">
        <f t="shared" si="1"/>
        <v>14.56</v>
      </c>
      <c r="H25" s="1" t="s">
        <v>43</v>
      </c>
    </row>
    <row r="26" spans="2:8" x14ac:dyDescent="0.3">
      <c r="C26" t="s">
        <v>23</v>
      </c>
      <c r="E26">
        <v>4</v>
      </c>
      <c r="F26">
        <v>3.99</v>
      </c>
      <c r="G26">
        <f t="shared" si="1"/>
        <v>15.96</v>
      </c>
      <c r="H26" s="1" t="s">
        <v>57</v>
      </c>
    </row>
    <row r="27" spans="2:8" x14ac:dyDescent="0.3">
      <c r="C27" t="s">
        <v>24</v>
      </c>
      <c r="E27">
        <v>1</v>
      </c>
      <c r="F27">
        <v>0.81</v>
      </c>
      <c r="G27">
        <f t="shared" si="1"/>
        <v>0.81</v>
      </c>
      <c r="H27" s="1" t="s">
        <v>40</v>
      </c>
    </row>
    <row r="28" spans="2:8" x14ac:dyDescent="0.3">
      <c r="C28" t="s">
        <v>25</v>
      </c>
      <c r="D28" t="s">
        <v>55</v>
      </c>
      <c r="E28">
        <v>1</v>
      </c>
      <c r="F28">
        <v>2.2799999999999998</v>
      </c>
      <c r="G28">
        <f t="shared" si="1"/>
        <v>2.2799999999999998</v>
      </c>
      <c r="H28" s="1" t="s">
        <v>56</v>
      </c>
    </row>
    <row r="29" spans="2:8" x14ac:dyDescent="0.3">
      <c r="C29" t="s">
        <v>25</v>
      </c>
      <c r="D29" t="s">
        <v>55</v>
      </c>
      <c r="E29">
        <v>1</v>
      </c>
      <c r="F29">
        <v>1.1299999999999999</v>
      </c>
      <c r="G29">
        <f t="shared" si="1"/>
        <v>1.1299999999999999</v>
      </c>
      <c r="H29" s="1" t="s">
        <v>56</v>
      </c>
    </row>
    <row r="30" spans="2:8" x14ac:dyDescent="0.3">
      <c r="C30" t="s">
        <v>11</v>
      </c>
      <c r="E30">
        <v>18</v>
      </c>
      <c r="F30">
        <v>2.85</v>
      </c>
      <c r="G30">
        <f t="shared" si="1"/>
        <v>51.300000000000004</v>
      </c>
      <c r="H30" s="1" t="s">
        <v>46</v>
      </c>
    </row>
    <row r="31" spans="2:8" x14ac:dyDescent="0.3">
      <c r="C31" t="s">
        <v>50</v>
      </c>
      <c r="E31">
        <v>1</v>
      </c>
      <c r="F31">
        <v>0.78</v>
      </c>
      <c r="G31">
        <f t="shared" si="1"/>
        <v>0.78</v>
      </c>
      <c r="H31" s="1" t="s">
        <v>52</v>
      </c>
    </row>
    <row r="32" spans="2:8" x14ac:dyDescent="0.3">
      <c r="C32" t="s">
        <v>51</v>
      </c>
      <c r="E32">
        <v>1</v>
      </c>
      <c r="F32">
        <v>0.78</v>
      </c>
      <c r="G32">
        <f t="shared" si="1"/>
        <v>0.78</v>
      </c>
      <c r="H32" s="1" t="s">
        <v>52</v>
      </c>
    </row>
    <row r="34" spans="2:9" x14ac:dyDescent="0.3">
      <c r="G34" t="s">
        <v>28</v>
      </c>
      <c r="I34" t="s">
        <v>47</v>
      </c>
    </row>
    <row r="35" spans="2:9" x14ac:dyDescent="0.3">
      <c r="G35">
        <f>G5+G6+G7+G8+G9+G10+G11+G12+G13+G14+G15+G16+G17+G18+G19+G20+G21+G22+G23+G24+G25+G26+G27+G28+G29+G30+G31+G32</f>
        <v>119.30760000000001</v>
      </c>
      <c r="I35">
        <v>0</v>
      </c>
    </row>
    <row r="37" spans="2:9" x14ac:dyDescent="0.3">
      <c r="G37" t="s">
        <v>48</v>
      </c>
    </row>
    <row r="38" spans="2:9" x14ac:dyDescent="0.3">
      <c r="G38">
        <f>G35+I35</f>
        <v>119.30760000000001</v>
      </c>
    </row>
    <row r="40" spans="2:9" x14ac:dyDescent="0.3">
      <c r="C40" t="s">
        <v>60</v>
      </c>
    </row>
    <row r="46" spans="2:9" x14ac:dyDescent="0.3">
      <c r="B46" t="s">
        <v>32</v>
      </c>
    </row>
    <row r="50" spans="2:5" x14ac:dyDescent="0.3">
      <c r="B50" t="s">
        <v>9</v>
      </c>
    </row>
    <row r="52" spans="2:5" x14ac:dyDescent="0.3">
      <c r="B52" t="s">
        <v>0</v>
      </c>
      <c r="C52" t="s">
        <v>1</v>
      </c>
      <c r="D52" t="s">
        <v>8</v>
      </c>
      <c r="E52" t="s">
        <v>2</v>
      </c>
    </row>
    <row r="53" spans="2:5" x14ac:dyDescent="0.3">
      <c r="C53" t="s">
        <v>4</v>
      </c>
      <c r="D53">
        <v>10</v>
      </c>
      <c r="E53">
        <v>2</v>
      </c>
    </row>
    <row r="54" spans="2:5" x14ac:dyDescent="0.3">
      <c r="C54" t="s">
        <v>4</v>
      </c>
      <c r="D54">
        <v>14</v>
      </c>
      <c r="E54">
        <v>2</v>
      </c>
    </row>
    <row r="55" spans="2:5" x14ac:dyDescent="0.3">
      <c r="C55" t="s">
        <v>4</v>
      </c>
      <c r="D55">
        <v>20</v>
      </c>
      <c r="E55">
        <v>1</v>
      </c>
    </row>
    <row r="56" spans="2:5" x14ac:dyDescent="0.3">
      <c r="C56" t="s">
        <v>4</v>
      </c>
      <c r="D56">
        <v>30</v>
      </c>
      <c r="E56">
        <v>2</v>
      </c>
    </row>
    <row r="57" spans="2:5" x14ac:dyDescent="0.3">
      <c r="C57" t="s">
        <v>5</v>
      </c>
      <c r="D57">
        <v>10</v>
      </c>
      <c r="E57">
        <v>1</v>
      </c>
    </row>
    <row r="58" spans="2:5" x14ac:dyDescent="0.3">
      <c r="C58" t="s">
        <v>6</v>
      </c>
      <c r="E58">
        <v>8</v>
      </c>
    </row>
    <row r="59" spans="2:5" x14ac:dyDescent="0.3">
      <c r="C59" t="s">
        <v>7</v>
      </c>
      <c r="D59">
        <v>5</v>
      </c>
      <c r="E59">
        <v>2</v>
      </c>
    </row>
    <row r="61" spans="2:5" x14ac:dyDescent="0.3">
      <c r="B61" t="s">
        <v>10</v>
      </c>
      <c r="C61" t="s">
        <v>30</v>
      </c>
      <c r="E61">
        <v>31</v>
      </c>
    </row>
    <row r="62" spans="2:5" x14ac:dyDescent="0.3">
      <c r="C62" t="s">
        <v>11</v>
      </c>
      <c r="E62">
        <v>3</v>
      </c>
    </row>
    <row r="64" spans="2:5" x14ac:dyDescent="0.3">
      <c r="B64" t="s">
        <v>12</v>
      </c>
    </row>
    <row r="66" spans="2:5" x14ac:dyDescent="0.3">
      <c r="B66" t="s">
        <v>0</v>
      </c>
      <c r="C66" t="s">
        <v>1</v>
      </c>
      <c r="D66" t="s">
        <v>13</v>
      </c>
      <c r="E66" t="s">
        <v>2</v>
      </c>
    </row>
    <row r="67" spans="2:5" x14ac:dyDescent="0.3">
      <c r="C67" t="s">
        <v>3</v>
      </c>
      <c r="D67">
        <v>6</v>
      </c>
      <c r="E67">
        <v>8</v>
      </c>
    </row>
    <row r="68" spans="2:5" x14ac:dyDescent="0.3">
      <c r="C68" t="s">
        <v>5</v>
      </c>
      <c r="D68">
        <v>6</v>
      </c>
      <c r="E68">
        <v>4</v>
      </c>
    </row>
    <row r="69" spans="2:5" x14ac:dyDescent="0.3">
      <c r="C69" t="s">
        <v>5</v>
      </c>
      <c r="D69">
        <v>10</v>
      </c>
      <c r="E69">
        <v>4</v>
      </c>
    </row>
    <row r="70" spans="2:5" x14ac:dyDescent="0.3">
      <c r="C70" t="s">
        <v>14</v>
      </c>
      <c r="D70">
        <v>10</v>
      </c>
      <c r="E70">
        <v>30</v>
      </c>
    </row>
    <row r="71" spans="2:5" x14ac:dyDescent="0.3">
      <c r="C71" t="s">
        <v>15</v>
      </c>
      <c r="D71">
        <v>5.5</v>
      </c>
      <c r="E71">
        <v>74</v>
      </c>
    </row>
    <row r="72" spans="2:5" x14ac:dyDescent="0.3">
      <c r="C72" t="s">
        <v>7</v>
      </c>
      <c r="D72">
        <v>5</v>
      </c>
      <c r="E72">
        <v>30</v>
      </c>
    </row>
    <row r="74" spans="2:5" x14ac:dyDescent="0.3">
      <c r="B74" t="s">
        <v>10</v>
      </c>
      <c r="C74" t="s">
        <v>16</v>
      </c>
    </row>
    <row r="75" spans="2:5" x14ac:dyDescent="0.3">
      <c r="C75" t="s">
        <v>17</v>
      </c>
      <c r="E75">
        <v>2</v>
      </c>
    </row>
    <row r="76" spans="2:5" x14ac:dyDescent="0.3">
      <c r="C76" t="s">
        <v>18</v>
      </c>
      <c r="E76">
        <v>1</v>
      </c>
    </row>
    <row r="77" spans="2:5" x14ac:dyDescent="0.3">
      <c r="C77" t="s">
        <v>19</v>
      </c>
      <c r="E77">
        <v>1</v>
      </c>
    </row>
    <row r="78" spans="2:5" x14ac:dyDescent="0.3">
      <c r="C78" t="s">
        <v>20</v>
      </c>
      <c r="E78">
        <v>1</v>
      </c>
    </row>
    <row r="79" spans="2:5" x14ac:dyDescent="0.3">
      <c r="C79" t="s">
        <v>21</v>
      </c>
      <c r="E79">
        <v>1</v>
      </c>
    </row>
    <row r="80" spans="2:5" x14ac:dyDescent="0.3">
      <c r="C80" t="s">
        <v>30</v>
      </c>
      <c r="E80">
        <v>1</v>
      </c>
    </row>
    <row r="81" spans="3:5" x14ac:dyDescent="0.3">
      <c r="C81" t="s">
        <v>23</v>
      </c>
      <c r="E81">
        <v>4</v>
      </c>
    </row>
    <row r="82" spans="3:5" x14ac:dyDescent="0.3">
      <c r="C82" t="s">
        <v>24</v>
      </c>
      <c r="E82">
        <v>1</v>
      </c>
    </row>
    <row r="83" spans="3:5" x14ac:dyDescent="0.3">
      <c r="C83" t="s">
        <v>25</v>
      </c>
    </row>
    <row r="84" spans="3:5" x14ac:dyDescent="0.3">
      <c r="C84" t="s">
        <v>25</v>
      </c>
    </row>
  </sheetData>
  <hyperlinks>
    <hyperlink ref="H16" r:id="rId1" xr:uid="{66DD139D-0BA3-4744-BB48-C706060563F5}"/>
    <hyperlink ref="H18" r:id="rId2" xr:uid="{420F35E1-1101-4233-A8E8-10B14A67290D}"/>
    <hyperlink ref="H23" r:id="rId3" xr:uid="{087149FD-4907-4877-B7E0-F6946B92676E}"/>
    <hyperlink ref="H24" r:id="rId4" xr:uid="{A6B5D124-67B4-47AF-B7AD-1E1EC511702D}"/>
    <hyperlink ref="H5" r:id="rId5" xr:uid="{60560EC9-6491-4581-80A8-33E21A909138}"/>
    <hyperlink ref="H6:H9" r:id="rId6" display="https://www.aliexpress.com/item/1005001975621423.html" xr:uid="{65F67A11-0FB4-4E40-AA46-218FB319286C}"/>
    <hyperlink ref="H27" r:id="rId7" xr:uid="{CAD90BB7-97B2-4720-94CC-54D34CFDA7C0}"/>
    <hyperlink ref="H21" r:id="rId8" xr:uid="{2DBBFC6B-96AC-4608-ADEE-E077368BD034}"/>
    <hyperlink ref="H22" r:id="rId9" xr:uid="{8190555B-4585-43BC-8247-AC5DB2AE4AD0}"/>
    <hyperlink ref="H25" r:id="rId10" xr:uid="{C2E32AFA-F5F5-4B24-A05F-B3345C633BA5}"/>
    <hyperlink ref="H15" r:id="rId11" xr:uid="{F3F4086D-AA85-4B35-8E42-9AFF56B8BC90}"/>
    <hyperlink ref="H19" r:id="rId12" xr:uid="{46B532D3-FCCB-4ECF-951B-000863FEE5A0}"/>
    <hyperlink ref="H30" r:id="rId13" xr:uid="{3B5CB50C-2B4D-4740-BFEB-69A7BDB433C7}"/>
    <hyperlink ref="H14" r:id="rId14" xr:uid="{D9CDDE5D-9415-4B52-A23C-C248F96D50A3}"/>
    <hyperlink ref="H31" r:id="rId15" xr:uid="{F724F8EC-BEC7-4A0A-B7F4-BB0BBC054E2D}"/>
    <hyperlink ref="H32" r:id="rId16" xr:uid="{A080B956-94D0-433E-BCBC-6E59BD0D3205}"/>
    <hyperlink ref="H10" r:id="rId17" xr:uid="{F5C29520-12A3-4CAD-8B24-8F07294B6AF1}"/>
    <hyperlink ref="H11:H12" r:id="rId18" display="https://www.aliexpress.com/item/4000020967604.html" xr:uid="{6187C9A8-86CF-400C-8CF4-2B337A3AE5A8}"/>
    <hyperlink ref="H20" r:id="rId19" xr:uid="{73FE84DC-5551-4923-BCAB-00ABA255C57C}"/>
    <hyperlink ref="H28" r:id="rId20" xr:uid="{50A64FC6-4A3E-4D9B-9F30-BA8DF3937709}"/>
    <hyperlink ref="H29" r:id="rId21" xr:uid="{242C0E89-59A4-432E-810F-EAB7726CE07B}"/>
    <hyperlink ref="H26" r:id="rId22" xr:uid="{1F14C0E9-72F0-4C34-96B4-6BD91D46661B}"/>
  </hyperlinks>
  <pageMargins left="0.7" right="0.7" top="0.75" bottom="0.75" header="0.3" footer="0.3"/>
  <pageSetup orientation="portrait" horizontalDpi="200" verticalDpi="2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Mark Markand</cp:lastModifiedBy>
  <dcterms:created xsi:type="dcterms:W3CDTF">2015-06-05T18:19:34Z</dcterms:created>
  <dcterms:modified xsi:type="dcterms:W3CDTF">2023-10-24T16:32:15Z</dcterms:modified>
</cp:coreProperties>
</file>