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79224\Documents\GitHub\Лаба номер — копия (2)\"/>
    </mc:Choice>
  </mc:AlternateContent>
  <bookViews>
    <workbookView xWindow="0" yWindow="0" windowWidth="16860" windowHeight="11832" tabRatio="500" activeTab="3"/>
  </bookViews>
  <sheets>
    <sheet name="Январь" sheetId="1" r:id="rId1"/>
    <sheet name="Февраль" sheetId="2" r:id="rId2"/>
    <sheet name="Март" sheetId="3" r:id="rId3"/>
    <sheet name="Лист 1" sheetId="4" r:id="rId4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4" i="4" l="1"/>
  <c r="D4" i="4"/>
  <c r="E4" i="4"/>
  <c r="F4" i="4"/>
  <c r="C5" i="4"/>
  <c r="D5" i="4"/>
  <c r="E5" i="4"/>
  <c r="F5" i="4"/>
  <c r="C6" i="4"/>
  <c r="D6" i="4"/>
  <c r="E6" i="4"/>
  <c r="F6" i="4"/>
  <c r="C7" i="4"/>
  <c r="D7" i="4"/>
  <c r="E7" i="4"/>
  <c r="F7" i="4"/>
  <c r="D3" i="4"/>
  <c r="E3" i="4"/>
  <c r="F3" i="4"/>
  <c r="C3" i="4"/>
  <c r="A4" i="4" l="1"/>
  <c r="A5" i="4" s="1"/>
  <c r="A6" i="4" s="1"/>
  <c r="A7" i="4" s="1"/>
  <c r="I7" i="3"/>
  <c r="F7" i="3"/>
  <c r="G7" i="3" s="1"/>
  <c r="I6" i="3"/>
  <c r="G6" i="3"/>
  <c r="F6" i="3"/>
  <c r="I5" i="3"/>
  <c r="F5" i="3"/>
  <c r="G5" i="3" s="1"/>
  <c r="I4" i="3"/>
  <c r="F4" i="3"/>
  <c r="G4" i="3" s="1"/>
  <c r="A4" i="3"/>
  <c r="A5" i="3" s="1"/>
  <c r="A6" i="3" s="1"/>
  <c r="A7" i="3" s="1"/>
  <c r="I3" i="3"/>
  <c r="F3" i="3"/>
  <c r="G3" i="3" s="1"/>
  <c r="I7" i="2"/>
  <c r="F7" i="2"/>
  <c r="G7" i="2" s="1"/>
  <c r="I6" i="2"/>
  <c r="F6" i="2"/>
  <c r="G6" i="2" s="1"/>
  <c r="A6" i="2"/>
  <c r="A7" i="2" s="1"/>
  <c r="I5" i="2"/>
  <c r="F5" i="2"/>
  <c r="G5" i="2" s="1"/>
  <c r="A5" i="2"/>
  <c r="I4" i="2"/>
  <c r="G4" i="2"/>
  <c r="J4" i="2" s="1"/>
  <c r="F4" i="2"/>
  <c r="A4" i="2"/>
  <c r="I3" i="2"/>
  <c r="F3" i="2"/>
  <c r="G3" i="2" s="1"/>
  <c r="I7" i="1"/>
  <c r="F7" i="1"/>
  <c r="G7" i="1" s="1"/>
  <c r="I6" i="1"/>
  <c r="F6" i="1"/>
  <c r="G6" i="1" s="1"/>
  <c r="I5" i="1"/>
  <c r="F5" i="1"/>
  <c r="G5" i="1" s="1"/>
  <c r="I4" i="1"/>
  <c r="F4" i="1"/>
  <c r="G4" i="1" s="1"/>
  <c r="I3" i="1"/>
  <c r="H3" i="1"/>
  <c r="G3" i="1"/>
  <c r="F3" i="1"/>
  <c r="H3" i="2" l="1"/>
  <c r="J3" i="2"/>
  <c r="K3" i="2"/>
  <c r="H7" i="2"/>
  <c r="K7" i="2" s="1"/>
  <c r="J7" i="2"/>
  <c r="J7" i="3"/>
  <c r="H7" i="3"/>
  <c r="H4" i="3"/>
  <c r="J4" i="3"/>
  <c r="K4" i="1"/>
  <c r="H4" i="1"/>
  <c r="J4" i="1"/>
  <c r="H6" i="1"/>
  <c r="K6" i="1"/>
  <c r="J6" i="1"/>
  <c r="H5" i="1"/>
  <c r="K5" i="1" s="1"/>
  <c r="J5" i="1"/>
  <c r="H7" i="1"/>
  <c r="K7" i="1" s="1"/>
  <c r="J7" i="1"/>
  <c r="H6" i="2"/>
  <c r="K6" i="2" s="1"/>
  <c r="J6" i="2"/>
  <c r="K3" i="3"/>
  <c r="J3" i="3"/>
  <c r="H3" i="3"/>
  <c r="K5" i="2"/>
  <c r="H5" i="2"/>
  <c r="J5" i="2"/>
  <c r="H5" i="3"/>
  <c r="J5" i="3"/>
  <c r="H4" i="2"/>
  <c r="K4" i="2" s="1"/>
  <c r="H6" i="3"/>
  <c r="J3" i="1"/>
  <c r="K3" i="1" s="1"/>
  <c r="J6" i="3"/>
  <c r="K7" i="3" l="1"/>
  <c r="K5" i="3"/>
  <c r="K6" i="3"/>
  <c r="K4" i="3"/>
</calcChain>
</file>

<file path=xl/sharedStrings.xml><?xml version="1.0" encoding="utf-8"?>
<sst xmlns="http://schemas.openxmlformats.org/spreadsheetml/2006/main" count="72" uniqueCount="29">
  <si>
    <t>Расчет заработной платы за январь 1998 года</t>
  </si>
  <si>
    <t>N</t>
  </si>
  <si>
    <t>Фамилия</t>
  </si>
  <si>
    <t>Разр k</t>
  </si>
  <si>
    <t>Ижд</t>
  </si>
  <si>
    <t>Надбавка</t>
  </si>
  <si>
    <t>Оклад</t>
  </si>
  <si>
    <t>Всего</t>
  </si>
  <si>
    <t>ПФ</t>
  </si>
  <si>
    <t>n ММОТ</t>
  </si>
  <si>
    <t>П/Н</t>
  </si>
  <si>
    <t>К выдаче</t>
  </si>
  <si>
    <t>Арбузов</t>
  </si>
  <si>
    <t>Баранкин</t>
  </si>
  <si>
    <t>Веревкин</t>
  </si>
  <si>
    <t>Голубцов</t>
  </si>
  <si>
    <t>Дубов</t>
  </si>
  <si>
    <t>ММОТ=</t>
  </si>
  <si>
    <t>Оклад 1р=</t>
  </si>
  <si>
    <t>Расчет заработной платы за  февраль 1998 года</t>
  </si>
  <si>
    <t xml:space="preserve"> </t>
  </si>
  <si>
    <t xml:space="preserve">Фамилия </t>
  </si>
  <si>
    <t>Идж</t>
  </si>
  <si>
    <t>Пф</t>
  </si>
  <si>
    <t>MMOT=</t>
  </si>
  <si>
    <t>Расчет заработной платы за март 1998 года</t>
  </si>
  <si>
    <t>Свободный отчет за квартал 1998 года</t>
  </si>
  <si>
    <t>Пенсионный Фонд</t>
  </si>
  <si>
    <t>Подоходный Налог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</si>
</sst>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  <family val="2"/>
      <charset val="204"/>
    </font>
    <font>
      <sz val="10"/>
      <color rgb="FF000000"/>
      <name val="Times New Roman"/>
      <family val="1"/>
      <charset val="204"/>
    </font>
    <font>
      <b/>
      <sz val="12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B4C7DC"/>
        <bgColor rgb="FFB7C7D9"/>
      </patternFill>
    </fill>
    <fill>
      <patternFill patternType="solid">
        <fgColor rgb="FFFFFFFF"/>
        <bgColor rgb="FFFFFFCC"/>
      </patternFill>
    </fill>
    <fill>
      <patternFill patternType="solid">
        <fgColor rgb="FFB7C7D9"/>
        <bgColor rgb="FFB4C7DC"/>
      </patternFill>
    </fill>
    <fill>
      <patternFill patternType="solid">
        <fgColor rgb="FF00FF00"/>
        <bgColor rgb="FF5EB91E"/>
      </patternFill>
    </fill>
    <fill>
      <patternFill patternType="solid">
        <fgColor theme="0" tint="-0.14999847407452621"/>
        <bgColor rgb="FFB7C7D9"/>
      </patternFill>
    </fill>
    <fill>
      <patternFill patternType="solid">
        <fgColor theme="4" tint="0.39997558519241921"/>
        <bgColor rgb="FF5EB91E"/>
      </patternFill>
    </fill>
    <fill>
      <patternFill patternType="solid">
        <fgColor theme="0" tint="-0.14999847407452621"/>
        <bgColor rgb="FFB4C7DC"/>
      </patternFill>
    </fill>
    <fill>
      <patternFill patternType="solid">
        <fgColor theme="4" tint="0.39997558519241921"/>
        <bgColor rgb="FF579D1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2" fillId="0" borderId="0" applyBorder="0" applyProtection="0"/>
  </cellStyleXfs>
  <cellXfs count="30">
    <xf numFmtId="0" fontId="0" fillId="0" borderId="0" xfId="0"/>
    <xf numFmtId="0" fontId="0" fillId="0" borderId="0" xfId="0" applyAlignment="1" applyProtection="1"/>
    <xf numFmtId="0" fontId="0" fillId="0" borderId="1" xfId="0" applyFont="1" applyBorder="1" applyAlignment="1" applyProtection="1"/>
    <xf numFmtId="0" fontId="0" fillId="0" borderId="2" xfId="0" applyBorder="1" applyAlignment="1" applyProtection="1"/>
    <xf numFmtId="0" fontId="0" fillId="0" borderId="3" xfId="0" applyBorder="1" applyAlignment="1" applyProtection="1"/>
    <xf numFmtId="0" fontId="0" fillId="2" borderId="1" xfId="0" applyFont="1" applyFill="1" applyBorder="1" applyAlignment="1" applyProtection="1">
      <alignment horizontal="left"/>
    </xf>
    <xf numFmtId="0" fontId="0" fillId="2" borderId="1" xfId="0" applyFont="1" applyFill="1" applyBorder="1" applyAlignment="1" applyProtection="1"/>
    <xf numFmtId="0" fontId="0" fillId="0" borderId="1" xfId="0" applyBorder="1" applyAlignment="1" applyProtection="1"/>
    <xf numFmtId="0" fontId="1" fillId="0" borderId="1" xfId="0" applyFont="1" applyBorder="1" applyAlignment="1" applyProtection="1">
      <alignment horizontal="justify"/>
    </xf>
    <xf numFmtId="0" fontId="3" fillId="0" borderId="1" xfId="1" applyFont="1" applyBorder="1" applyAlignment="1" applyProtection="1"/>
    <xf numFmtId="0" fontId="0" fillId="3" borderId="4" xfId="0" applyFont="1" applyFill="1" applyBorder="1" applyAlignment="1" applyProtection="1"/>
    <xf numFmtId="0" fontId="0" fillId="3" borderId="2" xfId="0" applyFill="1" applyBorder="1" applyAlignment="1" applyProtection="1"/>
    <xf numFmtId="0" fontId="4" fillId="3" borderId="2" xfId="0" applyFont="1" applyFill="1" applyBorder="1" applyAlignment="1" applyProtection="1"/>
    <xf numFmtId="0" fontId="0" fillId="3" borderId="3" xfId="0" applyFill="1" applyBorder="1" applyAlignment="1" applyProtection="1"/>
    <xf numFmtId="0" fontId="4" fillId="4" borderId="1" xfId="0" applyFont="1" applyFill="1" applyBorder="1" applyAlignment="1" applyProtection="1">
      <alignment horizontal="left"/>
    </xf>
    <xf numFmtId="0" fontId="4" fillId="4" borderId="1" xfId="0" applyFont="1" applyFill="1" applyBorder="1" applyAlignment="1" applyProtection="1">
      <alignment horizontal="left" vertical="center"/>
    </xf>
    <xf numFmtId="0" fontId="4" fillId="4" borderId="1" xfId="0" applyFont="1" applyFill="1" applyBorder="1" applyAlignment="1" applyProtection="1">
      <alignment horizontal="center" vertical="center"/>
    </xf>
    <xf numFmtId="0" fontId="0" fillId="4" borderId="1" xfId="0" applyFont="1" applyFill="1" applyBorder="1" applyAlignment="1" applyProtection="1">
      <alignment horizontal="center" vertical="center"/>
    </xf>
    <xf numFmtId="0" fontId="0" fillId="3" borderId="1" xfId="0" applyFont="1" applyFill="1" applyBorder="1" applyAlignment="1" applyProtection="1">
      <alignment horizontal="left"/>
    </xf>
    <xf numFmtId="0" fontId="0" fillId="3" borderId="1" xfId="0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center" vertical="center"/>
    </xf>
    <xf numFmtId="0" fontId="0" fillId="3" borderId="1" xfId="0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/>
    <xf numFmtId="0" fontId="5" fillId="5" borderId="1" xfId="0" applyFont="1" applyFill="1" applyBorder="1" applyAlignment="1" applyProtection="1"/>
    <xf numFmtId="0" fontId="4" fillId="3" borderId="3" xfId="0" applyFont="1" applyFill="1" applyBorder="1" applyAlignment="1" applyProtection="1"/>
    <xf numFmtId="0" fontId="0" fillId="6" borderId="1" xfId="0" applyFill="1" applyBorder="1" applyAlignment="1" applyProtection="1">
      <alignment horizontal="left"/>
    </xf>
    <xf numFmtId="0" fontId="0" fillId="7" borderId="1" xfId="0" applyFont="1" applyFill="1" applyBorder="1" applyAlignment="1" applyProtection="1"/>
    <xf numFmtId="0" fontId="0" fillId="8" borderId="1" xfId="0" applyFill="1" applyBorder="1" applyAlignment="1" applyProtection="1">
      <alignment horizontal="left"/>
    </xf>
    <xf numFmtId="0" fontId="5" fillId="9" borderId="1" xfId="0" applyFont="1" applyFill="1" applyBorder="1" applyAlignment="1" applyProtection="1"/>
    <xf numFmtId="0" fontId="0" fillId="0" borderId="1" xfId="0" applyFont="1" applyBorder="1" applyAlignment="1" applyProtection="1"/>
  </cellXfs>
  <cellStyles count="2">
    <cellStyle name="Заголовок 2" xfId="1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5EB91E"/>
      <rgbColor rgb="FF800080"/>
      <rgbColor rgb="FF008080"/>
      <rgbColor rgb="FFB7C7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B4C7DC"/>
      <rgbColor rgb="FFFF99CC"/>
      <rgbColor rgb="FFCC99FF"/>
      <rgbColor rgb="FFFFCC99"/>
      <rgbColor rgb="FF3366FF"/>
      <rgbColor rgb="FF33CCCC"/>
      <rgbColor rgb="FF81D41A"/>
      <rgbColor rgb="FFFFD320"/>
      <rgbColor rgb="FFFF9900"/>
      <rgbColor rgb="FFFF420E"/>
      <rgbColor rgb="FF666699"/>
      <rgbColor rgb="FFB3B3B3"/>
      <rgbColor rgb="FF004586"/>
      <rgbColor rgb="FF579D1C"/>
      <rgbColor rgb="FF003300"/>
      <rgbColor rgb="FF333300"/>
      <rgbColor rgb="FF993300"/>
      <rgbColor rgb="FF993366"/>
      <rgbColor rgb="FF4B1F6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lang="ru-RU" sz="1300" b="0" strike="noStrike" spc="-1">
                <a:solidFill>
                  <a:srgbClr val="000000"/>
                </a:solidFill>
                <a:latin typeface="Arial"/>
                <a:ea typeface="DejaVu Sans"/>
              </a:rPr>
              <a:t>Доходы, рубли</a:t>
            </a:r>
          </a:p>
        </c:rich>
      </c:tx>
      <c:layout>
        <c:manualLayout>
          <c:xMode val="edge"/>
          <c:yMode val="edge"/>
          <c:x val="4.8898649958012998E-2"/>
          <c:y val="6.4545767773056206E-2"/>
        </c:manualLayout>
      </c:layout>
      <c:overlay val="0"/>
      <c:spPr>
        <a:noFill/>
        <a:ln w="0">
          <a:noFill/>
        </a:ln>
      </c:spPr>
    </c:title>
    <c:autoTitleDeleted val="0"/>
    <c:view3D>
      <c:rotX val="11"/>
      <c:rotY val="25"/>
      <c:rAngAx val="1"/>
    </c:view3D>
    <c:floor>
      <c:thickness val="0"/>
      <c:spPr>
        <a:solidFill>
          <a:srgbClr val="CCCCCC"/>
        </a:solidFill>
        <a:ln w="0">
          <a:noFill/>
        </a:ln>
      </c:spPr>
    </c:floor>
    <c:sideWall>
      <c:thickness val="0"/>
      <c:spPr>
        <a:noFill/>
        <a:ln w="0">
          <a:solidFill>
            <a:srgbClr val="B3B3B3"/>
          </a:solidFill>
        </a:ln>
      </c:spPr>
    </c:sideWall>
    <c:backWall>
      <c:thickness val="0"/>
      <c:spPr>
        <a:noFill/>
        <a:ln w="0">
          <a:solidFill>
            <a:srgbClr val="B3B3B3"/>
          </a:solidFill>
        </a:ln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Январь!$F$2</c:f>
              <c:strCache>
                <c:ptCount val="1"/>
                <c:pt idx="0">
                  <c:v>Оклад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Январь!$B$3:$B$7</c:f>
              <c:strCache>
                <c:ptCount val="5"/>
                <c:pt idx="0">
                  <c:v>Арбузов</c:v>
                </c:pt>
                <c:pt idx="1">
                  <c:v>Баранкин</c:v>
                </c:pt>
                <c:pt idx="2">
                  <c:v>Веревкин</c:v>
                </c:pt>
                <c:pt idx="3">
                  <c:v>Голубцов</c:v>
                </c:pt>
                <c:pt idx="4">
                  <c:v>Дубов</c:v>
                </c:pt>
              </c:strCache>
            </c:strRef>
          </c:cat>
          <c:val>
            <c:numRef>
              <c:f>Январь!$F$3:$F$7</c:f>
              <c:numCache>
                <c:formatCode>General</c:formatCode>
                <c:ptCount val="5"/>
                <c:pt idx="0">
                  <c:v>84</c:v>
                </c:pt>
                <c:pt idx="1">
                  <c:v>105</c:v>
                </c:pt>
                <c:pt idx="2">
                  <c:v>210</c:v>
                </c:pt>
                <c:pt idx="3">
                  <c:v>280</c:v>
                </c:pt>
                <c:pt idx="4">
                  <c:v>403.2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4-4859-A74D-03E4147F4615}"/>
            </c:ext>
          </c:extLst>
        </c:ser>
        <c:ser>
          <c:idx val="1"/>
          <c:order val="1"/>
          <c:tx>
            <c:strRef>
              <c:f>Январь!$K$2</c:f>
              <c:strCache>
                <c:ptCount val="1"/>
                <c:pt idx="0">
                  <c:v>К выдаче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Январь!$B$3:$B$7</c:f>
              <c:strCache>
                <c:ptCount val="5"/>
                <c:pt idx="0">
                  <c:v>Арбузов</c:v>
                </c:pt>
                <c:pt idx="1">
                  <c:v>Баранкин</c:v>
                </c:pt>
                <c:pt idx="2">
                  <c:v>Веревкин</c:v>
                </c:pt>
                <c:pt idx="3">
                  <c:v>Голубцов</c:v>
                </c:pt>
                <c:pt idx="4">
                  <c:v>Дубов</c:v>
                </c:pt>
              </c:strCache>
            </c:strRef>
          </c:cat>
          <c:val>
            <c:numRef>
              <c:f>Январь!$K$3:$K$7</c:f>
              <c:numCache>
                <c:formatCode>General</c:formatCode>
                <c:ptCount val="5"/>
                <c:pt idx="0">
                  <c:v>82.415520000000001</c:v>
                </c:pt>
                <c:pt idx="1">
                  <c:v>304.48439999999999</c:v>
                </c:pt>
                <c:pt idx="2">
                  <c:v>262.62719999999996</c:v>
                </c:pt>
                <c:pt idx="3">
                  <c:v>371.5668</c:v>
                </c:pt>
                <c:pt idx="4">
                  <c:v>546.93935999999997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14-4859-A74D-03E4147F4615}"/>
            </c:ext>
          </c:extLst>
        </c:ser>
        <c:ser>
          <c:idx val="2"/>
          <c:order val="2"/>
          <c:tx>
            <c:strRef>
              <c:f>Январь!$G$2</c:f>
              <c:strCache>
                <c:ptCount val="1"/>
                <c:pt idx="0">
                  <c:v>Всего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Январь!$B$3:$B$7</c:f>
              <c:strCache>
                <c:ptCount val="5"/>
                <c:pt idx="0">
                  <c:v>Арбузов</c:v>
                </c:pt>
                <c:pt idx="1">
                  <c:v>Баранкин</c:v>
                </c:pt>
                <c:pt idx="2">
                  <c:v>Веревкин</c:v>
                </c:pt>
                <c:pt idx="3">
                  <c:v>Голубцов</c:v>
                </c:pt>
                <c:pt idx="4">
                  <c:v>Дубов</c:v>
                </c:pt>
              </c:strCache>
            </c:strRef>
          </c:cat>
          <c:val>
            <c:numRef>
              <c:f>Январь!$G$3:$G$7</c:f>
              <c:numCache>
                <c:formatCode>General</c:formatCode>
                <c:ptCount val="5"/>
                <c:pt idx="0">
                  <c:v>92.4</c:v>
                </c:pt>
                <c:pt idx="1">
                  <c:v>315</c:v>
                </c:pt>
                <c:pt idx="2">
                  <c:v>273</c:v>
                </c:pt>
                <c:pt idx="3">
                  <c:v>392</c:v>
                </c:pt>
                <c:pt idx="4">
                  <c:v>604.79999999999995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14-4859-A74D-03E4147F4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55456121"/>
        <c:axId val="16249872"/>
        <c:axId val="41215485"/>
      </c:bar3DChart>
      <c:catAx>
        <c:axId val="5545612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  <a:ea typeface="DejaVu Sans"/>
              </a:defRPr>
            </a:pPr>
            <a:endParaRPr lang="ru-RU"/>
          </a:p>
        </c:txPr>
        <c:crossAx val="16249872"/>
        <c:crosses val="autoZero"/>
        <c:auto val="1"/>
        <c:lblAlgn val="ctr"/>
        <c:lblOffset val="100"/>
        <c:noMultiLvlLbl val="0"/>
      </c:catAx>
      <c:valAx>
        <c:axId val="1624987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  <a:ea typeface="DejaVu Sans"/>
              </a:defRPr>
            </a:pPr>
            <a:endParaRPr lang="ru-RU"/>
          </a:p>
        </c:txPr>
        <c:crossAx val="55456121"/>
        <c:crosses val="autoZero"/>
        <c:crossBetween val="between"/>
      </c:valAx>
      <c:serAx>
        <c:axId val="4121548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  <a:ea typeface="DejaVu Sans"/>
              </a:defRPr>
            </a:pPr>
            <a:endParaRPr lang="ru-RU"/>
          </a:p>
        </c:txPr>
        <c:crossAx val="16249872"/>
        <c:crosses val="autoZero"/>
      </c:serAx>
    </c:plotArea>
    <c:legend>
      <c:legendPos val="l"/>
      <c:layout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DejaVu Sans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lang="ru-RU" sz="1300" b="0" strike="noStrike" spc="-1">
                <a:solidFill>
                  <a:srgbClr val="000000"/>
                </a:solidFill>
                <a:latin typeface="Arial"/>
                <a:ea typeface="DejaVu Sans"/>
              </a:rPr>
              <a:t>Доходы, рубли</a:t>
            </a:r>
          </a:p>
        </c:rich>
      </c:tx>
      <c:layout>
        <c:manualLayout>
          <c:xMode val="edge"/>
          <c:yMode val="edge"/>
          <c:x val="2.9375606599805901E-2"/>
          <c:y val="6.2097516099356001E-2"/>
        </c:manualLayout>
      </c:layout>
      <c:overlay val="0"/>
      <c:spPr>
        <a:noFill/>
        <a:ln w="0">
          <a:noFill/>
        </a:ln>
      </c:spPr>
    </c:title>
    <c:autoTitleDeleted val="0"/>
    <c:view3D>
      <c:rotX val="11"/>
      <c:rotY val="25"/>
      <c:rAngAx val="1"/>
    </c:view3D>
    <c:floor>
      <c:thickness val="0"/>
      <c:spPr>
        <a:solidFill>
          <a:srgbClr val="CCCCCC"/>
        </a:solidFill>
        <a:ln w="0">
          <a:noFill/>
        </a:ln>
      </c:spPr>
    </c:floor>
    <c:sideWall>
      <c:thickness val="0"/>
      <c:spPr>
        <a:noFill/>
        <a:ln w="0">
          <a:solidFill>
            <a:srgbClr val="B3B3B3"/>
          </a:solidFill>
        </a:ln>
      </c:spPr>
    </c:sideWall>
    <c:backWall>
      <c:thickness val="0"/>
      <c:spPr>
        <a:noFill/>
        <a:ln w="0">
          <a:solidFill>
            <a:srgbClr val="B3B3B3"/>
          </a:solidFill>
        </a:ln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Февраль!$F$2</c:f>
              <c:strCache>
                <c:ptCount val="1"/>
                <c:pt idx="0">
                  <c:v>Оклад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Февраль!$B$3:$B$7</c:f>
              <c:strCache>
                <c:ptCount val="5"/>
                <c:pt idx="0">
                  <c:v>Арбузов</c:v>
                </c:pt>
                <c:pt idx="1">
                  <c:v>Баранкин</c:v>
                </c:pt>
                <c:pt idx="2">
                  <c:v>Веревкин</c:v>
                </c:pt>
                <c:pt idx="3">
                  <c:v>Голубцов</c:v>
                </c:pt>
                <c:pt idx="4">
                  <c:v>Дубов</c:v>
                </c:pt>
              </c:strCache>
            </c:strRef>
          </c:cat>
          <c:val>
            <c:numRef>
              <c:f>Февраль!$F$3:$F$7</c:f>
              <c:numCache>
                <c:formatCode>General</c:formatCode>
                <c:ptCount val="5"/>
                <c:pt idx="0">
                  <c:v>102</c:v>
                </c:pt>
                <c:pt idx="1">
                  <c:v>127.5</c:v>
                </c:pt>
                <c:pt idx="2">
                  <c:v>255</c:v>
                </c:pt>
                <c:pt idx="3">
                  <c:v>340</c:v>
                </c:pt>
                <c:pt idx="4">
                  <c:v>489.59999999999997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3-48DF-A5BB-570DD7BF1BA4}"/>
            </c:ext>
          </c:extLst>
        </c:ser>
        <c:ser>
          <c:idx val="1"/>
          <c:order val="1"/>
          <c:tx>
            <c:strRef>
              <c:f>Февраль!$K$2</c:f>
              <c:strCache>
                <c:ptCount val="1"/>
                <c:pt idx="0">
                  <c:v>К выдаче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Февраль!$B$3:$B$7</c:f>
              <c:strCache>
                <c:ptCount val="5"/>
                <c:pt idx="0">
                  <c:v>Арбузов</c:v>
                </c:pt>
                <c:pt idx="1">
                  <c:v>Баранкин</c:v>
                </c:pt>
                <c:pt idx="2">
                  <c:v>Веревкин</c:v>
                </c:pt>
                <c:pt idx="3">
                  <c:v>Голубцов</c:v>
                </c:pt>
                <c:pt idx="4">
                  <c:v>Дубов</c:v>
                </c:pt>
              </c:strCache>
            </c:strRef>
          </c:cat>
          <c:val>
            <c:numRef>
              <c:f>Февраль!$K$3:$K$7</c:f>
              <c:numCache>
                <c:formatCode>General</c:formatCode>
                <c:ptCount val="5"/>
                <c:pt idx="0">
                  <c:v>104.36976</c:v>
                </c:pt>
                <c:pt idx="1">
                  <c:v>363.29040000000003</c:v>
                </c:pt>
                <c:pt idx="2">
                  <c:v>327.49200000000002</c:v>
                </c:pt>
                <c:pt idx="3">
                  <c:v>444.74759999999998</c:v>
                </c:pt>
                <c:pt idx="4">
                  <c:v>659.84687999999994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03-48DF-A5BB-570DD7BF1BA4}"/>
            </c:ext>
          </c:extLst>
        </c:ser>
        <c:ser>
          <c:idx val="2"/>
          <c:order val="2"/>
          <c:tx>
            <c:strRef>
              <c:f>Февраль!$G$2</c:f>
              <c:strCache>
                <c:ptCount val="1"/>
                <c:pt idx="0">
                  <c:v>Всего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Февраль!$B$3:$B$7</c:f>
              <c:strCache>
                <c:ptCount val="5"/>
                <c:pt idx="0">
                  <c:v>Арбузов</c:v>
                </c:pt>
                <c:pt idx="1">
                  <c:v>Баранкин</c:v>
                </c:pt>
                <c:pt idx="2">
                  <c:v>Веревкин</c:v>
                </c:pt>
                <c:pt idx="3">
                  <c:v>Голубцов</c:v>
                </c:pt>
                <c:pt idx="4">
                  <c:v>Дубов</c:v>
                </c:pt>
              </c:strCache>
            </c:strRef>
          </c:cat>
          <c:val>
            <c:numRef>
              <c:f>Февраль!$G$3:$G$7</c:f>
              <c:numCache>
                <c:formatCode>General</c:formatCode>
                <c:ptCount val="5"/>
                <c:pt idx="0">
                  <c:v>112.2</c:v>
                </c:pt>
                <c:pt idx="1">
                  <c:v>382.5</c:v>
                </c:pt>
                <c:pt idx="2">
                  <c:v>331.5</c:v>
                </c:pt>
                <c:pt idx="3">
                  <c:v>475.99999999999994</c:v>
                </c:pt>
                <c:pt idx="4">
                  <c:v>734.4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03-48DF-A5BB-570DD7BF1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39085767"/>
        <c:axId val="3789317"/>
        <c:axId val="26841942"/>
      </c:bar3DChart>
      <c:catAx>
        <c:axId val="3908576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  <a:ea typeface="DejaVu Sans"/>
              </a:defRPr>
            </a:pPr>
            <a:endParaRPr lang="ru-RU"/>
          </a:p>
        </c:txPr>
        <c:crossAx val="3789317"/>
        <c:crosses val="autoZero"/>
        <c:auto val="1"/>
        <c:lblAlgn val="ctr"/>
        <c:lblOffset val="100"/>
        <c:noMultiLvlLbl val="0"/>
      </c:catAx>
      <c:valAx>
        <c:axId val="378931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  <a:ea typeface="DejaVu Sans"/>
              </a:defRPr>
            </a:pPr>
            <a:endParaRPr lang="ru-RU"/>
          </a:p>
        </c:txPr>
        <c:crossAx val="39085767"/>
        <c:crosses val="autoZero"/>
        <c:crossBetween val="between"/>
      </c:valAx>
      <c:serAx>
        <c:axId val="268419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  <a:ea typeface="DejaVu Sans"/>
              </a:defRPr>
            </a:pPr>
            <a:endParaRPr lang="ru-RU"/>
          </a:p>
        </c:txPr>
        <c:crossAx val="3789317"/>
        <c:crosses val="autoZero"/>
      </c:serAx>
    </c:plotArea>
    <c:legend>
      <c:legendPos val="l"/>
      <c:layout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DejaVu Sans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lang="ru-RU" sz="1300" b="0" strike="noStrike" spc="-1">
                <a:solidFill>
                  <a:srgbClr val="000000"/>
                </a:solidFill>
                <a:latin typeface="Arial"/>
                <a:ea typeface="DejaVu Sans"/>
              </a:rPr>
              <a:t>Доходы, рубли</a:t>
            </a:r>
          </a:p>
        </c:rich>
      </c:tx>
      <c:layout>
        <c:manualLayout>
          <c:xMode val="edge"/>
          <c:yMode val="edge"/>
          <c:x val="2.8962919670108399E-2"/>
          <c:y val="6.7226890756302504E-2"/>
        </c:manualLayout>
      </c:layout>
      <c:overlay val="0"/>
      <c:spPr>
        <a:noFill/>
        <a:ln w="0">
          <a:noFill/>
        </a:ln>
      </c:spPr>
    </c:title>
    <c:autoTitleDeleted val="0"/>
    <c:view3D>
      <c:rotX val="11"/>
      <c:rotY val="25"/>
      <c:rAngAx val="1"/>
    </c:view3D>
    <c:floor>
      <c:thickness val="0"/>
      <c:spPr>
        <a:solidFill>
          <a:srgbClr val="CCCCCC"/>
        </a:solidFill>
        <a:ln w="0">
          <a:noFill/>
        </a:ln>
      </c:spPr>
    </c:floor>
    <c:sideWall>
      <c:thickness val="0"/>
      <c:spPr>
        <a:noFill/>
        <a:ln w="0">
          <a:solidFill>
            <a:srgbClr val="B3B3B3"/>
          </a:solidFill>
        </a:ln>
      </c:spPr>
    </c:sideWall>
    <c:backWall>
      <c:thickness val="0"/>
      <c:spPr>
        <a:noFill/>
        <a:ln w="0">
          <a:solidFill>
            <a:srgbClr val="B3B3B3"/>
          </a:solidFill>
        </a:ln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Март!$F$2</c:f>
              <c:strCache>
                <c:ptCount val="1"/>
                <c:pt idx="0">
                  <c:v>Оклад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Март!$B$3:$B$7</c:f>
              <c:strCache>
                <c:ptCount val="5"/>
                <c:pt idx="0">
                  <c:v>Арбузов</c:v>
                </c:pt>
                <c:pt idx="1">
                  <c:v>Баранкин</c:v>
                </c:pt>
                <c:pt idx="2">
                  <c:v>Веревкин</c:v>
                </c:pt>
                <c:pt idx="3">
                  <c:v>Голубцов</c:v>
                </c:pt>
                <c:pt idx="4">
                  <c:v>Дубов</c:v>
                </c:pt>
              </c:strCache>
            </c:strRef>
          </c:cat>
          <c:val>
            <c:numRef>
              <c:f>Март!$F$3:$F$7</c:f>
              <c:numCache>
                <c:formatCode>General</c:formatCode>
                <c:ptCount val="5"/>
                <c:pt idx="0">
                  <c:v>102</c:v>
                </c:pt>
                <c:pt idx="1">
                  <c:v>127.5</c:v>
                </c:pt>
                <c:pt idx="2">
                  <c:v>255</c:v>
                </c:pt>
                <c:pt idx="3">
                  <c:v>340</c:v>
                </c:pt>
                <c:pt idx="4">
                  <c:v>489.59999999999997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6-4D85-A39C-F6B3071D6403}"/>
            </c:ext>
          </c:extLst>
        </c:ser>
        <c:ser>
          <c:idx val="1"/>
          <c:order val="1"/>
          <c:tx>
            <c:strRef>
              <c:f>Март!$K$2</c:f>
              <c:strCache>
                <c:ptCount val="1"/>
                <c:pt idx="0">
                  <c:v>К выдаче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Март!$B$3:$B$7</c:f>
              <c:strCache>
                <c:ptCount val="5"/>
                <c:pt idx="0">
                  <c:v>Арбузов</c:v>
                </c:pt>
                <c:pt idx="1">
                  <c:v>Баранкин</c:v>
                </c:pt>
                <c:pt idx="2">
                  <c:v>Веревкин</c:v>
                </c:pt>
                <c:pt idx="3">
                  <c:v>Голубцов</c:v>
                </c:pt>
                <c:pt idx="4">
                  <c:v>Дубов</c:v>
                </c:pt>
              </c:strCache>
            </c:strRef>
          </c:cat>
          <c:val>
            <c:numRef>
              <c:f>Март!$K$3:$K$7</c:f>
              <c:numCache>
                <c:formatCode>General</c:formatCode>
                <c:ptCount val="5"/>
                <c:pt idx="0">
                  <c:v>102.80736</c:v>
                </c:pt>
                <c:pt idx="1">
                  <c:v>365.63400000000001</c:v>
                </c:pt>
                <c:pt idx="2">
                  <c:v>324.36720000000003</c:v>
                </c:pt>
                <c:pt idx="3">
                  <c:v>447.09119999999996</c:v>
                </c:pt>
                <c:pt idx="4">
                  <c:v>661.40927999999997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36-4D85-A39C-F6B3071D6403}"/>
            </c:ext>
          </c:extLst>
        </c:ser>
        <c:ser>
          <c:idx val="2"/>
          <c:order val="2"/>
          <c:tx>
            <c:strRef>
              <c:f>Март!$G$2</c:f>
              <c:strCache>
                <c:ptCount val="1"/>
                <c:pt idx="0">
                  <c:v>Всего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Март!$B$3:$B$7</c:f>
              <c:strCache>
                <c:ptCount val="5"/>
                <c:pt idx="0">
                  <c:v>Арбузов</c:v>
                </c:pt>
                <c:pt idx="1">
                  <c:v>Баранкин</c:v>
                </c:pt>
                <c:pt idx="2">
                  <c:v>Веревкин</c:v>
                </c:pt>
                <c:pt idx="3">
                  <c:v>Голубцов</c:v>
                </c:pt>
                <c:pt idx="4">
                  <c:v>Дубов</c:v>
                </c:pt>
              </c:strCache>
            </c:strRef>
          </c:cat>
          <c:val>
            <c:numRef>
              <c:f>Март!$G$3:$G$7</c:f>
              <c:numCache>
                <c:formatCode>General</c:formatCode>
                <c:ptCount val="5"/>
                <c:pt idx="0">
                  <c:v>112.2</c:v>
                </c:pt>
                <c:pt idx="1">
                  <c:v>382.5</c:v>
                </c:pt>
                <c:pt idx="2">
                  <c:v>331.5</c:v>
                </c:pt>
                <c:pt idx="3">
                  <c:v>475.99999999999994</c:v>
                </c:pt>
                <c:pt idx="4">
                  <c:v>734.4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36-4D85-A39C-F6B3071D6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33265119"/>
        <c:axId val="64558268"/>
        <c:axId val="81853133"/>
      </c:bar3DChart>
      <c:catAx>
        <c:axId val="3326511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  <a:ea typeface="DejaVu Sans"/>
              </a:defRPr>
            </a:pPr>
            <a:endParaRPr lang="ru-RU"/>
          </a:p>
        </c:txPr>
        <c:crossAx val="64558268"/>
        <c:crosses val="autoZero"/>
        <c:auto val="1"/>
        <c:lblAlgn val="ctr"/>
        <c:lblOffset val="100"/>
        <c:noMultiLvlLbl val="0"/>
      </c:catAx>
      <c:valAx>
        <c:axId val="6455826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  <a:ea typeface="DejaVu Sans"/>
              </a:defRPr>
            </a:pPr>
            <a:endParaRPr lang="ru-RU"/>
          </a:p>
        </c:txPr>
        <c:crossAx val="33265119"/>
        <c:crosses val="autoZero"/>
        <c:crossBetween val="between"/>
      </c:valAx>
      <c:serAx>
        <c:axId val="818531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  <a:ea typeface="DejaVu Sans"/>
              </a:defRPr>
            </a:pPr>
            <a:endParaRPr lang="ru-RU"/>
          </a:p>
        </c:txPr>
        <c:crossAx val="64558268"/>
        <c:crosses val="autoZero"/>
      </c:serAx>
    </c:plotArea>
    <c:legend>
      <c:legendPos val="l"/>
      <c:layout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DejaVu Sans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lang="ru-RU" sz="1300" b="0" strike="noStrike" spc="-1">
                <a:solidFill>
                  <a:srgbClr val="000000"/>
                </a:solidFill>
                <a:latin typeface="Arial"/>
                <a:ea typeface="DejaVu Sans"/>
              </a:rPr>
              <a:t>Всего начислено в 1 квартале 1998 года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view3D>
      <c:rotX val="30"/>
      <c:rotY val="0"/>
      <c:rAngAx val="0"/>
      <c:perspective val="10"/>
    </c:view3D>
    <c:floor>
      <c:thickness val="0"/>
      <c:spPr>
        <a:solidFill>
          <a:srgbClr val="D9D9D9"/>
        </a:solidFill>
        <a:ln w="0">
          <a:noFill/>
        </a:ln>
      </c:spPr>
    </c:floor>
    <c:sideWall>
      <c:thickness val="0"/>
      <c:spPr>
        <a:solidFill>
          <a:srgbClr val="D9D9D9"/>
        </a:solidFill>
        <a:ln w="0">
          <a:noFill/>
        </a:ln>
      </c:spPr>
    </c:sideWall>
    <c:backWall>
      <c:thickness val="0"/>
      <c:spPr>
        <a:solidFill>
          <a:srgbClr val="D9D9D9"/>
        </a:solidFill>
        <a:ln w="0">
          <a:noFill/>
        </a:ln>
      </c:spPr>
    </c:backWall>
    <c:plotArea>
      <c:layout/>
      <c:pie3DChart>
        <c:varyColors val="1"/>
        <c:ser>
          <c:idx val="0"/>
          <c:order val="0"/>
          <c:tx>
            <c:strRef>
              <c:f>'Лист 1'!$C$2</c:f>
              <c:strCache>
                <c:ptCount val="1"/>
                <c:pt idx="0">
                  <c:v>Всего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C1C3-4A19-AA9F-0662250E2FA4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3-C1C3-4A19-AA9F-0662250E2FA4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5-C1C3-4A19-AA9F-0662250E2FA4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7-C1C3-4A19-AA9F-0662250E2FA4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9-C1C3-4A19-AA9F-0662250E2FA4}"/>
              </c:ext>
            </c:extLst>
          </c:dPt>
          <c:dLbls>
            <c:dLbl>
              <c:idx val="0"/>
              <c:layout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/>
                </c:ext>
                <c:ext xmlns:c16="http://schemas.microsoft.com/office/drawing/2014/chart" uri="{C3380CC4-5D6E-409C-BE32-E72D297353CC}">
                  <c16:uniqueId val="{00000001-C1C3-4A19-AA9F-0662250E2FA4}"/>
                </c:ext>
              </c:extLst>
            </c:dLbl>
            <c:dLbl>
              <c:idx val="1"/>
              <c:layout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/>
                </c:ext>
                <c:ext xmlns:c16="http://schemas.microsoft.com/office/drawing/2014/chart" uri="{C3380CC4-5D6E-409C-BE32-E72D297353CC}">
                  <c16:uniqueId val="{00000003-C1C3-4A19-AA9F-0662250E2FA4}"/>
                </c:ext>
              </c:extLst>
            </c:dLbl>
            <c:dLbl>
              <c:idx val="2"/>
              <c:layout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/>
                </c:ext>
                <c:ext xmlns:c16="http://schemas.microsoft.com/office/drawing/2014/chart" uri="{C3380CC4-5D6E-409C-BE32-E72D297353CC}">
                  <c16:uniqueId val="{00000005-C1C3-4A19-AA9F-0662250E2FA4}"/>
                </c:ext>
              </c:extLst>
            </c:dLbl>
            <c:dLbl>
              <c:idx val="3"/>
              <c:layout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/>
                </c:ext>
                <c:ext xmlns:c16="http://schemas.microsoft.com/office/drawing/2014/chart" uri="{C3380CC4-5D6E-409C-BE32-E72D297353CC}">
                  <c16:uniqueId val="{00000007-C1C3-4A19-AA9F-0662250E2FA4}"/>
                </c:ext>
              </c:extLst>
            </c:dLbl>
            <c:dLbl>
              <c:idx val="4"/>
              <c:layout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/>
                </c:ext>
                <c:ext xmlns:c16="http://schemas.microsoft.com/office/drawing/2014/chart" uri="{C3380CC4-5D6E-409C-BE32-E72D297353CC}">
                  <c16:uniqueId val="{00000009-C1C3-4A19-AA9F-0662250E2F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1"/>
            <c:showSerName val="1"/>
            <c:showPercent val="1"/>
            <c:showBubbleSize val="1"/>
            <c:separator>;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'Лист 1'!$B$3:$B$7</c:f>
              <c:strCache>
                <c:ptCount val="5"/>
                <c:pt idx="0">
                  <c:v>Арбузов</c:v>
                </c:pt>
                <c:pt idx="1">
                  <c:v>Баранкин</c:v>
                </c:pt>
                <c:pt idx="2">
                  <c:v>Веревкин</c:v>
                </c:pt>
                <c:pt idx="3">
                  <c:v>Голубцов</c:v>
                </c:pt>
                <c:pt idx="4">
                  <c:v>Дубов</c:v>
                </c:pt>
              </c:strCache>
            </c:strRef>
          </c:cat>
          <c:val>
            <c:numRef>
              <c:f>'Лист 1'!$C$3:$C$7</c:f>
              <c:numCache>
                <c:formatCode>General</c:formatCode>
                <c:ptCount val="5"/>
                <c:pt idx="0">
                  <c:v>316.8</c:v>
                </c:pt>
                <c:pt idx="1">
                  <c:v>1080</c:v>
                </c:pt>
                <c:pt idx="2">
                  <c:v>936</c:v>
                </c:pt>
                <c:pt idx="3">
                  <c:v>1344</c:v>
                </c:pt>
                <c:pt idx="4">
                  <c:v>2073.6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1C3-4A19-AA9F-0662250E2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DejaVu Sans"/>
            </a:defRPr>
          </a:pPr>
          <a:endParaRPr lang="ru-RU"/>
        </a:p>
      </c:txPr>
    </c:legend>
    <c:plotVisOnly val="1"/>
    <c:dispBlanksAs val="zero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62420</xdr:colOff>
      <xdr:row>8</xdr:row>
      <xdr:rowOff>37115</xdr:rowOff>
    </xdr:from>
    <xdr:to>
      <xdr:col>11</xdr:col>
      <xdr:colOff>187540</xdr:colOff>
      <xdr:row>27</xdr:row>
      <xdr:rowOff>82475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360</xdr:colOff>
      <xdr:row>8</xdr:row>
      <xdr:rowOff>14040</xdr:rowOff>
    </xdr:from>
    <xdr:to>
      <xdr:col>11</xdr:col>
      <xdr:colOff>766995</xdr:colOff>
      <xdr:row>27</xdr:row>
      <xdr:rowOff>3250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18720</xdr:colOff>
      <xdr:row>8</xdr:row>
      <xdr:rowOff>33840</xdr:rowOff>
    </xdr:from>
    <xdr:to>
      <xdr:col>11</xdr:col>
      <xdr:colOff>774720</xdr:colOff>
      <xdr:row>27</xdr:row>
      <xdr:rowOff>59040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109632</xdr:rowOff>
    </xdr:from>
    <xdr:to>
      <xdr:col>6</xdr:col>
      <xdr:colOff>365125</xdr:colOff>
      <xdr:row>24</xdr:row>
      <xdr:rowOff>101792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zoomScale="120" zoomScaleNormal="120" workbookViewId="0">
      <selection activeCell="G5" sqref="G5"/>
    </sheetView>
  </sheetViews>
  <sheetFormatPr defaultColWidth="11.5546875" defaultRowHeight="13.2" x14ac:dyDescent="0.25"/>
  <cols>
    <col min="1" max="1" width="2.6640625" style="1" customWidth="1"/>
    <col min="2" max="11" width="9.6640625" style="1" customWidth="1"/>
  </cols>
  <sheetData>
    <row r="1" spans="1:11" x14ac:dyDescent="0.25">
      <c r="A1" s="29" t="s">
        <v>0</v>
      </c>
      <c r="B1" s="29"/>
      <c r="C1" s="29"/>
      <c r="D1" s="29"/>
      <c r="E1" s="29"/>
      <c r="F1" s="3"/>
      <c r="G1" s="3"/>
      <c r="H1" s="3"/>
      <c r="I1" s="3"/>
      <c r="J1" s="3"/>
      <c r="K1" s="4"/>
    </row>
    <row r="2" spans="1:11" x14ac:dyDescent="0.25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</row>
    <row r="3" spans="1:11" x14ac:dyDescent="0.25">
      <c r="A3" s="25">
        <v>1</v>
      </c>
      <c r="B3" s="2" t="s">
        <v>12</v>
      </c>
      <c r="C3" s="2">
        <v>1.2</v>
      </c>
      <c r="D3" s="2">
        <v>1</v>
      </c>
      <c r="E3" s="2">
        <v>0.1</v>
      </c>
      <c r="F3" s="7">
        <f>C3*$C$11</f>
        <v>84</v>
      </c>
      <c r="G3" s="7">
        <f>F3*(1+E3)</f>
        <v>92.4</v>
      </c>
      <c r="H3" s="7">
        <f>G3*0.01</f>
        <v>0.92400000000000004</v>
      </c>
      <c r="I3" s="7">
        <f>$C$10*(1+D3)</f>
        <v>166.98</v>
      </c>
      <c r="J3" s="7">
        <f>ABS((G3*0.99-I3)*0.12)</f>
        <v>9.0604799999999983</v>
      </c>
      <c r="K3" s="7">
        <f>G3-H3-J3</f>
        <v>82.415520000000001</v>
      </c>
    </row>
    <row r="4" spans="1:11" x14ac:dyDescent="0.25">
      <c r="A4" s="25">
        <v>2</v>
      </c>
      <c r="B4" s="2" t="s">
        <v>13</v>
      </c>
      <c r="C4" s="2">
        <v>1.5</v>
      </c>
      <c r="D4" s="2">
        <v>2</v>
      </c>
      <c r="E4" s="2">
        <v>2</v>
      </c>
      <c r="F4" s="7">
        <f>C4*$C$11</f>
        <v>105</v>
      </c>
      <c r="G4" s="7">
        <f>F4*(1+E4)</f>
        <v>315</v>
      </c>
      <c r="H4" s="7">
        <f>G4*0.01</f>
        <v>3.15</v>
      </c>
      <c r="I4" s="7">
        <f>$C$10*(1+D4)</f>
        <v>250.46999999999997</v>
      </c>
      <c r="J4" s="7">
        <f>ABS((G4*0.99-I4)*0.12)</f>
        <v>7.3656000000000059</v>
      </c>
      <c r="K4" s="7">
        <f>G4-H4-J4</f>
        <v>304.48439999999999</v>
      </c>
    </row>
    <row r="5" spans="1:11" x14ac:dyDescent="0.25">
      <c r="A5" s="25">
        <v>3</v>
      </c>
      <c r="B5" s="8" t="s">
        <v>14</v>
      </c>
      <c r="C5" s="9">
        <v>3</v>
      </c>
      <c r="D5" s="2">
        <v>3</v>
      </c>
      <c r="E5" s="2">
        <v>0.3</v>
      </c>
      <c r="F5" s="7">
        <f>C5*$C$11</f>
        <v>210</v>
      </c>
      <c r="G5" s="7">
        <f>F5*(1+E5)</f>
        <v>273</v>
      </c>
      <c r="H5" s="7">
        <f>G5*0.01</f>
        <v>2.73</v>
      </c>
      <c r="I5" s="7">
        <f>$C$10*(1+D5)</f>
        <v>333.96</v>
      </c>
      <c r="J5" s="7">
        <f>ABS((G5*0.99-I5)*0.12)</f>
        <v>7.6427999999999994</v>
      </c>
      <c r="K5" s="7">
        <f>G5-H5-J5</f>
        <v>262.62719999999996</v>
      </c>
    </row>
    <row r="6" spans="1:11" x14ac:dyDescent="0.25">
      <c r="A6" s="25">
        <v>4</v>
      </c>
      <c r="B6" s="2" t="s">
        <v>15</v>
      </c>
      <c r="C6" s="2">
        <v>4</v>
      </c>
      <c r="D6" s="2">
        <v>2</v>
      </c>
      <c r="E6" s="2">
        <v>0.4</v>
      </c>
      <c r="F6" s="7">
        <f>C6*$C$11</f>
        <v>280</v>
      </c>
      <c r="G6" s="7">
        <f>F6*(1+E6)</f>
        <v>392</v>
      </c>
      <c r="H6" s="7">
        <f>G6*0.01</f>
        <v>3.92</v>
      </c>
      <c r="I6" s="7">
        <f>$C$10*(1+D6)</f>
        <v>250.46999999999997</v>
      </c>
      <c r="J6" s="7">
        <f>ABS((G6*0.99-I6)*0.12)</f>
        <v>16.513200000000001</v>
      </c>
      <c r="K6" s="7">
        <f>G6-H6-J6</f>
        <v>371.5668</v>
      </c>
    </row>
    <row r="7" spans="1:11" x14ac:dyDescent="0.25">
      <c r="A7" s="25">
        <v>5</v>
      </c>
      <c r="B7" s="2" t="s">
        <v>16</v>
      </c>
      <c r="C7" s="2">
        <v>5.76</v>
      </c>
      <c r="D7" s="2">
        <v>1</v>
      </c>
      <c r="E7" s="2">
        <v>0.5</v>
      </c>
      <c r="F7" s="7">
        <f>C7*$C$11</f>
        <v>403.2</v>
      </c>
      <c r="G7" s="7">
        <f>F7*(1+E7)</f>
        <v>604.79999999999995</v>
      </c>
      <c r="H7" s="7">
        <f>G7*0.01</f>
        <v>6.048</v>
      </c>
      <c r="I7" s="7">
        <f>$C$10*(1+D7)</f>
        <v>166.98</v>
      </c>
      <c r="J7" s="7">
        <f>ABS((G7*0.99-I7)*0.12)</f>
        <v>51.812639999999988</v>
      </c>
      <c r="K7" s="7">
        <f>G7-H7-J7</f>
        <v>546.93935999999997</v>
      </c>
    </row>
    <row r="10" spans="1:11" x14ac:dyDescent="0.25">
      <c r="B10" s="26" t="s">
        <v>17</v>
      </c>
      <c r="C10" s="7">
        <v>83.49</v>
      </c>
    </row>
    <row r="11" spans="1:11" x14ac:dyDescent="0.25">
      <c r="B11" s="26" t="s">
        <v>18</v>
      </c>
      <c r="C11" s="7">
        <v>70</v>
      </c>
    </row>
    <row r="23" spans="17:17" x14ac:dyDescent="0.25">
      <c r="Q23" t="s">
        <v>20</v>
      </c>
    </row>
  </sheetData>
  <mergeCells count="1">
    <mergeCell ref="A1:E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  <cellWatches>
    <cellWatch r="F3"/>
    <cellWatch r="G3"/>
    <cellWatch r="H3"/>
    <cellWatch r="I3"/>
    <cellWatch r="J3"/>
    <cellWatch r="K3"/>
  </cellWatche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120" zoomScaleNormal="120" workbookViewId="0">
      <selection activeCell="B10" sqref="B10:B11"/>
    </sheetView>
  </sheetViews>
  <sheetFormatPr defaultColWidth="11.5546875" defaultRowHeight="13.2" x14ac:dyDescent="0.25"/>
  <cols>
    <col min="1" max="1" width="7.109375" style="1" customWidth="1"/>
    <col min="2" max="11" width="9.6640625" style="1" customWidth="1"/>
  </cols>
  <sheetData>
    <row r="1" spans="1:11" ht="14.4" x14ac:dyDescent="0.3">
      <c r="A1" s="10" t="s">
        <v>19</v>
      </c>
      <c r="B1" s="11"/>
      <c r="C1" s="11"/>
      <c r="D1" s="11"/>
      <c r="E1" s="11"/>
      <c r="F1" s="12"/>
      <c r="G1" s="11" t="s">
        <v>20</v>
      </c>
      <c r="H1" s="11"/>
      <c r="I1" s="11"/>
      <c r="J1" s="11"/>
      <c r="K1" s="13"/>
    </row>
    <row r="2" spans="1:11" ht="14.4" x14ac:dyDescent="0.3">
      <c r="A2" s="14" t="s">
        <v>1</v>
      </c>
      <c r="B2" s="14" t="s">
        <v>21</v>
      </c>
      <c r="C2" s="15" t="s">
        <v>3</v>
      </c>
      <c r="D2" s="15" t="s">
        <v>22</v>
      </c>
      <c r="E2" s="15" t="s">
        <v>5</v>
      </c>
      <c r="F2" s="16" t="s">
        <v>6</v>
      </c>
      <c r="G2" s="17" t="s">
        <v>7</v>
      </c>
      <c r="H2" s="17" t="s">
        <v>23</v>
      </c>
      <c r="I2" s="17" t="s">
        <v>9</v>
      </c>
      <c r="J2" s="17" t="s">
        <v>10</v>
      </c>
      <c r="K2" s="17" t="s">
        <v>11</v>
      </c>
    </row>
    <row r="3" spans="1:11" ht="14.4" x14ac:dyDescent="0.25">
      <c r="A3" s="27">
        <v>1</v>
      </c>
      <c r="B3" s="18" t="s">
        <v>12</v>
      </c>
      <c r="C3" s="19">
        <v>1.2</v>
      </c>
      <c r="D3" s="19">
        <v>1</v>
      </c>
      <c r="E3" s="19">
        <v>0.1</v>
      </c>
      <c r="F3" s="20">
        <f>C3*$C$11</f>
        <v>102</v>
      </c>
      <c r="G3" s="21">
        <f>F3*(1+E3)</f>
        <v>112.2</v>
      </c>
      <c r="H3" s="21">
        <f>G3*0.01</f>
        <v>1.1220000000000001</v>
      </c>
      <c r="I3" s="21">
        <f>$C$10*(1+D3)</f>
        <v>166.98</v>
      </c>
      <c r="J3" s="21">
        <f>ABS((G3*0.99-I3)*0.12)</f>
        <v>6.7082399999999982</v>
      </c>
      <c r="K3" s="21">
        <f>G3-H3-J3</f>
        <v>104.36976</v>
      </c>
    </row>
    <row r="4" spans="1:11" ht="14.4" x14ac:dyDescent="0.25">
      <c r="A4" s="27">
        <f>A3+1</f>
        <v>2</v>
      </c>
      <c r="B4" s="18" t="s">
        <v>13</v>
      </c>
      <c r="C4" s="19">
        <v>1.5</v>
      </c>
      <c r="D4" s="19">
        <v>2</v>
      </c>
      <c r="E4" s="19">
        <v>2</v>
      </c>
      <c r="F4" s="20">
        <f>C4*$C$11</f>
        <v>127.5</v>
      </c>
      <c r="G4" s="21">
        <f>F4*(1+E4)</f>
        <v>382.5</v>
      </c>
      <c r="H4" s="21">
        <f>G4*0.01</f>
        <v>3.8250000000000002</v>
      </c>
      <c r="I4" s="21">
        <f>$C$10*(1+D4)</f>
        <v>250.46999999999997</v>
      </c>
      <c r="J4" s="21">
        <f>ABS((G4*0.99-I4)*0.12)</f>
        <v>15.384600000000004</v>
      </c>
      <c r="K4" s="21">
        <f>G4-H4-J4</f>
        <v>363.29040000000003</v>
      </c>
    </row>
    <row r="5" spans="1:11" ht="14.4" x14ac:dyDescent="0.25">
      <c r="A5" s="27">
        <f>A4+1</f>
        <v>3</v>
      </c>
      <c r="B5" s="18" t="s">
        <v>14</v>
      </c>
      <c r="C5" s="19">
        <v>3</v>
      </c>
      <c r="D5" s="19">
        <v>3</v>
      </c>
      <c r="E5" s="19">
        <v>0.3</v>
      </c>
      <c r="F5" s="20">
        <f>C5*$C$11</f>
        <v>255</v>
      </c>
      <c r="G5" s="21">
        <f>F5*(1+E5)</f>
        <v>331.5</v>
      </c>
      <c r="H5" s="21">
        <f>G5*0.01</f>
        <v>3.3149999999999999</v>
      </c>
      <c r="I5" s="21">
        <f>$C$10*(1+D5)</f>
        <v>333.96</v>
      </c>
      <c r="J5" s="21">
        <f>ABS((G5*0.99-I5)*0.12)</f>
        <v>0.69299999999999728</v>
      </c>
      <c r="K5" s="21">
        <f>G5-H5-J5</f>
        <v>327.49200000000002</v>
      </c>
    </row>
    <row r="6" spans="1:11" ht="14.4" x14ac:dyDescent="0.25">
      <c r="A6" s="27">
        <f>A5+1</f>
        <v>4</v>
      </c>
      <c r="B6" s="18" t="s">
        <v>15</v>
      </c>
      <c r="C6" s="19">
        <v>4</v>
      </c>
      <c r="D6" s="19">
        <v>2</v>
      </c>
      <c r="E6" s="19">
        <v>0.4</v>
      </c>
      <c r="F6" s="20">
        <f>C6*$C$11</f>
        <v>340</v>
      </c>
      <c r="G6" s="21">
        <f>F6*(1+E6)</f>
        <v>475.99999999999994</v>
      </c>
      <c r="H6" s="21">
        <f>G6*0.01</f>
        <v>4.76</v>
      </c>
      <c r="I6" s="21">
        <f>$C$10*(1+D6)</f>
        <v>250.46999999999997</v>
      </c>
      <c r="J6" s="21">
        <f>ABS((G6*0.99-I6)*0.12)</f>
        <v>26.492399999999996</v>
      </c>
      <c r="K6" s="21">
        <f>G6-H6-J6</f>
        <v>444.74759999999998</v>
      </c>
    </row>
    <row r="7" spans="1:11" ht="14.4" x14ac:dyDescent="0.25">
      <c r="A7" s="27">
        <f>A6+1</f>
        <v>5</v>
      </c>
      <c r="B7" s="18" t="s">
        <v>16</v>
      </c>
      <c r="C7" s="19">
        <v>5.76</v>
      </c>
      <c r="D7" s="19">
        <v>1</v>
      </c>
      <c r="E7" s="19">
        <v>0.5</v>
      </c>
      <c r="F7" s="20">
        <f>C7*$C$11</f>
        <v>489.59999999999997</v>
      </c>
      <c r="G7" s="21">
        <f>F7*(1+E7)</f>
        <v>734.4</v>
      </c>
      <c r="H7" s="21">
        <f>G7*0.01</f>
        <v>7.3440000000000003</v>
      </c>
      <c r="I7" s="21">
        <f>$C$10*(1+D7)</f>
        <v>166.98</v>
      </c>
      <c r="J7" s="21">
        <f>ABS((G7*0.99-I7)*0.12)</f>
        <v>67.209119999999984</v>
      </c>
      <c r="K7" s="21">
        <f>G7-H7-J7</f>
        <v>659.84687999999994</v>
      </c>
    </row>
    <row r="10" spans="1:11" ht="15.6" x14ac:dyDescent="0.3">
      <c r="B10" s="28" t="s">
        <v>24</v>
      </c>
      <c r="C10" s="22">
        <v>83.49</v>
      </c>
    </row>
    <row r="11" spans="1:11" ht="15.6" x14ac:dyDescent="0.3">
      <c r="B11" s="28" t="s">
        <v>18</v>
      </c>
      <c r="C11" s="22">
        <v>85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120" zoomScaleNormal="120" workbookViewId="0">
      <selection activeCell="A3" sqref="A3:A7"/>
    </sheetView>
  </sheetViews>
  <sheetFormatPr defaultColWidth="11.5546875" defaultRowHeight="13.2" x14ac:dyDescent="0.25"/>
  <cols>
    <col min="1" max="1" width="6.88671875" style="1" customWidth="1"/>
    <col min="2" max="11" width="9.6640625" style="1" customWidth="1"/>
  </cols>
  <sheetData>
    <row r="1" spans="1:11" ht="14.4" x14ac:dyDescent="0.3">
      <c r="A1" s="10" t="s">
        <v>25</v>
      </c>
      <c r="B1" s="11"/>
      <c r="C1" s="11"/>
      <c r="D1" s="11"/>
      <c r="E1" s="11"/>
      <c r="F1" s="12"/>
      <c r="G1" s="11" t="s">
        <v>20</v>
      </c>
      <c r="H1" s="11"/>
      <c r="I1" s="11"/>
      <c r="J1" s="11"/>
      <c r="K1" s="13"/>
    </row>
    <row r="2" spans="1:11" ht="14.4" x14ac:dyDescent="0.3">
      <c r="A2" s="14" t="s">
        <v>1</v>
      </c>
      <c r="B2" s="14" t="s">
        <v>21</v>
      </c>
      <c r="C2" s="15" t="s">
        <v>3</v>
      </c>
      <c r="D2" s="15" t="s">
        <v>22</v>
      </c>
      <c r="E2" s="15" t="s">
        <v>5</v>
      </c>
      <c r="F2" s="16" t="s">
        <v>6</v>
      </c>
      <c r="G2" s="17" t="s">
        <v>7</v>
      </c>
      <c r="H2" s="17" t="s">
        <v>23</v>
      </c>
      <c r="I2" s="17" t="s">
        <v>9</v>
      </c>
      <c r="J2" s="17" t="s">
        <v>10</v>
      </c>
      <c r="K2" s="17" t="s">
        <v>11</v>
      </c>
    </row>
    <row r="3" spans="1:11" ht="14.4" x14ac:dyDescent="0.25">
      <c r="A3" s="27">
        <v>1</v>
      </c>
      <c r="B3" s="18" t="s">
        <v>12</v>
      </c>
      <c r="C3" s="19">
        <v>1.2</v>
      </c>
      <c r="D3" s="19">
        <v>1</v>
      </c>
      <c r="E3" s="19">
        <v>0.1</v>
      </c>
      <c r="F3" s="20">
        <f>C3*$C$11</f>
        <v>102</v>
      </c>
      <c r="G3" s="21">
        <f>F3*(1+E3)</f>
        <v>112.2</v>
      </c>
      <c r="H3" s="21">
        <f>G3*0.01</f>
        <v>1.1220000000000001</v>
      </c>
      <c r="I3" s="21">
        <f>$C$10*(1+D3)</f>
        <v>180</v>
      </c>
      <c r="J3" s="21">
        <f>ABS((G3*0.99-I3)*0.12)</f>
        <v>8.2706400000000002</v>
      </c>
      <c r="K3" s="21">
        <f>G3-H3-J3</f>
        <v>102.80736</v>
      </c>
    </row>
    <row r="4" spans="1:11" ht="14.4" x14ac:dyDescent="0.25">
      <c r="A4" s="27">
        <f>A3+1</f>
        <v>2</v>
      </c>
      <c r="B4" s="18" t="s">
        <v>13</v>
      </c>
      <c r="C4" s="19">
        <v>1.5</v>
      </c>
      <c r="D4" s="19">
        <v>2</v>
      </c>
      <c r="E4" s="19">
        <v>2</v>
      </c>
      <c r="F4" s="20">
        <f>C4*$C$11</f>
        <v>127.5</v>
      </c>
      <c r="G4" s="21">
        <f>F4*(1+E4)</f>
        <v>382.5</v>
      </c>
      <c r="H4" s="21">
        <f>G4*0.01</f>
        <v>3.8250000000000002</v>
      </c>
      <c r="I4" s="21">
        <f>$C$10*(1+D4)</f>
        <v>270</v>
      </c>
      <c r="J4" s="21">
        <f>ABS((G4*0.99-I4)*0.12)</f>
        <v>13.041</v>
      </c>
      <c r="K4" s="21">
        <f>G4-H4-J4</f>
        <v>365.63400000000001</v>
      </c>
    </row>
    <row r="5" spans="1:11" ht="14.4" x14ac:dyDescent="0.25">
      <c r="A5" s="27">
        <f>A4+1</f>
        <v>3</v>
      </c>
      <c r="B5" s="18" t="s">
        <v>14</v>
      </c>
      <c r="C5" s="19">
        <v>3</v>
      </c>
      <c r="D5" s="19">
        <v>3</v>
      </c>
      <c r="E5" s="19">
        <v>0.3</v>
      </c>
      <c r="F5" s="20">
        <f>C5*$C$11</f>
        <v>255</v>
      </c>
      <c r="G5" s="21">
        <f>F5*(1+E5)</f>
        <v>331.5</v>
      </c>
      <c r="H5" s="21">
        <f>G5*0.01</f>
        <v>3.3149999999999999</v>
      </c>
      <c r="I5" s="21">
        <f>$C$10*(1+D5)</f>
        <v>360</v>
      </c>
      <c r="J5" s="21">
        <f>ABS((G5*0.99-I5)*0.12)</f>
        <v>3.8177999999999996</v>
      </c>
      <c r="K5" s="21">
        <f>G5-H5-J5</f>
        <v>324.36720000000003</v>
      </c>
    </row>
    <row r="6" spans="1:11" ht="14.4" x14ac:dyDescent="0.25">
      <c r="A6" s="27">
        <f>A5+1</f>
        <v>4</v>
      </c>
      <c r="B6" s="18" t="s">
        <v>15</v>
      </c>
      <c r="C6" s="19">
        <v>4</v>
      </c>
      <c r="D6" s="19">
        <v>2</v>
      </c>
      <c r="E6" s="19">
        <v>0.4</v>
      </c>
      <c r="F6" s="20">
        <f>C6*$C$11</f>
        <v>340</v>
      </c>
      <c r="G6" s="21">
        <f>F6*(1+E6)</f>
        <v>475.99999999999994</v>
      </c>
      <c r="H6" s="21">
        <f>G6*0.01</f>
        <v>4.76</v>
      </c>
      <c r="I6" s="21">
        <f>$C$10*(1+D6)</f>
        <v>270</v>
      </c>
      <c r="J6" s="21">
        <f>ABS((G6*0.99-I6)*0.12)</f>
        <v>24.148799999999994</v>
      </c>
      <c r="K6" s="21">
        <f>G6-H6-J6</f>
        <v>447.09119999999996</v>
      </c>
    </row>
    <row r="7" spans="1:11" ht="14.4" x14ac:dyDescent="0.25">
      <c r="A7" s="27">
        <f>A6+1</f>
        <v>5</v>
      </c>
      <c r="B7" s="18" t="s">
        <v>16</v>
      </c>
      <c r="C7" s="19">
        <v>5.76</v>
      </c>
      <c r="D7" s="19">
        <v>1</v>
      </c>
      <c r="E7" s="19">
        <v>0.5</v>
      </c>
      <c r="F7" s="20">
        <f>C7*$C$11</f>
        <v>489.59999999999997</v>
      </c>
      <c r="G7" s="21">
        <f>F7*(1+E7)</f>
        <v>734.4</v>
      </c>
      <c r="H7" s="21">
        <f>G7*0.01</f>
        <v>7.3440000000000003</v>
      </c>
      <c r="I7" s="21">
        <f>$C$10*(1+D7)</f>
        <v>180</v>
      </c>
      <c r="J7" s="21">
        <f>ABS((G7*0.99-I7)*0.12)</f>
        <v>65.646719999999988</v>
      </c>
      <c r="K7" s="21">
        <f>G7-H7-J7</f>
        <v>661.40927999999997</v>
      </c>
    </row>
    <row r="10" spans="1:11" ht="15.6" x14ac:dyDescent="0.3">
      <c r="B10" s="23" t="s">
        <v>24</v>
      </c>
      <c r="C10" s="22">
        <v>90</v>
      </c>
    </row>
    <row r="11" spans="1:11" ht="15.6" x14ac:dyDescent="0.3">
      <c r="B11" s="23" t="s">
        <v>18</v>
      </c>
      <c r="C11" s="22">
        <v>85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zoomScale="120" zoomScaleNormal="120" workbookViewId="0">
      <selection activeCell="M26" sqref="M26"/>
    </sheetView>
  </sheetViews>
  <sheetFormatPr defaultColWidth="11.5546875" defaultRowHeight="13.2" x14ac:dyDescent="0.25"/>
  <cols>
    <col min="1" max="1" width="6.109375" style="1" customWidth="1"/>
    <col min="4" max="4" width="18.88671875" customWidth="1"/>
    <col min="5" max="5" width="19.44140625" customWidth="1"/>
  </cols>
  <sheetData>
    <row r="1" spans="1:6" ht="14.4" x14ac:dyDescent="0.3">
      <c r="A1" s="10" t="s">
        <v>26</v>
      </c>
      <c r="B1" s="11"/>
      <c r="C1" s="11"/>
      <c r="D1" s="11"/>
      <c r="E1" s="11"/>
      <c r="F1" s="24"/>
    </row>
    <row r="2" spans="1:6" ht="14.4" x14ac:dyDescent="0.3">
      <c r="A2" s="14" t="s">
        <v>1</v>
      </c>
      <c r="B2" s="14" t="s">
        <v>21</v>
      </c>
      <c r="C2" s="15" t="s">
        <v>7</v>
      </c>
      <c r="D2" s="15" t="s">
        <v>27</v>
      </c>
      <c r="E2" s="15" t="s">
        <v>28</v>
      </c>
      <c r="F2" s="16" t="s">
        <v>11</v>
      </c>
    </row>
    <row r="3" spans="1:6" x14ac:dyDescent="0.25">
      <c r="A3" s="27">
        <v>1</v>
      </c>
      <c r="B3" s="18" t="s">
        <v>12</v>
      </c>
      <c r="C3" s="19">
        <f>SUM(Январь:Март!G3)</f>
        <v>316.8</v>
      </c>
      <c r="D3" s="19">
        <f>SUM(Январь:Март!H3)</f>
        <v>3.1680000000000001</v>
      </c>
      <c r="E3" s="19">
        <f>SUM(Январь:Март!I3)</f>
        <v>513.96</v>
      </c>
      <c r="F3" s="19">
        <f>SUM(Январь:Март!J3)</f>
        <v>24.039359999999995</v>
      </c>
    </row>
    <row r="4" spans="1:6" x14ac:dyDescent="0.25">
      <c r="A4" s="27">
        <f>A3+1</f>
        <v>2</v>
      </c>
      <c r="B4" s="18" t="s">
        <v>13</v>
      </c>
      <c r="C4" s="19">
        <f>SUM(Январь:Март!G4)</f>
        <v>1080</v>
      </c>
      <c r="D4" s="19">
        <f>SUM(Январь:Март!H4)</f>
        <v>10.8</v>
      </c>
      <c r="E4" s="19">
        <f>SUM(Январь:Март!I4)</f>
        <v>770.93999999999994</v>
      </c>
      <c r="F4" s="19">
        <f>SUM(Январь:Март!J4)</f>
        <v>35.791200000000011</v>
      </c>
    </row>
    <row r="5" spans="1:6" x14ac:dyDescent="0.25">
      <c r="A5" s="27">
        <f>A4+1</f>
        <v>3</v>
      </c>
      <c r="B5" s="18" t="s">
        <v>14</v>
      </c>
      <c r="C5" s="19">
        <f>SUM(Январь:Март!G5)</f>
        <v>936</v>
      </c>
      <c r="D5" s="19">
        <f>SUM(Январь:Март!H5)</f>
        <v>9.36</v>
      </c>
      <c r="E5" s="19">
        <f>SUM(Январь:Март!I5)</f>
        <v>1027.92</v>
      </c>
      <c r="F5" s="19">
        <f>SUM(Январь:Март!J5)</f>
        <v>12.153599999999997</v>
      </c>
    </row>
    <row r="6" spans="1:6" x14ac:dyDescent="0.25">
      <c r="A6" s="27">
        <f>A5+1</f>
        <v>4</v>
      </c>
      <c r="B6" s="18" t="s">
        <v>15</v>
      </c>
      <c r="C6" s="19">
        <f>SUM(Январь:Март!G6)</f>
        <v>1344</v>
      </c>
      <c r="D6" s="19">
        <f>SUM(Январь:Март!H6)</f>
        <v>13.44</v>
      </c>
      <c r="E6" s="19">
        <f>SUM(Январь:Март!I6)</f>
        <v>770.93999999999994</v>
      </c>
      <c r="F6" s="19">
        <f>SUM(Январь:Март!J6)</f>
        <v>67.154399999999995</v>
      </c>
    </row>
    <row r="7" spans="1:6" x14ac:dyDescent="0.25">
      <c r="A7" s="27">
        <f>A6+1</f>
        <v>5</v>
      </c>
      <c r="B7" s="18" t="s">
        <v>16</v>
      </c>
      <c r="C7" s="19">
        <f>SUM(Январь:Март!G7)</f>
        <v>2073.6</v>
      </c>
      <c r="D7" s="19">
        <f>SUM(Январь:Март!H7)</f>
        <v>20.736000000000001</v>
      </c>
      <c r="E7" s="19">
        <f>SUM(Январь:Март!I7)</f>
        <v>513.96</v>
      </c>
      <c r="F7" s="19">
        <f>SUM(Январь:Март!J7)</f>
        <v>184.66847999999996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Roman,Обычный"&amp;12&amp;A</oddHeader>
    <oddFooter>&amp;C&amp;"Times New Roman,Обычный"&amp;12Страница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Январь</vt:lpstr>
      <vt:lpstr>Февраль</vt:lpstr>
      <vt:lpstr>Март</vt:lpstr>
      <vt:lpstr>Лист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Пользователь</dc:creator>
  <dc:description/>
  <cp:lastModifiedBy>Ivan Bugaev</cp:lastModifiedBy>
  <cp:revision>7</cp:revision>
  <dcterms:created xsi:type="dcterms:W3CDTF">2023-09-14T16:08:43Z</dcterms:created>
  <dcterms:modified xsi:type="dcterms:W3CDTF">2025-09-22T05:13:25Z</dcterms:modified>
  <dc:language>ru-RU</dc:language>
</cp:coreProperties>
</file>