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showInkAnnotation="0"/>
  <mc:AlternateContent xmlns:mc="http://schemas.openxmlformats.org/markup-compatibility/2006">
    <mc:Choice Requires="x15">
      <x15ac:absPath xmlns:x15ac="http://schemas.microsoft.com/office/spreadsheetml/2010/11/ac" url="C:\Users\sofas\Documents\GitHub\Y1S1\SR\support_material_class_09\"/>
    </mc:Choice>
  </mc:AlternateContent>
  <xr:revisionPtr revIDLastSave="0" documentId="13_ncr:1_{97E20F20-C0E9-4654-B6F5-78D1BA9084D9}" xr6:coauthVersionLast="47" xr6:coauthVersionMax="47" xr10:uidLastSave="{00000000-0000-0000-0000-000000000000}"/>
  <bookViews>
    <workbookView xWindow="2088" yWindow="3396" windowWidth="17280" windowHeight="8964" xr2:uid="{00000000-000D-0000-FFFF-FFFF00000000}"/>
  </bookViews>
  <sheets>
    <sheet name="Hazard Log" sheetId="1" r:id="rId1"/>
    <sheet name="Configuration" sheetId="3" r:id="rId2"/>
  </sheets>
  <externalReferences>
    <externalReference r:id="rId3"/>
    <externalReference r:id="rId4"/>
    <externalReference r:id="rId5"/>
  </externalReferences>
  <definedNames>
    <definedName name="__2">'[1]Int. CIL &amp; Rel-Rev Strategy'!#REF!</definedName>
    <definedName name="_2">'[2]Int. CIL &amp; Rel-Rev Strategy'!#REF!</definedName>
    <definedName name="_Ref434049230" localSheetId="1">Configuration!$J$4</definedName>
    <definedName name="Action_States">Configuration!$D$13:$D$15</definedName>
    <definedName name="Broadly">Configuration!$D$5:$D$6</definedName>
    <definedName name="CM">#REF!</definedName>
    <definedName name="Consequence">Configuration!$H$5:$H$9</definedName>
    <definedName name="CSW_CellPrepTime">#REF!</definedName>
    <definedName name="DWIND_Folder">#REF!</definedName>
    <definedName name="Hazard_state">Configuration!$A$3:$A$7</definedName>
    <definedName name="IssueTypeStatusLookup">[3]Lookup!$A$4:$B$12</definedName>
    <definedName name="Likelihood">Configuration!$F$5:$F$9</definedName>
    <definedName name="PM">#REF!</definedName>
    <definedName name="ProjectCode">#REF!</definedName>
    <definedName name="RiskRanking">Configuration!$J$5:$P$11</definedName>
    <definedName name="Slicer_Project_Code">#N/A</definedName>
    <definedName name="Slicer_Project_State">#N/A</definedName>
    <definedName name="SPAE">#REF!</definedName>
    <definedName name="SpecUpdateLookup">[3]Lookup!$A$15:$B$16</definedName>
    <definedName name="SRAC_States">Configuration!$F$13:$F$14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1" l="1"/>
  <c r="Q20" i="1"/>
  <c r="R20" i="1"/>
  <c r="L19" i="1"/>
  <c r="Q19" i="1"/>
  <c r="R19" i="1"/>
  <c r="V19" i="1"/>
  <c r="L18" i="1"/>
  <c r="Q18" i="1"/>
  <c r="R18" i="1"/>
  <c r="V18" i="1"/>
  <c r="L17" i="1"/>
  <c r="Q17" i="1"/>
  <c r="R17" i="1"/>
  <c r="V17" i="1"/>
  <c r="L16" i="1"/>
  <c r="Q16" i="1"/>
  <c r="R16" i="1"/>
  <c r="V16" i="1"/>
  <c r="R8" i="1" l="1"/>
  <c r="R9" i="1"/>
  <c r="R10" i="1"/>
  <c r="R11" i="1"/>
  <c r="R12" i="1"/>
  <c r="R13" i="1"/>
  <c r="R14" i="1"/>
  <c r="R15" i="1"/>
  <c r="Q8" i="1"/>
  <c r="Q9" i="1"/>
  <c r="Q10" i="1"/>
  <c r="Q11" i="1"/>
  <c r="Q12" i="1"/>
  <c r="Q13" i="1"/>
  <c r="Q14" i="1"/>
  <c r="Q15" i="1"/>
  <c r="V8" i="1" l="1"/>
  <c r="V9" i="1"/>
  <c r="V10" i="1"/>
  <c r="V11" i="1"/>
  <c r="V12" i="1"/>
  <c r="V13" i="1"/>
  <c r="V14" i="1"/>
  <c r="V15" i="1"/>
  <c r="L8" i="1" l="1"/>
  <c r="L9" i="1"/>
  <c r="L10" i="1"/>
  <c r="L11" i="1"/>
  <c r="L12" i="1"/>
  <c r="L13" i="1"/>
  <c r="L14" i="1"/>
  <c r="L15" i="1"/>
</calcChain>
</file>

<file path=xl/sharedStrings.xml><?xml version="1.0" encoding="utf-8"?>
<sst xmlns="http://schemas.openxmlformats.org/spreadsheetml/2006/main" count="164" uniqueCount="104">
  <si>
    <t>Actions</t>
  </si>
  <si>
    <t>Notes</t>
  </si>
  <si>
    <t>Origin</t>
  </si>
  <si>
    <t xml:space="preserve">Hazard identifier  </t>
  </si>
  <si>
    <t>Hazard title</t>
  </si>
  <si>
    <t>Hazard descripton</t>
  </si>
  <si>
    <t>Hazard consequence</t>
  </si>
  <si>
    <t>Hazard cause(s)</t>
  </si>
  <si>
    <t>Broadly acceptable</t>
  </si>
  <si>
    <t>Risk ranking</t>
  </si>
  <si>
    <t>State</t>
  </si>
  <si>
    <t>Risk evaluation principle(s)</t>
  </si>
  <si>
    <t>Risk evaluation documents</t>
  </si>
  <si>
    <t>Existing safety measures</t>
  </si>
  <si>
    <t>SR ID</t>
  </si>
  <si>
    <t>SR Title</t>
  </si>
  <si>
    <t>Demonstration state</t>
  </si>
  <si>
    <t>Assumptions</t>
  </si>
  <si>
    <t>Action</t>
  </si>
  <si>
    <t>Responsible</t>
  </si>
  <si>
    <t>Target date</t>
  </si>
  <si>
    <t>Status</t>
  </si>
  <si>
    <t>Last edited on:</t>
  </si>
  <si>
    <t>Last edited by:</t>
  </si>
  <si>
    <t>Open</t>
  </si>
  <si>
    <t>Controlled</t>
  </si>
  <si>
    <t>Closed</t>
  </si>
  <si>
    <t>Transferred</t>
  </si>
  <si>
    <t>Cancelled</t>
  </si>
  <si>
    <t>Broadly</t>
  </si>
  <si>
    <t>Yes</t>
  </si>
  <si>
    <t>No</t>
  </si>
  <si>
    <t>Justification if  broadly acceptable</t>
  </si>
  <si>
    <t>Frequent or almost certain</t>
  </si>
  <si>
    <t>Likely</t>
  </si>
  <si>
    <t>Possible</t>
  </si>
  <si>
    <t>Unlikely</t>
  </si>
  <si>
    <t>Rare</t>
  </si>
  <si>
    <t>Likelihood</t>
  </si>
  <si>
    <t>Consequence</t>
  </si>
  <si>
    <t>Insignificant</t>
  </si>
  <si>
    <t>Minor</t>
  </si>
  <si>
    <t>Moderate</t>
  </si>
  <si>
    <t>Major</t>
  </si>
  <si>
    <t>Catastrophic</t>
  </si>
  <si>
    <t>Frequency / Consequence</t>
  </si>
  <si>
    <t>Tolerable</t>
  </si>
  <si>
    <t>Undesirable</t>
  </si>
  <si>
    <t>Intolerable</t>
  </si>
  <si>
    <t>Negligible</t>
  </si>
  <si>
    <t>Risk ranking matrix</t>
  </si>
  <si>
    <r>
      <t>The initial status assigned immediately after a hazard has been identified.</t>
    </r>
    <r>
      <rPr>
        <b/>
        <sz val="9.5"/>
        <color theme="1"/>
        <rFont val="Arial"/>
        <family val="2"/>
      </rPr>
      <t xml:space="preserve"> </t>
    </r>
  </si>
  <si>
    <t xml:space="preserve">he risk evaluation process has been completed and safety requirements have been established which are sufficient to control risk to an acceptable level. </t>
  </si>
  <si>
    <r>
      <t>The potential hazards have been determined not to be an actual hazard or to be wholly contained within another hazard so no further action is necessary.</t>
    </r>
    <r>
      <rPr>
        <b/>
        <sz val="9.5"/>
        <color theme="1"/>
        <rFont val="Arial"/>
        <family val="2"/>
      </rPr>
      <t xml:space="preserve"> </t>
    </r>
  </si>
  <si>
    <t xml:space="preserve">The hazard has been transferred to another actor who now takes the lead in delivering the associated safety requirements for controlling the risk of the hazard. The proposer retains responsibility for managing the hazard. </t>
  </si>
  <si>
    <t>Compliance with all safety requirements related to the hazard has been demonstrated and any other actions associated with the hazard have been satisfactorily completed and so no further action is required.</t>
  </si>
  <si>
    <t>Hazard state</t>
  </si>
  <si>
    <t>Action States</t>
  </si>
  <si>
    <t>Pending input</t>
  </si>
  <si>
    <t>Final severity level</t>
  </si>
  <si>
    <t>Final risk ranking</t>
  </si>
  <si>
    <t>Risk rank after the additional safety requirements</t>
  </si>
  <si>
    <t>Additional safety measure</t>
  </si>
  <si>
    <t>Pending</t>
  </si>
  <si>
    <t>Demonstrated</t>
  </si>
  <si>
    <t>SRAC States</t>
  </si>
  <si>
    <t>Hazard Log</t>
  </si>
  <si>
    <t>Severity level</t>
  </si>
  <si>
    <t>Final likelihood of happening</t>
  </si>
  <si>
    <t>Likelihood of happening</t>
  </si>
  <si>
    <t>Risk rank</t>
  </si>
  <si>
    <t>&lt;date&gt;</t>
  </si>
  <si>
    <t>&lt;person name&gt;</t>
  </si>
  <si>
    <t>H1</t>
  </si>
  <si>
    <t>Server Room Flood</t>
  </si>
  <si>
    <t>This hazard relates to the possibility of the server room flooding.</t>
  </si>
  <si>
    <t>Any machine in the server room would suffer permanent water damage.</t>
  </si>
  <si>
    <t>Rains in Olivah, pipes bursting</t>
  </si>
  <si>
    <t>Environment</t>
  </si>
  <si>
    <t>None - the servers are stored in a basement that floods every year</t>
  </si>
  <si>
    <t>H2</t>
  </si>
  <si>
    <t>Improper access to logs</t>
  </si>
  <si>
    <t>This hazard explores the possibility of a bad actor gaining access to logs.</t>
  </si>
  <si>
    <t>Users' non critical information will be disclosed (reading history, ratings, etc.) and the timestamp, which could help bad actors locate the users.</t>
  </si>
  <si>
    <t>Bad actor gaining access to the machines hosting the logs, or access to credentials that would make it so they would be able to access the logs through the system.</t>
  </si>
  <si>
    <t>Bad actors</t>
  </si>
  <si>
    <t>Some - the machines aren't easy to access, as the server room has electronic locks that require a card with the proper credentials</t>
  </si>
  <si>
    <t>H3</t>
  </si>
  <si>
    <t>Power outage</t>
  </si>
  <si>
    <t>This hazard relates to the possibility of the machines hosting the system (servers and loggers) losing access to electricity.</t>
  </si>
  <si>
    <t>The system will not be accessible, as the servers rely on the city's power, there are no backup generators.</t>
  </si>
  <si>
    <t>City wide electricity outage, late payments.</t>
  </si>
  <si>
    <t>None - there are no backup generators.</t>
  </si>
  <si>
    <t>H4</t>
  </si>
  <si>
    <t>Log deletion</t>
  </si>
  <si>
    <t xml:space="preserve">This hazard explroes the possibility of a bad actor deleting the logs. </t>
  </si>
  <si>
    <t>The logs would be deleted, which could be a slight inconvenience, or could let users behave badly without the actions being linked to them.</t>
  </si>
  <si>
    <t>H5</t>
  </si>
  <si>
    <t>Improper librarian level access</t>
  </si>
  <si>
    <t xml:space="preserve">This hazard explores the possiblity of someone using the system as a librarian when they are not one. </t>
  </si>
  <si>
    <t>A bad actor would be able to mark reservations as prepared when they are not, among all other manual interactions the librarians have with the system.</t>
  </si>
  <si>
    <t>Bad actors, librarians with insecure credentials, credentials leak</t>
  </si>
  <si>
    <t>Bad actor gaining access to a librarian's credentials, or simply guessing them.</t>
  </si>
  <si>
    <t>Some - the librarians have been instructed that their credentials should be strong, the user data is saved securely, and passwords are not saved as plaintext.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</si>
</sst>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theme="0"/>
      <name val="Calibri"/>
      <family val="2"/>
      <scheme val="minor"/>
    </font>
    <font>
      <sz val="8"/>
      <color rgb="FF000000"/>
      <name val="Arial"/>
      <family val="2"/>
    </font>
    <font>
      <b/>
      <sz val="8"/>
      <color rgb="FF000000"/>
      <name val="Arial"/>
      <family val="2"/>
    </font>
    <font>
      <b/>
      <sz val="8"/>
      <color rgb="FFFFFFFF"/>
      <name val="Arial"/>
      <family val="2"/>
    </font>
    <font>
      <sz val="9.5"/>
      <color theme="1"/>
      <name val="Arial"/>
      <family val="2"/>
    </font>
    <font>
      <b/>
      <sz val="9.5"/>
      <color theme="1"/>
      <name val="Arial"/>
      <family val="2"/>
    </font>
    <font>
      <sz val="10"/>
      <name val="Arial"/>
      <family val="2"/>
    </font>
    <font>
      <u/>
      <sz val="10"/>
      <color theme="10"/>
      <name val="Arial"/>
      <family val="2"/>
    </font>
    <font>
      <b/>
      <sz val="12"/>
      <color theme="1"/>
      <name val="Calibri"/>
      <family val="2"/>
      <scheme val="minor"/>
    </font>
    <font>
      <b/>
      <sz val="26"/>
      <color theme="1"/>
      <name val="Calibri"/>
      <family val="2"/>
      <scheme val="minor"/>
    </font>
    <font>
      <sz val="26"/>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6"/>
        <bgColor theme="6"/>
      </patternFill>
    </fill>
    <fill>
      <patternFill patternType="solid">
        <fgColor rgb="FFA50D12"/>
        <bgColor indexed="64"/>
      </patternFill>
    </fill>
    <fill>
      <patternFill patternType="solid">
        <fgColor rgb="FFBFBFBF"/>
        <bgColor indexed="64"/>
      </patternFill>
    </fill>
  </fills>
  <borders count="10">
    <border>
      <left/>
      <right/>
      <top/>
      <bottom/>
      <diagonal/>
    </border>
    <border>
      <left/>
      <right/>
      <top/>
      <bottom style="medium">
        <color rgb="FF766A62"/>
      </bottom>
      <diagonal/>
    </border>
    <border>
      <left/>
      <right/>
      <top/>
      <bottom style="medium">
        <color indexed="64"/>
      </bottom>
      <diagonal/>
    </border>
    <border>
      <left/>
      <right/>
      <top style="medium">
        <color theme="1"/>
      </top>
      <bottom style="medium">
        <color theme="1"/>
      </bottom>
      <diagonal/>
    </border>
    <border>
      <left style="medium">
        <color rgb="FFA50D12"/>
      </left>
      <right/>
      <top style="medium">
        <color rgb="FFA50D12"/>
      </top>
      <bottom/>
      <diagonal/>
    </border>
    <border>
      <left/>
      <right/>
      <top style="medium">
        <color rgb="FFA50D12"/>
      </top>
      <bottom/>
      <diagonal/>
    </border>
    <border>
      <left style="medium">
        <color rgb="FFA50D12"/>
      </left>
      <right/>
      <top/>
      <bottom style="medium">
        <color rgb="FF766A62"/>
      </bottom>
      <diagonal/>
    </border>
    <border>
      <left/>
      <right/>
      <top style="medium">
        <color indexed="64"/>
      </top>
      <bottom/>
      <diagonal/>
    </border>
    <border>
      <left style="thick">
        <color theme="0" tint="-4.9989318521683403E-2"/>
      </left>
      <right/>
      <top style="medium">
        <color theme="1"/>
      </top>
      <bottom style="medium">
        <color theme="1"/>
      </bottom>
      <diagonal/>
    </border>
    <border>
      <left/>
      <right style="thick">
        <color theme="0" tint="-4.9989318521683403E-2"/>
      </right>
      <top style="medium">
        <color theme="1"/>
      </top>
      <bottom style="medium">
        <color theme="1"/>
      </bottom>
      <diagonal/>
    </border>
  </borders>
  <cellStyleXfs count="3">
    <xf numFmtId="0" fontId="0" fillId="0" borderId="0"/>
    <xf numFmtId="0" fontId="8" fillId="0" borderId="0"/>
    <xf numFmtId="0" fontId="9" fillId="0" borderId="0" applyNumberFormat="0" applyFill="0" applyBorder="0" applyAlignment="0" applyProtection="0"/>
  </cellStyleXfs>
  <cellXfs count="27">
    <xf numFmtId="0" fontId="0" fillId="0" borderId="0" xfId="0"/>
    <xf numFmtId="0" fontId="0" fillId="0" borderId="0" xfId="0" applyAlignment="1">
      <alignment vertical="top"/>
    </xf>
    <xf numFmtId="0" fontId="1" fillId="0" borderId="0" xfId="0" applyFont="1"/>
    <xf numFmtId="0" fontId="0" fillId="0" borderId="0" xfId="0" applyAlignment="1">
      <alignment vertical="center" wrapText="1"/>
    </xf>
    <xf numFmtId="0" fontId="2" fillId="2" borderId="3" xfId="0" applyFont="1" applyFill="1" applyBorder="1" applyAlignment="1">
      <alignment vertical="center" wrapText="1"/>
    </xf>
    <xf numFmtId="0" fontId="4" fillId="4" borderId="7"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justify" vertical="center" wrapText="1"/>
    </xf>
    <xf numFmtId="0" fontId="3" fillId="0" borderId="1" xfId="0" applyFont="1" applyFill="1" applyBorder="1" applyAlignment="1">
      <alignment horizontal="justify" vertical="center" wrapText="1"/>
    </xf>
    <xf numFmtId="0" fontId="5" fillId="3" borderId="4" xfId="0" applyFont="1" applyFill="1" applyBorder="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1" xfId="0" applyFont="1" applyFill="1" applyBorder="1" applyAlignment="1">
      <alignment vertical="center"/>
    </xf>
    <xf numFmtId="0" fontId="0" fillId="0" borderId="0" xfId="0" applyAlignment="1">
      <alignment horizontal="left"/>
    </xf>
    <xf numFmtId="0" fontId="6" fillId="0" borderId="0" xfId="0" applyFont="1" applyAlignment="1">
      <alignment horizontal="left" vertical="center" wrapText="1"/>
    </xf>
    <xf numFmtId="0" fontId="12" fillId="0" borderId="0" xfId="0" applyFont="1" applyAlignment="1">
      <alignment vertical="top"/>
    </xf>
    <xf numFmtId="0" fontId="12" fillId="0" borderId="0" xfId="0" applyFont="1" applyAlignment="1">
      <alignment horizontal="right" vertical="top"/>
    </xf>
    <xf numFmtId="0" fontId="10" fillId="0" borderId="0" xfId="0" applyFont="1" applyAlignment="1">
      <alignment horizontal="right" vertical="top"/>
    </xf>
    <xf numFmtId="0" fontId="13" fillId="0" borderId="0" xfId="0" applyFont="1" applyAlignment="1">
      <alignment vertical="top"/>
    </xf>
    <xf numFmtId="49" fontId="0" fillId="0" borderId="0" xfId="0" applyNumberFormat="1" applyAlignment="1">
      <alignment horizontal="left" vertical="top" wrapText="1"/>
    </xf>
    <xf numFmtId="14" fontId="0" fillId="0" borderId="0" xfId="0" applyNumberFormat="1" applyAlignment="1">
      <alignment horizontal="left" vertical="top" wrapText="1"/>
    </xf>
    <xf numFmtId="0" fontId="11" fillId="0" borderId="0" xfId="0" applyFont="1" applyAlignment="1">
      <alignment horizontal="center" vertical="top"/>
    </xf>
    <xf numFmtId="0" fontId="13" fillId="0" borderId="0" xfId="0" applyFont="1" applyAlignment="1">
      <alignment horizontal="left" vertical="top"/>
    </xf>
    <xf numFmtId="0" fontId="0" fillId="0" borderId="0" xfId="0" applyAlignment="1">
      <alignment horizontal="left" vertical="top"/>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9" xfId="0" applyFont="1" applyFill="1" applyBorder="1" applyAlignment="1">
      <alignment horizontal="center" vertical="center" wrapText="1"/>
    </xf>
  </cellXfs>
  <cellStyles count="3">
    <cellStyle name="Hyperlink 2" xfId="2" xr:uid="{00000000-0005-0000-0000-000000000000}"/>
    <cellStyle name="Normal" xfId="0" builtinId="0"/>
    <cellStyle name="Normal 2" xfId="1" xr:uid="{00000000-0005-0000-0000-000002000000}"/>
  </cellStyles>
  <dxfs count="33">
    <dxf>
      <fill>
        <patternFill>
          <bgColor rgb="FFFF0000"/>
        </patternFill>
      </fill>
    </dxf>
    <dxf>
      <fill>
        <patternFill>
          <bgColor rgb="FFFFFF00"/>
        </patternFill>
      </fill>
    </dxf>
    <dxf>
      <fill>
        <patternFill>
          <bgColor rgb="FF92D050"/>
        </patternFill>
      </fill>
    </dxf>
    <dxf>
      <fill>
        <patternFill>
          <bgColor rgb="FF00B050"/>
        </patternFill>
      </fill>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19" formatCode="dd/mm/yyyy"/>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quality.critical.pt/CVS/cvshome/office/microsoft-office/templates/sdp/configuration-management/CSW-QMS-2007-TPL-0112-configuration-items-lis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ality.critical.pt/Document%20Library/SUP-support/SUP-02-configuration-management/templates/reference/CSW-LEANQMS-2015-LST-01002-c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Ext. CIL"/>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Releases"/>
      <sheetName val="WISE-DL"/>
      <sheetName val="WISE-ML"/>
      <sheetName val="Ext. CIL"/>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refreshError="1"/>
      <sheetData sheetId="1" refreshError="1"/>
      <sheetData sheetId="2" refreshError="1"/>
      <sheetData sheetId="3">
        <row r="4">
          <cell r="A4" t="str">
            <v>Epic + Open</v>
          </cell>
          <cell r="B4">
            <v>0</v>
          </cell>
        </row>
        <row r="5">
          <cell r="A5" t="str">
            <v>Epic + Waiting Info</v>
          </cell>
          <cell r="B5">
            <v>0</v>
          </cell>
        </row>
        <row r="6">
          <cell r="A6" t="str">
            <v>Story + Closed</v>
          </cell>
          <cell r="B6">
            <v>1</v>
          </cell>
        </row>
        <row r="7">
          <cell r="A7" t="str">
            <v>Story + Done</v>
          </cell>
          <cell r="B7">
            <v>0.66666666666666663</v>
          </cell>
        </row>
        <row r="8">
          <cell r="A8" t="str">
            <v>Story + In Progress</v>
          </cell>
          <cell r="B8">
            <v>0.33333333333333331</v>
          </cell>
        </row>
        <row r="9">
          <cell r="A9" t="str">
            <v>Story + Open</v>
          </cell>
          <cell r="B9">
            <v>0.33333333333333331</v>
          </cell>
        </row>
        <row r="10">
          <cell r="A10" t="str">
            <v>Story + Ready</v>
          </cell>
          <cell r="B10">
            <v>0.33333333333333331</v>
          </cell>
        </row>
        <row r="11">
          <cell r="A11" t="str">
            <v>Story + Waiting Info</v>
          </cell>
          <cell r="B11">
            <v>0.16666666666666666</v>
          </cell>
        </row>
        <row r="12">
          <cell r="A12" t="str">
            <v>Story + Waiting Info in Sprint</v>
          </cell>
          <cell r="B12">
            <v>0.33333333333333331</v>
          </cell>
        </row>
        <row r="15">
          <cell r="A15" t="b">
            <v>0</v>
          </cell>
          <cell r="B15">
            <v>1</v>
          </cell>
        </row>
        <row r="16">
          <cell r="A16" t="b">
            <v>1</v>
          </cell>
          <cell r="B16">
            <v>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azardRecord" displayName="HazardRecord" ref="A7:AA20" totalsRowShown="0" headerRowDxfId="32" dataDxfId="31">
  <autoFilter ref="A7:AA20" xr:uid="{00000000-0009-0000-0100-000001000000}"/>
  <tableColumns count="27">
    <tableColumn id="1" xr3:uid="{00000000-0010-0000-0000-000001000000}" name="Hazard identifier  " dataDxfId="30"/>
    <tableColumn id="2" xr3:uid="{00000000-0010-0000-0000-000002000000}" name="Hazard title" dataDxfId="29"/>
    <tableColumn id="3" xr3:uid="{00000000-0010-0000-0000-000003000000}" name="Hazard descripton" dataDxfId="28"/>
    <tableColumn id="4" xr3:uid="{00000000-0010-0000-0000-000004000000}" name="Hazard consequence" dataDxfId="27"/>
    <tableColumn id="5" xr3:uid="{00000000-0010-0000-0000-000005000000}" name="Hazard cause(s)" dataDxfId="26"/>
    <tableColumn id="6" xr3:uid="{00000000-0010-0000-0000-000006000000}" name="Origin" dataDxfId="25"/>
    <tableColumn id="14" xr3:uid="{00000000-0010-0000-0000-00000E000000}" name="Existing safety measures" dataDxfId="24"/>
    <tableColumn id="7" xr3:uid="{00000000-0010-0000-0000-000007000000}" name="Broadly acceptable" dataDxfId="23"/>
    <tableColumn id="27" xr3:uid="{00000000-0010-0000-0000-00001B000000}" name="Justification if  broadly acceptable" dataDxfId="22"/>
    <tableColumn id="8" xr3:uid="{00000000-0010-0000-0000-000008000000}" name="Likelihood of happening" dataDxfId="21"/>
    <tableColumn id="9" xr3:uid="{00000000-0010-0000-0000-000009000000}" name="Severity level" dataDxfId="20"/>
    <tableColumn id="10" xr3:uid="{00000000-0010-0000-0000-00000A000000}" name="Risk ranking" dataDxfId="19">
      <calculatedColumnFormula>IFERROR(INDEX(RiskRanking,MATCH(HazardRecord[[#This Row],[Likelihood of happening]],Likelihood,0)+2,MATCH(HazardRecord[[#This Row],[Severity level]],Consequence,0)+2),"")</calculatedColumnFormula>
    </tableColumn>
    <tableColumn id="11" xr3:uid="{00000000-0010-0000-0000-00000B000000}" name="State" dataDxfId="18"/>
    <tableColumn id="12" xr3:uid="{00000000-0010-0000-0000-00000C000000}" name="Risk evaluation principle(s)" dataDxfId="17"/>
    <tableColumn id="13" xr3:uid="{00000000-0010-0000-0000-00000D000000}" name="Risk evaluation documents" dataDxfId="16"/>
    <tableColumn id="15" xr3:uid="{00000000-0010-0000-0000-00000F000000}" name="SR ID" dataDxfId="15"/>
    <tableColumn id="16" xr3:uid="{00000000-0010-0000-0000-000010000000}" name="SR Title" dataDxfId="14">
      <calculatedColumnFormula>IFERROR(VLOOKUP(HazardRecord[[#This Row],[SR ID]],#REF!,2,FALSE),"")</calculatedColumnFormula>
    </tableColumn>
    <tableColumn id="19" xr3:uid="{00000000-0010-0000-0000-000013000000}" name="Demonstration state" dataDxfId="13">
      <calculatedColumnFormula>IFERROR(VLOOKUP(HazardRecord[[#This Row],[SR ID]],#REF!,6,FALSE),"")</calculatedColumnFormula>
    </tableColumn>
    <tableColumn id="21" xr3:uid="{00000000-0010-0000-0000-000015000000}" name="Assumptions" dataDxfId="12"/>
    <tableColumn id="28" xr3:uid="{00000000-0010-0000-0000-00001C000000}" name="Final likelihood of happening" dataDxfId="11"/>
    <tableColumn id="29" xr3:uid="{00000000-0010-0000-0000-00001D000000}" name="Final severity level" dataDxfId="10"/>
    <tableColumn id="30" xr3:uid="{00000000-0010-0000-0000-00001E000000}" name="Final risk ranking" dataDxfId="9">
      <calculatedColumnFormula>IFERROR(INDEX(RiskRanking,MATCH(HazardRecord[[#This Row],[Final likelihood of happening]],Likelihood,0)+2,MATCH(HazardRecord[[#This Row],[Final severity level]],Consequence,0)+2),"")</calculatedColumnFormula>
    </tableColumn>
    <tableColumn id="22" xr3:uid="{00000000-0010-0000-0000-000016000000}" name="Action" dataDxfId="8"/>
    <tableColumn id="23" xr3:uid="{00000000-0010-0000-0000-000017000000}" name="Responsible" dataDxfId="7"/>
    <tableColumn id="24" xr3:uid="{00000000-0010-0000-0000-000018000000}" name="Target date" dataDxfId="6"/>
    <tableColumn id="25" xr3:uid="{00000000-0010-0000-0000-000019000000}" name="Status" dataDxfId="5"/>
    <tableColumn id="26" xr3:uid="{00000000-0010-0000-0000-00001A000000}" name="Notes" dataDxfId="4"/>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0"/>
  <sheetViews>
    <sheetView showGridLines="0" tabSelected="1" topLeftCell="C1" zoomScale="70" zoomScaleNormal="70" workbookViewId="0">
      <selection activeCell="M12" sqref="M12"/>
    </sheetView>
  </sheetViews>
  <sheetFormatPr defaultRowHeight="14.4" x14ac:dyDescent="0.3"/>
  <cols>
    <col min="1" max="1" width="18.88671875" customWidth="1"/>
    <col min="2" max="7" width="38" customWidth="1"/>
    <col min="8" max="8" width="18.5546875" customWidth="1"/>
    <col min="9" max="9" width="38" customWidth="1"/>
    <col min="10" max="10" width="16" customWidth="1"/>
    <col min="11" max="11" width="15.6640625" customWidth="1"/>
    <col min="12" max="12" width="16" customWidth="1"/>
    <col min="13" max="13" width="12.44140625" customWidth="1"/>
    <col min="14" max="15" width="38" customWidth="1"/>
    <col min="17" max="17" width="25.88671875" customWidth="1"/>
    <col min="18" max="18" width="18.5546875" customWidth="1"/>
    <col min="19" max="19" width="20.44140625" customWidth="1"/>
    <col min="20" max="20" width="18.44140625" customWidth="1"/>
    <col min="21" max="21" width="16.44140625" customWidth="1"/>
    <col min="22" max="22" width="14.5546875" customWidth="1"/>
    <col min="23" max="23" width="23.6640625" customWidth="1"/>
    <col min="24" max="24" width="24.5546875" customWidth="1"/>
    <col min="25" max="25" width="14.6640625" customWidth="1"/>
    <col min="26" max="26" width="14.44140625" bestFit="1" customWidth="1"/>
    <col min="27" max="27" width="25.88671875" customWidth="1"/>
    <col min="28" max="28" width="18.6640625" bestFit="1" customWidth="1"/>
  </cols>
  <sheetData>
    <row r="1" spans="1:27" ht="33.6" x14ac:dyDescent="0.3">
      <c r="D1" s="16"/>
      <c r="E1" s="21"/>
      <c r="F1" s="21"/>
      <c r="G1" s="21"/>
      <c r="H1" s="21"/>
      <c r="I1" s="21"/>
      <c r="J1" s="21"/>
      <c r="K1" s="21"/>
      <c r="L1" s="21"/>
      <c r="M1" s="21"/>
      <c r="N1" s="21"/>
      <c r="Y1" s="17" t="s">
        <v>22</v>
      </c>
      <c r="Z1" s="22" t="s">
        <v>71</v>
      </c>
      <c r="AA1" s="23"/>
    </row>
    <row r="2" spans="1:27" ht="33.6" x14ac:dyDescent="0.3">
      <c r="D2" s="15"/>
      <c r="E2" s="15"/>
      <c r="F2" s="1"/>
      <c r="G2" s="1"/>
      <c r="H2" s="1"/>
      <c r="I2" s="1"/>
      <c r="J2" s="1"/>
      <c r="K2" s="1"/>
      <c r="L2" s="1"/>
      <c r="M2" s="1"/>
      <c r="N2" s="1"/>
      <c r="Y2" s="17" t="s">
        <v>23</v>
      </c>
      <c r="Z2" s="22" t="s">
        <v>72</v>
      </c>
      <c r="AA2" s="22"/>
    </row>
    <row r="3" spans="1:27" ht="33.6" x14ac:dyDescent="0.3">
      <c r="D3" s="21" t="s">
        <v>66</v>
      </c>
      <c r="E3" s="21"/>
      <c r="F3" s="21"/>
      <c r="G3" s="21"/>
      <c r="H3" s="21"/>
      <c r="I3" s="21"/>
      <c r="J3" s="21"/>
      <c r="K3" s="21"/>
      <c r="L3" s="21"/>
      <c r="M3" s="21"/>
      <c r="N3" s="21"/>
      <c r="Y3" s="17"/>
      <c r="Z3" s="18"/>
    </row>
    <row r="4" spans="1:27" ht="15.6" x14ac:dyDescent="0.3">
      <c r="Y4" s="17"/>
      <c r="Z4" s="1"/>
    </row>
    <row r="5" spans="1:27" ht="15" thickBot="1" x14ac:dyDescent="0.35">
      <c r="Z5" s="1"/>
    </row>
    <row r="6" spans="1:27" ht="45.75" customHeight="1" thickBot="1" x14ac:dyDescent="0.35">
      <c r="A6" s="4"/>
      <c r="B6" s="4"/>
      <c r="C6" s="4"/>
      <c r="D6" s="4"/>
      <c r="E6" s="4"/>
      <c r="F6" s="4"/>
      <c r="G6" s="4"/>
      <c r="H6" s="25" t="s">
        <v>70</v>
      </c>
      <c r="I6" s="25"/>
      <c r="J6" s="25"/>
      <c r="K6" s="25"/>
      <c r="L6" s="25"/>
      <c r="M6" s="4"/>
      <c r="N6" s="4"/>
      <c r="O6" s="4"/>
      <c r="P6" s="24" t="s">
        <v>62</v>
      </c>
      <c r="Q6" s="25"/>
      <c r="R6" s="26"/>
      <c r="S6" s="4"/>
      <c r="T6" s="24" t="s">
        <v>61</v>
      </c>
      <c r="U6" s="25"/>
      <c r="V6" s="26"/>
      <c r="W6" s="24" t="s">
        <v>0</v>
      </c>
      <c r="X6" s="25"/>
      <c r="Y6" s="25"/>
      <c r="Z6" s="26"/>
      <c r="AA6" s="4"/>
    </row>
    <row r="7" spans="1:27" ht="29.4" thickBot="1" x14ac:dyDescent="0.35">
      <c r="A7" s="3" t="s">
        <v>3</v>
      </c>
      <c r="B7" s="3" t="s">
        <v>4</v>
      </c>
      <c r="C7" s="3" t="s">
        <v>5</v>
      </c>
      <c r="D7" s="3" t="s">
        <v>6</v>
      </c>
      <c r="E7" s="3" t="s">
        <v>7</v>
      </c>
      <c r="F7" s="3" t="s">
        <v>2</v>
      </c>
      <c r="G7" s="4" t="s">
        <v>13</v>
      </c>
      <c r="H7" s="3" t="s">
        <v>8</v>
      </c>
      <c r="I7" s="3" t="s">
        <v>32</v>
      </c>
      <c r="J7" s="3" t="s">
        <v>69</v>
      </c>
      <c r="K7" s="3" t="s">
        <v>67</v>
      </c>
      <c r="L7" s="3" t="s">
        <v>9</v>
      </c>
      <c r="M7" s="3" t="s">
        <v>10</v>
      </c>
      <c r="N7" s="3" t="s">
        <v>11</v>
      </c>
      <c r="O7" s="4" t="s">
        <v>12</v>
      </c>
      <c r="P7" s="4" t="s">
        <v>14</v>
      </c>
      <c r="Q7" s="4" t="s">
        <v>15</v>
      </c>
      <c r="R7" s="4" t="s">
        <v>16</v>
      </c>
      <c r="S7" s="4" t="s">
        <v>17</v>
      </c>
      <c r="T7" s="3" t="s">
        <v>68</v>
      </c>
      <c r="U7" s="3" t="s">
        <v>59</v>
      </c>
      <c r="V7" s="3" t="s">
        <v>60</v>
      </c>
      <c r="W7" s="4" t="s">
        <v>18</v>
      </c>
      <c r="X7" s="4" t="s">
        <v>19</v>
      </c>
      <c r="Y7" s="4" t="s">
        <v>20</v>
      </c>
      <c r="Z7" s="3" t="s">
        <v>21</v>
      </c>
      <c r="AA7" s="3" t="s">
        <v>1</v>
      </c>
    </row>
    <row r="8" spans="1:27" ht="28.8" x14ac:dyDescent="0.3">
      <c r="A8" s="19" t="s">
        <v>73</v>
      </c>
      <c r="B8" s="19" t="s">
        <v>74</v>
      </c>
      <c r="C8" s="19" t="s">
        <v>75</v>
      </c>
      <c r="D8" s="19" t="s">
        <v>76</v>
      </c>
      <c r="E8" s="19" t="s">
        <v>77</v>
      </c>
      <c r="F8" s="19" t="s">
        <v>78</v>
      </c>
      <c r="G8" s="19" t="s">
        <v>79</v>
      </c>
      <c r="H8" s="19" t="s">
        <v>31</v>
      </c>
      <c r="I8" s="19"/>
      <c r="J8" s="19" t="s">
        <v>35</v>
      </c>
      <c r="K8" s="19" t="s">
        <v>44</v>
      </c>
      <c r="L8" s="19" t="str">
        <f>IFERROR(INDEX(RiskRanking,MATCH(HazardRecord[[#This Row],[Likelihood of happening]],Likelihood,0)+2,MATCH(HazardRecord[[#This Row],[Severity level]],Consequence,0)+2),"")</f>
        <v>Intolerable</v>
      </c>
      <c r="M8" s="19" t="s">
        <v>25</v>
      </c>
      <c r="N8" s="19"/>
      <c r="O8" s="19"/>
      <c r="P8" s="19">
        <v>1</v>
      </c>
      <c r="Q8" s="19" t="str">
        <f>IFERROR(VLOOKUP(HazardRecord[[#This Row],[SR ID]],#REF!,2,FALSE),"")</f>
        <v/>
      </c>
      <c r="R8" s="19" t="str">
        <f>IFERROR(VLOOKUP(HazardRecord[[#This Row],[SR ID]],#REF!,6,FALSE),"")</f>
        <v/>
      </c>
      <c r="S8" s="19"/>
      <c r="T8" s="19" t="s">
        <v>33</v>
      </c>
      <c r="U8" s="19" t="s">
        <v>41</v>
      </c>
      <c r="V8" s="19" t="str">
        <f>IFERROR(INDEX(RiskRanking,MATCH(HazardRecord[[#This Row],[Final likelihood of happening]],Likelihood,0)+2,MATCH(HazardRecord[[#This Row],[Final severity level]],Consequence,0)+2),"")</f>
        <v>Undesirable</v>
      </c>
      <c r="W8" s="19"/>
      <c r="X8" s="19"/>
      <c r="Y8" s="20">
        <v>42370</v>
      </c>
      <c r="Z8" s="19" t="s">
        <v>58</v>
      </c>
      <c r="AA8" s="19"/>
    </row>
    <row r="9" spans="1:27" ht="57.6" x14ac:dyDescent="0.3">
      <c r="A9" s="19" t="s">
        <v>80</v>
      </c>
      <c r="B9" s="19" t="s">
        <v>81</v>
      </c>
      <c r="C9" s="19" t="s">
        <v>82</v>
      </c>
      <c r="D9" s="19" t="s">
        <v>83</v>
      </c>
      <c r="E9" s="19" t="s">
        <v>84</v>
      </c>
      <c r="F9" s="19" t="s">
        <v>85</v>
      </c>
      <c r="G9" s="19" t="s">
        <v>86</v>
      </c>
      <c r="H9" s="19" t="s">
        <v>30</v>
      </c>
      <c r="I9" s="19"/>
      <c r="J9" s="19" t="s">
        <v>36</v>
      </c>
      <c r="K9" s="19" t="s">
        <v>42</v>
      </c>
      <c r="L9" s="19" t="str">
        <f>IFERROR(INDEX(RiskRanking,MATCH(HazardRecord[[#This Row],[Likelihood of happening]],Likelihood,0)+2,MATCH(HazardRecord[[#This Row],[Severity level]],Consequence,0)+2),"")</f>
        <v>Tolerable</v>
      </c>
      <c r="M9" s="19" t="s">
        <v>27</v>
      </c>
      <c r="N9" s="19"/>
      <c r="O9" s="19"/>
      <c r="P9" s="19">
        <v>2</v>
      </c>
      <c r="Q9" s="19" t="str">
        <f>IFERROR(VLOOKUP(HazardRecord[[#This Row],[SR ID]],#REF!,2,FALSE),"")</f>
        <v/>
      </c>
      <c r="R9" s="19" t="str">
        <f>IFERROR(VLOOKUP(HazardRecord[[#This Row],[SR ID]],#REF!,6,FALSE),"")</f>
        <v/>
      </c>
      <c r="S9" s="19"/>
      <c r="T9" s="19"/>
      <c r="U9" s="19"/>
      <c r="V9" s="19" t="str">
        <f>IFERROR(INDEX(RiskRanking,MATCH(HazardRecord[[#This Row],[Final likelihood of happening]],Likelihood,0)+2,MATCH(HazardRecord[[#This Row],[Final severity level]],Consequence,0)+2),"")</f>
        <v/>
      </c>
      <c r="W9" s="19"/>
      <c r="X9" s="19"/>
      <c r="Y9" s="20"/>
      <c r="Z9" s="19"/>
      <c r="AA9" s="19"/>
    </row>
    <row r="10" spans="1:27" ht="43.2" x14ac:dyDescent="0.3">
      <c r="A10" s="19" t="s">
        <v>87</v>
      </c>
      <c r="B10" s="19" t="s">
        <v>88</v>
      </c>
      <c r="C10" s="19" t="s">
        <v>89</v>
      </c>
      <c r="D10" s="19" t="s">
        <v>90</v>
      </c>
      <c r="E10" s="19" t="s">
        <v>91</v>
      </c>
      <c r="F10" s="19" t="s">
        <v>78</v>
      </c>
      <c r="G10" s="19" t="s">
        <v>92</v>
      </c>
      <c r="H10" s="19" t="s">
        <v>30</v>
      </c>
      <c r="I10" s="19"/>
      <c r="J10" s="19" t="s">
        <v>36</v>
      </c>
      <c r="K10" s="19" t="s">
        <v>44</v>
      </c>
      <c r="L10" s="19" t="str">
        <f>IFERROR(INDEX(RiskRanking,MATCH(HazardRecord[[#This Row],[Likelihood of happening]],Likelihood,0)+2,MATCH(HazardRecord[[#This Row],[Severity level]],Consequence,0)+2),"")</f>
        <v>Undesirable</v>
      </c>
      <c r="M10" s="19" t="s">
        <v>25</v>
      </c>
      <c r="N10" s="19"/>
      <c r="O10" s="19"/>
      <c r="P10" s="19"/>
      <c r="Q10" s="19" t="str">
        <f>IFERROR(VLOOKUP(HazardRecord[[#This Row],[SR ID]],#REF!,2,FALSE),"")</f>
        <v/>
      </c>
      <c r="R10" s="19" t="str">
        <f>IFERROR(VLOOKUP(HazardRecord[[#This Row],[SR ID]],#REF!,6,FALSE),"")</f>
        <v/>
      </c>
      <c r="S10" s="19"/>
      <c r="T10" s="19"/>
      <c r="U10" s="19"/>
      <c r="V10" s="19" t="str">
        <f>IFERROR(INDEX(RiskRanking,MATCH(HazardRecord[[#This Row],[Final likelihood of happening]],Likelihood,0)+2,MATCH(HazardRecord[[#This Row],[Final severity level]],Consequence,0)+2),"")</f>
        <v/>
      </c>
      <c r="W10" s="19"/>
      <c r="X10" s="19"/>
      <c r="Y10" s="20"/>
      <c r="Z10" s="19"/>
      <c r="AA10" s="19"/>
    </row>
    <row r="11" spans="1:27" ht="57.6" x14ac:dyDescent="0.3">
      <c r="A11" s="19" t="s">
        <v>93</v>
      </c>
      <c r="B11" s="19" t="s">
        <v>94</v>
      </c>
      <c r="C11" s="19" t="s">
        <v>95</v>
      </c>
      <c r="D11" s="19" t="s">
        <v>96</v>
      </c>
      <c r="E11" s="19" t="s">
        <v>84</v>
      </c>
      <c r="F11" s="19" t="s">
        <v>85</v>
      </c>
      <c r="G11" s="19" t="s">
        <v>86</v>
      </c>
      <c r="H11" s="19" t="s">
        <v>30</v>
      </c>
      <c r="I11" s="19"/>
      <c r="J11" s="19" t="s">
        <v>36</v>
      </c>
      <c r="K11" s="19" t="s">
        <v>43</v>
      </c>
      <c r="L11" s="19" t="str">
        <f>IFERROR(INDEX(RiskRanking,MATCH(HazardRecord[[#This Row],[Likelihood of happening]],Likelihood,0)+2,MATCH(HazardRecord[[#This Row],[Severity level]],Consequence,0)+2),"")</f>
        <v>Tolerable</v>
      </c>
      <c r="M11" s="19" t="s">
        <v>25</v>
      </c>
      <c r="N11" s="19"/>
      <c r="O11" s="19"/>
      <c r="P11" s="19"/>
      <c r="Q11" s="19" t="str">
        <f>IFERROR(VLOOKUP(HazardRecord[[#This Row],[SR ID]],#REF!,2,FALSE),"")</f>
        <v/>
      </c>
      <c r="R11" s="19" t="str">
        <f>IFERROR(VLOOKUP(HazardRecord[[#This Row],[SR ID]],#REF!,6,FALSE),"")</f>
        <v/>
      </c>
      <c r="S11" s="19"/>
      <c r="T11" s="19"/>
      <c r="U11" s="19"/>
      <c r="V11" s="19" t="str">
        <f>IFERROR(INDEX(RiskRanking,MATCH(HazardRecord[[#This Row],[Final likelihood of happening]],Likelihood,0)+2,MATCH(HazardRecord[[#This Row],[Final severity level]],Consequence,0)+2),"")</f>
        <v/>
      </c>
      <c r="W11" s="19"/>
      <c r="X11" s="19"/>
      <c r="Y11" s="20"/>
      <c r="Z11" s="19"/>
      <c r="AA11" s="19"/>
    </row>
    <row r="12" spans="1:27" ht="57.6" x14ac:dyDescent="0.3">
      <c r="A12" s="19" t="s">
        <v>97</v>
      </c>
      <c r="B12" s="19" t="s">
        <v>98</v>
      </c>
      <c r="C12" s="19" t="s">
        <v>99</v>
      </c>
      <c r="D12" s="19" t="s">
        <v>100</v>
      </c>
      <c r="E12" s="19" t="s">
        <v>102</v>
      </c>
      <c r="F12" s="19" t="s">
        <v>101</v>
      </c>
      <c r="G12" s="19" t="s">
        <v>103</v>
      </c>
      <c r="H12" s="19" t="s">
        <v>30</v>
      </c>
      <c r="I12" s="19"/>
      <c r="J12" s="19" t="s">
        <v>36</v>
      </c>
      <c r="K12" s="19" t="s">
        <v>43</v>
      </c>
      <c r="L12" s="19" t="str">
        <f>IFERROR(INDEX(RiskRanking,MATCH(HazardRecord[[#This Row],[Likelihood of happening]],Likelihood,0)+2,MATCH(HazardRecord[[#This Row],[Severity level]],Consequence,0)+2),"")</f>
        <v>Tolerable</v>
      </c>
      <c r="M12" s="19" t="s">
        <v>25</v>
      </c>
      <c r="N12" s="19"/>
      <c r="O12" s="19"/>
      <c r="P12" s="19"/>
      <c r="Q12" s="19" t="str">
        <f>IFERROR(VLOOKUP(HazardRecord[[#This Row],[SR ID]],#REF!,2,FALSE),"")</f>
        <v/>
      </c>
      <c r="R12" s="19" t="str">
        <f>IFERROR(VLOOKUP(HazardRecord[[#This Row],[SR ID]],#REF!,6,FALSE),"")</f>
        <v/>
      </c>
      <c r="S12" s="19"/>
      <c r="T12" s="19"/>
      <c r="U12" s="19"/>
      <c r="V12" s="19" t="str">
        <f>IFERROR(INDEX(RiskRanking,MATCH(HazardRecord[[#This Row],[Final likelihood of happening]],Likelihood,0)+2,MATCH(HazardRecord[[#This Row],[Final severity level]],Consequence,0)+2),"")</f>
        <v/>
      </c>
      <c r="W12" s="19"/>
      <c r="X12" s="19"/>
      <c r="Y12" s="20"/>
      <c r="Z12" s="19"/>
      <c r="AA12" s="19"/>
    </row>
    <row r="13" spans="1:27" x14ac:dyDescent="0.3">
      <c r="A13" s="19"/>
      <c r="B13" s="19"/>
      <c r="C13" s="19"/>
      <c r="D13" s="19"/>
      <c r="E13" s="19"/>
      <c r="F13" s="19"/>
      <c r="G13" s="19"/>
      <c r="H13" s="19"/>
      <c r="I13" s="19"/>
      <c r="J13" s="19"/>
      <c r="K13" s="19"/>
      <c r="L13" s="19" t="str">
        <f>IFERROR(INDEX(RiskRanking,MATCH(HazardRecord[[#This Row],[Likelihood of happening]],Likelihood,0)+2,MATCH(HazardRecord[[#This Row],[Severity level]],Consequence,0)+2),"")</f>
        <v/>
      </c>
      <c r="M13" s="19"/>
      <c r="N13" s="19"/>
      <c r="O13" s="19"/>
      <c r="P13" s="19"/>
      <c r="Q13" s="19" t="str">
        <f>IFERROR(VLOOKUP(HazardRecord[[#This Row],[SR ID]],#REF!,2,FALSE),"")</f>
        <v/>
      </c>
      <c r="R13" s="19" t="str">
        <f>IFERROR(VLOOKUP(HazardRecord[[#This Row],[SR ID]],#REF!,6,FALSE),"")</f>
        <v/>
      </c>
      <c r="S13" s="19"/>
      <c r="T13" s="19"/>
      <c r="U13" s="19"/>
      <c r="V13" s="19" t="str">
        <f>IFERROR(INDEX(RiskRanking,MATCH(HazardRecord[[#This Row],[Final likelihood of happening]],Likelihood,0)+2,MATCH(HazardRecord[[#This Row],[Final severity level]],Consequence,0)+2),"")</f>
        <v/>
      </c>
      <c r="W13" s="19"/>
      <c r="X13" s="19"/>
      <c r="Y13" s="20"/>
      <c r="Z13" s="19"/>
      <c r="AA13" s="19"/>
    </row>
    <row r="14" spans="1:27" x14ac:dyDescent="0.3">
      <c r="A14" s="19"/>
      <c r="B14" s="19"/>
      <c r="C14" s="19"/>
      <c r="D14" s="19"/>
      <c r="E14" s="19"/>
      <c r="F14" s="19"/>
      <c r="G14" s="19"/>
      <c r="H14" s="19"/>
      <c r="I14" s="19"/>
      <c r="J14" s="19"/>
      <c r="K14" s="19"/>
      <c r="L14" s="19" t="str">
        <f>IFERROR(INDEX(RiskRanking,MATCH(HazardRecord[[#This Row],[Likelihood of happening]],Likelihood,0)+2,MATCH(HazardRecord[[#This Row],[Severity level]],Consequence,0)+2),"")</f>
        <v/>
      </c>
      <c r="M14" s="19"/>
      <c r="N14" s="19"/>
      <c r="O14" s="19"/>
      <c r="P14" s="19"/>
      <c r="Q14" s="19" t="str">
        <f>IFERROR(VLOOKUP(HazardRecord[[#This Row],[SR ID]],#REF!,2,FALSE),"")</f>
        <v/>
      </c>
      <c r="R14" s="19" t="str">
        <f>IFERROR(VLOOKUP(HazardRecord[[#This Row],[SR ID]],#REF!,6,FALSE),"")</f>
        <v/>
      </c>
      <c r="S14" s="19"/>
      <c r="T14" s="19"/>
      <c r="U14" s="19"/>
      <c r="V14" s="19" t="str">
        <f>IFERROR(INDEX(RiskRanking,MATCH(HazardRecord[[#This Row],[Final likelihood of happening]],Likelihood,0)+2,MATCH(HazardRecord[[#This Row],[Final severity level]],Consequence,0)+2),"")</f>
        <v/>
      </c>
      <c r="W14" s="19"/>
      <c r="X14" s="19"/>
      <c r="Y14" s="20"/>
      <c r="Z14" s="19"/>
      <c r="AA14" s="19"/>
    </row>
    <row r="15" spans="1:27" x14ac:dyDescent="0.3">
      <c r="A15" s="19"/>
      <c r="B15" s="19"/>
      <c r="C15" s="19"/>
      <c r="D15" s="19"/>
      <c r="E15" s="19"/>
      <c r="F15" s="19"/>
      <c r="G15" s="19"/>
      <c r="H15" s="19"/>
      <c r="I15" s="19"/>
      <c r="J15" s="19"/>
      <c r="K15" s="19"/>
      <c r="L15" s="19" t="str">
        <f>IFERROR(INDEX(RiskRanking,MATCH(HazardRecord[[#This Row],[Likelihood of happening]],Likelihood,0)+2,MATCH(HazardRecord[[#This Row],[Severity level]],Consequence,0)+2),"")</f>
        <v/>
      </c>
      <c r="M15" s="19"/>
      <c r="N15" s="19"/>
      <c r="O15" s="19"/>
      <c r="P15" s="19"/>
      <c r="Q15" s="19" t="str">
        <f>IFERROR(VLOOKUP(HazardRecord[[#This Row],[SR ID]],#REF!,2,FALSE),"")</f>
        <v/>
      </c>
      <c r="R15" s="19" t="str">
        <f>IFERROR(VLOOKUP(HazardRecord[[#This Row],[SR ID]],#REF!,6,FALSE),"")</f>
        <v/>
      </c>
      <c r="S15" s="19"/>
      <c r="T15" s="19"/>
      <c r="U15" s="19"/>
      <c r="V15" s="19" t="str">
        <f>IFERROR(INDEX(RiskRanking,MATCH(HazardRecord[[#This Row],[Final likelihood of happening]],Likelihood,0)+2,MATCH(HazardRecord[[#This Row],[Final severity level]],Consequence,0)+2),"")</f>
        <v/>
      </c>
      <c r="W15" s="19"/>
      <c r="X15" s="19"/>
      <c r="Y15" s="20"/>
      <c r="Z15" s="19"/>
      <c r="AA15" s="19"/>
    </row>
    <row r="16" spans="1:27" x14ac:dyDescent="0.3">
      <c r="A16" s="19"/>
      <c r="B16" s="19"/>
      <c r="C16" s="19"/>
      <c r="D16" s="19"/>
      <c r="E16" s="19"/>
      <c r="F16" s="19"/>
      <c r="G16" s="19"/>
      <c r="H16" s="19"/>
      <c r="I16" s="19"/>
      <c r="J16" s="19"/>
      <c r="K16" s="19"/>
      <c r="L16" s="19" t="str">
        <f>IFERROR(INDEX(RiskRanking,MATCH(HazardRecord[[#This Row],[Likelihood of happening]],Likelihood,0)+2,MATCH(HazardRecord[[#This Row],[Severity level]],Consequence,0)+2),"")</f>
        <v/>
      </c>
      <c r="M16" s="19"/>
      <c r="N16" s="19"/>
      <c r="O16" s="19"/>
      <c r="P16" s="19"/>
      <c r="Q16" s="19" t="str">
        <f>IFERROR(VLOOKUP(HazardRecord[[#This Row],[SR ID]],#REF!,2,FALSE),"")</f>
        <v/>
      </c>
      <c r="R16" s="19" t="str">
        <f>IFERROR(VLOOKUP(HazardRecord[[#This Row],[SR ID]],#REF!,6,FALSE),"")</f>
        <v/>
      </c>
      <c r="S16" s="19"/>
      <c r="T16" s="19"/>
      <c r="U16" s="19"/>
      <c r="V16" s="19" t="str">
        <f>IFERROR(INDEX(RiskRanking,MATCH(HazardRecord[[#This Row],[Final likelihood of happening]],Likelihood,0)+2,MATCH(HazardRecord[[#This Row],[Final severity level]],Consequence,0)+2),"")</f>
        <v/>
      </c>
      <c r="W16" s="19"/>
      <c r="X16" s="19"/>
      <c r="Y16" s="20"/>
      <c r="Z16" s="19"/>
      <c r="AA16" s="19"/>
    </row>
    <row r="17" spans="1:27" x14ac:dyDescent="0.3">
      <c r="A17" s="19"/>
      <c r="B17" s="19"/>
      <c r="C17" s="19"/>
      <c r="D17" s="19"/>
      <c r="E17" s="19"/>
      <c r="F17" s="19"/>
      <c r="G17" s="19"/>
      <c r="H17" s="19"/>
      <c r="I17" s="19"/>
      <c r="J17" s="19"/>
      <c r="K17" s="19"/>
      <c r="L17" s="19" t="str">
        <f>IFERROR(INDEX(RiskRanking,MATCH(HazardRecord[[#This Row],[Likelihood of happening]],Likelihood,0)+2,MATCH(HazardRecord[[#This Row],[Severity level]],Consequence,0)+2),"")</f>
        <v/>
      </c>
      <c r="M17" s="19"/>
      <c r="N17" s="19"/>
      <c r="O17" s="19"/>
      <c r="P17" s="19"/>
      <c r="Q17" s="19" t="str">
        <f>IFERROR(VLOOKUP(HazardRecord[[#This Row],[SR ID]],#REF!,2,FALSE),"")</f>
        <v/>
      </c>
      <c r="R17" s="19" t="str">
        <f>IFERROR(VLOOKUP(HazardRecord[[#This Row],[SR ID]],#REF!,6,FALSE),"")</f>
        <v/>
      </c>
      <c r="S17" s="19"/>
      <c r="T17" s="19"/>
      <c r="U17" s="19"/>
      <c r="V17" s="19" t="str">
        <f>IFERROR(INDEX(RiskRanking,MATCH(HazardRecord[[#This Row],[Final likelihood of happening]],Likelihood,0)+2,MATCH(HazardRecord[[#This Row],[Final severity level]],Consequence,0)+2),"")</f>
        <v/>
      </c>
      <c r="W17" s="19"/>
      <c r="X17" s="19"/>
      <c r="Y17" s="20"/>
      <c r="Z17" s="19"/>
      <c r="AA17" s="19"/>
    </row>
    <row r="18" spans="1:27" x14ac:dyDescent="0.3">
      <c r="A18" s="19"/>
      <c r="B18" s="19"/>
      <c r="C18" s="19"/>
      <c r="D18" s="19"/>
      <c r="E18" s="19"/>
      <c r="F18" s="19"/>
      <c r="G18" s="19"/>
      <c r="H18" s="19"/>
      <c r="I18" s="19"/>
      <c r="J18" s="19"/>
      <c r="K18" s="19"/>
      <c r="L18" s="19" t="str">
        <f>IFERROR(INDEX(RiskRanking,MATCH(HazardRecord[[#This Row],[Likelihood of happening]],Likelihood,0)+2,MATCH(HazardRecord[[#This Row],[Severity level]],Consequence,0)+2),"")</f>
        <v/>
      </c>
      <c r="M18" s="19"/>
      <c r="N18" s="19"/>
      <c r="O18" s="19"/>
      <c r="P18" s="19"/>
      <c r="Q18" s="19" t="str">
        <f>IFERROR(VLOOKUP(HazardRecord[[#This Row],[SR ID]],#REF!,2,FALSE),"")</f>
        <v/>
      </c>
      <c r="R18" s="19" t="str">
        <f>IFERROR(VLOOKUP(HazardRecord[[#This Row],[SR ID]],#REF!,6,FALSE),"")</f>
        <v/>
      </c>
      <c r="S18" s="19"/>
      <c r="T18" s="19"/>
      <c r="U18" s="19"/>
      <c r="V18" s="19" t="str">
        <f>IFERROR(INDEX(RiskRanking,MATCH(HazardRecord[[#This Row],[Final likelihood of happening]],Likelihood,0)+2,MATCH(HazardRecord[[#This Row],[Final severity level]],Consequence,0)+2),"")</f>
        <v/>
      </c>
      <c r="W18" s="19"/>
      <c r="X18" s="19"/>
      <c r="Y18" s="20"/>
      <c r="Z18" s="19"/>
      <c r="AA18" s="19"/>
    </row>
    <row r="19" spans="1:27" x14ac:dyDescent="0.3">
      <c r="A19" s="19"/>
      <c r="B19" s="19"/>
      <c r="C19" s="19"/>
      <c r="D19" s="19"/>
      <c r="E19" s="19"/>
      <c r="F19" s="19"/>
      <c r="G19" s="19"/>
      <c r="H19" s="19"/>
      <c r="I19" s="19"/>
      <c r="J19" s="19"/>
      <c r="K19" s="19"/>
      <c r="L19" s="19" t="str">
        <f>IFERROR(INDEX(RiskRanking,MATCH(HazardRecord[[#This Row],[Likelihood of happening]],Likelihood,0)+2,MATCH(HazardRecord[[#This Row],[Severity level]],Consequence,0)+2),"")</f>
        <v/>
      </c>
      <c r="M19" s="19"/>
      <c r="N19" s="19"/>
      <c r="O19" s="19"/>
      <c r="P19" s="19"/>
      <c r="Q19" s="19" t="str">
        <f>IFERROR(VLOOKUP(HazardRecord[[#This Row],[SR ID]],#REF!,2,FALSE),"")</f>
        <v/>
      </c>
      <c r="R19" s="19" t="str">
        <f>IFERROR(VLOOKUP(HazardRecord[[#This Row],[SR ID]],#REF!,6,FALSE),"")</f>
        <v/>
      </c>
      <c r="S19" s="19"/>
      <c r="T19" s="19"/>
      <c r="U19" s="19"/>
      <c r="V19" s="19" t="str">
        <f>IFERROR(INDEX(RiskRanking,MATCH(HazardRecord[[#This Row],[Final likelihood of happening]],Likelihood,0)+2,MATCH(HazardRecord[[#This Row],[Final severity level]],Consequence,0)+2),"")</f>
        <v/>
      </c>
      <c r="W19" s="19"/>
      <c r="X19" s="19"/>
      <c r="Y19" s="20"/>
      <c r="Z19" s="19"/>
      <c r="AA19" s="19"/>
    </row>
    <row r="20" spans="1:27" x14ac:dyDescent="0.3">
      <c r="A20" s="19"/>
      <c r="B20" s="19"/>
      <c r="C20" s="19"/>
      <c r="D20" s="19"/>
      <c r="E20" s="19"/>
      <c r="F20" s="19"/>
      <c r="G20" s="19"/>
      <c r="H20" s="19"/>
      <c r="I20" s="19"/>
      <c r="J20" s="19"/>
      <c r="K20" s="19"/>
      <c r="L20" s="19" t="str">
        <f>IFERROR(INDEX(RiskRanking,MATCH(HazardRecord[[#This Row],[Likelihood of happening]],Likelihood,0)+2,MATCH(HazardRecord[[#This Row],[Severity level]],Consequence,0)+2),"")</f>
        <v/>
      </c>
      <c r="M20" s="19"/>
      <c r="N20" s="19"/>
      <c r="O20" s="19"/>
      <c r="P20" s="19"/>
      <c r="Q20" s="19" t="str">
        <f>IFERROR(VLOOKUP(HazardRecord[[#This Row],[SR ID]],#REF!,2,FALSE),"")</f>
        <v/>
      </c>
      <c r="R20" s="19" t="str">
        <f>IFERROR(VLOOKUP(HazardRecord[[#This Row],[SR ID]],#REF!,6,FALSE),"")</f>
        <v/>
      </c>
      <c r="S20" s="19"/>
      <c r="T20" s="19"/>
      <c r="U20" s="19"/>
      <c r="V20" s="19"/>
      <c r="W20" s="19"/>
      <c r="X20" s="19"/>
      <c r="Y20" s="20"/>
      <c r="Z20" s="19"/>
      <c r="AA20" s="19"/>
    </row>
  </sheetData>
  <mergeCells count="8">
    <mergeCell ref="E1:N1"/>
    <mergeCell ref="Z2:AA2"/>
    <mergeCell ref="Z1:AA1"/>
    <mergeCell ref="P6:R6"/>
    <mergeCell ref="T6:V6"/>
    <mergeCell ref="W6:Z6"/>
    <mergeCell ref="H6:L6"/>
    <mergeCell ref="D3:N3"/>
  </mergeCells>
  <dataValidations count="5">
    <dataValidation type="list" allowBlank="1" showInputMessage="1" showErrorMessage="1" sqref="H8:I20" xr:uid="{00000000-0002-0000-0200-000000000000}">
      <formula1>Broadly</formula1>
    </dataValidation>
    <dataValidation type="list" allowBlank="1" showInputMessage="1" showErrorMessage="1" sqref="J8:J20 T8:T20" xr:uid="{00000000-0002-0000-0200-000001000000}">
      <formula1>Likelihood</formula1>
    </dataValidation>
    <dataValidation type="list" allowBlank="1" showInputMessage="1" showErrorMessage="1" sqref="K8:K20 U8:U20" xr:uid="{00000000-0002-0000-0200-000002000000}">
      <formula1>Consequence</formula1>
    </dataValidation>
    <dataValidation type="list" allowBlank="1" showInputMessage="1" showErrorMessage="1" sqref="M8:M20" xr:uid="{00000000-0002-0000-0200-000003000000}">
      <formula1>Hazard_state</formula1>
    </dataValidation>
    <dataValidation type="list" allowBlank="1" showInputMessage="1" showErrorMessage="1" sqref="Z8:Z20" xr:uid="{00000000-0002-0000-0200-000004000000}">
      <formula1>Action_States</formula1>
    </dataValidation>
  </dataValidations>
  <pageMargins left="0.25" right="0.25" top="0.75" bottom="0.75" header="0.3" footer="0.3"/>
  <pageSetup paperSize="9" scale="21"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15"/>
  <sheetViews>
    <sheetView workbookViewId="0">
      <selection activeCell="F13" sqref="F13:F14"/>
    </sheetView>
  </sheetViews>
  <sheetFormatPr defaultRowHeight="14.4" x14ac:dyDescent="0.3"/>
  <cols>
    <col min="1" max="1" width="13.109375" customWidth="1"/>
    <col min="2" max="2" width="67.6640625" customWidth="1"/>
    <col min="4" max="4" width="13.5546875" bestFit="1" customWidth="1"/>
    <col min="6" max="6" width="24.88671875" bestFit="1" customWidth="1"/>
    <col min="12" max="12" width="13.5546875" customWidth="1"/>
    <col min="16" max="16" width="11.88671875" customWidth="1"/>
  </cols>
  <sheetData>
    <row r="2" spans="1:16" x14ac:dyDescent="0.3">
      <c r="A2" s="2" t="s">
        <v>56</v>
      </c>
    </row>
    <row r="3" spans="1:16" x14ac:dyDescent="0.3">
      <c r="A3" t="s">
        <v>24</v>
      </c>
      <c r="B3" s="14" t="s">
        <v>51</v>
      </c>
    </row>
    <row r="4" spans="1:16" ht="24.6" thickBot="1" x14ac:dyDescent="0.35">
      <c r="A4" t="s">
        <v>25</v>
      </c>
      <c r="B4" s="14" t="s">
        <v>52</v>
      </c>
      <c r="D4" s="2" t="s">
        <v>29</v>
      </c>
      <c r="F4" s="2" t="s">
        <v>38</v>
      </c>
      <c r="H4" s="2" t="s">
        <v>39</v>
      </c>
      <c r="J4" s="2" t="s">
        <v>50</v>
      </c>
    </row>
    <row r="5" spans="1:16" ht="24" x14ac:dyDescent="0.3">
      <c r="A5" t="s">
        <v>26</v>
      </c>
      <c r="B5" s="14" t="s">
        <v>53</v>
      </c>
      <c r="D5" t="s">
        <v>30</v>
      </c>
      <c r="F5" t="s">
        <v>33</v>
      </c>
      <c r="H5" t="s">
        <v>40</v>
      </c>
      <c r="J5" s="9" t="s">
        <v>45</v>
      </c>
      <c r="K5" s="10"/>
      <c r="L5" s="5" t="s">
        <v>40</v>
      </c>
      <c r="M5" s="5" t="s">
        <v>41</v>
      </c>
      <c r="N5" s="5" t="s">
        <v>42</v>
      </c>
      <c r="O5" s="5" t="s">
        <v>43</v>
      </c>
      <c r="P5" s="5" t="s">
        <v>44</v>
      </c>
    </row>
    <row r="6" spans="1:16" ht="36.6" thickBot="1" x14ac:dyDescent="0.35">
      <c r="A6" t="s">
        <v>27</v>
      </c>
      <c r="B6" s="14" t="s">
        <v>54</v>
      </c>
      <c r="D6" t="s">
        <v>31</v>
      </c>
      <c r="F6" t="s">
        <v>34</v>
      </c>
      <c r="H6" t="s">
        <v>41</v>
      </c>
      <c r="J6" s="11"/>
      <c r="K6" s="12"/>
      <c r="L6" s="6">
        <v>1</v>
      </c>
      <c r="M6" s="6">
        <v>2</v>
      </c>
      <c r="N6" s="6">
        <v>3</v>
      </c>
      <c r="O6" s="6">
        <v>4</v>
      </c>
      <c r="P6" s="6">
        <v>5</v>
      </c>
    </row>
    <row r="7" spans="1:16" ht="36.6" thickBot="1" x14ac:dyDescent="0.35">
      <c r="A7" s="13" t="s">
        <v>28</v>
      </c>
      <c r="B7" s="14" t="s">
        <v>55</v>
      </c>
      <c r="F7" t="s">
        <v>35</v>
      </c>
      <c r="H7" t="s">
        <v>42</v>
      </c>
      <c r="J7" s="7" t="s">
        <v>33</v>
      </c>
      <c r="K7" s="7">
        <v>5</v>
      </c>
      <c r="L7" s="8" t="s">
        <v>46</v>
      </c>
      <c r="M7" s="8" t="s">
        <v>47</v>
      </c>
      <c r="N7" s="8" t="s">
        <v>48</v>
      </c>
      <c r="O7" s="8" t="s">
        <v>48</v>
      </c>
      <c r="P7" s="8" t="s">
        <v>48</v>
      </c>
    </row>
    <row r="8" spans="1:16" ht="15" thickBot="1" x14ac:dyDescent="0.35">
      <c r="F8" t="s">
        <v>36</v>
      </c>
      <c r="H8" t="s">
        <v>43</v>
      </c>
      <c r="J8" s="7" t="s">
        <v>34</v>
      </c>
      <c r="K8" s="7">
        <v>4</v>
      </c>
      <c r="L8" s="8" t="s">
        <v>46</v>
      </c>
      <c r="M8" s="8" t="s">
        <v>46</v>
      </c>
      <c r="N8" s="8" t="s">
        <v>47</v>
      </c>
      <c r="O8" s="8" t="s">
        <v>48</v>
      </c>
      <c r="P8" s="8" t="s">
        <v>48</v>
      </c>
    </row>
    <row r="9" spans="1:16" ht="15" thickBot="1" x14ac:dyDescent="0.35">
      <c r="F9" t="s">
        <v>37</v>
      </c>
      <c r="H9" t="s">
        <v>44</v>
      </c>
      <c r="J9" s="7" t="s">
        <v>35</v>
      </c>
      <c r="K9" s="7">
        <v>3</v>
      </c>
      <c r="L9" s="8" t="s">
        <v>49</v>
      </c>
      <c r="M9" s="8" t="s">
        <v>46</v>
      </c>
      <c r="N9" s="8" t="s">
        <v>46</v>
      </c>
      <c r="O9" s="8" t="s">
        <v>47</v>
      </c>
      <c r="P9" s="8" t="s">
        <v>48</v>
      </c>
    </row>
    <row r="10" spans="1:16" ht="15" thickBot="1" x14ac:dyDescent="0.35">
      <c r="J10" s="7" t="s">
        <v>36</v>
      </c>
      <c r="K10" s="7">
        <v>2</v>
      </c>
      <c r="L10" s="8" t="s">
        <v>49</v>
      </c>
      <c r="M10" s="8" t="s">
        <v>49</v>
      </c>
      <c r="N10" s="8" t="s">
        <v>46</v>
      </c>
      <c r="O10" s="8" t="s">
        <v>46</v>
      </c>
      <c r="P10" s="8" t="s">
        <v>47</v>
      </c>
    </row>
    <row r="11" spans="1:16" ht="15" thickBot="1" x14ac:dyDescent="0.35">
      <c r="J11" s="7" t="s">
        <v>37</v>
      </c>
      <c r="K11" s="7">
        <v>1</v>
      </c>
      <c r="L11" s="8" t="s">
        <v>49</v>
      </c>
      <c r="M11" s="8" t="s">
        <v>49</v>
      </c>
      <c r="N11" s="8" t="s">
        <v>49</v>
      </c>
      <c r="O11" s="8" t="s">
        <v>46</v>
      </c>
      <c r="P11" s="8" t="s">
        <v>46</v>
      </c>
    </row>
    <row r="12" spans="1:16" x14ac:dyDescent="0.3">
      <c r="D12" s="2" t="s">
        <v>57</v>
      </c>
      <c r="F12" s="2" t="s">
        <v>65</v>
      </c>
    </row>
    <row r="13" spans="1:16" x14ac:dyDescent="0.3">
      <c r="D13" t="s">
        <v>24</v>
      </c>
      <c r="F13" t="s">
        <v>63</v>
      </c>
    </row>
    <row r="14" spans="1:16" x14ac:dyDescent="0.3">
      <c r="D14" t="s">
        <v>26</v>
      </c>
      <c r="F14" t="s">
        <v>64</v>
      </c>
    </row>
    <row r="15" spans="1:16" x14ac:dyDescent="0.3">
      <c r="D15" t="s">
        <v>58</v>
      </c>
    </row>
  </sheetData>
  <conditionalFormatting sqref="L7:P11">
    <cfRule type="expression" dxfId="3" priority="1">
      <formula>L7="Negligible"</formula>
    </cfRule>
    <cfRule type="expression" dxfId="2" priority="2">
      <formula>L7="Tolerable"</formula>
    </cfRule>
    <cfRule type="expression" dxfId="1" priority="3">
      <formula>L7="Undesirable"</formula>
    </cfRule>
    <cfRule type="expression" dxfId="0" priority="4">
      <formula>L7="Intolerable"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8</vt:i4>
      </vt:variant>
    </vt:vector>
  </HeadingPairs>
  <TitlesOfParts>
    <vt:vector size="10" baseType="lpstr">
      <vt:lpstr>Hazard Log</vt:lpstr>
      <vt:lpstr>Configuration</vt:lpstr>
      <vt:lpstr>Configuration!_Ref434049230</vt:lpstr>
      <vt:lpstr>Action_States</vt:lpstr>
      <vt:lpstr>Broadly</vt:lpstr>
      <vt:lpstr>Consequence</vt:lpstr>
      <vt:lpstr>Hazard_state</vt:lpstr>
      <vt:lpstr>Likelihood</vt:lpstr>
      <vt:lpstr>RiskRanking</vt:lpstr>
      <vt:lpstr>SRAC_States</vt:lpstr>
    </vt:vector>
  </TitlesOfParts>
  <Company>CSW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Moreira</dc:creator>
  <cp:lastModifiedBy>Sofas Cocas</cp:lastModifiedBy>
  <cp:lastPrinted>2016-01-05T11:22:21Z</cp:lastPrinted>
  <dcterms:created xsi:type="dcterms:W3CDTF">2015-12-11T11:42:26Z</dcterms:created>
  <dcterms:modified xsi:type="dcterms:W3CDTF">2022-02-12T15:03:19Z</dcterms:modified>
</cp:coreProperties>
</file>