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codeName="ThisWorkbook"/>
  <mc:AlternateContent xmlns:mc="http://schemas.openxmlformats.org/markup-compatibility/2006">
    <mc:Choice Requires="x15">
      <x15ac:absPath xmlns:x15ac="http://schemas.microsoft.com/office/spreadsheetml/2010/11/ac" url="/Users/agustin/Desktop/Proyecto - Inteligencia/"/>
    </mc:Choice>
  </mc:AlternateContent>
  <xr:revisionPtr revIDLastSave="0" documentId="13_ncr:1_{A00B470A-4331-9F44-90E5-3A05746CB65B}" xr6:coauthVersionLast="47" xr6:coauthVersionMax="47" xr10:uidLastSave="{00000000-0000-0000-0000-000000000000}"/>
  <bookViews>
    <workbookView xWindow="0" yWindow="500" windowWidth="38400" windowHeight="21100" xr2:uid="{00000000-000D-0000-FFFF-FFFF00000000}"/>
  </bookViews>
  <sheets>
    <sheet name="Project schedule" sheetId="11" r:id="rId1"/>
    <sheet name="About" sheetId="12" r:id="rId2"/>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9" i="11" l="1"/>
  <c r="E29" i="11"/>
  <c r="F27" i="11"/>
  <c r="E28" i="11"/>
  <c r="F25" i="11"/>
  <c r="E27" i="11" s="1"/>
  <c r="F22" i="11"/>
  <c r="E23" i="11" s="1"/>
  <c r="F11" i="11"/>
  <c r="F10" i="11"/>
  <c r="F9" i="11"/>
  <c r="Q1" i="11"/>
  <c r="E11" i="11" s="1"/>
  <c r="H7" i="11"/>
  <c r="F28" i="11" l="1"/>
  <c r="E9" i="11"/>
  <c r="E10" i="11"/>
  <c r="E12" i="11"/>
  <c r="F12" i="11" s="1"/>
  <c r="E13" i="11" s="1"/>
  <c r="I5" i="11"/>
  <c r="H31" i="11"/>
  <c r="H30" i="11"/>
  <c r="H26" i="11"/>
  <c r="H20" i="11"/>
  <c r="H14" i="11"/>
  <c r="H8" i="11"/>
  <c r="H9" i="11" l="1"/>
  <c r="F23" i="11"/>
  <c r="E24" i="11" s="1"/>
  <c r="E15" i="11"/>
  <c r="I6" i="11"/>
  <c r="F15" i="11" l="1"/>
  <c r="F16" i="11" s="1"/>
  <c r="E16" i="11"/>
  <c r="H27" i="11"/>
  <c r="H10" i="11"/>
  <c r="H23" i="11"/>
  <c r="H15" i="11"/>
  <c r="F13" i="11"/>
  <c r="H13" i="11" s="1"/>
  <c r="J5" i="11"/>
  <c r="K5" i="11" s="1"/>
  <c r="L5" i="11" s="1"/>
  <c r="M5" i="11" s="1"/>
  <c r="N5" i="11" s="1"/>
  <c r="O5" i="11" s="1"/>
  <c r="P5" i="11" s="1"/>
  <c r="I4" i="11"/>
  <c r="H28" i="11" l="1"/>
  <c r="H29" i="11"/>
  <c r="F24" i="11"/>
  <c r="H16" i="11"/>
  <c r="E17" i="11"/>
  <c r="H11" i="11"/>
  <c r="H12" i="11"/>
  <c r="P4" i="11"/>
  <c r="Q5" i="11"/>
  <c r="R5" i="11" s="1"/>
  <c r="S5" i="11" s="1"/>
  <c r="T5" i="11" s="1"/>
  <c r="U5" i="11" s="1"/>
  <c r="V5" i="11" s="1"/>
  <c r="W5" i="11" s="1"/>
  <c r="J6" i="11"/>
  <c r="E18" i="11" l="1"/>
  <c r="F18" i="11" s="1"/>
  <c r="F19" i="11" s="1"/>
  <c r="E21" i="11" s="1"/>
  <c r="F17" i="11"/>
  <c r="H17" i="11" s="1"/>
  <c r="H24" i="11"/>
  <c r="E25" i="11"/>
  <c r="H25" i="11" s="1"/>
  <c r="H18" i="11"/>
  <c r="W4" i="11"/>
  <c r="X5" i="11"/>
  <c r="Y5" i="11" s="1"/>
  <c r="Z5" i="11" s="1"/>
  <c r="AA5" i="11" s="1"/>
  <c r="AB5" i="11" s="1"/>
  <c r="AC5" i="11" s="1"/>
  <c r="AD5" i="11" s="1"/>
  <c r="K6" i="11"/>
  <c r="E19" i="11" l="1"/>
  <c r="H19" i="11" s="1"/>
  <c r="F21" i="11"/>
  <c r="E22" i="11" s="1"/>
  <c r="H22" i="11" s="1"/>
  <c r="H21" i="1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<sst xmlns="http://schemas.openxmlformats.org/spreadsheetml/2006/main" count="69" uniqueCount="50">
  <si>
    <t>Insert new rows ABOVE this one</t>
  </si>
  <si>
    <t>Project Management Templates</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</si>
  <si>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</si>
  <si>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</si>
  <si>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</si>
  <si>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</si>
  <si>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</si>
  <si>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</si>
  <si>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</si>
  <si>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</si>
  <si>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</si>
  <si>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</si>
  <si>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</si>
  <si>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</si>
  <si>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</si>
  <si>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 xml:space="preserve">Do not delete this row. This row is hidden to preserve a formula that is used to highlight the current day within the project schedule. </t>
  </si>
  <si>
    <t>Project start:</t>
  </si>
  <si>
    <t>Display week:</t>
  </si>
  <si>
    <t>Rendimiento RNNs</t>
  </si>
  <si>
    <t>Agustín González</t>
  </si>
  <si>
    <t>Diego Torreblanca</t>
  </si>
  <si>
    <t>Inteligencia Computacional EL4106-1 Primavera 2023</t>
  </si>
  <si>
    <t>Grupo 10a</t>
  </si>
  <si>
    <t>TAREA</t>
  </si>
  <si>
    <t>ENCARGADO(S)</t>
  </si>
  <si>
    <t>PROGRESO</t>
  </si>
  <si>
    <t>INICIO</t>
  </si>
  <si>
    <t>FIN</t>
  </si>
  <si>
    <t>Estudio LSTM</t>
  </si>
  <si>
    <t>Estudio RNN</t>
  </si>
  <si>
    <t>Estudio GRU</t>
  </si>
  <si>
    <t>Entrega Preliminar</t>
  </si>
  <si>
    <t>Entrega Final</t>
  </si>
  <si>
    <t>Primera Etapa de Desarrollo</t>
  </si>
  <si>
    <t>Segunda Etapa de Desarrollo</t>
  </si>
  <si>
    <t>A.G. y D.T.</t>
  </si>
  <si>
    <t>Procesamiento de los datos</t>
  </si>
  <si>
    <t>Creación y entrenamiento de modelos</t>
  </si>
  <si>
    <t>Análisis de Resultados</t>
  </si>
  <si>
    <t>Creación Presentación Intermedia</t>
  </si>
  <si>
    <t>Limpieza del código</t>
  </si>
  <si>
    <t>Creación Pre-Informe</t>
  </si>
  <si>
    <t>Corrección de errores y planificación de trabajo futuro</t>
  </si>
  <si>
    <t>Definición de nuevas configuraciones a simluar</t>
  </si>
  <si>
    <t>Implementación de nuevas configuraciones</t>
  </si>
  <si>
    <t>Ejecución de nuevas configuraciones</t>
  </si>
  <si>
    <t>Creación de visualizaciones de los resultados</t>
  </si>
  <si>
    <t>&lt;- CAMBIAR NÚMERO PARA MOSTRAR OTRA SEMANA</t>
  </si>
  <si>
    <t>Desarrollo informe final</t>
  </si>
  <si>
    <t>Desarrollo presentación final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</si>
</sst>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32"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b/>
      <sz val="12"/>
      <color theme="1" tint="0.34998626667073579"/>
      <name val="Arial"/>
      <family val="2"/>
      <scheme val="minor"/>
    </font>
    <font>
      <b/>
      <sz val="10"/>
      <name val="Arial"/>
      <family val="2"/>
      <scheme val="minor"/>
    </font>
    <font>
      <sz val="11"/>
      <color theme="1" tint="0.499984740745262"/>
      <name val="Arial"/>
      <family val="2"/>
      <scheme val="minor"/>
    </font>
    <font>
      <sz val="20"/>
      <name val="Arial Black"/>
      <family val="2"/>
      <scheme val="major"/>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i/>
      <sz val="10"/>
      <color theme="1"/>
      <name val="Arial"/>
      <family val="2"/>
      <scheme val="minor"/>
    </font>
    <font>
      <sz val="10"/>
      <color theme="1" tint="0.499984740745262"/>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
      <sz val="11"/>
      <color rgb="FF1D2129"/>
      <name val="Arial"/>
      <family val="2"/>
      <scheme val="minor"/>
    </font>
    <font>
      <u/>
      <sz val="11"/>
      <color indexed="12"/>
      <name val="Arial"/>
      <family val="2"/>
      <scheme val="min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13"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23">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3" fillId="2" borderId="1" xfId="0" applyFont="1" applyFill="1" applyBorder="1" applyAlignment="1">
      <alignment horizontal="center" vertical="center"/>
    </xf>
    <xf numFmtId="0" fontId="1" fillId="0" borderId="0" xfId="0" applyFont="1" applyAlignment="1">
      <alignment vertical="top"/>
    </xf>
    <xf numFmtId="0" fontId="9" fillId="0" borderId="0" xfId="0" applyFont="1" applyAlignment="1">
      <alignment horizontal="left" vertical="center"/>
    </xf>
    <xf numFmtId="0" fontId="10" fillId="0" borderId="0" xfId="0" applyFont="1" applyAlignment="1">
      <alignment horizontal="left" vertical="center"/>
    </xf>
    <xf numFmtId="0" fontId="12" fillId="0" borderId="0" xfId="0" applyFont="1"/>
    <xf numFmtId="0" fontId="1" fillId="0" borderId="0" xfId="0" applyFont="1" applyAlignment="1">
      <alignment horizontal="left" vertical="top"/>
    </xf>
    <xf numFmtId="0" fontId="11" fillId="0" borderId="0" xfId="0" applyFont="1" applyAlignment="1">
      <alignment vertical="top"/>
    </xf>
    <xf numFmtId="0" fontId="13" fillId="0" borderId="0" xfId="3"/>
    <xf numFmtId="0" fontId="13" fillId="0" borderId="0" xfId="3" applyAlignment="1">
      <alignment wrapText="1"/>
    </xf>
    <xf numFmtId="0" fontId="13" fillId="0" borderId="0" xfId="0" applyFont="1" applyAlignment="1">
      <alignment horizontal="center"/>
    </xf>
    <xf numFmtId="0" fontId="7" fillId="0" borderId="0" xfId="0" applyFont="1"/>
    <xf numFmtId="0" fontId="3" fillId="0" borderId="0" xfId="0" applyFont="1" applyAlignment="1">
      <alignment horizontal="center" vertical="center"/>
    </xf>
    <xf numFmtId="0" fontId="15" fillId="0" borderId="0" xfId="0" applyFont="1"/>
    <xf numFmtId="0" fontId="14" fillId="0" borderId="0" xfId="0" applyFont="1"/>
    <xf numFmtId="0" fontId="14" fillId="0" borderId="0" xfId="0" applyFont="1" applyAlignment="1">
      <alignment horizontal="center"/>
    </xf>
    <xf numFmtId="0" fontId="14" fillId="0" borderId="0" xfId="0" applyFont="1" applyAlignment="1">
      <alignment horizontal="center" vertical="center"/>
    </xf>
    <xf numFmtId="0" fontId="16" fillId="0" borderId="0" xfId="0" applyFont="1"/>
    <xf numFmtId="0" fontId="16" fillId="0" borderId="0" xfId="0" applyFont="1" applyAlignment="1">
      <alignment horizontal="center"/>
    </xf>
    <xf numFmtId="0" fontId="17" fillId="0" borderId="0" xfId="0" applyFont="1"/>
    <xf numFmtId="0" fontId="18"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21" fillId="12" borderId="20" xfId="0" applyNumberFormat="1" applyFont="1" applyFill="1" applyBorder="1" applyAlignment="1">
      <alignment horizontal="center" vertical="center"/>
    </xf>
    <xf numFmtId="168" fontId="21" fillId="12" borderId="18" xfId="0" applyNumberFormat="1" applyFont="1" applyFill="1" applyBorder="1" applyAlignment="1">
      <alignment horizontal="center" vertical="center"/>
    </xf>
    <xf numFmtId="168" fontId="21" fillId="12" borderId="19" xfId="0" applyNumberFormat="1" applyFont="1" applyFill="1" applyBorder="1" applyAlignment="1">
      <alignment horizontal="center" vertical="center"/>
    </xf>
    <xf numFmtId="0" fontId="22" fillId="2" borderId="17" xfId="0" applyFont="1" applyFill="1" applyBorder="1" applyAlignment="1">
      <alignment horizontal="center" vertical="center" shrinkToFit="1"/>
    </xf>
    <xf numFmtId="0" fontId="22" fillId="2" borderId="14" xfId="0" applyFont="1" applyFill="1" applyBorder="1" applyAlignment="1">
      <alignment horizontal="center" vertical="center" shrinkToFit="1"/>
    </xf>
    <xf numFmtId="0" fontId="22" fillId="2" borderId="15" xfId="0" applyFont="1" applyFill="1" applyBorder="1" applyAlignment="1">
      <alignment horizontal="center" vertical="center" shrinkToFit="1"/>
    </xf>
    <xf numFmtId="0" fontId="19" fillId="0" borderId="0" xfId="0" applyFont="1"/>
    <xf numFmtId="0" fontId="19" fillId="0" borderId="0" xfId="0" applyFont="1" applyAlignment="1">
      <alignment wrapText="1"/>
    </xf>
    <xf numFmtId="0" fontId="4" fillId="0" borderId="3" xfId="0" applyFont="1" applyBorder="1" applyAlignment="1">
      <alignment vertical="center"/>
    </xf>
    <xf numFmtId="0" fontId="23" fillId="6" borderId="0" xfId="0" applyFont="1" applyFill="1" applyAlignment="1">
      <alignment horizontal="left" vertical="center" indent="1"/>
    </xf>
    <xf numFmtId="0" fontId="19" fillId="6" borderId="0" xfId="11" applyFont="1" applyFill="1" applyBorder="1" applyAlignment="1">
      <alignment vertical="center"/>
    </xf>
    <xf numFmtId="9" fontId="1" fillId="6" borderId="0" xfId="2" applyFont="1" applyFill="1" applyBorder="1" applyAlignment="1">
      <alignment horizontal="center" vertical="center"/>
    </xf>
    <xf numFmtId="165" fontId="19"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9" fillId="3" borderId="6" xfId="12" applyFont="1" applyFill="1" applyBorder="1">
      <alignment horizontal="left" vertical="center" indent="2"/>
    </xf>
    <xf numFmtId="0" fontId="19" fillId="3" borderId="6" xfId="11" applyFont="1" applyFill="1" applyBorder="1" applyAlignment="1">
      <alignment vertical="center"/>
    </xf>
    <xf numFmtId="9" fontId="1" fillId="3" borderId="6" xfId="2" applyFont="1" applyFill="1" applyBorder="1" applyAlignment="1">
      <alignment horizontal="center" vertical="center"/>
    </xf>
    <xf numFmtId="165" fontId="19" fillId="3" borderId="6" xfId="10" applyFont="1" applyFill="1" applyBorder="1">
      <alignment horizontal="center" vertical="center"/>
    </xf>
    <xf numFmtId="0" fontId="4" fillId="0" borderId="4" xfId="0" applyFont="1" applyBorder="1" applyAlignment="1">
      <alignment vertical="center"/>
    </xf>
    <xf numFmtId="0" fontId="19" fillId="3" borderId="7" xfId="12" applyFont="1" applyFill="1" applyBorder="1">
      <alignment horizontal="left" vertical="center" indent="2"/>
    </xf>
    <xf numFmtId="9" fontId="1" fillId="3" borderId="7" xfId="2" applyFont="1" applyFill="1" applyBorder="1" applyAlignment="1">
      <alignment horizontal="center" vertical="center"/>
    </xf>
    <xf numFmtId="165" fontId="19" fillId="3" borderId="7" xfId="10" applyFont="1" applyFill="1" applyBorder="1">
      <alignment horizontal="center" vertical="center"/>
    </xf>
    <xf numFmtId="0" fontId="4" fillId="0" borderId="4" xfId="0" applyFont="1" applyBorder="1" applyAlignment="1">
      <alignment horizontal="right" vertical="center"/>
    </xf>
    <xf numFmtId="0" fontId="23" fillId="7" borderId="0" xfId="0" applyFont="1" applyFill="1" applyAlignment="1">
      <alignment horizontal="left" vertical="center" indent="1"/>
    </xf>
    <xf numFmtId="0" fontId="19" fillId="7" borderId="0" xfId="11" applyFont="1" applyFill="1" applyBorder="1" applyAlignment="1">
      <alignment vertical="center"/>
    </xf>
    <xf numFmtId="9" fontId="1" fillId="7" borderId="0" xfId="2" applyFont="1" applyFill="1" applyBorder="1" applyAlignment="1">
      <alignment horizontal="center" vertical="center"/>
    </xf>
    <xf numFmtId="165" fontId="19"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9" fillId="4" borderId="5" xfId="12" applyFont="1" applyFill="1" applyBorder="1">
      <alignment horizontal="left" vertical="center" indent="2"/>
    </xf>
    <xf numFmtId="0" fontId="19" fillId="4" borderId="5" xfId="11" applyFont="1" applyFill="1" applyBorder="1" applyAlignment="1">
      <alignment vertical="center"/>
    </xf>
    <xf numFmtId="9" fontId="1" fillId="4" borderId="5" xfId="2" applyFont="1" applyFill="1" applyBorder="1" applyAlignment="1">
      <alignment horizontal="center" vertical="center"/>
    </xf>
    <xf numFmtId="165" fontId="19" fillId="4" borderId="5" xfId="10" applyFont="1" applyFill="1" applyBorder="1">
      <alignment horizontal="center" vertical="center"/>
    </xf>
    <xf numFmtId="0" fontId="23" fillId="8" borderId="0" xfId="0" applyFont="1" applyFill="1" applyAlignment="1">
      <alignment horizontal="left" vertical="center" indent="1"/>
    </xf>
    <xf numFmtId="0" fontId="19" fillId="8" borderId="0" xfId="11" applyFont="1" applyFill="1" applyBorder="1" applyAlignment="1">
      <alignment vertical="center"/>
    </xf>
    <xf numFmtId="9" fontId="1" fillId="8" borderId="0" xfId="2" applyFont="1" applyFill="1" applyBorder="1" applyAlignment="1">
      <alignment horizontal="center" vertical="center"/>
    </xf>
    <xf numFmtId="165" fontId="19"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9" fillId="5" borderId="8" xfId="12" applyFont="1" applyFill="1" applyBorder="1">
      <alignment horizontal="left" vertical="center" indent="2"/>
    </xf>
    <xf numFmtId="0" fontId="19" fillId="5" borderId="8" xfId="11" applyFont="1" applyFill="1" applyBorder="1" applyAlignment="1">
      <alignment vertical="center"/>
    </xf>
    <xf numFmtId="9" fontId="1" fillId="5" borderId="8" xfId="2" applyFont="1" applyFill="1" applyBorder="1" applyAlignment="1">
      <alignment horizontal="center" vertical="center"/>
    </xf>
    <xf numFmtId="165" fontId="19" fillId="5" borderId="8" xfId="10" applyFont="1" applyFill="1" applyBorder="1">
      <alignment horizontal="center" vertical="center"/>
    </xf>
    <xf numFmtId="0" fontId="23" fillId="9" borderId="0" xfId="0" applyFont="1" applyFill="1" applyAlignment="1">
      <alignment horizontal="left" vertical="center" indent="1"/>
    </xf>
    <xf numFmtId="0" fontId="19" fillId="9" borderId="0" xfId="11" applyFont="1" applyFill="1" applyBorder="1" applyAlignment="1">
      <alignment vertical="center"/>
    </xf>
    <xf numFmtId="9" fontId="1" fillId="9" borderId="0" xfId="2" applyFont="1" applyFill="1" applyBorder="1" applyAlignment="1">
      <alignment horizontal="center" vertical="center"/>
    </xf>
    <xf numFmtId="165" fontId="19"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9" fillId="10" borderId="9" xfId="12" applyFont="1" applyFill="1" applyBorder="1">
      <alignment horizontal="left" vertical="center" indent="2"/>
    </xf>
    <xf numFmtId="0" fontId="19" fillId="10" borderId="9" xfId="11" applyFont="1" applyFill="1" applyBorder="1" applyAlignment="1">
      <alignment vertical="center"/>
    </xf>
    <xf numFmtId="9" fontId="1" fillId="10" borderId="9" xfId="2" applyFont="1" applyFill="1" applyBorder="1" applyAlignment="1">
      <alignment horizontal="center" vertical="center"/>
    </xf>
    <xf numFmtId="165" fontId="19" fillId="10" borderId="9" xfId="10" applyFont="1" applyFill="1" applyBorder="1">
      <alignment horizontal="center" vertical="center"/>
    </xf>
    <xf numFmtId="0" fontId="19" fillId="0" borderId="0" xfId="12" applyFont="1" applyBorder="1">
      <alignment horizontal="left" vertical="center" indent="2"/>
    </xf>
    <xf numFmtId="0" fontId="19" fillId="0" borderId="0" xfId="11" applyFont="1" applyBorder="1" applyAlignment="1">
      <alignment vertical="center"/>
    </xf>
    <xf numFmtId="9" fontId="1" fillId="0" borderId="0" xfId="2" applyFont="1" applyBorder="1" applyAlignment="1">
      <alignment horizontal="center" vertical="center"/>
    </xf>
    <xf numFmtId="165" fontId="19" fillId="0" borderId="0" xfId="10" applyFont="1" applyBorder="1">
      <alignment horizontal="center" vertical="center"/>
    </xf>
    <xf numFmtId="0" fontId="24" fillId="2" borderId="0" xfId="0" applyFont="1" applyFill="1" applyAlignment="1">
      <alignment horizontal="left" vertical="center" indent="1"/>
    </xf>
    <xf numFmtId="0" fontId="24" fillId="2" borderId="0" xfId="0" applyFont="1" applyFill="1" applyAlignment="1">
      <alignment vertical="center"/>
    </xf>
    <xf numFmtId="9" fontId="1" fillId="2" borderId="0" xfId="2" applyFont="1" applyFill="1" applyBorder="1" applyAlignment="1">
      <alignment horizontal="center" vertical="center"/>
    </xf>
    <xf numFmtId="165" fontId="25" fillId="2" borderId="0" xfId="0" applyNumberFormat="1" applyFont="1" applyFill="1" applyAlignment="1">
      <alignment horizontal="left" vertical="center"/>
    </xf>
    <xf numFmtId="165" fontId="1" fillId="2" borderId="0" xfId="0" applyNumberFormat="1" applyFont="1" applyFill="1" applyAlignment="1">
      <alignment horizontal="center" vertical="center"/>
    </xf>
    <xf numFmtId="0" fontId="4" fillId="2" borderId="0" xfId="0" applyFont="1" applyFill="1" applyAlignment="1">
      <alignment vertical="center"/>
    </xf>
    <xf numFmtId="0" fontId="26" fillId="0" borderId="0" xfId="6" applyFont="1" applyAlignment="1">
      <alignment horizontal="left" vertical="center" indent="1"/>
    </xf>
    <xf numFmtId="0" fontId="26" fillId="0" borderId="0" xfId="7" applyFont="1" applyAlignment="1">
      <alignment horizontal="left" vertical="center" indent="1"/>
    </xf>
    <xf numFmtId="0" fontId="29" fillId="0" borderId="0" xfId="5" applyFont="1" applyAlignment="1">
      <alignment horizontal="left"/>
    </xf>
    <xf numFmtId="0" fontId="9" fillId="0" borderId="0" xfId="0" applyFont="1" applyAlignment="1">
      <alignment horizontal="left" vertical="center" indent="1"/>
    </xf>
    <xf numFmtId="0" fontId="3" fillId="0" borderId="0" xfId="0" applyFont="1" applyAlignment="1">
      <alignment horizontal="left" vertical="top" indent="1"/>
    </xf>
    <xf numFmtId="0" fontId="26" fillId="0" borderId="0" xfId="0" applyFont="1" applyAlignment="1">
      <alignment horizontal="left" vertical="center" indent="1"/>
    </xf>
    <xf numFmtId="0" fontId="30" fillId="0" borderId="0" xfId="0" applyFont="1" applyAlignment="1">
      <alignment horizontal="left" vertical="top" wrapText="1" indent="1"/>
    </xf>
    <xf numFmtId="0" fontId="0" fillId="0" borderId="0" xfId="0" applyAlignment="1">
      <alignment horizontal="left" vertical="top" wrapText="1" indent="1"/>
    </xf>
    <xf numFmtId="0" fontId="31" fillId="0" borderId="0" xfId="1" applyFont="1" applyAlignment="1" applyProtection="1">
      <alignment horizontal="left" vertical="top" indent="1"/>
    </xf>
    <xf numFmtId="0" fontId="1" fillId="0" borderId="0" xfId="0" applyFont="1" applyAlignment="1">
      <alignment horizontal="left" vertical="top" indent="1"/>
    </xf>
    <xf numFmtId="0" fontId="19" fillId="3" borderId="7" xfId="12" applyFont="1" applyFill="1" applyBorder="1" applyAlignment="1">
      <alignment horizontal="left" vertical="center" wrapText="1" indent="2"/>
    </xf>
    <xf numFmtId="0" fontId="19" fillId="4" borderId="5" xfId="12" applyFont="1" applyFill="1" applyBorder="1" applyAlignment="1">
      <alignment horizontal="left" vertical="center" wrapText="1" indent="2"/>
    </xf>
    <xf numFmtId="0" fontId="19" fillId="5" borderId="8" xfId="12" applyFont="1" applyFill="1" applyBorder="1" applyAlignment="1">
      <alignment horizontal="left" vertical="center" wrapText="1" indent="2"/>
    </xf>
    <xf numFmtId="0" fontId="26" fillId="0" borderId="0" xfId="8" applyFont="1" applyAlignment="1"/>
    <xf numFmtId="0" fontId="13" fillId="0" borderId="0" xfId="3" applyAlignment="1">
      <alignment wrapText="1"/>
    </xf>
    <xf numFmtId="0" fontId="20" fillId="11" borderId="16" xfId="0" applyFont="1" applyFill="1" applyBorder="1" applyAlignment="1">
      <alignment horizontal="left" vertical="center" indent="1"/>
    </xf>
    <xf numFmtId="0" fontId="4" fillId="2" borderId="21" xfId="0" applyFont="1" applyFill="1" applyBorder="1" applyAlignment="1">
      <alignment horizontal="left" indent="1"/>
    </xf>
    <xf numFmtId="0" fontId="20" fillId="11" borderId="16" xfId="0" applyFont="1" applyFill="1" applyBorder="1" applyAlignment="1">
      <alignment vertical="center"/>
    </xf>
    <xf numFmtId="0" fontId="4" fillId="2" borderId="21" xfId="0" applyFont="1" applyFill="1" applyBorder="1"/>
    <xf numFmtId="0" fontId="20" fillId="11" borderId="16" xfId="0" applyFont="1" applyFill="1" applyBorder="1" applyAlignment="1">
      <alignment horizontal="center" vertical="center"/>
    </xf>
    <xf numFmtId="0" fontId="27" fillId="0" borderId="0" xfId="0" applyFont="1" applyAlignment="1">
      <alignment horizontal="left"/>
    </xf>
    <xf numFmtId="0" fontId="28" fillId="0" borderId="0" xfId="0" applyFont="1"/>
    <xf numFmtId="166" fontId="27" fillId="0" borderId="0" xfId="9" applyFont="1" applyBorder="1" applyAlignment="1">
      <alignment horizontal="left"/>
    </xf>
    <xf numFmtId="0" fontId="26" fillId="0" borderId="0" xfId="8" applyFont="1" applyAlignment="1">
      <alignment horizontal="left"/>
    </xf>
    <xf numFmtId="0" fontId="4" fillId="0" borderId="0" xfId="0" applyFont="1"/>
    <xf numFmtId="167" fontId="19" fillId="2" borderId="13" xfId="0" applyNumberFormat="1" applyFont="1" applyFill="1" applyBorder="1" applyAlignment="1">
      <alignment horizontal="center" vertical="center" wrapText="1"/>
    </xf>
    <xf numFmtId="167" fontId="19" fillId="2" borderId="19" xfId="0" applyNumberFormat="1" applyFont="1" applyFill="1" applyBorder="1" applyAlignment="1">
      <alignment horizontal="center" vertical="center" wrapText="1"/>
    </xf>
    <xf numFmtId="167" fontId="19" fillId="2" borderId="18" xfId="0" applyNumberFormat="1" applyFont="1" applyFill="1" applyBorder="1" applyAlignment="1">
      <alignment horizontal="center" vertical="center" wrapTex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4"/>
  <sheetViews>
    <sheetView showGridLines="0" tabSelected="1" showRuler="0" topLeftCell="A2" zoomScaleNormal="100" zoomScalePageLayoutView="70" workbookViewId="0">
      <selection activeCell="E29" sqref="E29"/>
    </sheetView>
  </sheetViews>
  <sheetFormatPr baseColWidth="10" defaultColWidth="8.6640625" defaultRowHeight="30" customHeight="1" x14ac:dyDescent="0.15"/>
  <cols>
    <col min="1" max="1" width="2.6640625" style="13" customWidth="1"/>
    <col min="2" max="2" width="29.83203125" customWidth="1"/>
    <col min="3" max="3" width="16.6640625" customWidth="1"/>
    <col min="4" max="4" width="10.6640625" customWidth="1"/>
    <col min="5" max="5" width="10.6640625" style="2" customWidth="1"/>
    <col min="6" max="6" width="10.6640625" customWidth="1"/>
    <col min="7" max="7" width="2.6640625" customWidth="1"/>
    <col min="8" max="8" width="6" hidden="1" customWidth="1"/>
    <col min="9" max="65" width="2.6640625" customWidth="1"/>
  </cols>
  <sheetData>
    <row r="1" spans="1:64" ht="90" customHeight="1" x14ac:dyDescent="0.85">
      <c r="A1" s="14"/>
      <c r="B1" s="97" t="s">
        <v>18</v>
      </c>
      <c r="C1" s="18"/>
      <c r="D1" s="19"/>
      <c r="E1" s="20"/>
      <c r="F1" s="21"/>
      <c r="H1" s="1"/>
      <c r="I1" s="118" t="s">
        <v>16</v>
      </c>
      <c r="J1" s="119"/>
      <c r="K1" s="119"/>
      <c r="L1" s="119"/>
      <c r="M1" s="119"/>
      <c r="N1" s="119"/>
      <c r="O1" s="119"/>
      <c r="P1" s="24"/>
      <c r="Q1" s="117">
        <f>DATE(2023,9,22)</f>
        <v>45191</v>
      </c>
      <c r="R1" s="116"/>
      <c r="S1" s="116"/>
      <c r="T1" s="116"/>
      <c r="U1" s="116"/>
      <c r="V1" s="116"/>
      <c r="W1" s="116"/>
      <c r="X1" s="116"/>
      <c r="Y1" s="116"/>
      <c r="Z1" s="116"/>
    </row>
    <row r="2" spans="1:64" ht="30" customHeight="1" x14ac:dyDescent="0.4">
      <c r="B2" s="95" t="s">
        <v>19</v>
      </c>
      <c r="C2" s="96" t="s">
        <v>20</v>
      </c>
      <c r="D2" s="22"/>
      <c r="E2" s="23"/>
      <c r="F2" s="22"/>
      <c r="I2" s="118" t="s">
        <v>17</v>
      </c>
      <c r="J2" s="119"/>
      <c r="K2" s="119"/>
      <c r="L2" s="119"/>
      <c r="M2" s="119"/>
      <c r="N2" s="119"/>
      <c r="O2" s="119"/>
      <c r="P2" s="24"/>
      <c r="Q2" s="115">
        <v>5</v>
      </c>
      <c r="R2" s="116"/>
      <c r="S2" s="116"/>
      <c r="T2" s="116"/>
      <c r="U2" s="116"/>
      <c r="V2" s="116"/>
      <c r="W2" s="116"/>
      <c r="X2" s="116"/>
      <c r="Y2" s="116"/>
      <c r="Z2" s="116"/>
      <c r="AA2" s="108" t="s">
        <v>47</v>
      </c>
      <c r="AB2" s="26"/>
      <c r="AC2" s="26"/>
      <c r="AD2" s="26"/>
      <c r="AE2" s="26"/>
      <c r="AF2" s="26"/>
      <c r="AG2" s="26"/>
    </row>
    <row r="3" spans="1:64" s="26" customFormat="1" ht="30" customHeight="1" x14ac:dyDescent="0.15">
      <c r="A3" s="13"/>
      <c r="B3" s="25" t="s">
        <v>21</v>
      </c>
      <c r="D3" s="27"/>
      <c r="E3" s="28"/>
    </row>
    <row r="4" spans="1:64" s="26" customFormat="1" ht="30" customHeight="1" x14ac:dyDescent="0.15">
      <c r="A4" s="14"/>
      <c r="B4" s="29" t="s">
        <v>22</v>
      </c>
      <c r="E4" s="30"/>
      <c r="I4" s="122">
        <f>I5</f>
        <v>45215</v>
      </c>
      <c r="J4" s="120"/>
      <c r="K4" s="120"/>
      <c r="L4" s="120"/>
      <c r="M4" s="120"/>
      <c r="N4" s="120"/>
      <c r="O4" s="120"/>
      <c r="P4" s="120">
        <f>P5</f>
        <v>45222</v>
      </c>
      <c r="Q4" s="120"/>
      <c r="R4" s="120"/>
      <c r="S4" s="120"/>
      <c r="T4" s="120"/>
      <c r="U4" s="120"/>
      <c r="V4" s="120"/>
      <c r="W4" s="120">
        <f>W5</f>
        <v>45229</v>
      </c>
      <c r="X4" s="120"/>
      <c r="Y4" s="120"/>
      <c r="Z4" s="120"/>
      <c r="AA4" s="120"/>
      <c r="AB4" s="120"/>
      <c r="AC4" s="120"/>
      <c r="AD4" s="120">
        <f>AD5</f>
        <v>45236</v>
      </c>
      <c r="AE4" s="120"/>
      <c r="AF4" s="120"/>
      <c r="AG4" s="120"/>
      <c r="AH4" s="120"/>
      <c r="AI4" s="120"/>
      <c r="AJ4" s="120"/>
      <c r="AK4" s="120">
        <f>AK5</f>
        <v>45243</v>
      </c>
      <c r="AL4" s="120"/>
      <c r="AM4" s="120"/>
      <c r="AN4" s="120"/>
      <c r="AO4" s="120"/>
      <c r="AP4" s="120"/>
      <c r="AQ4" s="120"/>
      <c r="AR4" s="120">
        <f>AR5</f>
        <v>45250</v>
      </c>
      <c r="AS4" s="120"/>
      <c r="AT4" s="120"/>
      <c r="AU4" s="120"/>
      <c r="AV4" s="120"/>
      <c r="AW4" s="120"/>
      <c r="AX4" s="120"/>
      <c r="AY4" s="120">
        <f>AY5</f>
        <v>45257</v>
      </c>
      <c r="AZ4" s="120"/>
      <c r="BA4" s="120"/>
      <c r="BB4" s="120"/>
      <c r="BC4" s="120"/>
      <c r="BD4" s="120"/>
      <c r="BE4" s="120"/>
      <c r="BF4" s="120">
        <f>BF5</f>
        <v>45264</v>
      </c>
      <c r="BG4" s="120"/>
      <c r="BH4" s="120"/>
      <c r="BI4" s="120"/>
      <c r="BJ4" s="120"/>
      <c r="BK4" s="120"/>
      <c r="BL4" s="121"/>
    </row>
    <row r="5" spans="1:64" s="26" customFormat="1" ht="15" customHeight="1" x14ac:dyDescent="0.15">
      <c r="A5" s="109"/>
      <c r="B5" s="110" t="s">
        <v>23</v>
      </c>
      <c r="C5" s="112" t="s">
        <v>24</v>
      </c>
      <c r="D5" s="114" t="s">
        <v>25</v>
      </c>
      <c r="E5" s="114" t="s">
        <v>26</v>
      </c>
      <c r="F5" s="114" t="s">
        <v>27</v>
      </c>
      <c r="I5" s="31">
        <f>Project_Start-WEEKDAY(Project_Start,1)+2+7*(Display_Week-1)</f>
        <v>45215</v>
      </c>
      <c r="J5" s="31">
        <f>I5+1</f>
        <v>45216</v>
      </c>
      <c r="K5" s="31">
        <f t="shared" ref="K5:AX5" si="0">J5+1</f>
        <v>45217</v>
      </c>
      <c r="L5" s="31">
        <f t="shared" si="0"/>
        <v>45218</v>
      </c>
      <c r="M5" s="31">
        <f t="shared" si="0"/>
        <v>45219</v>
      </c>
      <c r="N5" s="31">
        <f t="shared" si="0"/>
        <v>45220</v>
      </c>
      <c r="O5" s="32">
        <f t="shared" si="0"/>
        <v>45221</v>
      </c>
      <c r="P5" s="33">
        <f>O5+1</f>
        <v>45222</v>
      </c>
      <c r="Q5" s="31">
        <f>P5+1</f>
        <v>45223</v>
      </c>
      <c r="R5" s="31">
        <f t="shared" si="0"/>
        <v>45224</v>
      </c>
      <c r="S5" s="31">
        <f t="shared" si="0"/>
        <v>45225</v>
      </c>
      <c r="T5" s="31">
        <f t="shared" si="0"/>
        <v>45226</v>
      </c>
      <c r="U5" s="31">
        <f t="shared" si="0"/>
        <v>45227</v>
      </c>
      <c r="V5" s="32">
        <f t="shared" si="0"/>
        <v>45228</v>
      </c>
      <c r="W5" s="33">
        <f>V5+1</f>
        <v>45229</v>
      </c>
      <c r="X5" s="31">
        <f>W5+1</f>
        <v>45230</v>
      </c>
      <c r="Y5" s="31">
        <f t="shared" si="0"/>
        <v>45231</v>
      </c>
      <c r="Z5" s="31">
        <f t="shared" si="0"/>
        <v>45232</v>
      </c>
      <c r="AA5" s="31">
        <f t="shared" si="0"/>
        <v>45233</v>
      </c>
      <c r="AB5" s="31">
        <f t="shared" si="0"/>
        <v>45234</v>
      </c>
      <c r="AC5" s="32">
        <f t="shared" si="0"/>
        <v>45235</v>
      </c>
      <c r="AD5" s="33">
        <f>AC5+1</f>
        <v>45236</v>
      </c>
      <c r="AE5" s="31">
        <f>AD5+1</f>
        <v>45237</v>
      </c>
      <c r="AF5" s="31">
        <f t="shared" si="0"/>
        <v>45238</v>
      </c>
      <c r="AG5" s="31">
        <f t="shared" si="0"/>
        <v>45239</v>
      </c>
      <c r="AH5" s="31">
        <f t="shared" si="0"/>
        <v>45240</v>
      </c>
      <c r="AI5" s="31">
        <f t="shared" si="0"/>
        <v>45241</v>
      </c>
      <c r="AJ5" s="32">
        <f t="shared" si="0"/>
        <v>45242</v>
      </c>
      <c r="AK5" s="33">
        <f>AJ5+1</f>
        <v>45243</v>
      </c>
      <c r="AL5" s="31">
        <f>AK5+1</f>
        <v>45244</v>
      </c>
      <c r="AM5" s="31">
        <f t="shared" si="0"/>
        <v>45245</v>
      </c>
      <c r="AN5" s="31">
        <f t="shared" si="0"/>
        <v>45246</v>
      </c>
      <c r="AO5" s="31">
        <f t="shared" si="0"/>
        <v>45247</v>
      </c>
      <c r="AP5" s="31">
        <f t="shared" si="0"/>
        <v>45248</v>
      </c>
      <c r="AQ5" s="32">
        <f t="shared" si="0"/>
        <v>45249</v>
      </c>
      <c r="AR5" s="33">
        <f>AQ5+1</f>
        <v>45250</v>
      </c>
      <c r="AS5" s="31">
        <f>AR5+1</f>
        <v>45251</v>
      </c>
      <c r="AT5" s="31">
        <f t="shared" si="0"/>
        <v>45252</v>
      </c>
      <c r="AU5" s="31">
        <f t="shared" si="0"/>
        <v>45253</v>
      </c>
      <c r="AV5" s="31">
        <f t="shared" si="0"/>
        <v>45254</v>
      </c>
      <c r="AW5" s="31">
        <f t="shared" si="0"/>
        <v>45255</v>
      </c>
      <c r="AX5" s="32">
        <f t="shared" si="0"/>
        <v>45256</v>
      </c>
      <c r="AY5" s="33">
        <f>AX5+1</f>
        <v>45257</v>
      </c>
      <c r="AZ5" s="31">
        <f>AY5+1</f>
        <v>45258</v>
      </c>
      <c r="BA5" s="31">
        <f t="shared" ref="BA5:BE5" si="1">AZ5+1</f>
        <v>45259</v>
      </c>
      <c r="BB5" s="31">
        <f t="shared" si="1"/>
        <v>45260</v>
      </c>
      <c r="BC5" s="31">
        <f t="shared" si="1"/>
        <v>45261</v>
      </c>
      <c r="BD5" s="31">
        <f t="shared" si="1"/>
        <v>45262</v>
      </c>
      <c r="BE5" s="32">
        <f t="shared" si="1"/>
        <v>45263</v>
      </c>
      <c r="BF5" s="33">
        <f>BE5+1</f>
        <v>45264</v>
      </c>
      <c r="BG5" s="31">
        <f>BF5+1</f>
        <v>45265</v>
      </c>
      <c r="BH5" s="31">
        <f t="shared" ref="BH5:BL5" si="2">BG5+1</f>
        <v>45266</v>
      </c>
      <c r="BI5" s="31">
        <f t="shared" si="2"/>
        <v>45267</v>
      </c>
      <c r="BJ5" s="31">
        <f t="shared" si="2"/>
        <v>45268</v>
      </c>
      <c r="BK5" s="31">
        <f t="shared" si="2"/>
        <v>45269</v>
      </c>
      <c r="BL5" s="31">
        <f t="shared" si="2"/>
        <v>45270</v>
      </c>
    </row>
    <row r="6" spans="1:64" s="26" customFormat="1" ht="15" customHeight="1" thickBot="1" x14ac:dyDescent="0.2">
      <c r="A6" s="109"/>
      <c r="B6" s="111"/>
      <c r="C6" s="113"/>
      <c r="D6" s="113"/>
      <c r="E6" s="113"/>
      <c r="F6" s="113"/>
      <c r="I6" s="34" t="str">
        <f t="shared" ref="I6:AN6" si="3">LEFT(TEXT(I5,"ddd"),1)</f>
        <v>M</v>
      </c>
      <c r="J6" s="35" t="str">
        <f t="shared" si="3"/>
        <v>T</v>
      </c>
      <c r="K6" s="35" t="str">
        <f t="shared" si="3"/>
        <v>W</v>
      </c>
      <c r="L6" s="35" t="str">
        <f t="shared" si="3"/>
        <v>T</v>
      </c>
      <c r="M6" s="35" t="str">
        <f t="shared" si="3"/>
        <v>F</v>
      </c>
      <c r="N6" s="35" t="str">
        <f t="shared" si="3"/>
        <v>S</v>
      </c>
      <c r="O6" s="35" t="str">
        <f t="shared" si="3"/>
        <v>S</v>
      </c>
      <c r="P6" s="35" t="str">
        <f t="shared" si="3"/>
        <v>M</v>
      </c>
      <c r="Q6" s="35" t="str">
        <f t="shared" si="3"/>
        <v>T</v>
      </c>
      <c r="R6" s="35" t="str">
        <f t="shared" si="3"/>
        <v>W</v>
      </c>
      <c r="S6" s="35" t="str">
        <f t="shared" si="3"/>
        <v>T</v>
      </c>
      <c r="T6" s="35" t="str">
        <f t="shared" si="3"/>
        <v>F</v>
      </c>
      <c r="U6" s="35" t="str">
        <f t="shared" si="3"/>
        <v>S</v>
      </c>
      <c r="V6" s="35" t="str">
        <f t="shared" si="3"/>
        <v>S</v>
      </c>
      <c r="W6" s="35" t="str">
        <f t="shared" si="3"/>
        <v>M</v>
      </c>
      <c r="X6" s="35" t="str">
        <f t="shared" si="3"/>
        <v>T</v>
      </c>
      <c r="Y6" s="35" t="str">
        <f t="shared" si="3"/>
        <v>W</v>
      </c>
      <c r="Z6" s="35" t="str">
        <f t="shared" si="3"/>
        <v>T</v>
      </c>
      <c r="AA6" s="35" t="str">
        <f t="shared" si="3"/>
        <v>F</v>
      </c>
      <c r="AB6" s="35" t="str">
        <f t="shared" si="3"/>
        <v>S</v>
      </c>
      <c r="AC6" s="35" t="str">
        <f t="shared" si="3"/>
        <v>S</v>
      </c>
      <c r="AD6" s="35" t="str">
        <f t="shared" si="3"/>
        <v>M</v>
      </c>
      <c r="AE6" s="35" t="str">
        <f t="shared" si="3"/>
        <v>T</v>
      </c>
      <c r="AF6" s="35" t="str">
        <f t="shared" si="3"/>
        <v>W</v>
      </c>
      <c r="AG6" s="35" t="str">
        <f t="shared" si="3"/>
        <v>T</v>
      </c>
      <c r="AH6" s="35" t="str">
        <f t="shared" si="3"/>
        <v>F</v>
      </c>
      <c r="AI6" s="35" t="str">
        <f t="shared" si="3"/>
        <v>S</v>
      </c>
      <c r="AJ6" s="35" t="str">
        <f t="shared" si="3"/>
        <v>S</v>
      </c>
      <c r="AK6" s="35" t="str">
        <f t="shared" si="3"/>
        <v>M</v>
      </c>
      <c r="AL6" s="35" t="str">
        <f t="shared" si="3"/>
        <v>T</v>
      </c>
      <c r="AM6" s="35" t="str">
        <f t="shared" si="3"/>
        <v>W</v>
      </c>
      <c r="AN6" s="35" t="str">
        <f t="shared" si="3"/>
        <v>T</v>
      </c>
      <c r="AO6" s="35" t="str">
        <f t="shared" ref="AO6:BL6" si="4">LEFT(TEXT(AO5,"ddd"),1)</f>
        <v>F</v>
      </c>
      <c r="AP6" s="35" t="str">
        <f t="shared" si="4"/>
        <v>S</v>
      </c>
      <c r="AQ6" s="35" t="str">
        <f t="shared" si="4"/>
        <v>S</v>
      </c>
      <c r="AR6" s="35" t="str">
        <f t="shared" si="4"/>
        <v>M</v>
      </c>
      <c r="AS6" s="35" t="str">
        <f t="shared" si="4"/>
        <v>T</v>
      </c>
      <c r="AT6" s="35" t="str">
        <f t="shared" si="4"/>
        <v>W</v>
      </c>
      <c r="AU6" s="35" t="str">
        <f t="shared" si="4"/>
        <v>T</v>
      </c>
      <c r="AV6" s="35" t="str">
        <f t="shared" si="4"/>
        <v>F</v>
      </c>
      <c r="AW6" s="35" t="str">
        <f t="shared" si="4"/>
        <v>S</v>
      </c>
      <c r="AX6" s="35" t="str">
        <f t="shared" si="4"/>
        <v>S</v>
      </c>
      <c r="AY6" s="35" t="str">
        <f t="shared" si="4"/>
        <v>M</v>
      </c>
      <c r="AZ6" s="35" t="str">
        <f t="shared" si="4"/>
        <v>T</v>
      </c>
      <c r="BA6" s="35" t="str">
        <f t="shared" si="4"/>
        <v>W</v>
      </c>
      <c r="BB6" s="35" t="str">
        <f t="shared" si="4"/>
        <v>T</v>
      </c>
      <c r="BC6" s="35" t="str">
        <f t="shared" si="4"/>
        <v>F</v>
      </c>
      <c r="BD6" s="35" t="str">
        <f t="shared" si="4"/>
        <v>S</v>
      </c>
      <c r="BE6" s="35" t="str">
        <f t="shared" si="4"/>
        <v>S</v>
      </c>
      <c r="BF6" s="35" t="str">
        <f t="shared" si="4"/>
        <v>M</v>
      </c>
      <c r="BG6" s="35" t="str">
        <f t="shared" si="4"/>
        <v>T</v>
      </c>
      <c r="BH6" s="35" t="str">
        <f t="shared" si="4"/>
        <v>W</v>
      </c>
      <c r="BI6" s="35" t="str">
        <f t="shared" si="4"/>
        <v>T</v>
      </c>
      <c r="BJ6" s="35" t="str">
        <f t="shared" si="4"/>
        <v>F</v>
      </c>
      <c r="BK6" s="35" t="str">
        <f t="shared" si="4"/>
        <v>S</v>
      </c>
      <c r="BL6" s="36" t="str">
        <f t="shared" si="4"/>
        <v>S</v>
      </c>
    </row>
    <row r="7" spans="1:64" s="26" customFormat="1" ht="30" hidden="1" customHeight="1" thickBot="1" x14ac:dyDescent="0.2">
      <c r="A7" s="13" t="s">
        <v>15</v>
      </c>
      <c r="B7" s="37"/>
      <c r="C7" s="38"/>
      <c r="D7" s="37"/>
      <c r="E7" s="37"/>
      <c r="F7" s="37"/>
      <c r="H7" s="26"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row>
    <row r="8" spans="1:64" s="46" customFormat="1" ht="30" customHeight="1" thickBot="1" x14ac:dyDescent="0.2">
      <c r="A8" s="14"/>
      <c r="B8" s="40" t="s">
        <v>33</v>
      </c>
      <c r="C8" s="41"/>
      <c r="D8" s="42"/>
      <c r="E8" s="43"/>
      <c r="F8" s="44"/>
      <c r="G8" s="17"/>
      <c r="H8" s="5" t="str">
        <f t="shared" ref="H8:H31" si="5">IF(OR(ISBLANK(task_start),ISBLANK(task_end)),"",task_end-task_start+1)</f>
        <v/>
      </c>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c r="AJ8" s="45"/>
      <c r="AK8" s="45"/>
      <c r="AL8" s="45"/>
      <c r="AM8" s="45"/>
      <c r="AN8" s="45"/>
      <c r="AO8" s="45"/>
      <c r="AP8" s="45"/>
      <c r="AQ8" s="45"/>
      <c r="AR8" s="45"/>
      <c r="AS8" s="45"/>
      <c r="AT8" s="45"/>
      <c r="AU8" s="45"/>
      <c r="AV8" s="45"/>
      <c r="AW8" s="45"/>
      <c r="AX8" s="45"/>
      <c r="AY8" s="45"/>
      <c r="AZ8" s="45"/>
      <c r="BA8" s="45"/>
      <c r="BB8" s="45"/>
      <c r="BC8" s="45"/>
      <c r="BD8" s="45"/>
      <c r="BE8" s="45"/>
      <c r="BF8" s="45"/>
      <c r="BG8" s="45"/>
      <c r="BH8" s="45"/>
      <c r="BI8" s="45"/>
      <c r="BJ8" s="45"/>
      <c r="BK8" s="45"/>
      <c r="BL8" s="45"/>
    </row>
    <row r="9" spans="1:64" s="46" customFormat="1" ht="30" customHeight="1" thickBot="1" x14ac:dyDescent="0.2">
      <c r="A9" s="14"/>
      <c r="B9" s="47" t="s">
        <v>28</v>
      </c>
      <c r="C9" s="48" t="s">
        <v>35</v>
      </c>
      <c r="D9" s="49">
        <v>1</v>
      </c>
      <c r="E9" s="50">
        <f>Project_Start</f>
        <v>45191</v>
      </c>
      <c r="F9" s="50">
        <f>DATE(2023,10,1)-1</f>
        <v>45199</v>
      </c>
      <c r="G9" s="17"/>
      <c r="H9" s="5">
        <f t="shared" si="5"/>
        <v>9</v>
      </c>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row>
    <row r="10" spans="1:64" s="46" customFormat="1" ht="30" customHeight="1" thickBot="1" x14ac:dyDescent="0.2">
      <c r="A10" s="14"/>
      <c r="B10" s="52" t="s">
        <v>29</v>
      </c>
      <c r="C10" s="48" t="s">
        <v>35</v>
      </c>
      <c r="D10" s="53">
        <v>1</v>
      </c>
      <c r="E10" s="54">
        <f>Project_Start</f>
        <v>45191</v>
      </c>
      <c r="F10" s="50">
        <f>DATE(2023,9,28)</f>
        <v>45197</v>
      </c>
      <c r="G10" s="17"/>
      <c r="H10" s="5">
        <f t="shared" si="5"/>
        <v>7</v>
      </c>
      <c r="I10" s="51"/>
      <c r="J10" s="51"/>
      <c r="K10" s="51"/>
      <c r="L10" s="51"/>
      <c r="M10" s="51"/>
      <c r="N10" s="51"/>
      <c r="O10" s="51"/>
      <c r="P10" s="51"/>
      <c r="Q10" s="51"/>
      <c r="R10" s="51"/>
      <c r="S10" s="51"/>
      <c r="T10" s="51"/>
      <c r="U10" s="55"/>
      <c r="V10" s="55"/>
      <c r="W10" s="51"/>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row>
    <row r="11" spans="1:64" s="46" customFormat="1" ht="30" customHeight="1" thickBot="1" x14ac:dyDescent="0.2">
      <c r="A11" s="13"/>
      <c r="B11" s="52" t="s">
        <v>30</v>
      </c>
      <c r="C11" s="48" t="s">
        <v>35</v>
      </c>
      <c r="D11" s="53">
        <v>1</v>
      </c>
      <c r="E11" s="54">
        <f>Project_Start</f>
        <v>45191</v>
      </c>
      <c r="F11" s="50">
        <f>DATE(2023,10,1)-1</f>
        <v>45199</v>
      </c>
      <c r="G11" s="17"/>
      <c r="H11" s="5">
        <f t="shared" si="5"/>
        <v>9</v>
      </c>
      <c r="I11" s="51"/>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row>
    <row r="12" spans="1:64" s="46" customFormat="1" ht="30" customHeight="1" thickBot="1" x14ac:dyDescent="0.2">
      <c r="A12" s="13"/>
      <c r="B12" s="52" t="s">
        <v>36</v>
      </c>
      <c r="C12" s="48" t="s">
        <v>35</v>
      </c>
      <c r="D12" s="53">
        <v>1</v>
      </c>
      <c r="E12" s="54">
        <f>F11</f>
        <v>45199</v>
      </c>
      <c r="F12" s="54">
        <f>E12+1</f>
        <v>45200</v>
      </c>
      <c r="G12" s="17"/>
      <c r="H12" s="5">
        <f t="shared" si="5"/>
        <v>2</v>
      </c>
      <c r="I12" s="51"/>
      <c r="J12" s="51"/>
      <c r="K12" s="51"/>
      <c r="L12" s="51"/>
      <c r="M12" s="51"/>
      <c r="N12" s="51"/>
      <c r="O12" s="51"/>
      <c r="P12" s="51"/>
      <c r="Q12" s="51"/>
      <c r="R12" s="51"/>
      <c r="S12" s="51"/>
      <c r="T12" s="51"/>
      <c r="U12" s="51"/>
      <c r="V12" s="51"/>
      <c r="W12" s="51"/>
      <c r="X12" s="51"/>
      <c r="Y12" s="55"/>
      <c r="Z12" s="51"/>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row>
    <row r="13" spans="1:64" s="46" customFormat="1" ht="30" customHeight="1" thickBot="1" x14ac:dyDescent="0.2">
      <c r="A13" s="13"/>
      <c r="B13" s="105" t="s">
        <v>37</v>
      </c>
      <c r="C13" s="48" t="s">
        <v>35</v>
      </c>
      <c r="D13" s="53">
        <v>1</v>
      </c>
      <c r="E13" s="54">
        <f>F12</f>
        <v>45200</v>
      </c>
      <c r="F13" s="54">
        <f>E13+2</f>
        <v>45202</v>
      </c>
      <c r="G13" s="17"/>
      <c r="H13" s="5">
        <f t="shared" si="5"/>
        <v>3</v>
      </c>
      <c r="I13" s="51"/>
      <c r="J13" s="51"/>
      <c r="K13" s="51"/>
      <c r="L13" s="51"/>
      <c r="M13" s="51"/>
      <c r="N13" s="51"/>
      <c r="O13" s="51"/>
      <c r="P13" s="51"/>
      <c r="Q13" s="51"/>
      <c r="R13" s="51"/>
      <c r="S13" s="51"/>
      <c r="T13" s="51"/>
      <c r="U13" s="51"/>
      <c r="V13" s="51"/>
      <c r="W13" s="51"/>
      <c r="X13" s="51"/>
      <c r="Y13" s="51"/>
      <c r="Z13" s="51"/>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row>
    <row r="14" spans="1:64" s="46" customFormat="1" ht="30" customHeight="1" thickBot="1" x14ac:dyDescent="0.2">
      <c r="A14" s="14"/>
      <c r="B14" s="56" t="s">
        <v>31</v>
      </c>
      <c r="C14" s="57"/>
      <c r="D14" s="58"/>
      <c r="E14" s="59"/>
      <c r="F14" s="60"/>
      <c r="G14" s="17"/>
      <c r="H14" s="5" t="str">
        <f t="shared" si="5"/>
        <v/>
      </c>
    </row>
    <row r="15" spans="1:64" s="46" customFormat="1" ht="30" customHeight="1" thickBot="1" x14ac:dyDescent="0.2">
      <c r="A15" s="14"/>
      <c r="B15" s="61" t="s">
        <v>38</v>
      </c>
      <c r="C15" s="62" t="s">
        <v>35</v>
      </c>
      <c r="D15" s="63">
        <v>1</v>
      </c>
      <c r="E15" s="64">
        <f>E13+1</f>
        <v>45201</v>
      </c>
      <c r="F15" s="64">
        <f>E15+1</f>
        <v>45202</v>
      </c>
      <c r="G15" s="17"/>
      <c r="H15" s="5">
        <f t="shared" si="5"/>
        <v>2</v>
      </c>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row>
    <row r="16" spans="1:64" s="46" customFormat="1" ht="30" customHeight="1" thickBot="1" x14ac:dyDescent="0.2">
      <c r="A16" s="13"/>
      <c r="B16" s="61" t="s">
        <v>39</v>
      </c>
      <c r="C16" s="62" t="s">
        <v>35</v>
      </c>
      <c r="D16" s="63">
        <v>1</v>
      </c>
      <c r="E16" s="64">
        <f>E15</f>
        <v>45201</v>
      </c>
      <c r="F16" s="64">
        <f>F15</f>
        <v>45202</v>
      </c>
      <c r="G16" s="17"/>
      <c r="H16" s="5">
        <f t="shared" si="5"/>
        <v>2</v>
      </c>
      <c r="I16" s="51"/>
      <c r="J16" s="51"/>
      <c r="K16" s="51"/>
      <c r="L16" s="51"/>
      <c r="M16" s="51"/>
      <c r="N16" s="51"/>
      <c r="O16" s="51"/>
      <c r="P16" s="51"/>
      <c r="Q16" s="51"/>
      <c r="R16" s="51"/>
      <c r="S16" s="51"/>
      <c r="T16" s="51"/>
      <c r="U16" s="55"/>
      <c r="V16" s="55"/>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row>
    <row r="17" spans="1:64" s="46" customFormat="1" ht="30" customHeight="1" thickBot="1" x14ac:dyDescent="0.2">
      <c r="A17" s="13"/>
      <c r="B17" s="61" t="s">
        <v>40</v>
      </c>
      <c r="C17" s="62" t="s">
        <v>35</v>
      </c>
      <c r="D17" s="63">
        <v>1</v>
      </c>
      <c r="E17" s="64">
        <f>F16</f>
        <v>45202</v>
      </c>
      <c r="F17" s="64">
        <f>E17</f>
        <v>45202</v>
      </c>
      <c r="G17" s="17"/>
      <c r="H17" s="5">
        <f t="shared" si="5"/>
        <v>1</v>
      </c>
      <c r="I17" s="51"/>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row>
    <row r="18" spans="1:64" s="46" customFormat="1" ht="30" customHeight="1" thickBot="1" x14ac:dyDescent="0.2">
      <c r="A18" s="13"/>
      <c r="B18" s="61" t="s">
        <v>41</v>
      </c>
      <c r="C18" s="62" t="s">
        <v>35</v>
      </c>
      <c r="D18" s="63">
        <v>1</v>
      </c>
      <c r="E18" s="64">
        <f>E17+1</f>
        <v>45203</v>
      </c>
      <c r="F18" s="64">
        <f>E18+16</f>
        <v>45219</v>
      </c>
      <c r="G18" s="17"/>
      <c r="H18" s="5">
        <f t="shared" si="5"/>
        <v>17</v>
      </c>
      <c r="I18" s="51"/>
      <c r="J18" s="51"/>
      <c r="K18" s="51"/>
      <c r="L18" s="51"/>
      <c r="M18" s="51"/>
      <c r="N18" s="51"/>
      <c r="O18" s="51"/>
      <c r="P18" s="51"/>
      <c r="Q18" s="51"/>
      <c r="R18" s="51"/>
      <c r="S18" s="51"/>
      <c r="T18" s="51"/>
      <c r="U18" s="51"/>
      <c r="V18" s="51"/>
      <c r="W18" s="51"/>
      <c r="X18" s="51"/>
      <c r="Y18" s="55"/>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row>
    <row r="19" spans="1:64" s="46" customFormat="1" ht="30" customHeight="1" thickBot="1" x14ac:dyDescent="0.2">
      <c r="A19" s="13"/>
      <c r="B19" s="106" t="s">
        <v>42</v>
      </c>
      <c r="C19" s="62" t="s">
        <v>35</v>
      </c>
      <c r="D19" s="63">
        <v>1</v>
      </c>
      <c r="E19" s="64">
        <f>E18</f>
        <v>45203</v>
      </c>
      <c r="F19" s="64">
        <f>F18+1</f>
        <v>45220</v>
      </c>
      <c r="G19" s="17"/>
      <c r="H19" s="5">
        <f t="shared" si="5"/>
        <v>18</v>
      </c>
      <c r="I19" s="51"/>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row>
    <row r="20" spans="1:64" s="46" customFormat="1" ht="30" customHeight="1" thickBot="1" x14ac:dyDescent="0.2">
      <c r="A20" s="13"/>
      <c r="B20" s="65" t="s">
        <v>34</v>
      </c>
      <c r="C20" s="66"/>
      <c r="D20" s="67"/>
      <c r="E20" s="68"/>
      <c r="F20" s="69"/>
      <c r="G20" s="17"/>
      <c r="H20" s="5" t="str">
        <f t="shared" si="5"/>
        <v/>
      </c>
      <c r="I20" s="70"/>
      <c r="J20" s="70"/>
      <c r="K20" s="70"/>
      <c r="L20" s="70"/>
      <c r="M20" s="70"/>
      <c r="N20" s="70"/>
      <c r="O20" s="70"/>
      <c r="P20" s="70"/>
      <c r="Q20" s="70"/>
      <c r="R20" s="70"/>
      <c r="S20" s="70"/>
      <c r="T20" s="70"/>
      <c r="U20" s="70"/>
      <c r="V20" s="70"/>
      <c r="W20" s="70"/>
      <c r="X20" s="70"/>
      <c r="Y20" s="70"/>
      <c r="Z20" s="70"/>
      <c r="AA20" s="70"/>
      <c r="AB20" s="70"/>
      <c r="AC20" s="70"/>
      <c r="AD20" s="70"/>
      <c r="AE20" s="70"/>
      <c r="AF20" s="70"/>
      <c r="AG20" s="70"/>
      <c r="AH20" s="70"/>
      <c r="AI20" s="70"/>
      <c r="AJ20" s="70"/>
      <c r="AK20" s="70"/>
      <c r="AL20" s="70"/>
      <c r="AM20" s="70"/>
      <c r="AN20" s="70"/>
      <c r="AO20" s="70"/>
      <c r="AP20" s="70"/>
      <c r="AQ20" s="70"/>
      <c r="AR20" s="70"/>
      <c r="AS20" s="70"/>
      <c r="AT20" s="70"/>
      <c r="AU20" s="70"/>
      <c r="AV20" s="70"/>
      <c r="AW20" s="70"/>
      <c r="AX20" s="70"/>
      <c r="AY20" s="70"/>
      <c r="AZ20" s="70"/>
      <c r="BA20" s="70"/>
      <c r="BB20" s="70"/>
      <c r="BC20" s="70"/>
      <c r="BD20" s="70"/>
      <c r="BE20" s="70"/>
      <c r="BF20" s="70"/>
      <c r="BG20" s="70"/>
      <c r="BH20" s="70"/>
      <c r="BI20" s="70"/>
      <c r="BJ20" s="70"/>
      <c r="BK20" s="70"/>
      <c r="BL20" s="70"/>
    </row>
    <row r="21" spans="1:64" s="46" customFormat="1" ht="31" customHeight="1" thickBot="1" x14ac:dyDescent="0.2">
      <c r="A21" s="13"/>
      <c r="B21" s="107" t="s">
        <v>43</v>
      </c>
      <c r="C21" s="72" t="s">
        <v>35</v>
      </c>
      <c r="D21" s="73">
        <v>1</v>
      </c>
      <c r="E21" s="74">
        <f>F19</f>
        <v>45220</v>
      </c>
      <c r="F21" s="74">
        <f>E21+5</f>
        <v>45225</v>
      </c>
      <c r="G21" s="17"/>
      <c r="H21" s="5">
        <f t="shared" si="5"/>
        <v>6</v>
      </c>
      <c r="I21" s="51"/>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row>
    <row r="22" spans="1:64" s="46" customFormat="1" ht="30" customHeight="1" thickBot="1" x14ac:dyDescent="0.2">
      <c r="A22" s="13"/>
      <c r="B22" s="107" t="s">
        <v>44</v>
      </c>
      <c r="C22" s="72" t="s">
        <v>35</v>
      </c>
      <c r="D22" s="73">
        <v>1</v>
      </c>
      <c r="E22" s="74">
        <f>F21+1</f>
        <v>45226</v>
      </c>
      <c r="F22" s="74">
        <f>DATE(2023,11,11)</f>
        <v>45241</v>
      </c>
      <c r="G22" s="17"/>
      <c r="H22" s="5">
        <f t="shared" si="5"/>
        <v>16</v>
      </c>
      <c r="I22" s="51"/>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row>
    <row r="23" spans="1:64" s="46" customFormat="1" ht="30" customHeight="1" thickBot="1" x14ac:dyDescent="0.2">
      <c r="A23" s="13"/>
      <c r="B23" s="107" t="s">
        <v>45</v>
      </c>
      <c r="C23" s="72" t="s">
        <v>35</v>
      </c>
      <c r="D23" s="73">
        <v>1</v>
      </c>
      <c r="E23" s="74">
        <f>F22</f>
        <v>45241</v>
      </c>
      <c r="F23" s="74">
        <f>E23+5</f>
        <v>45246</v>
      </c>
      <c r="G23" s="17"/>
      <c r="H23" s="5">
        <f t="shared" si="5"/>
        <v>6</v>
      </c>
      <c r="I23" s="51"/>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row>
    <row r="24" spans="1:64" s="46" customFormat="1" ht="30" customHeight="1" thickBot="1" x14ac:dyDescent="0.2">
      <c r="A24" s="13"/>
      <c r="B24" s="71" t="s">
        <v>38</v>
      </c>
      <c r="C24" s="72" t="s">
        <v>35</v>
      </c>
      <c r="D24" s="73">
        <v>1</v>
      </c>
      <c r="E24" s="74">
        <f>F23</f>
        <v>45246</v>
      </c>
      <c r="F24" s="74">
        <f>E24+4</f>
        <v>45250</v>
      </c>
      <c r="G24" s="17"/>
      <c r="H24" s="5">
        <f t="shared" si="5"/>
        <v>5</v>
      </c>
      <c r="I24" s="51"/>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row>
    <row r="25" spans="1:64" s="46" customFormat="1" ht="30" customHeight="1" thickBot="1" x14ac:dyDescent="0.2">
      <c r="A25" s="13"/>
      <c r="B25" s="107" t="s">
        <v>46</v>
      </c>
      <c r="C25" s="72" t="s">
        <v>35</v>
      </c>
      <c r="D25" s="73">
        <v>1</v>
      </c>
      <c r="E25" s="74">
        <f>F24</f>
        <v>45250</v>
      </c>
      <c r="F25" s="74">
        <f>DATE(2023,11,24)</f>
        <v>45254</v>
      </c>
      <c r="G25" s="17"/>
      <c r="H25" s="5">
        <f t="shared" si="5"/>
        <v>5</v>
      </c>
      <c r="I25" s="51"/>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row>
    <row r="26" spans="1:64" s="46" customFormat="1" ht="30" customHeight="1" thickBot="1" x14ac:dyDescent="0.2">
      <c r="A26" s="13"/>
      <c r="B26" s="75" t="s">
        <v>32</v>
      </c>
      <c r="C26" s="76"/>
      <c r="D26" s="77"/>
      <c r="E26" s="78"/>
      <c r="F26" s="79"/>
      <c r="G26" s="17"/>
      <c r="H26" s="5" t="str">
        <f t="shared" si="5"/>
        <v/>
      </c>
      <c r="I26" s="80"/>
      <c r="J26" s="80"/>
      <c r="K26" s="80"/>
      <c r="L26" s="80"/>
      <c r="M26" s="80"/>
      <c r="N26" s="80"/>
      <c r="O26" s="80"/>
      <c r="P26" s="80"/>
      <c r="Q26" s="80"/>
      <c r="R26" s="80"/>
      <c r="S26" s="80"/>
      <c r="T26" s="80"/>
      <c r="U26" s="80"/>
      <c r="V26" s="80"/>
      <c r="W26" s="80"/>
      <c r="X26" s="80"/>
      <c r="Y26" s="80"/>
      <c r="Z26" s="80"/>
      <c r="AA26" s="80"/>
      <c r="AB26" s="80"/>
      <c r="AC26" s="80"/>
      <c r="AD26" s="80"/>
      <c r="AE26" s="80"/>
      <c r="AF26" s="80"/>
      <c r="AG26" s="80"/>
      <c r="AH26" s="80"/>
      <c r="AI26" s="80"/>
      <c r="AJ26" s="80"/>
      <c r="AK26" s="80"/>
      <c r="AL26" s="80"/>
      <c r="AM26" s="80"/>
      <c r="AN26" s="80"/>
      <c r="AO26" s="80"/>
      <c r="AP26" s="80"/>
      <c r="AQ26" s="80"/>
      <c r="AR26" s="80"/>
      <c r="AS26" s="80"/>
      <c r="AT26" s="80"/>
      <c r="AU26" s="80"/>
      <c r="AV26" s="80"/>
      <c r="AW26" s="80"/>
      <c r="AX26" s="80"/>
      <c r="AY26" s="80"/>
      <c r="AZ26" s="80"/>
      <c r="BA26" s="80"/>
      <c r="BB26" s="80"/>
      <c r="BC26" s="80"/>
      <c r="BD26" s="80"/>
      <c r="BE26" s="80"/>
      <c r="BF26" s="80"/>
      <c r="BG26" s="80"/>
      <c r="BH26" s="80"/>
      <c r="BI26" s="80"/>
      <c r="BJ26" s="80"/>
      <c r="BK26" s="80"/>
      <c r="BL26" s="80"/>
    </row>
    <row r="27" spans="1:64" s="46" customFormat="1" ht="30" customHeight="1" thickBot="1" x14ac:dyDescent="0.2">
      <c r="A27" s="13"/>
      <c r="B27" s="81" t="s">
        <v>49</v>
      </c>
      <c r="C27" s="82" t="s">
        <v>35</v>
      </c>
      <c r="D27" s="83">
        <v>1</v>
      </c>
      <c r="E27" s="84">
        <f>F25</f>
        <v>45254</v>
      </c>
      <c r="F27" s="84">
        <f>DATE(2023,12,1)-1</f>
        <v>45260</v>
      </c>
      <c r="G27" s="17"/>
      <c r="H27" s="5">
        <f t="shared" si="5"/>
        <v>7</v>
      </c>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row>
    <row r="28" spans="1:64" s="46" customFormat="1" ht="30" customHeight="1" thickBot="1" x14ac:dyDescent="0.2">
      <c r="A28" s="13"/>
      <c r="B28" s="81" t="s">
        <v>40</v>
      </c>
      <c r="C28" s="82" t="s">
        <v>35</v>
      </c>
      <c r="D28" s="83">
        <v>1</v>
      </c>
      <c r="E28" s="84">
        <f>F27-2</f>
        <v>45258</v>
      </c>
      <c r="F28" s="84">
        <f>E28+4</f>
        <v>45262</v>
      </c>
      <c r="G28" s="17"/>
      <c r="H28" s="5">
        <f t="shared" si="5"/>
        <v>5</v>
      </c>
      <c r="I28" s="51"/>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row>
    <row r="29" spans="1:64" s="46" customFormat="1" ht="30" customHeight="1" thickBot="1" x14ac:dyDescent="0.2">
      <c r="A29" s="13"/>
      <c r="B29" s="81" t="s">
        <v>48</v>
      </c>
      <c r="C29" s="82" t="s">
        <v>35</v>
      </c>
      <c r="D29" s="83">
        <v>1</v>
      </c>
      <c r="E29" s="84">
        <f>F27</f>
        <v>45260</v>
      </c>
      <c r="F29" s="84">
        <f>E29+8</f>
        <v>45268</v>
      </c>
      <c r="G29" s="17"/>
      <c r="H29" s="5">
        <f t="shared" si="5"/>
        <v>9</v>
      </c>
      <c r="I29" s="51"/>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row>
    <row r="30" spans="1:64" s="46" customFormat="1" ht="30" customHeight="1" thickBot="1" x14ac:dyDescent="0.2">
      <c r="A30" s="13"/>
      <c r="B30" s="85"/>
      <c r="C30" s="86"/>
      <c r="D30" s="87"/>
      <c r="E30" s="88"/>
      <c r="F30" s="88"/>
      <c r="G30" s="17"/>
      <c r="H30" s="5" t="str">
        <f t="shared" si="5"/>
        <v/>
      </c>
      <c r="I30" s="45"/>
      <c r="J30" s="45"/>
      <c r="K30" s="45"/>
      <c r="L30" s="45"/>
      <c r="M30" s="45"/>
      <c r="N30" s="45"/>
      <c r="O30" s="45"/>
      <c r="P30" s="45"/>
      <c r="Q30" s="45"/>
      <c r="R30" s="45"/>
      <c r="S30" s="45"/>
      <c r="T30" s="45"/>
      <c r="U30" s="45"/>
      <c r="V30" s="45"/>
      <c r="W30" s="45"/>
      <c r="X30" s="45"/>
      <c r="Y30" s="45"/>
      <c r="Z30" s="45"/>
      <c r="AA30" s="45"/>
      <c r="AB30" s="45"/>
      <c r="AC30" s="45"/>
      <c r="AD30" s="45"/>
      <c r="AE30" s="45"/>
      <c r="AF30" s="45"/>
      <c r="AG30" s="45"/>
      <c r="AH30" s="45"/>
      <c r="AI30" s="45"/>
      <c r="AJ30" s="45"/>
      <c r="AK30" s="45"/>
      <c r="AL30" s="45"/>
      <c r="AM30" s="45"/>
      <c r="AN30" s="45"/>
      <c r="AO30" s="45"/>
      <c r="AP30" s="45"/>
      <c r="AQ30" s="45"/>
      <c r="AR30" s="45"/>
      <c r="AS30" s="45"/>
      <c r="AT30" s="45"/>
      <c r="AU30" s="45"/>
      <c r="AV30" s="45"/>
      <c r="AW30" s="45"/>
      <c r="AX30" s="45"/>
      <c r="AY30" s="45"/>
      <c r="AZ30" s="45"/>
      <c r="BA30" s="45"/>
      <c r="BB30" s="45"/>
      <c r="BC30" s="45"/>
      <c r="BD30" s="45"/>
      <c r="BE30" s="45"/>
      <c r="BF30" s="45"/>
      <c r="BG30" s="45"/>
      <c r="BH30" s="45"/>
      <c r="BI30" s="45"/>
      <c r="BJ30" s="45"/>
      <c r="BK30" s="45"/>
      <c r="BL30" s="45"/>
    </row>
    <row r="31" spans="1:64" s="46" customFormat="1" ht="30" customHeight="1" thickBot="1" x14ac:dyDescent="0.2">
      <c r="A31" s="14"/>
      <c r="B31" s="89" t="s">
        <v>0</v>
      </c>
      <c r="C31" s="90"/>
      <c r="D31" s="91"/>
      <c r="E31" s="92"/>
      <c r="F31" s="93"/>
      <c r="G31" s="17"/>
      <c r="H31" s="6" t="str">
        <f t="shared" si="5"/>
        <v/>
      </c>
      <c r="I31" s="94"/>
      <c r="J31" s="94"/>
      <c r="K31" s="94"/>
      <c r="L31" s="94"/>
      <c r="M31" s="94"/>
      <c r="N31" s="94"/>
      <c r="O31" s="94"/>
      <c r="P31" s="94"/>
      <c r="Q31" s="94"/>
      <c r="R31" s="94"/>
      <c r="S31" s="94"/>
      <c r="T31" s="94"/>
      <c r="U31" s="94"/>
      <c r="V31" s="94"/>
      <c r="W31" s="94"/>
      <c r="X31" s="94"/>
      <c r="Y31" s="94"/>
      <c r="Z31" s="94"/>
      <c r="AA31" s="94"/>
      <c r="AB31" s="94"/>
      <c r="AC31" s="94"/>
      <c r="AD31" s="94"/>
      <c r="AE31" s="94"/>
      <c r="AF31" s="94"/>
      <c r="AG31" s="94"/>
      <c r="AH31" s="94"/>
      <c r="AI31" s="94"/>
      <c r="AJ31" s="94"/>
      <c r="AK31" s="94"/>
      <c r="AL31" s="94"/>
      <c r="AM31" s="94"/>
      <c r="AN31" s="94"/>
      <c r="AO31" s="94"/>
      <c r="AP31" s="94"/>
      <c r="AQ31" s="94"/>
      <c r="AR31" s="94"/>
      <c r="AS31" s="94"/>
      <c r="AT31" s="94"/>
      <c r="AU31" s="94"/>
      <c r="AV31" s="94"/>
      <c r="AW31" s="94"/>
      <c r="AX31" s="94"/>
      <c r="AY31" s="94"/>
      <c r="AZ31" s="94"/>
      <c r="BA31" s="94"/>
      <c r="BB31" s="94"/>
      <c r="BC31" s="94"/>
      <c r="BD31" s="94"/>
      <c r="BE31" s="94"/>
      <c r="BF31" s="94"/>
      <c r="BG31" s="94"/>
      <c r="BH31" s="94"/>
      <c r="BI31" s="94"/>
      <c r="BJ31" s="94"/>
      <c r="BK31" s="94"/>
      <c r="BL31" s="94"/>
    </row>
    <row r="32" spans="1:64" ht="30" customHeight="1" x14ac:dyDescent="0.15">
      <c r="G32" s="3"/>
    </row>
    <row r="33" spans="3:6" ht="30" customHeight="1" x14ac:dyDescent="0.15">
      <c r="C33" s="16"/>
      <c r="F33" s="15"/>
    </row>
    <row r="34" spans="3:6" ht="30" customHeight="1" x14ac:dyDescent="0.15">
      <c r="C34" s="4"/>
    </row>
  </sheetData>
  <mergeCells count="18">
    <mergeCell ref="BF4:BL4"/>
    <mergeCell ref="I4:O4"/>
    <mergeCell ref="P4:V4"/>
    <mergeCell ref="W4:AC4"/>
    <mergeCell ref="AD4:AJ4"/>
    <mergeCell ref="AK4:AQ4"/>
    <mergeCell ref="AR4:AX4"/>
    <mergeCell ref="AY4:BE4"/>
    <mergeCell ref="F5:F6"/>
    <mergeCell ref="Q2:Z2"/>
    <mergeCell ref="Q1:Z1"/>
    <mergeCell ref="I1:O1"/>
    <mergeCell ref="I2:O2"/>
    <mergeCell ref="A5:A6"/>
    <mergeCell ref="B5:B6"/>
    <mergeCell ref="C5:C6"/>
    <mergeCell ref="D5:D6"/>
    <mergeCell ref="E5:E6"/>
  </mergeCells>
  <conditionalFormatting sqref="D7:D31">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3">
    <cfRule type="expression" dxfId="8" priority="6">
      <formula>AND(task_start&lt;=I$5,ROUNDDOWN((task_end-task_start+1)*task_progress,0)+task_start-1&gt;=I$5)</formula>
    </cfRule>
    <cfRule type="expression" dxfId="7" priority="7" stopIfTrue="1">
      <formula>AND(task_end&gt;=I$5,task_start&lt;J$5)</formula>
    </cfRule>
  </conditionalFormatting>
  <conditionalFormatting sqref="I15:BL19">
    <cfRule type="expression" dxfId="6" priority="4">
      <formula>AND(task_start&lt;=I$5,ROUNDDOWN((task_end-task_start+1)*task_progress,0)+task_start-1&gt;=I$5)</formula>
    </cfRule>
    <cfRule type="expression" dxfId="5" priority="5" stopIfTrue="1">
      <formula>AND(task_end&gt;=I$5,task_start&lt;J$5)</formula>
    </cfRule>
  </conditionalFormatting>
  <conditionalFormatting sqref="I21:BL25">
    <cfRule type="expression" dxfId="4" priority="2">
      <formula>AND(task_start&lt;=I$5,ROUNDDOWN((task_end-task_start+1)*task_progress,0)+task_start-1&gt;=I$5)</formula>
    </cfRule>
    <cfRule type="expression" dxfId="3" priority="3" stopIfTrue="1">
      <formula>AND(task_end&gt;=I$5,task_start&lt;J$5)</formula>
    </cfRule>
  </conditionalFormatting>
  <conditionalFormatting sqref="I27:BL29">
    <cfRule type="expression" dxfId="2" priority="36">
      <formula>AND(task_start&lt;=I$5,ROUNDDOWN((task_end-task_start+1)*task_progress,0)+task_start-1&gt;=I$5)</formula>
    </cfRule>
    <cfRule type="expression" dxfId="1" priority="37" stopIfTrue="1">
      <formula>AND(task_end&gt;=I$5,task_start&lt;J$5)</formula>
    </cfRule>
  </conditionalFormatting>
  <conditionalFormatting sqref="I4:BL29">
    <cfRule type="expression" dxfId="0" priority="1">
      <formula>AND(TODAY()&gt;=I$5, TODAY()&lt;J$5)</formula>
    </cfRule>
  </conditionalFormatting>
  <dataValidations count="13">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4" xr:uid="{4F48FC41-E335-47F1-87AA-3333A52AD81C}"/>
    <dataValidation allowBlank="1" showInputMessage="1" showErrorMessage="1" prompt="Phase 3's sample block starts in cell B20." sqref="A20" xr:uid="{956902D1-D3B5-416D-BB69-9362D193BC0A}"/>
    <dataValidation allowBlank="1" showInputMessage="1" showErrorMessage="1" prompt="Phase 4's sample block starts in cell B26." sqref="A26" xr:uid="{DE54E5DE-526D-4D71-8D03-E99B4AB2FEE5}"/>
    <dataValidation allowBlank="1" showInputMessage="1" showErrorMessage="1" prompt="This row marks the end of the Project Schedule. DO NOT enter anything in this row. _x000a_Insert new rows ABOVE this one to continue building out your Project Schedule." sqref="A31" xr:uid="{79B9237E-4DD3-4E0F-8ED6-E0B695A99D96}"/>
  </dataValidations>
  <hyperlinks>
    <hyperlink ref="B4" r:id="rId1" display="https://www.vertex42.com/ExcelTemplates/simple-gantt-chart.html" xr:uid="{00000000-0004-0000-0000-000000000000}"/>
  </hyperlinks>
  <printOptions horizontalCentered="1"/>
  <pageMargins left="0.35" right="0.35" top="0.35" bottom="0.5" header="0.3" footer="0.3"/>
  <pageSetup scale="57" fitToHeight="0" orientation="landscape" r:id="rId2"/>
  <headerFooter differentFirst="1" scaleWithDoc="0">
    <oddFooter>Page &amp;P of &amp;N</oddFooter>
  </headerFooter>
  <ignoredErrors>
    <ignoredError sqref="F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showGridLines="0" topLeftCell="A7" zoomScaleNormal="100" workbookViewId="0"/>
  </sheetViews>
  <sheetFormatPr baseColWidth="10" defaultColWidth="9" defaultRowHeight="13" x14ac:dyDescent="0.15"/>
  <cols>
    <col min="1" max="1" width="87" style="7" customWidth="1"/>
    <col min="2" max="16384" width="9" style="1"/>
  </cols>
  <sheetData>
    <row r="1" spans="1:2" ht="46.5" customHeight="1" x14ac:dyDescent="0.15"/>
    <row r="2" spans="1:2" s="9" customFormat="1" ht="16" x14ac:dyDescent="0.15">
      <c r="A2" s="98" t="s">
        <v>4</v>
      </c>
      <c r="B2" s="8"/>
    </row>
    <row r="3" spans="1:2" s="11" customFormat="1" ht="27" customHeight="1" x14ac:dyDescent="0.15">
      <c r="A3" s="99"/>
      <c r="B3" s="12"/>
    </row>
    <row r="4" spans="1:2" s="10" customFormat="1" ht="31" x14ac:dyDescent="0.45">
      <c r="A4" s="100" t="s">
        <v>3</v>
      </c>
    </row>
    <row r="5" spans="1:2" ht="74.25" customHeight="1" x14ac:dyDescent="0.15">
      <c r="A5" s="101" t="s">
        <v>11</v>
      </c>
    </row>
    <row r="6" spans="1:2" ht="26.25" customHeight="1" x14ac:dyDescent="0.15">
      <c r="A6" s="100" t="s">
        <v>14</v>
      </c>
    </row>
    <row r="7" spans="1:2" s="7" customFormat="1" ht="205" customHeight="1" x14ac:dyDescent="0.15">
      <c r="A7" s="102" t="s">
        <v>13</v>
      </c>
    </row>
    <row r="8" spans="1:2" s="10" customFormat="1" ht="31" x14ac:dyDescent="0.45">
      <c r="A8" s="100" t="s">
        <v>5</v>
      </c>
    </row>
    <row r="9" spans="1:2" ht="60" x14ac:dyDescent="0.15">
      <c r="A9" s="101" t="s">
        <v>12</v>
      </c>
    </row>
    <row r="10" spans="1:2" s="7" customFormat="1" ht="28" customHeight="1" x14ac:dyDescent="0.15">
      <c r="A10" s="103" t="s">
        <v>10</v>
      </c>
    </row>
    <row r="11" spans="1:2" s="10" customFormat="1" ht="31" x14ac:dyDescent="0.45">
      <c r="A11" s="100" t="s">
        <v>2</v>
      </c>
    </row>
    <row r="12" spans="1:2" ht="30" x14ac:dyDescent="0.15">
      <c r="A12" s="101" t="s">
        <v>9</v>
      </c>
    </row>
    <row r="13" spans="1:2" s="7" customFormat="1" ht="28" customHeight="1" x14ac:dyDescent="0.15">
      <c r="A13" s="103" t="s">
        <v>1</v>
      </c>
    </row>
    <row r="14" spans="1:2" s="10" customFormat="1" ht="31" x14ac:dyDescent="0.45">
      <c r="A14" s="100" t="s">
        <v>6</v>
      </c>
    </row>
    <row r="15" spans="1:2" ht="75" customHeight="1" x14ac:dyDescent="0.15">
      <c r="A15" s="101" t="s">
        <v>7</v>
      </c>
    </row>
    <row r="16" spans="1:2" ht="75" x14ac:dyDescent="0.15">
      <c r="A16" s="101" t="s">
        <v>8</v>
      </c>
    </row>
    <row r="17" spans="1:1" x14ac:dyDescent="0.15">
      <c r="A17" s="104"/>
    </row>
    <row r="18" spans="1:1" x14ac:dyDescent="0.15">
      <c r="A18" s="104"/>
    </row>
    <row r="19" spans="1:1" x14ac:dyDescent="0.15">
      <c r="A19" s="104"/>
    </row>
    <row r="20" spans="1:1" x14ac:dyDescent="0.15">
      <c r="A20" s="104"/>
    </row>
    <row r="21" spans="1:1" x14ac:dyDescent="0.15">
      <c r="A21" s="104"/>
    </row>
    <row r="22" spans="1:1" x14ac:dyDescent="0.15">
      <c r="A22" s="104"/>
    </row>
    <row r="23" spans="1:1" x14ac:dyDescent="0.15">
      <c r="A23" s="104"/>
    </row>
    <row r="24" spans="1:1" x14ac:dyDescent="0.15">
      <c r="A24" s="104"/>
    </row>
  </sheetData>
  <hyperlinks>
    <hyperlink ref="A13" r:id="rId1" xr:uid="{00000000-0004-0000-0100-000000000000}"/>
    <hyperlink ref="A10" r:id="rId2" xr:uid="{00000000-0004-0000-0100-000001000000}"/>
    <hyperlink ref="A2" r:id="rId3" xr:uid="{00000000-0004-0000-0100-000003000000}"/>
  </hyperlinks>
  <pageMargins left="0.5" right="0.5" top="0.5" bottom="0.5" header="0.3" footer="0.3"/>
  <pageSetup orientation="portrait" r:id="rId4"/>
  <drawing r:id="rId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2239A0-E68C-493F-BEE6-C77FEA397FD6}">
  <ds:schemaRefs>
    <ds:schemaRef ds:uri="http://purl.org/dc/elements/1.1/"/>
    <ds:schemaRef ds:uri="16c05727-aa75-4e4a-9b5f-8a80a1165891"/>
    <ds:schemaRef ds:uri="http://schemas.microsoft.com/sharepoint/v3"/>
    <ds:schemaRef ds:uri="http://schemas.microsoft.com/office/2006/documentManagement/types"/>
    <ds:schemaRef ds:uri="http://schemas.microsoft.com/office/infopath/2007/PartnerControls"/>
    <ds:schemaRef ds:uri="http://purl.org/dc/dcmitype/"/>
    <ds:schemaRef ds:uri="http://schemas.openxmlformats.org/package/2006/metadata/core-properties"/>
    <ds:schemaRef ds:uri="230e9df3-be65-4c73-a93b-d1236ebd677e"/>
    <ds:schemaRef ds:uri="http://schemas.microsoft.com/office/2006/metadata/properties"/>
    <ds:schemaRef ds:uri="71af3243-3dd4-4a8d-8c0d-dd76da1f02a5"/>
    <ds:schemaRef ds:uri="http://www.w3.org/XML/1998/namespace"/>
    <ds:schemaRef ds:uri="http://purl.org/dc/terms/"/>
  </ds:schemaRefs>
</ds:datastoreItem>
</file>

<file path=customXml/itemProps2.xml><?xml version="1.0" encoding="utf-8"?>
<ds:datastoreItem xmlns:ds="http://schemas.openxmlformats.org/officeDocument/2006/customXml" ds:itemID="{97245281-08F3-4104-84BD-39F3D8CFB195}">
  <ds:schemaRefs>
    <ds:schemaRef ds:uri="http://schemas.microsoft.com/sharepoint/v3/contenttype/forms"/>
  </ds:schemaRefs>
</ds:datastoreItem>
</file>

<file path=customXml/itemProps3.xml><?xml version="1.0" encoding="utf-8"?>
<ds:datastoreItem xmlns:ds="http://schemas.openxmlformats.org/officeDocument/2006/customXml" ds:itemID="{A09426A3-87E9-4865-8A6C-3456B026AE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 schedule</vt:lpstr>
      <vt:lpstr>About</vt:lpstr>
      <vt:lpstr>Display_Week</vt:lpstr>
      <vt:lpstr>'Project schedule'!Print_Titles</vt:lpstr>
      <vt:lpstr>Project_Start</vt:lpstr>
      <vt:lpstr>'Project schedule'!task_end</vt:lpstr>
      <vt:lpstr>'Project schedule'!task_progress</vt:lpstr>
      <vt:lpstr>'Project 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Agustín Emilio González Uriarte (agustin.gonzalez)</dc:creator>
  <dc:description/>
  <cp:lastModifiedBy>Agustín Emilio González Uriarte (agustin.gonzalez)</cp:lastModifiedBy>
  <dcterms:created xsi:type="dcterms:W3CDTF">2022-03-11T22:41:12Z</dcterms:created>
  <dcterms:modified xsi:type="dcterms:W3CDTF">2023-12-13T23:41:26Z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