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iacomotommi\Documents\.Tutta la Programmazione dell'Uni\Python x Visu\"/>
    </mc:Choice>
  </mc:AlternateContent>
  <xr:revisionPtr revIDLastSave="0" documentId="8_{C8C48585-15E3-4A03-AF58-CC35281B64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9" i="1" l="1"/>
  <c r="M139" i="1"/>
  <c r="N139" i="1"/>
  <c r="L140" i="1"/>
  <c r="M140" i="1"/>
  <c r="N140" i="1"/>
  <c r="L142" i="1"/>
  <c r="M142" i="1"/>
  <c r="N142" i="1"/>
  <c r="L143" i="1"/>
  <c r="M143" i="1"/>
  <c r="N143" i="1"/>
  <c r="K143" i="1"/>
  <c r="K142" i="1"/>
  <c r="K140" i="1"/>
  <c r="K139" i="1"/>
  <c r="L137" i="1"/>
  <c r="M137" i="1"/>
  <c r="N137" i="1"/>
  <c r="K137" i="1"/>
  <c r="L136" i="1"/>
  <c r="M136" i="1"/>
  <c r="N136" i="1"/>
  <c r="K136" i="1"/>
  <c r="L134" i="1"/>
  <c r="M134" i="1"/>
  <c r="N134" i="1"/>
  <c r="K134" i="1"/>
  <c r="L133" i="1"/>
  <c r="M133" i="1"/>
  <c r="N133" i="1"/>
  <c r="K133" i="1"/>
  <c r="L131" i="1"/>
  <c r="M131" i="1"/>
  <c r="N131" i="1"/>
  <c r="K131" i="1"/>
  <c r="N130" i="1"/>
  <c r="L130" i="1"/>
  <c r="M130" i="1"/>
  <c r="K130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9" i="1"/>
  <c r="J85" i="1"/>
  <c r="I85" i="1"/>
  <c r="H85" i="1"/>
  <c r="G85" i="1"/>
  <c r="E85" i="1"/>
  <c r="D85" i="1"/>
  <c r="C85" i="1"/>
  <c r="B85" i="1"/>
  <c r="J84" i="1"/>
  <c r="I84" i="1"/>
  <c r="H84" i="1"/>
  <c r="G84" i="1"/>
  <c r="E84" i="1"/>
  <c r="D84" i="1"/>
  <c r="C84" i="1"/>
  <c r="B84" i="1"/>
  <c r="J83" i="1"/>
  <c r="I83" i="1"/>
  <c r="H83" i="1"/>
  <c r="G83" i="1"/>
  <c r="E83" i="1"/>
  <c r="D83" i="1"/>
  <c r="C83" i="1"/>
  <c r="B83" i="1"/>
</calcChain>
</file>

<file path=xl/sharedStrings.xml><?xml version="1.0" encoding="utf-8"?>
<sst xmlns="http://schemas.openxmlformats.org/spreadsheetml/2006/main" count="235" uniqueCount="98">
  <si>
    <t>Time</t>
  </si>
  <si>
    <t>AirTemp 2023</t>
  </si>
  <si>
    <t>AirTemp 2024</t>
  </si>
  <si>
    <t>TrackTemp 2023</t>
  </si>
  <si>
    <t>TrackTemp 2024</t>
  </si>
  <si>
    <t>Humidity 2023</t>
  </si>
  <si>
    <t>Pressure 2023</t>
  </si>
  <si>
    <t>Humidity 2024</t>
  </si>
  <si>
    <t>Pressure 2024</t>
  </si>
  <si>
    <t>WindDirection</t>
  </si>
  <si>
    <t>WindSpeed</t>
  </si>
  <si>
    <t>Time 2023</t>
  </si>
  <si>
    <t>Media</t>
  </si>
  <si>
    <t>Min</t>
  </si>
  <si>
    <t>Max</t>
  </si>
  <si>
    <t>NOR</t>
  </si>
  <si>
    <t>4</t>
  </si>
  <si>
    <t>SOFT</t>
  </si>
  <si>
    <t>McLaren</t>
  </si>
  <si>
    <t>1</t>
  </si>
  <si>
    <t>VER</t>
  </si>
  <si>
    <t>Red Bull Racing</t>
  </si>
  <si>
    <t>SAI</t>
  </si>
  <si>
    <t>55</t>
  </si>
  <si>
    <t>Ferrari</t>
  </si>
  <si>
    <t>LEC</t>
  </si>
  <si>
    <t>16</t>
  </si>
  <si>
    <t>PIA</t>
  </si>
  <si>
    <t>81</t>
  </si>
  <si>
    <t>RUS</t>
  </si>
  <si>
    <t>63</t>
  </si>
  <si>
    <t>Mercedes</t>
  </si>
  <si>
    <t>GAS</t>
  </si>
  <si>
    <t>10</t>
  </si>
  <si>
    <t>Alpine</t>
  </si>
  <si>
    <t>ALO</t>
  </si>
  <si>
    <t>14</t>
  </si>
  <si>
    <t>Aston Martin</t>
  </si>
  <si>
    <t>MAG</t>
  </si>
  <si>
    <t>20</t>
  </si>
  <si>
    <t>Haas F1 Team</t>
  </si>
  <si>
    <t>TSU</t>
  </si>
  <si>
    <t>22</t>
  </si>
  <si>
    <t>RB</t>
  </si>
  <si>
    <t>HUL</t>
  </si>
  <si>
    <t>27</t>
  </si>
  <si>
    <t>OCO</t>
  </si>
  <si>
    <t>31</t>
  </si>
  <si>
    <t>STR</t>
  </si>
  <si>
    <t>18</t>
  </si>
  <si>
    <t>ALB</t>
  </si>
  <si>
    <t>23</t>
  </si>
  <si>
    <t>Williams</t>
  </si>
  <si>
    <t>COL</t>
  </si>
  <si>
    <t>43</t>
  </si>
  <si>
    <t>BOT</t>
  </si>
  <si>
    <t>77</t>
  </si>
  <si>
    <t>Kick Sauber</t>
  </si>
  <si>
    <t>HAM</t>
  </si>
  <si>
    <t>44</t>
  </si>
  <si>
    <t>ZHO</t>
  </si>
  <si>
    <t>24</t>
  </si>
  <si>
    <t>PER</t>
  </si>
  <si>
    <t>11</t>
  </si>
  <si>
    <t>AlphaTauri</t>
  </si>
  <si>
    <t>Alfa Romeo</t>
  </si>
  <si>
    <t>RIC</t>
  </si>
  <si>
    <t>3</t>
  </si>
  <si>
    <t>SAR</t>
  </si>
  <si>
    <t>2</t>
  </si>
  <si>
    <t>TIME</t>
  </si>
  <si>
    <t>DRIVER</t>
  </si>
  <si>
    <t>DRIVER NUM</t>
  </si>
  <si>
    <t>LAP TIME</t>
  </si>
  <si>
    <t>STINT</t>
  </si>
  <si>
    <t>LAP NUMBER</t>
  </si>
  <si>
    <t>SECTOR 1 TIME</t>
  </si>
  <si>
    <t>SECTOR 2 TIME</t>
  </si>
  <si>
    <t>DELETED</t>
  </si>
  <si>
    <t>POSITION</t>
  </si>
  <si>
    <t>TEAM</t>
  </si>
  <si>
    <t>FRESH TYRE</t>
  </si>
  <si>
    <t>COMPOUND</t>
  </si>
  <si>
    <t>TYRE LIFE</t>
  </si>
  <si>
    <t>PERSONAL BEST</t>
  </si>
  <si>
    <t>SECTOR 3 TIME</t>
  </si>
  <si>
    <t>SPEED TRAP 1</t>
  </si>
  <si>
    <t>SPEED TRAP 2</t>
  </si>
  <si>
    <t>SPEED FINISH LINE</t>
  </si>
  <si>
    <t>SPEED RETTILINEO</t>
  </si>
  <si>
    <t>TRACK STATUS *</t>
  </si>
  <si>
    <t>* Track status indica lo stato delle bandiere in pista</t>
  </si>
  <si>
    <t>1: Track clear</t>
  </si>
  <si>
    <t>2: yellow flag</t>
  </si>
  <si>
    <t>4: safety car</t>
  </si>
  <si>
    <t>5: Red flag</t>
  </si>
  <si>
    <t>6: VSC</t>
  </si>
  <si>
    <t>QUALIFICA DEL SABATO -- Soleggiato, no nuvole, no pioggia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</si>
</sst>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yyyy\-mm\-dd\ hh:mm:ss"/>
    <numFmt numFmtId="166" formatCode="hh:mm:ss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1">
      <alignment horizontal="center"/>
    </xf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>
      <alignment horizontal="center"/>
    </xf>
    <xf numFmtId="9" fontId="0" fillId="0" borderId="0" xfId="0" applyNumberFormat="1"/>
    <xf numFmtId="164" fontId="1" fillId="0" borderId="1" xfId="1" applyNumberFormat="1">
      <alignment horizontal="center"/>
    </xf>
    <xf numFmtId="164" fontId="0" fillId="0" borderId="0" xfId="0" applyNumberFormat="1"/>
    <xf numFmtId="0" fontId="2" fillId="0" borderId="1" xfId="1" applyFont="1">
      <alignment horizontal="center"/>
    </xf>
    <xf numFmtId="9" fontId="2" fillId="0" borderId="1" xfId="1" applyNumberFormat="1" applyFont="1">
      <alignment horizontal="center"/>
    </xf>
    <xf numFmtId="164" fontId="2" fillId="0" borderId="1" xfId="1" applyNumberFormat="1" applyFont="1">
      <alignment horizontal="center"/>
    </xf>
    <xf numFmtId="1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3" fillId="0" borderId="0" xfId="0" applyFont="1"/>
    <xf numFmtId="164" fontId="3" fillId="0" borderId="2" xfId="0" applyNumberFormat="1" applyFont="1" applyBorder="1"/>
    <xf numFmtId="0" fontId="3" fillId="0" borderId="2" xfId="0" applyFont="1" applyBorder="1"/>
    <xf numFmtId="166" fontId="0" fillId="0" borderId="0" xfId="0" applyNumberFormat="1"/>
    <xf numFmtId="1" fontId="3" fillId="0" borderId="0" xfId="0" applyNumberFormat="1" applyFont="1"/>
    <xf numFmtId="9" fontId="0" fillId="0" borderId="0" xfId="2" applyFont="1"/>
    <xf numFmtId="164" fontId="0" fillId="0" borderId="0" xfId="0" applyNumberFormat="1" applyAlignment="1">
      <alignment horizontal="center"/>
    </xf>
  </cellXfs>
  <cellStyles count="3">
    <cellStyle name="Normale" xfId="0" builtinId="0"/>
    <cellStyle name="Pandas" xfId="1" xr:uid="{00000000-0005-0000-0000-000001000000}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3"/>
  <sheetViews>
    <sheetView tabSelected="1" topLeftCell="A119" workbookViewId="0">
      <selection activeCell="N97" sqref="N97"/>
    </sheetView>
  </sheetViews>
  <sheetFormatPr defaultRowHeight="14.4" x14ac:dyDescent="0.3"/>
  <cols>
    <col min="1" max="1" width="10.5546875" style="4" bestFit="1" customWidth="1"/>
    <col min="2" max="3" width="12.5546875" bestFit="1" customWidth="1"/>
    <col min="4" max="5" width="14.88671875" bestFit="1" customWidth="1"/>
    <col min="6" max="6" width="12.33203125" bestFit="1" customWidth="1"/>
    <col min="7" max="7" width="13.21875" style="2" bestFit="1" customWidth="1"/>
    <col min="8" max="10" width="13.88671875" bestFit="1" customWidth="1"/>
    <col min="11" max="11" width="13.77734375" bestFit="1" customWidth="1"/>
    <col min="12" max="12" width="12.6640625" bestFit="1" customWidth="1"/>
    <col min="13" max="14" width="16.6640625" bestFit="1" customWidth="1"/>
    <col min="15" max="15" width="14.6640625" bestFit="1" customWidth="1"/>
    <col min="16" max="16" width="13.88671875" customWidth="1"/>
    <col min="17" max="17" width="11.77734375" customWidth="1"/>
    <col min="18" max="18" width="10.77734375" bestFit="1" customWidth="1"/>
    <col min="19" max="19" width="14.21875" bestFit="1" customWidth="1"/>
    <col min="20" max="20" width="16" customWidth="1"/>
    <col min="21" max="21" width="9.88671875" customWidth="1"/>
    <col min="22" max="22" width="10.6640625" bestFit="1" customWidth="1"/>
    <col min="23" max="23" width="13.77734375" customWidth="1"/>
    <col min="24" max="24" width="13.21875" customWidth="1"/>
    <col min="25" max="25" width="18.109375" bestFit="1" customWidth="1"/>
    <col min="26" max="26" width="13.109375" bestFit="1" customWidth="1"/>
    <col min="27" max="27" width="13.6640625" bestFit="1" customWidth="1"/>
    <col min="29" max="29" width="15.6640625" bestFit="1" customWidth="1"/>
  </cols>
  <sheetData>
    <row r="1" spans="1:24" x14ac:dyDescent="0.3">
      <c r="A1" s="17" t="s">
        <v>97</v>
      </c>
      <c r="B1" s="17"/>
      <c r="C1" s="17"/>
      <c r="D1" s="17"/>
      <c r="E1" s="17"/>
      <c r="F1" s="17"/>
      <c r="G1" s="17"/>
      <c r="H1" s="17"/>
      <c r="I1" s="17"/>
      <c r="J1" s="17"/>
    </row>
    <row r="2" spans="1:24" x14ac:dyDescent="0.3">
      <c r="A2" s="3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6" t="s">
        <v>5</v>
      </c>
      <c r="H2" s="5" t="s">
        <v>6</v>
      </c>
      <c r="I2" s="6" t="s">
        <v>7</v>
      </c>
      <c r="J2" s="5" t="s">
        <v>8</v>
      </c>
      <c r="N2" s="1"/>
      <c r="P2" s="1" t="s">
        <v>9</v>
      </c>
      <c r="Q2" s="1" t="s">
        <v>10</v>
      </c>
      <c r="S2" s="7" t="s">
        <v>11</v>
      </c>
      <c r="U2" s="1"/>
      <c r="W2" s="1" t="s">
        <v>9</v>
      </c>
      <c r="X2" s="1" t="s">
        <v>10</v>
      </c>
    </row>
    <row r="3" spans="1:24" x14ac:dyDescent="0.3">
      <c r="A3" s="4">
        <v>3.7717592592592588E-4</v>
      </c>
      <c r="B3">
        <v>35.5</v>
      </c>
      <c r="C3">
        <v>28.5</v>
      </c>
      <c r="D3">
        <v>42.6</v>
      </c>
      <c r="E3">
        <v>39.200000000000003</v>
      </c>
      <c r="G3" s="16">
        <v>40</v>
      </c>
      <c r="H3">
        <v>1005.5</v>
      </c>
      <c r="I3" s="2">
        <v>12</v>
      </c>
      <c r="J3">
        <v>993.5</v>
      </c>
      <c r="P3">
        <v>289</v>
      </c>
      <c r="Q3">
        <v>1.7</v>
      </c>
      <c r="S3" s="4">
        <v>4.280555555555556E-4</v>
      </c>
      <c r="W3">
        <v>176</v>
      </c>
      <c r="X3">
        <v>2</v>
      </c>
    </row>
    <row r="4" spans="1:24" x14ac:dyDescent="0.3">
      <c r="A4" s="4">
        <v>1.071608796296296E-3</v>
      </c>
      <c r="B4">
        <v>35.5</v>
      </c>
      <c r="C4">
        <v>28.5</v>
      </c>
      <c r="D4">
        <v>42.6</v>
      </c>
      <c r="E4">
        <v>39.200000000000003</v>
      </c>
      <c r="G4" s="2">
        <v>41</v>
      </c>
      <c r="H4">
        <v>1005.6</v>
      </c>
      <c r="I4" s="2">
        <v>12</v>
      </c>
      <c r="J4">
        <v>993.4</v>
      </c>
      <c r="P4">
        <v>241</v>
      </c>
      <c r="Q4">
        <v>2.2000000000000002</v>
      </c>
      <c r="S4" s="4">
        <v>1.122673611111111E-3</v>
      </c>
      <c r="W4">
        <v>180</v>
      </c>
      <c r="X4">
        <v>2.4</v>
      </c>
    </row>
    <row r="5" spans="1:24" x14ac:dyDescent="0.3">
      <c r="A5" s="4">
        <v>1.7660648148148149E-3</v>
      </c>
      <c r="B5">
        <v>35.4</v>
      </c>
      <c r="C5">
        <v>28.5</v>
      </c>
      <c r="D5">
        <v>42.6</v>
      </c>
      <c r="E5">
        <v>39.200000000000003</v>
      </c>
      <c r="G5" s="2">
        <v>41</v>
      </c>
      <c r="H5">
        <v>1005.6</v>
      </c>
      <c r="I5" s="2">
        <v>12</v>
      </c>
      <c r="J5">
        <v>993.4</v>
      </c>
      <c r="P5">
        <v>298</v>
      </c>
      <c r="Q5">
        <v>2.2000000000000002</v>
      </c>
      <c r="S5" s="4">
        <v>1.81693287037037E-3</v>
      </c>
      <c r="W5">
        <v>169</v>
      </c>
      <c r="X5">
        <v>1.8</v>
      </c>
    </row>
    <row r="6" spans="1:24" x14ac:dyDescent="0.3">
      <c r="A6" s="4">
        <v>2.460578703703704E-3</v>
      </c>
      <c r="B6">
        <v>35.5</v>
      </c>
      <c r="C6">
        <v>28.5</v>
      </c>
      <c r="D6">
        <v>42.5</v>
      </c>
      <c r="E6">
        <v>39.1</v>
      </c>
      <c r="G6" s="2">
        <v>41</v>
      </c>
      <c r="H6">
        <v>1005.5</v>
      </c>
      <c r="I6" s="2">
        <v>12</v>
      </c>
      <c r="J6">
        <v>993.5</v>
      </c>
      <c r="P6">
        <v>310</v>
      </c>
      <c r="Q6">
        <v>2.2000000000000002</v>
      </c>
      <c r="S6" s="4">
        <v>2.5115509259259262E-3</v>
      </c>
      <c r="W6">
        <v>170</v>
      </c>
      <c r="X6">
        <v>2.1</v>
      </c>
    </row>
    <row r="7" spans="1:24" x14ac:dyDescent="0.3">
      <c r="A7" s="4">
        <v>3.1549652777777778E-3</v>
      </c>
      <c r="B7">
        <v>35.299999999999997</v>
      </c>
      <c r="C7">
        <v>28.4</v>
      </c>
      <c r="D7">
        <v>42.5</v>
      </c>
      <c r="E7">
        <v>39</v>
      </c>
      <c r="G7" s="2">
        <v>41</v>
      </c>
      <c r="H7">
        <v>1005.6</v>
      </c>
      <c r="I7" s="2">
        <v>12</v>
      </c>
      <c r="J7">
        <v>993.5</v>
      </c>
      <c r="P7">
        <v>268</v>
      </c>
      <c r="Q7">
        <v>0.8</v>
      </c>
      <c r="S7" s="4">
        <v>3.2059837962962971E-3</v>
      </c>
      <c r="W7">
        <v>186</v>
      </c>
      <c r="X7">
        <v>1.3</v>
      </c>
    </row>
    <row r="8" spans="1:24" x14ac:dyDescent="0.3">
      <c r="A8" s="4">
        <v>3.8496180555555562E-3</v>
      </c>
      <c r="B8">
        <v>35.299999999999997</v>
      </c>
      <c r="C8">
        <v>28.4</v>
      </c>
      <c r="D8">
        <v>42.4</v>
      </c>
      <c r="E8">
        <v>39.1</v>
      </c>
      <c r="G8" s="2">
        <v>40</v>
      </c>
      <c r="H8">
        <v>1005.5</v>
      </c>
      <c r="I8" s="2">
        <v>12</v>
      </c>
      <c r="J8">
        <v>993.5</v>
      </c>
      <c r="P8">
        <v>259</v>
      </c>
      <c r="Q8">
        <v>1.2</v>
      </c>
      <c r="S8" s="4">
        <v>3.9004282407407412E-3</v>
      </c>
      <c r="W8">
        <v>158</v>
      </c>
      <c r="X8">
        <v>1.8</v>
      </c>
    </row>
    <row r="9" spans="1:24" x14ac:dyDescent="0.3">
      <c r="A9" s="4">
        <v>4.5440509259259262E-3</v>
      </c>
      <c r="B9">
        <v>35.200000000000003</v>
      </c>
      <c r="C9">
        <v>28.5</v>
      </c>
      <c r="D9">
        <v>42.4</v>
      </c>
      <c r="E9">
        <v>39</v>
      </c>
      <c r="G9" s="2">
        <v>40</v>
      </c>
      <c r="H9">
        <v>1005.6</v>
      </c>
      <c r="I9" s="2">
        <v>12</v>
      </c>
      <c r="J9">
        <v>993.4</v>
      </c>
      <c r="P9">
        <v>322</v>
      </c>
      <c r="Q9">
        <v>1.2</v>
      </c>
      <c r="S9" s="4">
        <v>4.5948611111111112E-3</v>
      </c>
      <c r="W9">
        <v>141</v>
      </c>
      <c r="X9">
        <v>1.9</v>
      </c>
    </row>
    <row r="10" spans="1:24" x14ac:dyDescent="0.3">
      <c r="A10" s="4">
        <v>5.2387499999999986E-3</v>
      </c>
      <c r="B10">
        <v>35.299999999999997</v>
      </c>
      <c r="C10">
        <v>28.4</v>
      </c>
      <c r="D10">
        <v>42.4</v>
      </c>
      <c r="E10">
        <v>38.9</v>
      </c>
      <c r="G10" s="2">
        <v>40</v>
      </c>
      <c r="H10">
        <v>1005.6</v>
      </c>
      <c r="I10" s="2">
        <v>13</v>
      </c>
      <c r="J10">
        <v>993.5</v>
      </c>
      <c r="P10">
        <v>279</v>
      </c>
      <c r="Q10">
        <v>1.2</v>
      </c>
      <c r="S10" s="4">
        <v>5.2892939814814816E-3</v>
      </c>
      <c r="W10">
        <v>176</v>
      </c>
      <c r="X10">
        <v>2.8</v>
      </c>
    </row>
    <row r="11" spans="1:24" x14ac:dyDescent="0.3">
      <c r="A11" s="4">
        <v>5.9332986111111114E-3</v>
      </c>
      <c r="B11">
        <v>35.299999999999997</v>
      </c>
      <c r="C11">
        <v>28.5</v>
      </c>
      <c r="D11">
        <v>42.5</v>
      </c>
      <c r="E11">
        <v>38.799999999999997</v>
      </c>
      <c r="G11" s="2">
        <v>40</v>
      </c>
      <c r="H11">
        <v>1005.6</v>
      </c>
      <c r="I11" s="2">
        <v>12</v>
      </c>
      <c r="J11">
        <v>993.5</v>
      </c>
      <c r="P11">
        <v>302</v>
      </c>
      <c r="Q11">
        <v>1.5</v>
      </c>
      <c r="S11" s="4">
        <v>5.9837384259259262E-3</v>
      </c>
      <c r="W11">
        <v>181</v>
      </c>
      <c r="X11">
        <v>2.8</v>
      </c>
    </row>
    <row r="12" spans="1:24" x14ac:dyDescent="0.3">
      <c r="A12" s="4">
        <v>6.6277777777777776E-3</v>
      </c>
      <c r="B12">
        <v>35.299999999999997</v>
      </c>
      <c r="C12">
        <v>28.5</v>
      </c>
      <c r="D12">
        <v>42.4</v>
      </c>
      <c r="E12">
        <v>38.700000000000003</v>
      </c>
      <c r="G12" s="2">
        <v>40</v>
      </c>
      <c r="H12">
        <v>1005.5</v>
      </c>
      <c r="I12" s="2">
        <v>12</v>
      </c>
      <c r="J12">
        <v>993.5</v>
      </c>
      <c r="P12">
        <v>285</v>
      </c>
      <c r="Q12">
        <v>1.8</v>
      </c>
      <c r="S12" s="4">
        <v>6.6781712962962966E-3</v>
      </c>
      <c r="W12">
        <v>174</v>
      </c>
      <c r="X12">
        <v>2</v>
      </c>
    </row>
    <row r="13" spans="1:24" x14ac:dyDescent="0.3">
      <c r="A13" s="4">
        <v>7.3222222222222222E-3</v>
      </c>
      <c r="B13">
        <v>35.299999999999997</v>
      </c>
      <c r="C13">
        <v>28.5</v>
      </c>
      <c r="D13">
        <v>42.2</v>
      </c>
      <c r="E13">
        <v>38.6</v>
      </c>
      <c r="G13" s="2">
        <v>40</v>
      </c>
      <c r="H13">
        <v>1005.5</v>
      </c>
      <c r="I13" s="2">
        <v>13</v>
      </c>
      <c r="J13">
        <v>993.4</v>
      </c>
      <c r="P13">
        <v>279</v>
      </c>
      <c r="Q13">
        <v>1.3</v>
      </c>
      <c r="S13" s="4">
        <v>7.3726041666666671E-3</v>
      </c>
      <c r="W13">
        <v>158</v>
      </c>
      <c r="X13">
        <v>2.6</v>
      </c>
    </row>
    <row r="14" spans="1:24" x14ac:dyDescent="0.3">
      <c r="A14" s="4">
        <v>8.0167013888888892E-3</v>
      </c>
      <c r="B14">
        <v>35.299999999999997</v>
      </c>
      <c r="C14">
        <v>28.5</v>
      </c>
      <c r="D14">
        <v>42.2</v>
      </c>
      <c r="E14">
        <v>38.5</v>
      </c>
      <c r="G14" s="2">
        <v>40</v>
      </c>
      <c r="H14">
        <v>1005.5</v>
      </c>
      <c r="I14" s="2">
        <v>12</v>
      </c>
      <c r="J14">
        <v>993.4</v>
      </c>
      <c r="P14">
        <v>266</v>
      </c>
      <c r="Q14">
        <v>1.7</v>
      </c>
      <c r="S14" s="4">
        <v>8.0674074074074068E-3</v>
      </c>
      <c r="W14">
        <v>159</v>
      </c>
      <c r="X14">
        <v>2.6</v>
      </c>
    </row>
    <row r="15" spans="1:24" x14ac:dyDescent="0.3">
      <c r="A15" s="4">
        <v>8.7113310185185176E-3</v>
      </c>
      <c r="B15">
        <v>35.299999999999997</v>
      </c>
      <c r="C15">
        <v>28.4</v>
      </c>
      <c r="D15">
        <v>42.3</v>
      </c>
      <c r="E15">
        <v>38.5</v>
      </c>
      <c r="G15" s="2">
        <v>40</v>
      </c>
      <c r="H15">
        <v>1005.5</v>
      </c>
      <c r="I15" s="2">
        <v>13</v>
      </c>
      <c r="J15">
        <v>993.4</v>
      </c>
      <c r="P15">
        <v>285</v>
      </c>
      <c r="Q15">
        <v>1.3</v>
      </c>
      <c r="S15" s="4">
        <v>8.7618402777777781E-3</v>
      </c>
      <c r="W15">
        <v>181</v>
      </c>
      <c r="X15">
        <v>2.4</v>
      </c>
    </row>
    <row r="16" spans="1:24" x14ac:dyDescent="0.3">
      <c r="A16" s="4">
        <v>9.4056828703703698E-3</v>
      </c>
      <c r="B16">
        <v>35.299999999999997</v>
      </c>
      <c r="C16">
        <v>28.5</v>
      </c>
      <c r="D16">
        <v>42.4</v>
      </c>
      <c r="E16">
        <v>38.6</v>
      </c>
      <c r="G16" s="2">
        <v>40</v>
      </c>
      <c r="H16">
        <v>1005.4</v>
      </c>
      <c r="I16" s="2">
        <v>12</v>
      </c>
      <c r="J16">
        <v>993.5</v>
      </c>
      <c r="P16">
        <v>282</v>
      </c>
      <c r="Q16">
        <v>2.2000000000000002</v>
      </c>
      <c r="S16" s="4">
        <v>9.4566435185185187E-3</v>
      </c>
      <c r="W16">
        <v>187</v>
      </c>
      <c r="X16">
        <v>2.5</v>
      </c>
    </row>
    <row r="17" spans="1:24" x14ac:dyDescent="0.3">
      <c r="A17" s="4">
        <v>1.010045138888889E-2</v>
      </c>
      <c r="B17">
        <v>35.299999999999997</v>
      </c>
      <c r="C17">
        <v>28.5</v>
      </c>
      <c r="D17">
        <v>42.4</v>
      </c>
      <c r="E17">
        <v>38.6</v>
      </c>
      <c r="G17" s="2">
        <v>40</v>
      </c>
      <c r="H17">
        <v>1005.5</v>
      </c>
      <c r="I17" s="2">
        <v>12</v>
      </c>
      <c r="J17">
        <v>993.2</v>
      </c>
      <c r="P17">
        <v>212</v>
      </c>
      <c r="Q17">
        <v>1.7</v>
      </c>
      <c r="S17" s="4">
        <v>1.01508912037037E-2</v>
      </c>
      <c r="W17">
        <v>179</v>
      </c>
      <c r="X17">
        <v>2.9</v>
      </c>
    </row>
    <row r="18" spans="1:24" x14ac:dyDescent="0.3">
      <c r="A18" s="4">
        <v>1.0794907407407409E-2</v>
      </c>
      <c r="B18">
        <v>35.299999999999997</v>
      </c>
      <c r="C18">
        <v>28.5</v>
      </c>
      <c r="D18">
        <v>42.3</v>
      </c>
      <c r="E18">
        <v>38.799999999999997</v>
      </c>
      <c r="G18" s="2">
        <v>40</v>
      </c>
      <c r="H18">
        <v>1005.5</v>
      </c>
      <c r="I18" s="2">
        <v>12</v>
      </c>
      <c r="J18">
        <v>993.2</v>
      </c>
      <c r="P18">
        <v>322</v>
      </c>
      <c r="Q18">
        <v>1</v>
      </c>
      <c r="S18" s="4">
        <v>1.084550925925926E-2</v>
      </c>
      <c r="W18">
        <v>183</v>
      </c>
      <c r="X18">
        <v>2</v>
      </c>
    </row>
    <row r="19" spans="1:24" x14ac:dyDescent="0.3">
      <c r="A19" s="4">
        <v>1.148930555555556E-2</v>
      </c>
      <c r="B19">
        <v>35.299999999999997</v>
      </c>
      <c r="C19">
        <v>28.5</v>
      </c>
      <c r="D19">
        <v>42.3</v>
      </c>
      <c r="E19">
        <v>38.799999999999997</v>
      </c>
      <c r="G19" s="2">
        <v>40</v>
      </c>
      <c r="H19">
        <v>1005.5</v>
      </c>
      <c r="I19" s="2">
        <v>12</v>
      </c>
      <c r="J19">
        <v>993.2</v>
      </c>
      <c r="P19">
        <v>314</v>
      </c>
      <c r="Q19">
        <v>1.1000000000000001</v>
      </c>
      <c r="S19" s="4">
        <v>1.15399537037037E-2</v>
      </c>
      <c r="W19">
        <v>184</v>
      </c>
      <c r="X19">
        <v>1.8</v>
      </c>
    </row>
    <row r="20" spans="1:24" x14ac:dyDescent="0.3">
      <c r="A20" s="4">
        <v>1.2183761574074071E-2</v>
      </c>
      <c r="B20">
        <v>35.299999999999997</v>
      </c>
      <c r="C20">
        <v>28.5</v>
      </c>
      <c r="D20">
        <v>42.2</v>
      </c>
      <c r="E20">
        <v>38.799999999999997</v>
      </c>
      <c r="G20" s="2">
        <v>40</v>
      </c>
      <c r="H20">
        <v>1005.4</v>
      </c>
      <c r="I20" s="2">
        <v>12</v>
      </c>
      <c r="J20">
        <v>993.2</v>
      </c>
      <c r="P20">
        <v>252</v>
      </c>
      <c r="Q20">
        <v>1</v>
      </c>
      <c r="S20" s="4">
        <v>1.2234386574074069E-2</v>
      </c>
      <c r="W20">
        <v>176</v>
      </c>
      <c r="X20">
        <v>1.7</v>
      </c>
    </row>
    <row r="21" spans="1:24" x14ac:dyDescent="0.3">
      <c r="A21" s="4">
        <v>1.287824074074074E-2</v>
      </c>
      <c r="B21">
        <v>35.4</v>
      </c>
      <c r="C21">
        <v>28.5</v>
      </c>
      <c r="D21">
        <v>42.2</v>
      </c>
      <c r="E21">
        <v>39.200000000000003</v>
      </c>
      <c r="G21" s="2">
        <v>39</v>
      </c>
      <c r="H21">
        <v>1005.5</v>
      </c>
      <c r="I21" s="2">
        <v>12</v>
      </c>
      <c r="J21">
        <v>993.2</v>
      </c>
      <c r="P21">
        <v>266</v>
      </c>
      <c r="Q21">
        <v>1.3</v>
      </c>
      <c r="S21" s="4">
        <v>1.2929004629629631E-2</v>
      </c>
      <c r="W21">
        <v>240</v>
      </c>
      <c r="X21">
        <v>1.4</v>
      </c>
    </row>
    <row r="22" spans="1:24" x14ac:dyDescent="0.3">
      <c r="A22" s="4">
        <v>1.357269675925926E-2</v>
      </c>
      <c r="B22">
        <v>35.4</v>
      </c>
      <c r="C22">
        <v>28.6</v>
      </c>
      <c r="D22">
        <v>42.2</v>
      </c>
      <c r="E22">
        <v>39.200000000000003</v>
      </c>
      <c r="G22" s="2">
        <v>39</v>
      </c>
      <c r="H22">
        <v>1005.5</v>
      </c>
      <c r="I22" s="2">
        <v>12</v>
      </c>
      <c r="J22">
        <v>993.2</v>
      </c>
      <c r="P22">
        <v>262</v>
      </c>
      <c r="Q22">
        <v>1.3</v>
      </c>
      <c r="S22" s="4">
        <v>1.36234375E-2</v>
      </c>
      <c r="W22">
        <v>185</v>
      </c>
      <c r="X22">
        <v>0.9</v>
      </c>
    </row>
    <row r="23" spans="1:24" x14ac:dyDescent="0.3">
      <c r="A23" s="4">
        <v>1.426710648148148E-2</v>
      </c>
      <c r="B23">
        <v>35.6</v>
      </c>
      <c r="C23">
        <v>28.8</v>
      </c>
      <c r="D23">
        <v>42.2</v>
      </c>
      <c r="E23">
        <v>39.200000000000003</v>
      </c>
      <c r="G23" s="2">
        <v>39</v>
      </c>
      <c r="H23">
        <v>1005.4</v>
      </c>
      <c r="I23" s="2">
        <v>12</v>
      </c>
      <c r="J23">
        <v>993.2</v>
      </c>
      <c r="P23">
        <v>246</v>
      </c>
      <c r="Q23">
        <v>1.3</v>
      </c>
      <c r="S23" s="4">
        <v>1.4318240740740741E-2</v>
      </c>
      <c r="W23">
        <v>186</v>
      </c>
      <c r="X23">
        <v>1.5</v>
      </c>
    </row>
    <row r="24" spans="1:24" x14ac:dyDescent="0.3">
      <c r="A24" s="4">
        <v>1.496159722222222E-2</v>
      </c>
      <c r="B24">
        <v>35.5</v>
      </c>
      <c r="C24">
        <v>28.8</v>
      </c>
      <c r="D24">
        <v>42.2</v>
      </c>
      <c r="E24">
        <v>39.5</v>
      </c>
      <c r="G24" s="2">
        <v>38</v>
      </c>
      <c r="H24">
        <v>1005.4</v>
      </c>
      <c r="I24" s="2">
        <v>12</v>
      </c>
      <c r="J24">
        <v>993.2</v>
      </c>
      <c r="P24">
        <v>279</v>
      </c>
      <c r="Q24">
        <v>1.7</v>
      </c>
      <c r="S24" s="4">
        <v>1.50128587962963E-2</v>
      </c>
      <c r="W24">
        <v>177</v>
      </c>
      <c r="X24">
        <v>1</v>
      </c>
    </row>
    <row r="25" spans="1:24" x14ac:dyDescent="0.3">
      <c r="A25" s="4">
        <v>1.5656053240740739E-2</v>
      </c>
      <c r="B25">
        <v>35.6</v>
      </c>
      <c r="C25">
        <v>28.7</v>
      </c>
      <c r="D25">
        <v>42.2</v>
      </c>
      <c r="E25">
        <v>39.5</v>
      </c>
      <c r="G25" s="2">
        <v>38</v>
      </c>
      <c r="H25">
        <v>1005.4</v>
      </c>
      <c r="I25" s="2">
        <v>12</v>
      </c>
      <c r="J25">
        <v>993.2</v>
      </c>
      <c r="P25">
        <v>271</v>
      </c>
      <c r="Q25">
        <v>0.8</v>
      </c>
      <c r="S25" s="4">
        <v>1.5707476851851851E-2</v>
      </c>
      <c r="W25">
        <v>200</v>
      </c>
      <c r="X25">
        <v>1.6</v>
      </c>
    </row>
    <row r="26" spans="1:24" x14ac:dyDescent="0.3">
      <c r="A26" s="4">
        <v>1.6350497685185181E-2</v>
      </c>
      <c r="B26">
        <v>35.5</v>
      </c>
      <c r="C26">
        <v>28.6</v>
      </c>
      <c r="D26">
        <v>41.9</v>
      </c>
      <c r="E26">
        <v>39.5</v>
      </c>
      <c r="G26" s="2">
        <v>38</v>
      </c>
      <c r="H26">
        <v>1005.4</v>
      </c>
      <c r="I26" s="2">
        <v>12</v>
      </c>
      <c r="J26">
        <v>993.2</v>
      </c>
      <c r="P26">
        <v>309</v>
      </c>
      <c r="Q26">
        <v>1.2</v>
      </c>
      <c r="S26" s="4">
        <v>1.6401909722222219E-2</v>
      </c>
      <c r="W26">
        <v>196</v>
      </c>
      <c r="X26">
        <v>2.2000000000000002</v>
      </c>
    </row>
    <row r="27" spans="1:24" x14ac:dyDescent="0.3">
      <c r="A27" s="4">
        <v>1.7044953703703701E-2</v>
      </c>
      <c r="B27">
        <v>35.5</v>
      </c>
      <c r="C27">
        <v>28.6</v>
      </c>
      <c r="D27">
        <v>41.9</v>
      </c>
      <c r="E27">
        <v>39.6</v>
      </c>
      <c r="G27" s="2">
        <v>38</v>
      </c>
      <c r="H27">
        <v>1005.3</v>
      </c>
      <c r="I27" s="2">
        <v>12</v>
      </c>
      <c r="J27">
        <v>993.2</v>
      </c>
      <c r="P27">
        <v>306</v>
      </c>
      <c r="Q27">
        <v>1.5</v>
      </c>
      <c r="S27" s="4">
        <v>1.709634259259259E-2</v>
      </c>
      <c r="W27">
        <v>176</v>
      </c>
      <c r="X27">
        <v>1.5</v>
      </c>
    </row>
    <row r="28" spans="1:24" x14ac:dyDescent="0.3">
      <c r="A28" s="4">
        <v>1.773939814814815E-2</v>
      </c>
      <c r="B28">
        <v>35.5</v>
      </c>
      <c r="C28">
        <v>28.7</v>
      </c>
      <c r="D28">
        <v>41.9</v>
      </c>
      <c r="E28">
        <v>39.6</v>
      </c>
      <c r="G28" s="2">
        <v>38</v>
      </c>
      <c r="H28">
        <v>1005.4</v>
      </c>
      <c r="I28" s="2">
        <v>12</v>
      </c>
      <c r="J28">
        <v>993.2</v>
      </c>
      <c r="P28">
        <v>275</v>
      </c>
      <c r="Q28">
        <v>1.1000000000000001</v>
      </c>
      <c r="S28" s="4">
        <v>1.7790787037037039E-2</v>
      </c>
      <c r="W28">
        <v>161</v>
      </c>
      <c r="X28">
        <v>1.2</v>
      </c>
    </row>
    <row r="29" spans="1:24" x14ac:dyDescent="0.3">
      <c r="A29" s="4">
        <v>1.843385416666667E-2</v>
      </c>
      <c r="B29">
        <v>35.5</v>
      </c>
      <c r="C29">
        <v>28.8</v>
      </c>
      <c r="D29">
        <v>42.1</v>
      </c>
      <c r="E29">
        <v>39.6</v>
      </c>
      <c r="G29" s="2">
        <v>38</v>
      </c>
      <c r="H29">
        <v>1005.5</v>
      </c>
      <c r="I29" s="2">
        <v>12</v>
      </c>
      <c r="J29">
        <v>993.2</v>
      </c>
      <c r="P29">
        <v>287</v>
      </c>
      <c r="Q29">
        <v>1.3</v>
      </c>
      <c r="S29" s="4">
        <v>1.848521990740741E-2</v>
      </c>
      <c r="W29">
        <v>0</v>
      </c>
      <c r="X29">
        <v>0.9</v>
      </c>
    </row>
    <row r="30" spans="1:24" x14ac:dyDescent="0.3">
      <c r="A30" s="4">
        <v>1.9128391203703701E-2</v>
      </c>
      <c r="B30">
        <v>35.5</v>
      </c>
      <c r="C30">
        <v>28.8</v>
      </c>
      <c r="D30">
        <v>42</v>
      </c>
      <c r="E30">
        <v>39.6</v>
      </c>
      <c r="G30" s="2">
        <v>38</v>
      </c>
      <c r="H30">
        <v>1005.4</v>
      </c>
      <c r="I30" s="2">
        <v>12</v>
      </c>
      <c r="J30">
        <v>993.2</v>
      </c>
      <c r="P30">
        <v>285</v>
      </c>
      <c r="Q30">
        <v>2.2000000000000002</v>
      </c>
      <c r="S30" s="4">
        <v>1.9179837962962961E-2</v>
      </c>
      <c r="W30">
        <v>218</v>
      </c>
      <c r="X30">
        <v>1.3</v>
      </c>
    </row>
    <row r="31" spans="1:24" x14ac:dyDescent="0.3">
      <c r="A31" s="4">
        <v>1.9822939814814811E-2</v>
      </c>
      <c r="B31">
        <v>35.5</v>
      </c>
      <c r="C31">
        <v>28.9</v>
      </c>
      <c r="D31">
        <v>42</v>
      </c>
      <c r="E31">
        <v>39.700000000000003</v>
      </c>
      <c r="G31" s="2">
        <v>37</v>
      </c>
      <c r="H31">
        <v>1005.4</v>
      </c>
      <c r="I31" s="2">
        <v>12</v>
      </c>
      <c r="J31">
        <v>993.2</v>
      </c>
      <c r="P31">
        <v>265</v>
      </c>
      <c r="Q31">
        <v>1.7</v>
      </c>
      <c r="S31" s="4">
        <v>1.9874270833333329E-2</v>
      </c>
      <c r="W31">
        <v>152</v>
      </c>
      <c r="X31">
        <v>0.9</v>
      </c>
    </row>
    <row r="32" spans="1:24" x14ac:dyDescent="0.3">
      <c r="A32" s="4">
        <v>2.051739583333333E-2</v>
      </c>
      <c r="B32">
        <v>35.6</v>
      </c>
      <c r="C32">
        <v>29</v>
      </c>
      <c r="D32">
        <v>42</v>
      </c>
      <c r="E32">
        <v>39.799999999999997</v>
      </c>
      <c r="G32" s="2">
        <v>37</v>
      </c>
      <c r="H32">
        <v>1005.4</v>
      </c>
      <c r="I32" s="2">
        <v>12</v>
      </c>
      <c r="J32">
        <v>993.2</v>
      </c>
      <c r="P32">
        <v>301</v>
      </c>
      <c r="Q32">
        <v>1.7</v>
      </c>
      <c r="S32" s="4">
        <v>2.05687037037037E-2</v>
      </c>
      <c r="W32">
        <v>169</v>
      </c>
      <c r="X32">
        <v>1</v>
      </c>
    </row>
    <row r="33" spans="1:24" x14ac:dyDescent="0.3">
      <c r="A33" s="4">
        <v>2.1211886574074079E-2</v>
      </c>
      <c r="B33">
        <v>35.6</v>
      </c>
      <c r="C33">
        <v>29</v>
      </c>
      <c r="D33">
        <v>42.1</v>
      </c>
      <c r="E33">
        <v>39.799999999999997</v>
      </c>
      <c r="G33" s="2">
        <v>37</v>
      </c>
      <c r="H33">
        <v>1005.4</v>
      </c>
      <c r="I33" s="2">
        <v>12</v>
      </c>
      <c r="J33">
        <v>993.2</v>
      </c>
      <c r="P33">
        <v>297</v>
      </c>
      <c r="Q33">
        <v>1.7</v>
      </c>
      <c r="S33" s="4">
        <v>2.1263148148148149E-2</v>
      </c>
      <c r="W33">
        <v>141</v>
      </c>
      <c r="X33">
        <v>1.8</v>
      </c>
    </row>
    <row r="34" spans="1:24" x14ac:dyDescent="0.3">
      <c r="A34" s="4">
        <v>2.1906296296296299E-2</v>
      </c>
      <c r="B34">
        <v>35.6</v>
      </c>
      <c r="C34">
        <v>29</v>
      </c>
      <c r="D34">
        <v>42.1</v>
      </c>
      <c r="E34">
        <v>39.700000000000003</v>
      </c>
      <c r="G34" s="2">
        <v>37</v>
      </c>
      <c r="H34">
        <v>1005.4</v>
      </c>
      <c r="I34" s="2">
        <v>12</v>
      </c>
      <c r="J34">
        <v>993.2</v>
      </c>
      <c r="P34">
        <v>280</v>
      </c>
      <c r="Q34">
        <v>2.7</v>
      </c>
      <c r="S34" s="4">
        <v>2.195758101851852E-2</v>
      </c>
      <c r="W34">
        <v>197</v>
      </c>
      <c r="X34">
        <v>2.6</v>
      </c>
    </row>
    <row r="35" spans="1:24" x14ac:dyDescent="0.3">
      <c r="A35" s="4">
        <v>2.2600763888888889E-2</v>
      </c>
      <c r="B35">
        <v>35.5</v>
      </c>
      <c r="C35">
        <v>29</v>
      </c>
      <c r="D35">
        <v>41.7</v>
      </c>
      <c r="E35">
        <v>39.4</v>
      </c>
      <c r="G35" s="2">
        <v>38</v>
      </c>
      <c r="H35">
        <v>1005.3</v>
      </c>
      <c r="I35" s="2">
        <v>12</v>
      </c>
      <c r="J35">
        <v>993.2</v>
      </c>
      <c r="P35">
        <v>290</v>
      </c>
      <c r="Q35">
        <v>1.7</v>
      </c>
      <c r="S35" s="4">
        <v>2.2652013888888892E-2</v>
      </c>
      <c r="W35">
        <v>213</v>
      </c>
      <c r="X35">
        <v>2</v>
      </c>
    </row>
    <row r="36" spans="1:24" x14ac:dyDescent="0.3">
      <c r="A36" s="4">
        <v>2.3295405092592592E-2</v>
      </c>
      <c r="B36">
        <v>35.4</v>
      </c>
      <c r="C36">
        <v>29</v>
      </c>
      <c r="D36">
        <v>41.6</v>
      </c>
      <c r="E36">
        <v>39.4</v>
      </c>
      <c r="G36" s="2">
        <v>38</v>
      </c>
      <c r="H36">
        <v>1005.4</v>
      </c>
      <c r="I36" s="2">
        <v>12</v>
      </c>
      <c r="J36">
        <v>993.2</v>
      </c>
      <c r="P36">
        <v>128</v>
      </c>
      <c r="Q36">
        <v>0.5</v>
      </c>
      <c r="S36" s="4">
        <v>2.334645833333333E-2</v>
      </c>
      <c r="W36">
        <v>172</v>
      </c>
      <c r="X36">
        <v>1.7</v>
      </c>
    </row>
    <row r="37" spans="1:24" x14ac:dyDescent="0.3">
      <c r="A37" s="4">
        <v>2.3989826388888889E-2</v>
      </c>
      <c r="B37">
        <v>35.5</v>
      </c>
      <c r="C37">
        <v>28.9</v>
      </c>
      <c r="D37">
        <v>41.6</v>
      </c>
      <c r="E37">
        <v>39.4</v>
      </c>
      <c r="G37" s="2">
        <v>38</v>
      </c>
      <c r="H37">
        <v>1005.4</v>
      </c>
      <c r="I37" s="2">
        <v>12</v>
      </c>
      <c r="J37">
        <v>993.2</v>
      </c>
      <c r="P37">
        <v>283</v>
      </c>
      <c r="Q37">
        <v>0.8</v>
      </c>
      <c r="S37" s="4">
        <v>2.4040891203703701E-2</v>
      </c>
      <c r="W37">
        <v>167</v>
      </c>
      <c r="X37">
        <v>1.5</v>
      </c>
    </row>
    <row r="38" spans="1:24" x14ac:dyDescent="0.3">
      <c r="A38" s="4">
        <v>2.4684293981481479E-2</v>
      </c>
      <c r="B38">
        <v>35.5</v>
      </c>
      <c r="C38">
        <v>29</v>
      </c>
      <c r="D38">
        <v>41.3</v>
      </c>
      <c r="E38">
        <v>39.4</v>
      </c>
      <c r="G38" s="2">
        <v>38</v>
      </c>
      <c r="H38">
        <v>1005.3</v>
      </c>
      <c r="I38" s="2">
        <v>12</v>
      </c>
      <c r="J38">
        <v>993</v>
      </c>
      <c r="P38">
        <v>295</v>
      </c>
      <c r="Q38">
        <v>0.8</v>
      </c>
      <c r="S38" s="4">
        <v>2.473532407407408E-2</v>
      </c>
      <c r="W38">
        <v>164</v>
      </c>
      <c r="X38">
        <v>2.4</v>
      </c>
    </row>
    <row r="39" spans="1:24" x14ac:dyDescent="0.3">
      <c r="A39" s="4">
        <v>2.537891203703704E-2</v>
      </c>
      <c r="B39">
        <v>35.5</v>
      </c>
      <c r="C39">
        <v>29</v>
      </c>
      <c r="D39">
        <v>41.5</v>
      </c>
      <c r="E39">
        <v>39.299999999999997</v>
      </c>
      <c r="G39" s="2">
        <v>38</v>
      </c>
      <c r="H39">
        <v>1005.4</v>
      </c>
      <c r="I39" s="2">
        <v>12</v>
      </c>
      <c r="J39">
        <v>993</v>
      </c>
      <c r="P39">
        <v>343</v>
      </c>
      <c r="Q39">
        <v>0.6</v>
      </c>
      <c r="S39" s="4">
        <v>2.5429768518518522E-2</v>
      </c>
      <c r="W39">
        <v>182</v>
      </c>
      <c r="X39">
        <v>3.6</v>
      </c>
    </row>
    <row r="40" spans="1:24" x14ac:dyDescent="0.3">
      <c r="A40" s="4">
        <v>2.6073541666666668E-2</v>
      </c>
      <c r="B40">
        <v>35.5</v>
      </c>
      <c r="C40">
        <v>29</v>
      </c>
      <c r="D40">
        <v>41.5</v>
      </c>
      <c r="E40">
        <v>39.1</v>
      </c>
      <c r="G40" s="2">
        <v>38</v>
      </c>
      <c r="H40">
        <v>1005.5</v>
      </c>
      <c r="I40" s="2">
        <v>12</v>
      </c>
      <c r="J40">
        <v>993</v>
      </c>
      <c r="P40">
        <v>259</v>
      </c>
      <c r="Q40">
        <v>0.6</v>
      </c>
      <c r="S40" s="4">
        <v>2.612420138888889E-2</v>
      </c>
      <c r="W40">
        <v>167</v>
      </c>
      <c r="X40">
        <v>3</v>
      </c>
    </row>
    <row r="41" spans="1:24" x14ac:dyDescent="0.3">
      <c r="A41" s="4">
        <v>2.676826388888889E-2</v>
      </c>
      <c r="B41">
        <v>35.4</v>
      </c>
      <c r="C41">
        <v>28.8</v>
      </c>
      <c r="D41">
        <v>41.2</v>
      </c>
      <c r="E41">
        <v>38.9</v>
      </c>
      <c r="G41" s="2">
        <v>38</v>
      </c>
      <c r="H41">
        <v>1005.5</v>
      </c>
      <c r="I41" s="2">
        <v>12</v>
      </c>
      <c r="J41">
        <v>993</v>
      </c>
      <c r="P41">
        <v>273</v>
      </c>
      <c r="Q41">
        <v>0.6</v>
      </c>
      <c r="S41" s="4">
        <v>2.6818634259259261E-2</v>
      </c>
      <c r="W41">
        <v>169</v>
      </c>
      <c r="X41">
        <v>4.7</v>
      </c>
    </row>
    <row r="42" spans="1:24" x14ac:dyDescent="0.3">
      <c r="A42" s="4">
        <v>2.7462812499999999E-2</v>
      </c>
      <c r="B42">
        <v>35.4</v>
      </c>
      <c r="C42">
        <v>28.8</v>
      </c>
      <c r="D42">
        <v>41.2</v>
      </c>
      <c r="E42">
        <v>38.4</v>
      </c>
      <c r="G42" s="2">
        <v>39</v>
      </c>
      <c r="H42">
        <v>1005.5</v>
      </c>
      <c r="I42" s="2">
        <v>13</v>
      </c>
      <c r="J42">
        <v>993</v>
      </c>
      <c r="P42">
        <v>262</v>
      </c>
      <c r="Q42">
        <v>1.2</v>
      </c>
      <c r="S42" s="4">
        <v>2.7513252314814819E-2</v>
      </c>
      <c r="W42">
        <v>178</v>
      </c>
      <c r="X42">
        <v>4.5</v>
      </c>
    </row>
    <row r="43" spans="1:24" x14ac:dyDescent="0.3">
      <c r="A43" s="4">
        <v>2.81572800925926E-2</v>
      </c>
      <c r="B43">
        <v>35.5</v>
      </c>
      <c r="C43">
        <v>28.7</v>
      </c>
      <c r="D43">
        <v>41.3</v>
      </c>
      <c r="E43">
        <v>38.4</v>
      </c>
      <c r="G43" s="2">
        <v>39</v>
      </c>
      <c r="H43">
        <v>1005.4</v>
      </c>
      <c r="I43" s="2">
        <v>12</v>
      </c>
      <c r="J43">
        <v>993</v>
      </c>
      <c r="P43">
        <v>268</v>
      </c>
      <c r="Q43">
        <v>1.2</v>
      </c>
      <c r="S43" s="4">
        <v>2.820769675925926E-2</v>
      </c>
      <c r="W43">
        <v>170</v>
      </c>
      <c r="X43">
        <v>3.2</v>
      </c>
    </row>
    <row r="44" spans="1:24" x14ac:dyDescent="0.3">
      <c r="A44" s="4">
        <v>2.8851759259259261E-2</v>
      </c>
      <c r="B44">
        <v>35.5</v>
      </c>
      <c r="C44">
        <v>28.7</v>
      </c>
      <c r="D44">
        <v>41.2</v>
      </c>
      <c r="E44">
        <v>38.5</v>
      </c>
      <c r="G44" s="2">
        <v>39</v>
      </c>
      <c r="H44">
        <v>1005.5</v>
      </c>
      <c r="I44" s="2">
        <v>13</v>
      </c>
      <c r="J44">
        <v>993</v>
      </c>
      <c r="P44">
        <v>253</v>
      </c>
      <c r="Q44">
        <v>1.2</v>
      </c>
      <c r="S44" s="4">
        <v>2.8901944444444449E-2</v>
      </c>
      <c r="W44">
        <v>170</v>
      </c>
      <c r="X44">
        <v>2.1</v>
      </c>
    </row>
    <row r="45" spans="1:24" x14ac:dyDescent="0.3">
      <c r="A45" s="4">
        <v>2.9546284722222219E-2</v>
      </c>
      <c r="B45">
        <v>35.5</v>
      </c>
      <c r="C45">
        <v>28.7</v>
      </c>
      <c r="D45">
        <v>41.2</v>
      </c>
      <c r="E45">
        <v>38.6</v>
      </c>
      <c r="G45" s="2">
        <v>39</v>
      </c>
      <c r="H45">
        <v>1005.3</v>
      </c>
      <c r="I45" s="2">
        <v>13</v>
      </c>
      <c r="J45">
        <v>993</v>
      </c>
      <c r="P45">
        <v>289</v>
      </c>
      <c r="Q45">
        <v>0.8</v>
      </c>
      <c r="S45" s="4">
        <v>2.95965625E-2</v>
      </c>
      <c r="W45">
        <v>139</v>
      </c>
      <c r="X45">
        <v>1.6</v>
      </c>
    </row>
    <row r="46" spans="1:24" x14ac:dyDescent="0.3">
      <c r="A46" s="4">
        <v>3.0240798611111109E-2</v>
      </c>
      <c r="B46">
        <v>35.5</v>
      </c>
      <c r="C46">
        <v>28.7</v>
      </c>
      <c r="D46">
        <v>41.2</v>
      </c>
      <c r="E46">
        <v>38.700000000000003</v>
      </c>
      <c r="G46" s="2">
        <v>38</v>
      </c>
      <c r="H46">
        <v>1005.5</v>
      </c>
      <c r="I46" s="2">
        <v>13</v>
      </c>
      <c r="J46">
        <v>993</v>
      </c>
      <c r="P46">
        <v>260</v>
      </c>
      <c r="Q46">
        <v>0.8</v>
      </c>
      <c r="S46" s="4">
        <v>3.0291006944444449E-2</v>
      </c>
      <c r="W46">
        <v>174</v>
      </c>
      <c r="X46">
        <v>2.5</v>
      </c>
    </row>
    <row r="47" spans="1:24" x14ac:dyDescent="0.3">
      <c r="A47" s="4">
        <v>3.0935428240740741E-2</v>
      </c>
      <c r="B47">
        <v>35.6</v>
      </c>
      <c r="C47">
        <v>28.8</v>
      </c>
      <c r="D47">
        <v>41.2</v>
      </c>
      <c r="E47">
        <v>38.5</v>
      </c>
      <c r="G47" s="2">
        <v>38</v>
      </c>
      <c r="H47">
        <v>1005.4</v>
      </c>
      <c r="I47" s="2">
        <v>13</v>
      </c>
      <c r="J47">
        <v>993</v>
      </c>
      <c r="P47">
        <v>241</v>
      </c>
      <c r="Q47">
        <v>1.6</v>
      </c>
      <c r="S47" s="4">
        <v>3.0985439814814809E-2</v>
      </c>
      <c r="W47">
        <v>187</v>
      </c>
      <c r="X47">
        <v>3.1</v>
      </c>
    </row>
    <row r="48" spans="1:24" x14ac:dyDescent="0.3">
      <c r="A48" s="4">
        <v>3.1629884259259257E-2</v>
      </c>
      <c r="B48">
        <v>35.6</v>
      </c>
      <c r="C48">
        <v>28.8</v>
      </c>
      <c r="D48">
        <v>41.4</v>
      </c>
      <c r="E48">
        <v>38.5</v>
      </c>
      <c r="G48" s="2">
        <v>38</v>
      </c>
      <c r="H48">
        <v>1005.5</v>
      </c>
      <c r="I48" s="2">
        <v>13</v>
      </c>
      <c r="J48">
        <v>993</v>
      </c>
      <c r="P48">
        <v>321</v>
      </c>
      <c r="Q48">
        <v>1.6</v>
      </c>
      <c r="S48" s="4">
        <v>3.1679872685185177E-2</v>
      </c>
      <c r="W48">
        <v>173</v>
      </c>
      <c r="X48">
        <v>1.6</v>
      </c>
    </row>
    <row r="49" spans="1:24" x14ac:dyDescent="0.3">
      <c r="A49" s="4">
        <v>3.2324386574074077E-2</v>
      </c>
      <c r="B49">
        <v>35.6</v>
      </c>
      <c r="C49">
        <v>28.9</v>
      </c>
      <c r="D49">
        <v>41.4</v>
      </c>
      <c r="E49">
        <v>38.4</v>
      </c>
      <c r="G49" s="2">
        <v>38</v>
      </c>
      <c r="H49">
        <v>1005.4</v>
      </c>
      <c r="I49" s="2">
        <v>13</v>
      </c>
      <c r="J49">
        <v>993</v>
      </c>
      <c r="P49">
        <v>272</v>
      </c>
      <c r="Q49">
        <v>1.1000000000000001</v>
      </c>
      <c r="S49" s="4">
        <v>3.2374305555555552E-2</v>
      </c>
      <c r="W49">
        <v>154</v>
      </c>
      <c r="X49">
        <v>1.4</v>
      </c>
    </row>
    <row r="50" spans="1:24" x14ac:dyDescent="0.3">
      <c r="A50" s="4">
        <v>3.301880787037037E-2</v>
      </c>
      <c r="B50">
        <v>35.6</v>
      </c>
      <c r="C50">
        <v>28.9</v>
      </c>
      <c r="D50">
        <v>41.4</v>
      </c>
      <c r="E50">
        <v>38.4</v>
      </c>
      <c r="G50" s="2">
        <v>38</v>
      </c>
      <c r="H50">
        <v>1005.4</v>
      </c>
      <c r="I50" s="2">
        <v>13</v>
      </c>
      <c r="J50">
        <v>992.9</v>
      </c>
      <c r="P50">
        <v>275</v>
      </c>
      <c r="Q50">
        <v>2</v>
      </c>
      <c r="S50" s="4">
        <v>3.3068750000000001E-2</v>
      </c>
      <c r="W50">
        <v>179</v>
      </c>
      <c r="X50">
        <v>1.2</v>
      </c>
    </row>
    <row r="51" spans="1:24" x14ac:dyDescent="0.3">
      <c r="A51" s="4">
        <v>3.3713275462962967E-2</v>
      </c>
      <c r="B51">
        <v>35.6</v>
      </c>
      <c r="C51">
        <v>28.8</v>
      </c>
      <c r="D51">
        <v>41.3</v>
      </c>
      <c r="E51">
        <v>38.1</v>
      </c>
      <c r="G51" s="2">
        <v>38</v>
      </c>
      <c r="H51">
        <v>1005.4</v>
      </c>
      <c r="I51" s="2">
        <v>13</v>
      </c>
      <c r="J51">
        <v>992.9</v>
      </c>
      <c r="P51">
        <v>279</v>
      </c>
      <c r="Q51">
        <v>3</v>
      </c>
      <c r="S51" s="4">
        <v>3.3763182870370369E-2</v>
      </c>
      <c r="W51">
        <v>177</v>
      </c>
      <c r="X51">
        <v>2.8</v>
      </c>
    </row>
    <row r="52" spans="1:24" x14ac:dyDescent="0.3">
      <c r="A52" s="4">
        <v>3.4407708333333342E-2</v>
      </c>
      <c r="B52">
        <v>35.5</v>
      </c>
      <c r="C52">
        <v>28.7</v>
      </c>
      <c r="D52">
        <v>41.3</v>
      </c>
      <c r="E52">
        <v>38</v>
      </c>
      <c r="G52" s="2">
        <v>38</v>
      </c>
      <c r="H52">
        <v>1005.3</v>
      </c>
      <c r="I52" s="2">
        <v>13</v>
      </c>
      <c r="J52">
        <v>992.9</v>
      </c>
      <c r="P52">
        <v>258</v>
      </c>
      <c r="Q52">
        <v>1.1000000000000001</v>
      </c>
      <c r="S52" s="4">
        <v>3.4457615740740737E-2</v>
      </c>
      <c r="W52">
        <v>169</v>
      </c>
      <c r="X52">
        <v>2.7</v>
      </c>
    </row>
    <row r="53" spans="1:24" x14ac:dyDescent="0.3">
      <c r="A53" s="4">
        <v>3.5102175925925932E-2</v>
      </c>
      <c r="B53">
        <v>35.5</v>
      </c>
      <c r="C53">
        <v>28.6</v>
      </c>
      <c r="D53">
        <v>41.1</v>
      </c>
      <c r="E53">
        <v>37.799999999999997</v>
      </c>
      <c r="G53" s="2">
        <v>38</v>
      </c>
      <c r="H53">
        <v>1005.4</v>
      </c>
      <c r="I53" s="2">
        <v>13</v>
      </c>
      <c r="J53">
        <v>992.9</v>
      </c>
      <c r="P53">
        <v>271</v>
      </c>
      <c r="Q53">
        <v>1.5</v>
      </c>
      <c r="S53" s="4">
        <v>3.5152233796296291E-2</v>
      </c>
      <c r="W53">
        <v>183</v>
      </c>
      <c r="X53">
        <v>2.2999999999999998</v>
      </c>
    </row>
    <row r="54" spans="1:24" x14ac:dyDescent="0.3">
      <c r="A54" s="4">
        <v>3.5796631944444449E-2</v>
      </c>
      <c r="B54">
        <v>35.6</v>
      </c>
      <c r="C54">
        <v>28.6</v>
      </c>
      <c r="D54">
        <v>41.1</v>
      </c>
      <c r="E54">
        <v>37.5</v>
      </c>
      <c r="G54" s="2">
        <v>38</v>
      </c>
      <c r="H54">
        <v>1005.4</v>
      </c>
      <c r="I54" s="2">
        <v>13</v>
      </c>
      <c r="J54">
        <v>992.9</v>
      </c>
      <c r="P54">
        <v>256</v>
      </c>
      <c r="Q54">
        <v>1.6</v>
      </c>
      <c r="S54" s="4">
        <v>3.584667824074074E-2</v>
      </c>
      <c r="W54">
        <v>178</v>
      </c>
      <c r="X54">
        <v>2.2000000000000002</v>
      </c>
    </row>
    <row r="55" spans="1:24" x14ac:dyDescent="0.3">
      <c r="A55" s="4">
        <v>3.6491076388888891E-2</v>
      </c>
      <c r="B55">
        <v>35.6</v>
      </c>
      <c r="C55">
        <v>28.5</v>
      </c>
      <c r="D55">
        <v>41.1</v>
      </c>
      <c r="E55">
        <v>37.4</v>
      </c>
      <c r="G55" s="2">
        <v>38</v>
      </c>
      <c r="H55">
        <v>1005.4</v>
      </c>
      <c r="I55" s="2">
        <v>13</v>
      </c>
      <c r="J55">
        <v>992.9</v>
      </c>
      <c r="P55">
        <v>251</v>
      </c>
      <c r="Q55">
        <v>1.6</v>
      </c>
      <c r="S55" s="4">
        <v>3.6541111111111108E-2</v>
      </c>
      <c r="W55">
        <v>177</v>
      </c>
      <c r="X55">
        <v>2</v>
      </c>
    </row>
    <row r="56" spans="1:24" x14ac:dyDescent="0.3">
      <c r="A56" s="4">
        <v>3.7185520833333333E-2</v>
      </c>
      <c r="B56">
        <v>35.6</v>
      </c>
      <c r="C56">
        <v>28.5</v>
      </c>
      <c r="D56">
        <v>41.1</v>
      </c>
      <c r="E56">
        <v>37.4</v>
      </c>
      <c r="G56" s="2">
        <v>38</v>
      </c>
      <c r="H56">
        <v>1005.4</v>
      </c>
      <c r="I56" s="2">
        <v>13</v>
      </c>
      <c r="J56">
        <v>992.9</v>
      </c>
      <c r="P56">
        <v>297</v>
      </c>
      <c r="Q56">
        <v>1.8</v>
      </c>
      <c r="S56" s="4">
        <v>3.7235543981481482E-2</v>
      </c>
      <c r="W56">
        <v>189</v>
      </c>
      <c r="X56">
        <v>2.2999999999999998</v>
      </c>
    </row>
    <row r="57" spans="1:24" x14ac:dyDescent="0.3">
      <c r="A57" s="4">
        <v>3.787998842592593E-2</v>
      </c>
      <c r="B57">
        <v>35.5</v>
      </c>
      <c r="C57">
        <v>28.5</v>
      </c>
      <c r="D57">
        <v>41</v>
      </c>
      <c r="E57">
        <v>37.4</v>
      </c>
      <c r="G57" s="2">
        <v>38</v>
      </c>
      <c r="H57">
        <v>1005.4</v>
      </c>
      <c r="I57" s="2">
        <v>13</v>
      </c>
      <c r="J57">
        <v>992.9</v>
      </c>
      <c r="P57">
        <v>258</v>
      </c>
      <c r="Q57">
        <v>1.6</v>
      </c>
      <c r="S57" s="4">
        <v>3.7929988425925917E-2</v>
      </c>
      <c r="W57">
        <v>166</v>
      </c>
      <c r="X57">
        <v>1.6</v>
      </c>
    </row>
    <row r="58" spans="1:24" x14ac:dyDescent="0.3">
      <c r="A58" s="4">
        <v>3.857445601851852E-2</v>
      </c>
      <c r="B58">
        <v>35.4</v>
      </c>
      <c r="C58">
        <v>28.5</v>
      </c>
      <c r="D58">
        <v>41</v>
      </c>
      <c r="E58">
        <v>37.200000000000003</v>
      </c>
      <c r="G58" s="2">
        <v>38</v>
      </c>
      <c r="H58">
        <v>1005.3</v>
      </c>
      <c r="I58" s="2">
        <v>13</v>
      </c>
      <c r="J58">
        <v>992.9</v>
      </c>
      <c r="P58">
        <v>303</v>
      </c>
      <c r="Q58">
        <v>2.4</v>
      </c>
      <c r="S58" s="4">
        <v>3.8624421296296299E-2</v>
      </c>
      <c r="W58">
        <v>170</v>
      </c>
      <c r="X58">
        <v>2.2999999999999998</v>
      </c>
    </row>
    <row r="59" spans="1:24" x14ac:dyDescent="0.3">
      <c r="A59" s="4">
        <v>3.9268877314814807E-2</v>
      </c>
      <c r="B59">
        <v>35.299999999999997</v>
      </c>
      <c r="C59">
        <v>28.5</v>
      </c>
      <c r="D59">
        <v>40.799999999999997</v>
      </c>
      <c r="E59">
        <v>36.9</v>
      </c>
      <c r="G59" s="2">
        <v>38</v>
      </c>
      <c r="H59">
        <v>1005.3</v>
      </c>
      <c r="I59" s="2">
        <v>13</v>
      </c>
      <c r="J59">
        <v>993</v>
      </c>
      <c r="P59">
        <v>265</v>
      </c>
      <c r="Q59">
        <v>1.7</v>
      </c>
      <c r="S59" s="4">
        <v>3.9318854166666667E-2</v>
      </c>
      <c r="W59">
        <v>172</v>
      </c>
      <c r="X59">
        <v>4</v>
      </c>
    </row>
    <row r="60" spans="1:24" x14ac:dyDescent="0.3">
      <c r="A60" s="4">
        <v>3.9963344907407411E-2</v>
      </c>
      <c r="B60">
        <v>35.299999999999997</v>
      </c>
      <c r="C60">
        <v>28.5</v>
      </c>
      <c r="D60">
        <v>40.6</v>
      </c>
      <c r="E60">
        <v>36.799999999999997</v>
      </c>
      <c r="G60" s="2">
        <v>38</v>
      </c>
      <c r="H60">
        <v>1005.3</v>
      </c>
      <c r="I60" s="2">
        <v>13</v>
      </c>
      <c r="J60">
        <v>993</v>
      </c>
      <c r="P60">
        <v>269</v>
      </c>
      <c r="Q60">
        <v>1.8</v>
      </c>
      <c r="S60" s="4">
        <v>4.0013298611111109E-2</v>
      </c>
      <c r="W60">
        <v>167</v>
      </c>
      <c r="X60">
        <v>4.2</v>
      </c>
    </row>
    <row r="61" spans="1:24" x14ac:dyDescent="0.3">
      <c r="A61" s="4">
        <v>4.0657800925925927E-2</v>
      </c>
      <c r="B61">
        <v>35.299999999999997</v>
      </c>
      <c r="C61">
        <v>28.4</v>
      </c>
      <c r="D61">
        <v>40.6</v>
      </c>
      <c r="E61">
        <v>36.700000000000003</v>
      </c>
      <c r="G61" s="2">
        <v>39</v>
      </c>
      <c r="H61">
        <v>1005.4</v>
      </c>
      <c r="I61" s="2">
        <v>13</v>
      </c>
      <c r="J61">
        <v>992.9</v>
      </c>
      <c r="P61">
        <v>240</v>
      </c>
      <c r="Q61">
        <v>1.7</v>
      </c>
      <c r="S61" s="4">
        <v>4.0707731481481477E-2</v>
      </c>
      <c r="W61">
        <v>166</v>
      </c>
      <c r="X61">
        <v>3.5</v>
      </c>
    </row>
    <row r="62" spans="1:24" x14ac:dyDescent="0.3">
      <c r="A62" s="4">
        <v>4.1352256944444443E-2</v>
      </c>
      <c r="B62">
        <v>35.5</v>
      </c>
      <c r="C62">
        <v>28.4</v>
      </c>
      <c r="D62">
        <v>40.6</v>
      </c>
      <c r="E62">
        <v>36.700000000000003</v>
      </c>
      <c r="G62" s="2">
        <v>38</v>
      </c>
      <c r="H62">
        <v>1005.4</v>
      </c>
      <c r="I62" s="2">
        <v>13</v>
      </c>
      <c r="J62">
        <v>993</v>
      </c>
      <c r="P62">
        <v>291</v>
      </c>
      <c r="Q62">
        <v>1.2</v>
      </c>
      <c r="S62" s="4">
        <v>4.1402164351851851E-2</v>
      </c>
      <c r="W62">
        <v>173</v>
      </c>
      <c r="X62">
        <v>3.2</v>
      </c>
    </row>
    <row r="63" spans="1:24" x14ac:dyDescent="0.3">
      <c r="A63" s="4">
        <v>4.2046689814814811E-2</v>
      </c>
      <c r="B63">
        <v>35.5</v>
      </c>
      <c r="C63">
        <v>28.3</v>
      </c>
      <c r="D63">
        <v>40.5</v>
      </c>
      <c r="E63">
        <v>36.6</v>
      </c>
      <c r="G63" s="2">
        <v>39</v>
      </c>
      <c r="H63">
        <v>1005.5</v>
      </c>
      <c r="I63" s="2">
        <v>13</v>
      </c>
      <c r="J63">
        <v>993</v>
      </c>
      <c r="P63">
        <v>299</v>
      </c>
      <c r="Q63">
        <v>1.3</v>
      </c>
      <c r="S63" s="4">
        <v>4.2096608796296293E-2</v>
      </c>
      <c r="W63">
        <v>159</v>
      </c>
      <c r="X63">
        <v>2.4</v>
      </c>
    </row>
    <row r="64" spans="1:24" x14ac:dyDescent="0.3">
      <c r="A64" s="4">
        <v>4.2741215277777779E-2</v>
      </c>
      <c r="B64">
        <v>35.4</v>
      </c>
      <c r="C64">
        <v>28.2</v>
      </c>
      <c r="D64">
        <v>40.299999999999997</v>
      </c>
      <c r="E64">
        <v>36.5</v>
      </c>
      <c r="G64" s="2">
        <v>39</v>
      </c>
      <c r="H64">
        <v>1005.3</v>
      </c>
      <c r="I64" s="2">
        <v>13</v>
      </c>
      <c r="J64">
        <v>993</v>
      </c>
      <c r="P64">
        <v>293</v>
      </c>
      <c r="Q64">
        <v>1.3</v>
      </c>
      <c r="S64" s="4">
        <v>4.279121527777778E-2</v>
      </c>
      <c r="W64">
        <v>147</v>
      </c>
      <c r="X64">
        <v>2.6</v>
      </c>
    </row>
    <row r="65" spans="1:24" x14ac:dyDescent="0.3">
      <c r="A65" s="4">
        <v>4.3435590277777783E-2</v>
      </c>
      <c r="B65">
        <v>35.4</v>
      </c>
      <c r="C65">
        <v>28.2</v>
      </c>
      <c r="D65">
        <v>40.200000000000003</v>
      </c>
      <c r="E65">
        <v>36.299999999999997</v>
      </c>
      <c r="G65" s="2">
        <v>39</v>
      </c>
      <c r="H65">
        <v>1005.4</v>
      </c>
      <c r="I65" s="2">
        <v>13</v>
      </c>
      <c r="J65">
        <v>992.9</v>
      </c>
      <c r="P65">
        <v>300</v>
      </c>
      <c r="Q65">
        <v>1</v>
      </c>
      <c r="S65" s="4">
        <v>4.3485474537037043E-2</v>
      </c>
      <c r="W65">
        <v>174</v>
      </c>
      <c r="X65">
        <v>2.9</v>
      </c>
    </row>
    <row r="66" spans="1:24" x14ac:dyDescent="0.3">
      <c r="A66" s="4">
        <v>4.4130069444444447E-2</v>
      </c>
      <c r="B66">
        <v>35.4</v>
      </c>
      <c r="C66">
        <v>28.2</v>
      </c>
      <c r="D66">
        <v>40.200000000000003</v>
      </c>
      <c r="E66">
        <v>36.299999999999997</v>
      </c>
      <c r="G66" s="2">
        <v>39</v>
      </c>
      <c r="H66">
        <v>1005.4</v>
      </c>
      <c r="I66" s="2">
        <v>13</v>
      </c>
      <c r="J66">
        <v>992.9</v>
      </c>
      <c r="P66">
        <v>278</v>
      </c>
      <c r="Q66">
        <v>0.8</v>
      </c>
      <c r="S66" s="4">
        <v>4.4179907407407397E-2</v>
      </c>
      <c r="W66">
        <v>167</v>
      </c>
      <c r="X66">
        <v>3.1</v>
      </c>
    </row>
    <row r="67" spans="1:24" x14ac:dyDescent="0.3">
      <c r="A67" s="4">
        <v>4.4824537037037038E-2</v>
      </c>
      <c r="B67">
        <v>35.5</v>
      </c>
      <c r="C67">
        <v>28.1</v>
      </c>
      <c r="D67">
        <v>40.299999999999997</v>
      </c>
      <c r="E67">
        <v>36.4</v>
      </c>
      <c r="G67" s="2">
        <v>38</v>
      </c>
      <c r="H67">
        <v>1005.4</v>
      </c>
      <c r="I67" s="2">
        <v>13</v>
      </c>
      <c r="J67">
        <v>992.9</v>
      </c>
      <c r="P67">
        <v>268</v>
      </c>
      <c r="Q67">
        <v>1.2</v>
      </c>
      <c r="S67" s="4">
        <v>4.4874525462962972E-2</v>
      </c>
      <c r="W67">
        <v>159</v>
      </c>
      <c r="X67">
        <v>2.4</v>
      </c>
    </row>
    <row r="68" spans="1:24" x14ac:dyDescent="0.3">
      <c r="A68" s="4">
        <v>4.5518946759259257E-2</v>
      </c>
      <c r="B68">
        <v>35.5</v>
      </c>
      <c r="C68">
        <v>28.1</v>
      </c>
      <c r="D68">
        <v>40.4</v>
      </c>
      <c r="E68">
        <v>36.4</v>
      </c>
      <c r="G68" s="2">
        <v>39</v>
      </c>
      <c r="H68">
        <v>1005.4</v>
      </c>
      <c r="I68" s="2">
        <v>13</v>
      </c>
      <c r="J68">
        <v>993</v>
      </c>
      <c r="P68">
        <v>275</v>
      </c>
      <c r="Q68">
        <v>1.2</v>
      </c>
      <c r="S68" s="4">
        <v>4.5568969907407407E-2</v>
      </c>
      <c r="W68">
        <v>186</v>
      </c>
      <c r="X68">
        <v>2.5</v>
      </c>
    </row>
    <row r="69" spans="1:24" x14ac:dyDescent="0.3">
      <c r="A69" s="4">
        <v>4.6213414351851848E-2</v>
      </c>
      <c r="B69">
        <v>35.6</v>
      </c>
      <c r="C69">
        <v>28.1</v>
      </c>
      <c r="D69">
        <v>40.299999999999997</v>
      </c>
      <c r="E69">
        <v>36.4</v>
      </c>
      <c r="G69" s="2">
        <v>38</v>
      </c>
      <c r="H69">
        <v>1005.5</v>
      </c>
      <c r="I69" s="2">
        <v>13</v>
      </c>
      <c r="J69">
        <v>992.9</v>
      </c>
      <c r="P69">
        <v>265</v>
      </c>
      <c r="Q69">
        <v>2</v>
      </c>
      <c r="S69" s="4">
        <v>4.6263402777777768E-2</v>
      </c>
      <c r="W69">
        <v>173</v>
      </c>
      <c r="X69">
        <v>2.4</v>
      </c>
    </row>
    <row r="70" spans="1:24" x14ac:dyDescent="0.3">
      <c r="A70" s="4">
        <v>4.6907870370370371E-2</v>
      </c>
      <c r="B70">
        <v>35.700000000000003</v>
      </c>
      <c r="C70">
        <v>28.2</v>
      </c>
      <c r="D70">
        <v>40.299999999999997</v>
      </c>
      <c r="E70">
        <v>36.4</v>
      </c>
      <c r="G70" s="2">
        <v>38</v>
      </c>
      <c r="H70">
        <v>1005.4</v>
      </c>
      <c r="I70" s="2">
        <v>13</v>
      </c>
      <c r="J70">
        <v>992.9</v>
      </c>
      <c r="P70">
        <v>287</v>
      </c>
      <c r="Q70">
        <v>1.2</v>
      </c>
      <c r="S70" s="4">
        <v>4.6957662037037037E-2</v>
      </c>
      <c r="W70">
        <v>195</v>
      </c>
      <c r="X70">
        <v>2.2000000000000002</v>
      </c>
    </row>
    <row r="71" spans="1:24" x14ac:dyDescent="0.3">
      <c r="A71" s="4">
        <v>4.7602430555555561E-2</v>
      </c>
      <c r="B71">
        <v>35.6</v>
      </c>
      <c r="C71">
        <v>28.2</v>
      </c>
      <c r="D71">
        <v>40.4</v>
      </c>
      <c r="E71">
        <v>36.4</v>
      </c>
      <c r="G71" s="2">
        <v>38</v>
      </c>
      <c r="H71">
        <v>1005.5</v>
      </c>
      <c r="I71" s="2">
        <v>13</v>
      </c>
      <c r="J71">
        <v>993</v>
      </c>
      <c r="P71">
        <v>280</v>
      </c>
      <c r="Q71">
        <v>1.7</v>
      </c>
      <c r="S71" s="4">
        <v>4.7652280092592592E-2</v>
      </c>
      <c r="W71">
        <v>181</v>
      </c>
      <c r="X71">
        <v>2.2999999999999998</v>
      </c>
    </row>
    <row r="72" spans="1:24" x14ac:dyDescent="0.3">
      <c r="A72" s="4">
        <v>4.8296990740740738E-2</v>
      </c>
      <c r="B72">
        <v>35.5</v>
      </c>
      <c r="C72">
        <v>28.2</v>
      </c>
      <c r="D72">
        <v>40.4</v>
      </c>
      <c r="E72">
        <v>36.299999999999997</v>
      </c>
      <c r="G72" s="2">
        <v>38</v>
      </c>
      <c r="H72">
        <v>1005.4</v>
      </c>
      <c r="I72" s="2">
        <v>13</v>
      </c>
      <c r="J72">
        <v>992.9</v>
      </c>
      <c r="P72">
        <v>263</v>
      </c>
      <c r="Q72">
        <v>1.8</v>
      </c>
      <c r="S72" s="4">
        <v>4.8346712962962959E-2</v>
      </c>
      <c r="W72">
        <v>176</v>
      </c>
      <c r="X72">
        <v>2.2000000000000002</v>
      </c>
    </row>
    <row r="73" spans="1:24" x14ac:dyDescent="0.3">
      <c r="A73" s="4">
        <v>4.8991608796296299E-2</v>
      </c>
      <c r="B73">
        <v>35.5</v>
      </c>
      <c r="C73">
        <v>28.2</v>
      </c>
      <c r="D73">
        <v>40.200000000000003</v>
      </c>
      <c r="E73">
        <v>36.200000000000003</v>
      </c>
      <c r="G73" s="2">
        <v>38</v>
      </c>
      <c r="H73">
        <v>1005.5</v>
      </c>
      <c r="I73" s="2">
        <v>13</v>
      </c>
      <c r="J73">
        <v>993</v>
      </c>
      <c r="P73">
        <v>290</v>
      </c>
      <c r="Q73">
        <v>2.4</v>
      </c>
      <c r="S73" s="4">
        <v>4.9041145833333327E-2</v>
      </c>
      <c r="W73">
        <v>161</v>
      </c>
      <c r="X73">
        <v>1.8</v>
      </c>
    </row>
    <row r="74" spans="1:24" x14ac:dyDescent="0.3">
      <c r="A74" s="4">
        <v>4.9686053240740741E-2</v>
      </c>
      <c r="B74">
        <v>35.4</v>
      </c>
      <c r="C74">
        <v>28.1</v>
      </c>
      <c r="D74">
        <v>40.1</v>
      </c>
      <c r="E74">
        <v>36.200000000000003</v>
      </c>
      <c r="G74" s="2">
        <v>38</v>
      </c>
      <c r="H74">
        <v>1005.4</v>
      </c>
      <c r="I74" s="2">
        <v>13</v>
      </c>
      <c r="J74">
        <v>993</v>
      </c>
      <c r="P74">
        <v>278</v>
      </c>
      <c r="Q74">
        <v>2.2000000000000002</v>
      </c>
      <c r="S74" s="4">
        <v>4.9735763888888888E-2</v>
      </c>
      <c r="W74">
        <v>180</v>
      </c>
      <c r="X74">
        <v>2.1</v>
      </c>
    </row>
    <row r="75" spans="1:24" x14ac:dyDescent="0.3">
      <c r="A75" s="4">
        <v>5.0380543981481479E-2</v>
      </c>
      <c r="B75">
        <v>35.4</v>
      </c>
      <c r="C75">
        <v>28.1</v>
      </c>
      <c r="D75">
        <v>40.1</v>
      </c>
      <c r="E75">
        <v>35.9</v>
      </c>
      <c r="G75" s="2">
        <v>38</v>
      </c>
      <c r="H75">
        <v>1005.4</v>
      </c>
      <c r="I75" s="2">
        <v>13</v>
      </c>
      <c r="J75">
        <v>992.9</v>
      </c>
      <c r="P75">
        <v>297</v>
      </c>
      <c r="Q75">
        <v>2.2000000000000002</v>
      </c>
      <c r="S75" s="4">
        <v>5.0430023148148151E-2</v>
      </c>
      <c r="W75">
        <v>178</v>
      </c>
      <c r="X75">
        <v>2.2999999999999998</v>
      </c>
    </row>
    <row r="76" spans="1:24" x14ac:dyDescent="0.3">
      <c r="A76" s="4">
        <v>5.1075138888888892E-2</v>
      </c>
      <c r="B76">
        <v>35.5</v>
      </c>
      <c r="C76">
        <v>28.1</v>
      </c>
      <c r="D76">
        <v>40</v>
      </c>
      <c r="E76">
        <v>35.9</v>
      </c>
      <c r="G76" s="2">
        <v>38</v>
      </c>
      <c r="H76">
        <v>1005.5</v>
      </c>
      <c r="I76" s="2">
        <v>13</v>
      </c>
      <c r="J76">
        <v>992.9</v>
      </c>
      <c r="P76">
        <v>294</v>
      </c>
      <c r="Q76">
        <v>1.8</v>
      </c>
      <c r="S76" s="4">
        <v>5.1124456018518519E-2</v>
      </c>
      <c r="W76">
        <v>170</v>
      </c>
      <c r="X76">
        <v>1.9</v>
      </c>
    </row>
    <row r="77" spans="1:24" x14ac:dyDescent="0.3">
      <c r="A77" s="4">
        <v>5.1769618055555557E-2</v>
      </c>
      <c r="B77">
        <v>35.5</v>
      </c>
      <c r="C77">
        <v>28.2</v>
      </c>
      <c r="D77">
        <v>39.799999999999997</v>
      </c>
      <c r="E77">
        <v>36</v>
      </c>
      <c r="G77" s="2">
        <v>38</v>
      </c>
      <c r="H77">
        <v>1005.5</v>
      </c>
      <c r="I77" s="2">
        <v>13</v>
      </c>
      <c r="J77">
        <v>992.9</v>
      </c>
      <c r="P77">
        <v>279</v>
      </c>
      <c r="Q77">
        <v>1.2</v>
      </c>
      <c r="S77" s="4">
        <v>5.1819074074074073E-2</v>
      </c>
      <c r="W77">
        <v>224</v>
      </c>
      <c r="X77">
        <v>1.4</v>
      </c>
    </row>
    <row r="78" spans="1:24" x14ac:dyDescent="0.3">
      <c r="B78">
        <v>35.4</v>
      </c>
      <c r="D78">
        <v>39.700000000000003</v>
      </c>
      <c r="I78" s="2">
        <v>13</v>
      </c>
      <c r="J78">
        <v>992.9</v>
      </c>
      <c r="P78">
        <v>194</v>
      </c>
      <c r="Q78">
        <v>1.2</v>
      </c>
      <c r="S78" s="4">
        <v>5.2513518518518508E-2</v>
      </c>
    </row>
    <row r="79" spans="1:24" x14ac:dyDescent="0.3">
      <c r="B79">
        <v>35.5</v>
      </c>
      <c r="D79">
        <v>39.700000000000003</v>
      </c>
      <c r="I79" s="2">
        <v>13</v>
      </c>
      <c r="J79">
        <v>992.9</v>
      </c>
      <c r="P79">
        <v>254</v>
      </c>
      <c r="Q79">
        <v>1.1000000000000001</v>
      </c>
      <c r="S79" s="4">
        <v>5.3207766203703703E-2</v>
      </c>
    </row>
    <row r="80" spans="1:24" x14ac:dyDescent="0.3">
      <c r="B80">
        <v>35.5</v>
      </c>
      <c r="D80">
        <v>39.700000000000003</v>
      </c>
      <c r="I80" s="2">
        <v>13</v>
      </c>
      <c r="J80">
        <v>992.9</v>
      </c>
      <c r="P80">
        <v>259</v>
      </c>
      <c r="Q80">
        <v>0.6</v>
      </c>
      <c r="S80" s="4">
        <v>5.3902384259259258E-2</v>
      </c>
    </row>
    <row r="81" spans="1:26" x14ac:dyDescent="0.3">
      <c r="B81">
        <v>35.5</v>
      </c>
      <c r="D81">
        <v>39.6</v>
      </c>
      <c r="I81" s="2">
        <v>13</v>
      </c>
      <c r="J81">
        <v>992.9</v>
      </c>
      <c r="P81">
        <v>251</v>
      </c>
      <c r="Q81">
        <v>0.6</v>
      </c>
      <c r="S81" s="4">
        <v>5.4596828703703713E-2</v>
      </c>
    </row>
    <row r="83" spans="1:26" x14ac:dyDescent="0.3">
      <c r="A83" s="4" t="s">
        <v>12</v>
      </c>
      <c r="B83">
        <f>AVERAGE(B3:B81)</f>
        <v>35.460759493670885</v>
      </c>
      <c r="C83">
        <f>AVERAGE(C3:C81)</f>
        <v>28.561333333333334</v>
      </c>
      <c r="D83">
        <f>AVERAGE(D3:D81)</f>
        <v>41.365822784810121</v>
      </c>
      <c r="E83">
        <f>AVERAGE(E3:E81)</f>
        <v>38.21733333333335</v>
      </c>
      <c r="G83">
        <f>AVERAGE(G3:G81)</f>
        <v>38.653333333333336</v>
      </c>
      <c r="H83">
        <f>AVERAGE(H3:H81)</f>
        <v>1005.4373333333338</v>
      </c>
      <c r="I83">
        <f>AVERAGE(I3:I81)</f>
        <v>12.531645569620252</v>
      </c>
      <c r="J83">
        <f>AVERAGE(J3:J81)</f>
        <v>993.10506329113878</v>
      </c>
    </row>
    <row r="84" spans="1:26" x14ac:dyDescent="0.3">
      <c r="A84" s="4" t="s">
        <v>13</v>
      </c>
      <c r="B84">
        <f>MIN(B3:B81)</f>
        <v>35.200000000000003</v>
      </c>
      <c r="C84">
        <f>MIN(C3:C81)</f>
        <v>28.1</v>
      </c>
      <c r="D84">
        <f>MIN(D3:D81)</f>
        <v>39.6</v>
      </c>
      <c r="E84">
        <f>MIN(E3:E81)</f>
        <v>35.9</v>
      </c>
      <c r="G84">
        <f>MIN(G3:G81)</f>
        <v>37</v>
      </c>
      <c r="H84">
        <f>MIN(H3:H81)</f>
        <v>1005.3</v>
      </c>
      <c r="I84">
        <f>MIN(I3:I81)</f>
        <v>12</v>
      </c>
      <c r="J84">
        <f>MIN(J3:J81)</f>
        <v>992.9</v>
      </c>
    </row>
    <row r="85" spans="1:26" s="11" customFormat="1" x14ac:dyDescent="0.3">
      <c r="A85" s="10" t="s">
        <v>14</v>
      </c>
      <c r="B85" s="11">
        <f>MAX(B3:B81)</f>
        <v>35.700000000000003</v>
      </c>
      <c r="C85" s="11">
        <f>MAX(C3:C81)</f>
        <v>29</v>
      </c>
      <c r="D85" s="11">
        <f>MAX(D3:D81)</f>
        <v>42.6</v>
      </c>
      <c r="E85" s="11">
        <f>MAX(E3:E81)</f>
        <v>39.799999999999997</v>
      </c>
      <c r="G85" s="11">
        <f>MAX(G3:G81)</f>
        <v>41</v>
      </c>
      <c r="H85" s="11">
        <f>MAX(H3:H81)</f>
        <v>1005.6</v>
      </c>
      <c r="I85" s="11">
        <f>MAX(I3:I81)</f>
        <v>13</v>
      </c>
      <c r="J85" s="11">
        <f>MAX(J3:J81)</f>
        <v>993.5</v>
      </c>
    </row>
    <row r="86" spans="1:26" s="11" customFormat="1" x14ac:dyDescent="0.3">
      <c r="A86" s="15">
        <v>2024</v>
      </c>
    </row>
    <row r="87" spans="1:26" s="13" customFormat="1" ht="15" thickBot="1" x14ac:dyDescent="0.35">
      <c r="A87" s="12" t="s">
        <v>79</v>
      </c>
      <c r="B87" s="12" t="s">
        <v>70</v>
      </c>
      <c r="C87" s="13" t="s">
        <v>71</v>
      </c>
      <c r="D87" s="13" t="s">
        <v>72</v>
      </c>
      <c r="E87" s="13" t="s">
        <v>73</v>
      </c>
      <c r="F87" s="13" t="s">
        <v>75</v>
      </c>
      <c r="G87" s="13" t="s">
        <v>74</v>
      </c>
      <c r="H87" s="13" t="s">
        <v>76</v>
      </c>
      <c r="I87" s="13" t="s">
        <v>77</v>
      </c>
      <c r="J87" s="13" t="s">
        <v>85</v>
      </c>
      <c r="K87" s="13" t="s">
        <v>86</v>
      </c>
      <c r="L87" s="13" t="s">
        <v>87</v>
      </c>
      <c r="M87" s="13" t="s">
        <v>88</v>
      </c>
      <c r="N87" s="13" t="s">
        <v>89</v>
      </c>
      <c r="O87" s="13" t="s">
        <v>84</v>
      </c>
      <c r="P87" s="13" t="s">
        <v>82</v>
      </c>
      <c r="Q87" s="13" t="s">
        <v>83</v>
      </c>
      <c r="R87" s="13" t="s">
        <v>81</v>
      </c>
      <c r="S87" s="13" t="s">
        <v>80</v>
      </c>
      <c r="T87" s="13" t="s">
        <v>90</v>
      </c>
      <c r="U87" s="13" t="s">
        <v>78</v>
      </c>
    </row>
    <row r="88" spans="1:26" x14ac:dyDescent="0.3">
      <c r="A88" s="8">
        <v>1</v>
      </c>
      <c r="B88" s="14">
        <v>4.5349444444444442E-2</v>
      </c>
      <c r="C88" t="s">
        <v>15</v>
      </c>
      <c r="D88" t="s">
        <v>16</v>
      </c>
      <c r="E88" s="14">
        <v>1.068634259259259E-3</v>
      </c>
      <c r="F88">
        <v>13</v>
      </c>
      <c r="G88">
        <v>4</v>
      </c>
      <c r="H88" s="14">
        <v>2.8925925925925929E-4</v>
      </c>
      <c r="I88" s="14">
        <v>4.2693287037037038E-4</v>
      </c>
      <c r="J88" s="14">
        <v>3.5244212962962958E-4</v>
      </c>
      <c r="K88">
        <v>239</v>
      </c>
      <c r="L88">
        <v>189</v>
      </c>
      <c r="M88">
        <v>210</v>
      </c>
      <c r="N88">
        <v>326</v>
      </c>
      <c r="O88" t="b">
        <v>1</v>
      </c>
      <c r="P88" t="s">
        <v>17</v>
      </c>
      <c r="Q88">
        <v>2</v>
      </c>
      <c r="R88" t="b">
        <v>1</v>
      </c>
      <c r="S88" t="s">
        <v>18</v>
      </c>
      <c r="T88" t="s">
        <v>19</v>
      </c>
      <c r="U88" t="b">
        <v>0</v>
      </c>
      <c r="Y88" s="8"/>
      <c r="Z88" s="9"/>
    </row>
    <row r="89" spans="1:26" x14ac:dyDescent="0.3">
      <c r="A89" s="8">
        <f>A88+1</f>
        <v>2</v>
      </c>
      <c r="B89" s="14">
        <v>4.5998946759259259E-2</v>
      </c>
      <c r="C89" t="s">
        <v>20</v>
      </c>
      <c r="D89" t="s">
        <v>19</v>
      </c>
      <c r="E89" s="14">
        <v>1.0689930555555561E-3</v>
      </c>
      <c r="F89">
        <v>14</v>
      </c>
      <c r="G89">
        <v>5</v>
      </c>
      <c r="H89" s="14">
        <v>2.8782407407407408E-4</v>
      </c>
      <c r="I89" s="14">
        <v>4.2807870370370368E-4</v>
      </c>
      <c r="J89" s="14">
        <v>3.530902777777778E-4</v>
      </c>
      <c r="K89">
        <v>244</v>
      </c>
      <c r="L89">
        <v>191</v>
      </c>
      <c r="M89">
        <v>211</v>
      </c>
      <c r="N89">
        <v>328</v>
      </c>
      <c r="O89" t="b">
        <v>1</v>
      </c>
      <c r="P89" t="s">
        <v>17</v>
      </c>
      <c r="Q89">
        <v>2</v>
      </c>
      <c r="R89" t="b">
        <v>1</v>
      </c>
      <c r="S89" t="s">
        <v>21</v>
      </c>
      <c r="T89" t="s">
        <v>19</v>
      </c>
      <c r="U89" t="b">
        <v>0</v>
      </c>
      <c r="Y89" s="8"/>
      <c r="Z89" s="9"/>
    </row>
    <row r="90" spans="1:26" x14ac:dyDescent="0.3">
      <c r="A90" s="8">
        <f t="shared" ref="A90:A107" si="0">A89+1</f>
        <v>3</v>
      </c>
      <c r="B90" s="14">
        <v>4.5553391203703712E-2</v>
      </c>
      <c r="C90" t="s">
        <v>22</v>
      </c>
      <c r="D90" t="s">
        <v>23</v>
      </c>
      <c r="E90" s="14">
        <v>1.072361111111111E-3</v>
      </c>
      <c r="F90">
        <v>16</v>
      </c>
      <c r="G90">
        <v>5</v>
      </c>
      <c r="H90" s="14">
        <v>2.903935185185185E-4</v>
      </c>
      <c r="I90" s="14">
        <v>4.2894675925925918E-4</v>
      </c>
      <c r="J90" s="14">
        <v>3.5302083333333328E-4</v>
      </c>
      <c r="K90">
        <v>241</v>
      </c>
      <c r="L90">
        <v>192</v>
      </c>
      <c r="M90">
        <v>212</v>
      </c>
      <c r="N90">
        <v>330</v>
      </c>
      <c r="O90" t="b">
        <v>1</v>
      </c>
      <c r="P90" t="s">
        <v>17</v>
      </c>
      <c r="Q90">
        <v>2</v>
      </c>
      <c r="R90" t="b">
        <v>1</v>
      </c>
      <c r="S90" t="s">
        <v>24</v>
      </c>
      <c r="T90" t="s">
        <v>19</v>
      </c>
      <c r="U90" t="b">
        <v>0</v>
      </c>
      <c r="Y90" s="8"/>
      <c r="Z90" s="9"/>
    </row>
    <row r="91" spans="1:26" x14ac:dyDescent="0.3">
      <c r="A91" s="8">
        <f t="shared" si="0"/>
        <v>4</v>
      </c>
      <c r="B91" s="14">
        <v>4.5656886574074067E-2</v>
      </c>
      <c r="C91" t="s">
        <v>25</v>
      </c>
      <c r="D91" t="s">
        <v>26</v>
      </c>
      <c r="E91" s="14">
        <v>1.0733796296296301E-3</v>
      </c>
      <c r="F91">
        <v>17</v>
      </c>
      <c r="G91">
        <v>5</v>
      </c>
      <c r="H91" s="14">
        <v>2.9192129629629631E-4</v>
      </c>
      <c r="I91" s="14">
        <v>4.2887731481481482E-4</v>
      </c>
      <c r="J91" s="14">
        <v>3.5258101851851851E-4</v>
      </c>
      <c r="K91">
        <v>241</v>
      </c>
      <c r="L91">
        <v>193</v>
      </c>
      <c r="M91">
        <v>213</v>
      </c>
      <c r="N91">
        <v>330</v>
      </c>
      <c r="O91" t="b">
        <v>1</v>
      </c>
      <c r="P91" t="s">
        <v>17</v>
      </c>
      <c r="Q91">
        <v>2</v>
      </c>
      <c r="R91" t="b">
        <v>1</v>
      </c>
      <c r="S91" t="s">
        <v>24</v>
      </c>
      <c r="T91" t="s">
        <v>19</v>
      </c>
      <c r="U91" t="b">
        <v>0</v>
      </c>
      <c r="Y91" s="8"/>
      <c r="Z91" s="9"/>
    </row>
    <row r="92" spans="1:26" x14ac:dyDescent="0.3">
      <c r="A92" s="8">
        <f t="shared" si="0"/>
        <v>5</v>
      </c>
      <c r="B92" s="14">
        <v>4.5460312500000002E-2</v>
      </c>
      <c r="C92" t="s">
        <v>27</v>
      </c>
      <c r="D92" t="s">
        <v>28</v>
      </c>
      <c r="E92" s="14">
        <v>1.0758101851851851E-3</v>
      </c>
      <c r="F92">
        <v>16</v>
      </c>
      <c r="G92">
        <v>5</v>
      </c>
      <c r="H92" s="14">
        <v>2.9239583333333342E-4</v>
      </c>
      <c r="I92" s="14">
        <v>4.2879629629629631E-4</v>
      </c>
      <c r="J92" s="14">
        <v>3.5461805555555561E-4</v>
      </c>
      <c r="K92">
        <v>241</v>
      </c>
      <c r="L92">
        <v>190</v>
      </c>
      <c r="M92">
        <v>210</v>
      </c>
      <c r="N92">
        <v>324</v>
      </c>
      <c r="O92" t="b">
        <v>1</v>
      </c>
      <c r="P92" t="s">
        <v>17</v>
      </c>
      <c r="Q92">
        <v>2</v>
      </c>
      <c r="R92" t="b">
        <v>1</v>
      </c>
      <c r="S92" t="s">
        <v>18</v>
      </c>
      <c r="T92" t="s">
        <v>19</v>
      </c>
      <c r="U92" t="b">
        <v>0</v>
      </c>
      <c r="Y92" s="8"/>
      <c r="Z92" s="9"/>
    </row>
    <row r="93" spans="1:26" x14ac:dyDescent="0.3">
      <c r="A93" s="8">
        <f t="shared" si="0"/>
        <v>6</v>
      </c>
      <c r="B93" s="14">
        <v>4.5252523148148149E-2</v>
      </c>
      <c r="C93" t="s">
        <v>29</v>
      </c>
      <c r="D93" t="s">
        <v>30</v>
      </c>
      <c r="E93" s="14">
        <v>1.0760879629629629E-3</v>
      </c>
      <c r="F93">
        <v>12</v>
      </c>
      <c r="G93">
        <v>5</v>
      </c>
      <c r="H93" s="14">
        <v>2.9234953703703698E-4</v>
      </c>
      <c r="I93" s="14">
        <v>4.2856481481481478E-4</v>
      </c>
      <c r="J93" s="14">
        <v>3.5517361111111112E-4</v>
      </c>
      <c r="K93">
        <v>235</v>
      </c>
      <c r="L93">
        <v>191</v>
      </c>
      <c r="M93">
        <v>209</v>
      </c>
      <c r="N93">
        <v>329</v>
      </c>
      <c r="O93" t="b">
        <v>1</v>
      </c>
      <c r="P93" t="s">
        <v>17</v>
      </c>
      <c r="Q93">
        <v>3</v>
      </c>
      <c r="R93" t="b">
        <v>0</v>
      </c>
      <c r="S93" t="s">
        <v>31</v>
      </c>
      <c r="T93" t="s">
        <v>19</v>
      </c>
      <c r="U93" t="b">
        <v>0</v>
      </c>
      <c r="Y93" s="8"/>
      <c r="Z93" s="9"/>
    </row>
    <row r="94" spans="1:26" x14ac:dyDescent="0.3">
      <c r="A94" s="8">
        <f t="shared" si="0"/>
        <v>7</v>
      </c>
      <c r="B94" s="14">
        <v>4.5851886574074067E-2</v>
      </c>
      <c r="C94" t="s">
        <v>32</v>
      </c>
      <c r="D94" t="s">
        <v>33</v>
      </c>
      <c r="E94" s="14">
        <v>1.0765972222222221E-3</v>
      </c>
      <c r="F94">
        <v>17</v>
      </c>
      <c r="G94">
        <v>6</v>
      </c>
      <c r="H94" s="14">
        <v>2.9119212962962958E-4</v>
      </c>
      <c r="I94" s="14">
        <v>4.3203703703703709E-4</v>
      </c>
      <c r="J94" s="14">
        <v>3.5336805555555561E-4</v>
      </c>
      <c r="K94">
        <v>245</v>
      </c>
      <c r="L94">
        <v>191</v>
      </c>
      <c r="M94">
        <v>213</v>
      </c>
      <c r="N94">
        <v>330</v>
      </c>
      <c r="O94" t="b">
        <v>1</v>
      </c>
      <c r="P94" t="s">
        <v>17</v>
      </c>
      <c r="Q94">
        <v>5</v>
      </c>
      <c r="R94" t="b">
        <v>0</v>
      </c>
      <c r="S94" t="s">
        <v>34</v>
      </c>
      <c r="T94" t="s">
        <v>19</v>
      </c>
      <c r="U94" t="b">
        <v>0</v>
      </c>
      <c r="Y94" s="8"/>
      <c r="Z94" s="9"/>
    </row>
    <row r="95" spans="1:26" x14ac:dyDescent="0.3">
      <c r="A95" s="8">
        <f t="shared" si="0"/>
        <v>8</v>
      </c>
      <c r="B95" s="14">
        <v>4.8691898148148137E-2</v>
      </c>
      <c r="C95" t="s">
        <v>35</v>
      </c>
      <c r="D95" t="s">
        <v>36</v>
      </c>
      <c r="E95" s="14">
        <v>1.079965277777778E-3</v>
      </c>
      <c r="F95">
        <v>17</v>
      </c>
      <c r="G95">
        <v>6</v>
      </c>
      <c r="H95" s="14">
        <v>2.9296296296296302E-4</v>
      </c>
      <c r="I95" s="14">
        <v>4.3187500000000002E-4</v>
      </c>
      <c r="J95" s="14">
        <v>3.5512731481481479E-4</v>
      </c>
      <c r="K95">
        <v>236</v>
      </c>
      <c r="L95">
        <v>193</v>
      </c>
      <c r="M95">
        <v>212</v>
      </c>
      <c r="N95">
        <v>326</v>
      </c>
      <c r="O95" t="b">
        <v>1</v>
      </c>
      <c r="P95" t="s">
        <v>17</v>
      </c>
      <c r="Q95">
        <v>2</v>
      </c>
      <c r="R95" t="b">
        <v>1</v>
      </c>
      <c r="S95" t="s">
        <v>37</v>
      </c>
      <c r="T95" t="s">
        <v>19</v>
      </c>
      <c r="U95" t="b">
        <v>0</v>
      </c>
      <c r="Y95" s="8"/>
      <c r="Z95" s="9"/>
    </row>
    <row r="96" spans="1:26" x14ac:dyDescent="0.3">
      <c r="A96" s="8">
        <f t="shared" si="0"/>
        <v>9</v>
      </c>
      <c r="B96" s="14">
        <v>4.5119201388888891E-2</v>
      </c>
      <c r="C96" t="s">
        <v>38</v>
      </c>
      <c r="D96" t="s">
        <v>39</v>
      </c>
      <c r="E96" s="14">
        <v>1.081956018518519E-3</v>
      </c>
      <c r="F96">
        <v>14</v>
      </c>
      <c r="G96">
        <v>5</v>
      </c>
      <c r="H96" s="14">
        <v>2.9317129629629631E-4</v>
      </c>
      <c r="I96" s="14">
        <v>4.3349537037037038E-4</v>
      </c>
      <c r="J96" s="14">
        <v>3.5528935185185191E-4</v>
      </c>
      <c r="K96">
        <v>240</v>
      </c>
      <c r="L96">
        <v>192</v>
      </c>
      <c r="M96">
        <v>210</v>
      </c>
      <c r="N96">
        <v>328</v>
      </c>
      <c r="O96" t="b">
        <v>1</v>
      </c>
      <c r="P96" t="s">
        <v>17</v>
      </c>
      <c r="Q96">
        <v>5</v>
      </c>
      <c r="R96" t="b">
        <v>0</v>
      </c>
      <c r="S96" t="s">
        <v>40</v>
      </c>
      <c r="T96" t="s">
        <v>19</v>
      </c>
      <c r="U96" t="b">
        <v>0</v>
      </c>
      <c r="Y96" s="8"/>
      <c r="Z96" s="9"/>
    </row>
    <row r="97" spans="1:26" x14ac:dyDescent="0.3">
      <c r="A97" s="8">
        <f t="shared" si="0"/>
        <v>10</v>
      </c>
      <c r="B97" s="14">
        <v>3.6446504629629631E-2</v>
      </c>
      <c r="C97" t="s">
        <v>41</v>
      </c>
      <c r="D97" t="s">
        <v>42</v>
      </c>
      <c r="E97" s="14">
        <v>1.0822453703703699E-3</v>
      </c>
      <c r="F97">
        <v>13</v>
      </c>
      <c r="G97">
        <v>5</v>
      </c>
      <c r="H97" s="14">
        <v>2.9114583333333341E-4</v>
      </c>
      <c r="I97" s="14">
        <v>4.3356481481481479E-4</v>
      </c>
      <c r="J97" s="14">
        <v>3.5753472222222219E-4</v>
      </c>
      <c r="K97">
        <v>241</v>
      </c>
      <c r="L97">
        <v>186</v>
      </c>
      <c r="M97">
        <v>210</v>
      </c>
      <c r="N97">
        <v>334</v>
      </c>
      <c r="O97" t="b">
        <v>1</v>
      </c>
      <c r="P97" t="s">
        <v>17</v>
      </c>
      <c r="Q97">
        <v>2</v>
      </c>
      <c r="R97" t="b">
        <v>1</v>
      </c>
      <c r="S97" t="s">
        <v>43</v>
      </c>
      <c r="T97" t="s">
        <v>19</v>
      </c>
      <c r="U97" t="b">
        <v>0</v>
      </c>
      <c r="Y97" s="8"/>
      <c r="Z97" s="9"/>
    </row>
    <row r="98" spans="1:26" x14ac:dyDescent="0.3">
      <c r="A98" s="8">
        <f t="shared" si="0"/>
        <v>11</v>
      </c>
      <c r="B98" s="14">
        <v>3.1018043981481482E-2</v>
      </c>
      <c r="C98" t="s">
        <v>44</v>
      </c>
      <c r="D98" t="s">
        <v>45</v>
      </c>
      <c r="E98" s="14">
        <v>1.082685185185185E-3</v>
      </c>
      <c r="F98">
        <v>8</v>
      </c>
      <c r="G98">
        <v>3</v>
      </c>
      <c r="H98" s="14">
        <v>2.982060185185185E-4</v>
      </c>
      <c r="I98" s="14">
        <v>4.3072916666666672E-4</v>
      </c>
      <c r="J98" s="14">
        <v>3.5375000000000001E-4</v>
      </c>
      <c r="K98">
        <v>242</v>
      </c>
      <c r="L98">
        <v>191</v>
      </c>
      <c r="M98">
        <v>212</v>
      </c>
      <c r="N98">
        <v>331</v>
      </c>
      <c r="O98" t="b">
        <v>1</v>
      </c>
      <c r="P98" t="s">
        <v>17</v>
      </c>
      <c r="Q98">
        <v>2</v>
      </c>
      <c r="R98" t="b">
        <v>1</v>
      </c>
      <c r="S98" t="s">
        <v>40</v>
      </c>
      <c r="T98" t="s">
        <v>19</v>
      </c>
      <c r="U98" t="b">
        <v>0</v>
      </c>
      <c r="Y98" s="8"/>
      <c r="Z98" s="9"/>
    </row>
    <row r="99" spans="1:26" x14ac:dyDescent="0.3">
      <c r="A99" s="8">
        <f t="shared" si="0"/>
        <v>12</v>
      </c>
      <c r="B99" s="14">
        <v>3.6910810185185189E-2</v>
      </c>
      <c r="C99" t="s">
        <v>46</v>
      </c>
      <c r="D99" t="s">
        <v>47</v>
      </c>
      <c r="E99" s="14">
        <v>1.0832986111111111E-3</v>
      </c>
      <c r="F99">
        <v>14</v>
      </c>
      <c r="G99">
        <v>5</v>
      </c>
      <c r="H99" s="14">
        <v>2.9386574074074081E-4</v>
      </c>
      <c r="I99" s="14">
        <v>4.3321759259259257E-4</v>
      </c>
      <c r="J99" s="14">
        <v>3.5621527777777778E-4</v>
      </c>
      <c r="K99">
        <v>243</v>
      </c>
      <c r="L99">
        <v>190</v>
      </c>
      <c r="M99">
        <v>213</v>
      </c>
      <c r="N99">
        <v>329</v>
      </c>
      <c r="O99" t="b">
        <v>1</v>
      </c>
      <c r="P99" t="s">
        <v>17</v>
      </c>
      <c r="Q99">
        <v>2</v>
      </c>
      <c r="R99" t="b">
        <v>1</v>
      </c>
      <c r="S99" t="s">
        <v>34</v>
      </c>
      <c r="T99" t="s">
        <v>19</v>
      </c>
      <c r="U99" t="b">
        <v>0</v>
      </c>
      <c r="Y99" s="8"/>
      <c r="Z99" s="9"/>
    </row>
    <row r="100" spans="1:26" x14ac:dyDescent="0.3">
      <c r="A100" s="8">
        <f t="shared" si="0"/>
        <v>13</v>
      </c>
      <c r="B100" s="14">
        <v>3.0411828703703701E-2</v>
      </c>
      <c r="C100" t="s">
        <v>48</v>
      </c>
      <c r="D100" t="s">
        <v>49</v>
      </c>
      <c r="E100" s="14">
        <v>1.085173611111111E-3</v>
      </c>
      <c r="F100">
        <v>10</v>
      </c>
      <c r="G100">
        <v>4</v>
      </c>
      <c r="H100" s="14">
        <v>2.9391203703703703E-4</v>
      </c>
      <c r="I100" s="14">
        <v>4.3236111111111112E-4</v>
      </c>
      <c r="J100" s="14">
        <v>3.5890046296296299E-4</v>
      </c>
      <c r="K100">
        <v>232</v>
      </c>
      <c r="L100">
        <v>190</v>
      </c>
      <c r="M100">
        <v>211</v>
      </c>
      <c r="N100">
        <v>328</v>
      </c>
      <c r="O100" t="b">
        <v>1</v>
      </c>
      <c r="P100" t="s">
        <v>17</v>
      </c>
      <c r="Q100">
        <v>2</v>
      </c>
      <c r="R100" t="b">
        <v>1</v>
      </c>
      <c r="S100" t="s">
        <v>37</v>
      </c>
      <c r="T100" t="s">
        <v>19</v>
      </c>
      <c r="U100" t="b">
        <v>0</v>
      </c>
      <c r="Y100" s="8"/>
      <c r="Z100" s="9"/>
    </row>
    <row r="101" spans="1:26" x14ac:dyDescent="0.3">
      <c r="A101" s="8">
        <f t="shared" si="0"/>
        <v>14</v>
      </c>
      <c r="B101" s="14">
        <v>2.1150416666666661E-2</v>
      </c>
      <c r="C101" t="s">
        <v>50</v>
      </c>
      <c r="D101" t="s">
        <v>51</v>
      </c>
      <c r="E101" s="14">
        <v>1.0885532407407411E-3</v>
      </c>
      <c r="F101">
        <v>7</v>
      </c>
      <c r="G101">
        <v>3</v>
      </c>
      <c r="H101" s="14">
        <v>2.9319444444444439E-4</v>
      </c>
      <c r="I101" s="14">
        <v>4.3657407407407398E-4</v>
      </c>
      <c r="J101" s="14">
        <v>3.587847222222222E-4</v>
      </c>
      <c r="K101">
        <v>235</v>
      </c>
      <c r="L101">
        <v>188</v>
      </c>
      <c r="M101">
        <v>210</v>
      </c>
      <c r="N101">
        <v>329</v>
      </c>
      <c r="O101" t="b">
        <v>1</v>
      </c>
      <c r="P101" t="s">
        <v>17</v>
      </c>
      <c r="Q101">
        <v>2</v>
      </c>
      <c r="R101" t="b">
        <v>1</v>
      </c>
      <c r="S101" t="s">
        <v>52</v>
      </c>
      <c r="T101" t="s">
        <v>19</v>
      </c>
      <c r="U101" t="b">
        <v>0</v>
      </c>
      <c r="Y101" s="8"/>
      <c r="Z101" s="9"/>
    </row>
    <row r="102" spans="1:26" x14ac:dyDescent="0.3">
      <c r="A102" s="8">
        <f t="shared" si="0"/>
        <v>15</v>
      </c>
      <c r="B102" s="14">
        <v>1.535177083333333E-2</v>
      </c>
      <c r="C102" t="s">
        <v>53</v>
      </c>
      <c r="D102" t="s">
        <v>54</v>
      </c>
      <c r="E102" s="14">
        <v>1.0886805555555561E-3</v>
      </c>
      <c r="F102">
        <v>3</v>
      </c>
      <c r="G102">
        <v>2</v>
      </c>
      <c r="H102" s="14">
        <v>2.9533564814814809E-4</v>
      </c>
      <c r="I102" s="14">
        <v>4.3508101851851851E-4</v>
      </c>
      <c r="J102" s="14">
        <v>3.5826388888888892E-4</v>
      </c>
      <c r="K102">
        <v>228</v>
      </c>
      <c r="L102">
        <v>190</v>
      </c>
      <c r="M102">
        <v>208</v>
      </c>
      <c r="N102">
        <v>327</v>
      </c>
      <c r="O102" t="b">
        <v>1</v>
      </c>
      <c r="P102" t="s">
        <v>17</v>
      </c>
      <c r="Q102">
        <v>2</v>
      </c>
      <c r="R102" t="b">
        <v>1</v>
      </c>
      <c r="S102" t="s">
        <v>52</v>
      </c>
      <c r="T102" t="s">
        <v>19</v>
      </c>
      <c r="U102" t="b">
        <v>0</v>
      </c>
      <c r="Y102" s="8"/>
      <c r="Z102" s="9"/>
    </row>
    <row r="103" spans="1:26" x14ac:dyDescent="0.3">
      <c r="A103" s="8">
        <f t="shared" si="0"/>
        <v>16</v>
      </c>
      <c r="B103" s="14">
        <v>2.2520787037037041E-2</v>
      </c>
      <c r="C103" t="s">
        <v>55</v>
      </c>
      <c r="D103" t="s">
        <v>56</v>
      </c>
      <c r="E103" s="14">
        <v>1.089722222222222E-3</v>
      </c>
      <c r="F103">
        <v>8</v>
      </c>
      <c r="G103">
        <v>3</v>
      </c>
      <c r="H103" s="14">
        <v>2.9460648148148152E-4</v>
      </c>
      <c r="I103" s="14">
        <v>4.3564814814814822E-4</v>
      </c>
      <c r="J103" s="14">
        <v>3.594675925925926E-4</v>
      </c>
      <c r="K103">
        <v>238</v>
      </c>
      <c r="L103">
        <v>193</v>
      </c>
      <c r="M103">
        <v>212</v>
      </c>
      <c r="N103">
        <v>330</v>
      </c>
      <c r="O103" t="b">
        <v>1</v>
      </c>
      <c r="P103" t="s">
        <v>17</v>
      </c>
      <c r="Q103">
        <v>2</v>
      </c>
      <c r="R103" t="b">
        <v>1</v>
      </c>
      <c r="S103" t="s">
        <v>57</v>
      </c>
      <c r="T103" t="s">
        <v>19</v>
      </c>
      <c r="U103" t="b">
        <v>0</v>
      </c>
      <c r="Y103" s="8"/>
      <c r="Z103" s="9"/>
    </row>
    <row r="104" spans="1:26" x14ac:dyDescent="0.3">
      <c r="A104" s="8">
        <f t="shared" si="0"/>
        <v>17</v>
      </c>
      <c r="B104" s="14">
        <v>2.074049768518519E-2</v>
      </c>
      <c r="C104" t="s">
        <v>58</v>
      </c>
      <c r="D104" t="s">
        <v>59</v>
      </c>
      <c r="E104" s="14">
        <v>1.08974537037037E-3</v>
      </c>
      <c r="F104">
        <v>5</v>
      </c>
      <c r="G104">
        <v>2</v>
      </c>
      <c r="H104" s="14">
        <v>2.9244212962962958E-4</v>
      </c>
      <c r="I104" s="14">
        <v>4.3762731481481479E-4</v>
      </c>
      <c r="J104" s="14">
        <v>3.5967592592592589E-4</v>
      </c>
      <c r="K104">
        <v>243</v>
      </c>
      <c r="L104">
        <v>187</v>
      </c>
      <c r="M104">
        <v>210</v>
      </c>
      <c r="N104">
        <v>332</v>
      </c>
      <c r="O104" t="b">
        <v>1</v>
      </c>
      <c r="P104" t="s">
        <v>17</v>
      </c>
      <c r="Q104">
        <v>2</v>
      </c>
      <c r="R104" t="b">
        <v>1</v>
      </c>
      <c r="S104" t="s">
        <v>31</v>
      </c>
      <c r="T104" t="s">
        <v>19</v>
      </c>
      <c r="U104" t="b">
        <v>0</v>
      </c>
      <c r="Y104" s="8"/>
      <c r="Z104" s="9"/>
    </row>
    <row r="105" spans="1:26" x14ac:dyDescent="0.3">
      <c r="A105" s="8">
        <f t="shared" si="0"/>
        <v>18</v>
      </c>
      <c r="B105" s="14">
        <v>2.1987083333333331E-2</v>
      </c>
      <c r="C105" t="s">
        <v>60</v>
      </c>
      <c r="D105" t="s">
        <v>61</v>
      </c>
      <c r="E105" s="14">
        <v>1.0906018518518519E-3</v>
      </c>
      <c r="F105">
        <v>8</v>
      </c>
      <c r="G105">
        <v>3</v>
      </c>
      <c r="H105" s="14">
        <v>2.9549768518518521E-4</v>
      </c>
      <c r="I105" s="14">
        <v>4.3591435185185177E-4</v>
      </c>
      <c r="J105" s="14">
        <v>3.5918981481481479E-4</v>
      </c>
      <c r="K105">
        <v>234</v>
      </c>
      <c r="L105">
        <v>192</v>
      </c>
      <c r="M105">
        <v>209</v>
      </c>
      <c r="N105">
        <v>330</v>
      </c>
      <c r="O105" t="b">
        <v>1</v>
      </c>
      <c r="P105" t="s">
        <v>17</v>
      </c>
      <c r="Q105">
        <v>2</v>
      </c>
      <c r="R105" t="b">
        <v>1</v>
      </c>
      <c r="S105" t="s">
        <v>57</v>
      </c>
      <c r="T105" t="s">
        <v>19</v>
      </c>
      <c r="U105" t="b">
        <v>0</v>
      </c>
      <c r="Y105" s="8"/>
      <c r="Z105" s="9"/>
    </row>
    <row r="106" spans="1:26" x14ac:dyDescent="0.3">
      <c r="A106" s="8">
        <f t="shared" si="0"/>
        <v>19</v>
      </c>
      <c r="B106" s="14"/>
      <c r="E106" s="14"/>
      <c r="G106"/>
      <c r="H106" s="14"/>
      <c r="I106" s="14"/>
      <c r="J106" s="14"/>
    </row>
    <row r="107" spans="1:26" x14ac:dyDescent="0.3">
      <c r="A107" s="8">
        <f t="shared" si="0"/>
        <v>20</v>
      </c>
      <c r="B107" s="14"/>
      <c r="E107" s="14"/>
      <c r="G107"/>
      <c r="H107" s="14"/>
      <c r="I107" s="14"/>
      <c r="J107" s="14"/>
    </row>
    <row r="108" spans="1:26" x14ac:dyDescent="0.3">
      <c r="A108" s="15">
        <v>2023</v>
      </c>
      <c r="B108" s="14"/>
      <c r="E108" s="14"/>
      <c r="G108"/>
      <c r="H108" s="14"/>
      <c r="I108" s="14"/>
      <c r="J108" s="14"/>
    </row>
    <row r="109" spans="1:26" x14ac:dyDescent="0.3">
      <c r="A109" s="8">
        <v>1</v>
      </c>
      <c r="B109" s="14">
        <v>5.2006249999999997E-2</v>
      </c>
      <c r="C109" t="s">
        <v>25</v>
      </c>
      <c r="D109" t="s">
        <v>26</v>
      </c>
      <c r="E109" s="14">
        <v>1.096331018518518E-3</v>
      </c>
      <c r="F109">
        <v>20</v>
      </c>
      <c r="G109">
        <v>6</v>
      </c>
      <c r="H109" s="14">
        <v>2.9326388888888891E-4</v>
      </c>
      <c r="I109" s="14">
        <v>4.4158564814814809E-4</v>
      </c>
      <c r="J109" s="14">
        <v>3.6148148148148151E-4</v>
      </c>
      <c r="K109">
        <v>236</v>
      </c>
      <c r="L109">
        <v>192</v>
      </c>
      <c r="M109">
        <v>210</v>
      </c>
      <c r="N109">
        <v>325</v>
      </c>
      <c r="O109" t="b">
        <v>1</v>
      </c>
      <c r="P109" t="s">
        <v>17</v>
      </c>
      <c r="Q109">
        <v>2</v>
      </c>
      <c r="R109" t="b">
        <v>1</v>
      </c>
      <c r="S109" t="s">
        <v>24</v>
      </c>
      <c r="T109" t="s">
        <v>19</v>
      </c>
      <c r="U109" t="b">
        <v>0</v>
      </c>
      <c r="Y109" s="8"/>
      <c r="Z109" s="9"/>
    </row>
    <row r="110" spans="1:26" x14ac:dyDescent="0.3">
      <c r="A110" s="8">
        <f>A109+1</f>
        <v>2</v>
      </c>
      <c r="B110" s="14">
        <v>5.2097569444444443E-2</v>
      </c>
      <c r="C110" t="s">
        <v>15</v>
      </c>
      <c r="D110" t="s">
        <v>16</v>
      </c>
      <c r="E110" s="14">
        <v>1.0978356481481479E-3</v>
      </c>
      <c r="F110">
        <v>19</v>
      </c>
      <c r="G110">
        <v>6</v>
      </c>
      <c r="H110" s="14">
        <v>2.9496527777777778E-4</v>
      </c>
      <c r="I110" s="14">
        <v>4.4109953703703699E-4</v>
      </c>
      <c r="J110" s="14">
        <v>3.6177083333333341E-4</v>
      </c>
      <c r="K110">
        <v>232</v>
      </c>
      <c r="L110">
        <v>192</v>
      </c>
      <c r="M110">
        <v>207</v>
      </c>
      <c r="N110">
        <v>323</v>
      </c>
      <c r="O110" t="b">
        <v>1</v>
      </c>
      <c r="P110" t="s">
        <v>17</v>
      </c>
      <c r="Q110">
        <v>2</v>
      </c>
      <c r="R110" t="b">
        <v>1</v>
      </c>
      <c r="S110" t="s">
        <v>18</v>
      </c>
      <c r="T110" t="s">
        <v>19</v>
      </c>
      <c r="U110" t="b">
        <v>0</v>
      </c>
      <c r="Y110" s="8"/>
      <c r="Z110" s="9"/>
    </row>
    <row r="111" spans="1:26" x14ac:dyDescent="0.3">
      <c r="A111" s="8">
        <f t="shared" ref="A111:A128" si="1">A110+1</f>
        <v>3</v>
      </c>
      <c r="B111" s="14">
        <v>5.3033749999999998E-2</v>
      </c>
      <c r="C111" t="s">
        <v>58</v>
      </c>
      <c r="D111" t="s">
        <v>59</v>
      </c>
      <c r="E111" s="14">
        <v>1.097939814814815E-3</v>
      </c>
      <c r="F111">
        <v>17</v>
      </c>
      <c r="G111">
        <v>6</v>
      </c>
      <c r="H111" s="14">
        <v>2.9431712962962962E-4</v>
      </c>
      <c r="I111" s="14">
        <v>4.4171296296296298E-4</v>
      </c>
      <c r="J111" s="14">
        <v>3.6190972222222218E-4</v>
      </c>
      <c r="K111">
        <v>236</v>
      </c>
      <c r="L111">
        <v>189</v>
      </c>
      <c r="M111">
        <v>209</v>
      </c>
      <c r="N111">
        <v>318</v>
      </c>
      <c r="O111" t="b">
        <v>1</v>
      </c>
      <c r="P111" t="s">
        <v>17</v>
      </c>
      <c r="Q111">
        <v>2</v>
      </c>
      <c r="R111" t="b">
        <v>1</v>
      </c>
      <c r="S111" t="s">
        <v>31</v>
      </c>
      <c r="T111" t="s">
        <v>19</v>
      </c>
      <c r="U111" t="b">
        <v>0</v>
      </c>
      <c r="Y111" s="8"/>
      <c r="Z111" s="9"/>
    </row>
    <row r="112" spans="1:26" x14ac:dyDescent="0.3">
      <c r="A112" s="8">
        <f t="shared" si="1"/>
        <v>4</v>
      </c>
      <c r="B112" s="14">
        <v>5.2216747685185187E-2</v>
      </c>
      <c r="C112" t="s">
        <v>22</v>
      </c>
      <c r="D112" t="s">
        <v>23</v>
      </c>
      <c r="E112" s="14">
        <v>1.098900462962963E-3</v>
      </c>
      <c r="F112">
        <v>17</v>
      </c>
      <c r="G112">
        <v>6</v>
      </c>
      <c r="H112" s="14">
        <v>2.9479166666666673E-4</v>
      </c>
      <c r="I112" s="14">
        <v>4.4187499999999999E-4</v>
      </c>
      <c r="J112" s="14">
        <v>3.6223379629629632E-4</v>
      </c>
      <c r="K112">
        <v>238</v>
      </c>
      <c r="L112">
        <v>190</v>
      </c>
      <c r="M112">
        <v>211</v>
      </c>
      <c r="N112">
        <v>325</v>
      </c>
      <c r="O112" t="b">
        <v>1</v>
      </c>
      <c r="P112" t="s">
        <v>17</v>
      </c>
      <c r="Q112">
        <v>2</v>
      </c>
      <c r="R112" t="b">
        <v>1</v>
      </c>
      <c r="S112" t="s">
        <v>24</v>
      </c>
      <c r="T112" t="s">
        <v>19</v>
      </c>
      <c r="U112" t="b">
        <v>0</v>
      </c>
      <c r="Y112" s="8"/>
      <c r="Z112" s="9"/>
    </row>
    <row r="113" spans="1:26" x14ac:dyDescent="0.3">
      <c r="A113" s="8">
        <f t="shared" si="1"/>
        <v>5</v>
      </c>
      <c r="B113" s="14">
        <v>5.3148865740740743E-2</v>
      </c>
      <c r="C113" t="s">
        <v>29</v>
      </c>
      <c r="D113" t="s">
        <v>30</v>
      </c>
      <c r="E113" s="14">
        <v>1.1004513888888891E-3</v>
      </c>
      <c r="F113">
        <v>17</v>
      </c>
      <c r="G113">
        <v>6</v>
      </c>
      <c r="H113" s="14">
        <v>2.9673611111111112E-4</v>
      </c>
      <c r="I113" s="14">
        <v>4.4129629629629629E-4</v>
      </c>
      <c r="J113" s="14">
        <v>3.6241898148148152E-4</v>
      </c>
      <c r="K113">
        <v>230</v>
      </c>
      <c r="L113">
        <v>191</v>
      </c>
      <c r="M113">
        <v>209</v>
      </c>
      <c r="N113">
        <v>317</v>
      </c>
      <c r="O113" t="b">
        <v>1</v>
      </c>
      <c r="P113" t="s">
        <v>17</v>
      </c>
      <c r="Q113">
        <v>2</v>
      </c>
      <c r="R113" t="b">
        <v>1</v>
      </c>
      <c r="S113" t="s">
        <v>31</v>
      </c>
      <c r="T113" t="s">
        <v>19</v>
      </c>
      <c r="U113" t="b">
        <v>0</v>
      </c>
      <c r="Y113" s="8"/>
      <c r="Z113" s="9"/>
    </row>
    <row r="114" spans="1:26" x14ac:dyDescent="0.3">
      <c r="A114" s="8">
        <f t="shared" si="1"/>
        <v>6</v>
      </c>
      <c r="B114" s="14">
        <v>4.6279386574074079E-2</v>
      </c>
      <c r="C114" t="s">
        <v>20</v>
      </c>
      <c r="D114" t="s">
        <v>19</v>
      </c>
      <c r="E114" s="14">
        <v>1.100474537037037E-3</v>
      </c>
      <c r="F114">
        <v>14</v>
      </c>
      <c r="G114">
        <v>5</v>
      </c>
      <c r="H114" s="14">
        <v>2.9319444444444439E-4</v>
      </c>
      <c r="I114" s="14">
        <v>4.4355324074074072E-4</v>
      </c>
      <c r="J114" s="14">
        <v>3.6372685185185179E-4</v>
      </c>
      <c r="K114">
        <v>236</v>
      </c>
      <c r="L114">
        <v>185</v>
      </c>
      <c r="M114">
        <v>206</v>
      </c>
      <c r="N114">
        <v>321</v>
      </c>
      <c r="O114" t="b">
        <v>1</v>
      </c>
      <c r="P114" t="s">
        <v>17</v>
      </c>
      <c r="Q114">
        <v>2</v>
      </c>
      <c r="R114" t="b">
        <v>1</v>
      </c>
      <c r="S114" t="s">
        <v>21</v>
      </c>
      <c r="T114" t="s">
        <v>19</v>
      </c>
      <c r="U114" t="b">
        <v>0</v>
      </c>
      <c r="Y114" s="8"/>
      <c r="Z114" s="9"/>
    </row>
    <row r="115" spans="1:26" x14ac:dyDescent="0.3">
      <c r="A115" s="8">
        <f t="shared" si="1"/>
        <v>7</v>
      </c>
      <c r="B115" s="14">
        <v>5.2789444444444437E-2</v>
      </c>
      <c r="C115" t="s">
        <v>32</v>
      </c>
      <c r="D115" t="s">
        <v>33</v>
      </c>
      <c r="E115" s="14">
        <v>1.1005671296296299E-3</v>
      </c>
      <c r="F115">
        <v>18</v>
      </c>
      <c r="G115">
        <v>7</v>
      </c>
      <c r="H115" s="14">
        <v>2.9368055555555549E-4</v>
      </c>
      <c r="I115" s="14">
        <v>4.4314814814814808E-4</v>
      </c>
      <c r="J115" s="14">
        <v>3.6373842592592588E-4</v>
      </c>
      <c r="K115">
        <v>227</v>
      </c>
      <c r="L115">
        <v>191</v>
      </c>
      <c r="M115">
        <v>208</v>
      </c>
      <c r="N115">
        <v>321</v>
      </c>
      <c r="O115" t="b">
        <v>1</v>
      </c>
      <c r="P115" t="s">
        <v>17</v>
      </c>
      <c r="Q115">
        <v>2</v>
      </c>
      <c r="R115" t="b">
        <v>1</v>
      </c>
      <c r="S115" t="s">
        <v>34</v>
      </c>
      <c r="T115" t="s">
        <v>19</v>
      </c>
      <c r="U115" t="b">
        <v>0</v>
      </c>
      <c r="Y115" s="8"/>
      <c r="Z115" s="9"/>
    </row>
    <row r="116" spans="1:26" x14ac:dyDescent="0.3">
      <c r="A116" s="8">
        <f t="shared" si="1"/>
        <v>8</v>
      </c>
      <c r="B116" s="14">
        <v>5.2658761574074071E-2</v>
      </c>
      <c r="C116" t="s">
        <v>46</v>
      </c>
      <c r="D116" t="s">
        <v>47</v>
      </c>
      <c r="E116" s="14">
        <v>1.101319444444444E-3</v>
      </c>
      <c r="F116">
        <v>20</v>
      </c>
      <c r="G116">
        <v>7</v>
      </c>
      <c r="H116" s="14">
        <v>2.9400462962962957E-4</v>
      </c>
      <c r="I116" s="14">
        <v>4.4403935185185188E-4</v>
      </c>
      <c r="J116" s="14">
        <v>3.6327546296296298E-4</v>
      </c>
      <c r="K116">
        <v>239</v>
      </c>
      <c r="L116">
        <v>190</v>
      </c>
      <c r="M116">
        <v>209</v>
      </c>
      <c r="N116">
        <v>323</v>
      </c>
      <c r="O116" t="b">
        <v>1</v>
      </c>
      <c r="P116" t="s">
        <v>17</v>
      </c>
      <c r="Q116">
        <v>2</v>
      </c>
      <c r="R116" t="b">
        <v>1</v>
      </c>
      <c r="S116" t="s">
        <v>34</v>
      </c>
      <c r="T116" t="s">
        <v>19</v>
      </c>
      <c r="U116" t="b">
        <v>0</v>
      </c>
      <c r="Y116" s="8"/>
      <c r="Z116" s="9"/>
    </row>
    <row r="117" spans="1:26" x14ac:dyDescent="0.3">
      <c r="A117" s="8">
        <f t="shared" si="1"/>
        <v>9</v>
      </c>
      <c r="B117" s="14">
        <v>5.2936585648148141E-2</v>
      </c>
      <c r="C117" t="s">
        <v>62</v>
      </c>
      <c r="D117" t="s">
        <v>63</v>
      </c>
      <c r="E117" s="14">
        <v>1.101539351851852E-3</v>
      </c>
      <c r="F117">
        <v>16</v>
      </c>
      <c r="G117">
        <v>6</v>
      </c>
      <c r="H117" s="14">
        <v>2.953125E-4</v>
      </c>
      <c r="I117" s="14">
        <v>4.4391203703703699E-4</v>
      </c>
      <c r="J117" s="14">
        <v>3.6231481481481482E-4</v>
      </c>
      <c r="K117">
        <v>232</v>
      </c>
      <c r="L117">
        <v>188</v>
      </c>
      <c r="M117">
        <v>207</v>
      </c>
      <c r="N117">
        <v>323</v>
      </c>
      <c r="O117" t="b">
        <v>1</v>
      </c>
      <c r="P117" t="s">
        <v>17</v>
      </c>
      <c r="Q117">
        <v>2</v>
      </c>
      <c r="R117" t="b">
        <v>1</v>
      </c>
      <c r="S117" t="s">
        <v>21</v>
      </c>
      <c r="T117" t="s">
        <v>19</v>
      </c>
      <c r="U117" t="b">
        <v>0</v>
      </c>
      <c r="Y117" s="8"/>
      <c r="Z117" s="9"/>
    </row>
    <row r="118" spans="1:26" x14ac:dyDescent="0.3">
      <c r="A118" s="8">
        <f t="shared" si="1"/>
        <v>10</v>
      </c>
      <c r="B118" s="14">
        <v>5.2477349537037032E-2</v>
      </c>
      <c r="C118" t="s">
        <v>27</v>
      </c>
      <c r="D118" t="s">
        <v>28</v>
      </c>
      <c r="E118" s="14">
        <v>1.10494212962963E-3</v>
      </c>
      <c r="F118">
        <v>19</v>
      </c>
      <c r="G118">
        <v>6</v>
      </c>
      <c r="H118" s="14">
        <v>2.9587962962962961E-4</v>
      </c>
      <c r="I118" s="14">
        <v>4.4538194444444448E-4</v>
      </c>
      <c r="J118" s="14">
        <v>3.6368055555555562E-4</v>
      </c>
      <c r="K118">
        <v>233</v>
      </c>
      <c r="L118">
        <v>192</v>
      </c>
      <c r="M118">
        <v>209</v>
      </c>
      <c r="N118">
        <v>322</v>
      </c>
      <c r="O118" t="b">
        <v>1</v>
      </c>
      <c r="P118" t="s">
        <v>17</v>
      </c>
      <c r="Q118">
        <v>2</v>
      </c>
      <c r="R118" t="b">
        <v>1</v>
      </c>
      <c r="S118" t="s">
        <v>18</v>
      </c>
      <c r="T118" t="s">
        <v>19</v>
      </c>
      <c r="U118" t="b">
        <v>0</v>
      </c>
      <c r="Y118" s="8"/>
      <c r="Z118" s="9"/>
    </row>
    <row r="119" spans="1:26" x14ac:dyDescent="0.3">
      <c r="A119" s="8">
        <f t="shared" si="1"/>
        <v>11</v>
      </c>
      <c r="B119" s="14">
        <v>3.8268437500000002E-2</v>
      </c>
      <c r="C119" t="s">
        <v>41</v>
      </c>
      <c r="D119" t="s">
        <v>42</v>
      </c>
      <c r="E119" s="14">
        <v>1.1076041666666669E-3</v>
      </c>
      <c r="F119">
        <v>11</v>
      </c>
      <c r="G119">
        <v>4</v>
      </c>
      <c r="H119" s="14">
        <v>2.9715277777777769E-4</v>
      </c>
      <c r="I119" s="14">
        <v>4.4622685185185189E-4</v>
      </c>
      <c r="J119" s="14">
        <v>3.6422453703703698E-4</v>
      </c>
      <c r="K119">
        <v>236</v>
      </c>
      <c r="L119">
        <v>184</v>
      </c>
      <c r="M119">
        <v>206</v>
      </c>
      <c r="N119">
        <v>319</v>
      </c>
      <c r="O119" t="b">
        <v>1</v>
      </c>
      <c r="P119" t="s">
        <v>17</v>
      </c>
      <c r="Q119">
        <v>2</v>
      </c>
      <c r="R119" t="b">
        <v>1</v>
      </c>
      <c r="S119" t="s">
        <v>64</v>
      </c>
      <c r="T119" t="s">
        <v>19</v>
      </c>
      <c r="U119" t="b">
        <v>0</v>
      </c>
      <c r="Y119" s="8"/>
      <c r="Z119" s="9"/>
    </row>
    <row r="120" spans="1:26" x14ac:dyDescent="0.3">
      <c r="A120" s="8">
        <f t="shared" si="1"/>
        <v>12</v>
      </c>
      <c r="B120" s="14">
        <v>3.816417824074074E-2</v>
      </c>
      <c r="C120" t="s">
        <v>60</v>
      </c>
      <c r="D120" t="s">
        <v>61</v>
      </c>
      <c r="E120" s="14">
        <v>1.107615740740741E-3</v>
      </c>
      <c r="F120">
        <v>14</v>
      </c>
      <c r="G120">
        <v>4</v>
      </c>
      <c r="H120" s="14">
        <v>2.9649305555555549E-4</v>
      </c>
      <c r="I120" s="14">
        <v>4.4671296296296288E-4</v>
      </c>
      <c r="J120" s="14">
        <v>3.6440972222222219E-4</v>
      </c>
      <c r="K120">
        <v>228</v>
      </c>
      <c r="L120">
        <v>191</v>
      </c>
      <c r="M120">
        <v>207</v>
      </c>
      <c r="N120">
        <v>322</v>
      </c>
      <c r="O120" t="b">
        <v>1</v>
      </c>
      <c r="P120" t="s">
        <v>17</v>
      </c>
      <c r="Q120">
        <v>2</v>
      </c>
      <c r="R120" t="b">
        <v>1</v>
      </c>
      <c r="S120" t="s">
        <v>65</v>
      </c>
      <c r="T120" t="s">
        <v>19</v>
      </c>
      <c r="U120" t="b">
        <v>0</v>
      </c>
      <c r="Y120" s="8"/>
      <c r="Z120" s="9"/>
    </row>
    <row r="121" spans="1:26" x14ac:dyDescent="0.3">
      <c r="A121" s="8">
        <f t="shared" si="1"/>
        <v>13</v>
      </c>
      <c r="B121" s="14">
        <v>3.8334652777777783E-2</v>
      </c>
      <c r="C121" t="s">
        <v>55</v>
      </c>
      <c r="D121" t="s">
        <v>56</v>
      </c>
      <c r="E121" s="14">
        <v>1.1094675925925931E-3</v>
      </c>
      <c r="F121">
        <v>14</v>
      </c>
      <c r="G121">
        <v>4</v>
      </c>
      <c r="H121" s="14">
        <v>2.9717592592592588E-4</v>
      </c>
      <c r="I121" s="14">
        <v>4.4483796296296301E-4</v>
      </c>
      <c r="J121" s="14">
        <v>3.6745370370370371E-4</v>
      </c>
      <c r="K121">
        <v>234</v>
      </c>
      <c r="L121">
        <v>191</v>
      </c>
      <c r="M121">
        <v>208</v>
      </c>
      <c r="N121">
        <v>322</v>
      </c>
      <c r="O121" t="b">
        <v>1</v>
      </c>
      <c r="P121" t="s">
        <v>17</v>
      </c>
      <c r="Q121">
        <v>2</v>
      </c>
      <c r="R121" t="b">
        <v>1</v>
      </c>
      <c r="S121" t="s">
        <v>65</v>
      </c>
      <c r="T121" t="s">
        <v>19</v>
      </c>
      <c r="U121" t="b">
        <v>0</v>
      </c>
      <c r="Y121" s="8"/>
      <c r="Z121" s="9"/>
    </row>
    <row r="122" spans="1:26" x14ac:dyDescent="0.3">
      <c r="A122" s="8">
        <f t="shared" si="1"/>
        <v>14</v>
      </c>
      <c r="B122" s="14">
        <v>3.7986909722222219E-2</v>
      </c>
      <c r="C122" t="s">
        <v>38</v>
      </c>
      <c r="D122" t="s">
        <v>39</v>
      </c>
      <c r="E122" s="14">
        <v>1.109722222222222E-3</v>
      </c>
      <c r="F122">
        <v>11</v>
      </c>
      <c r="G122">
        <v>4</v>
      </c>
      <c r="H122" s="14">
        <v>2.9813657407407409E-4</v>
      </c>
      <c r="I122" s="14">
        <v>4.4618055555555551E-4</v>
      </c>
      <c r="J122" s="14">
        <v>3.6540509259259263E-4</v>
      </c>
      <c r="K122">
        <v>237</v>
      </c>
      <c r="L122">
        <v>188</v>
      </c>
      <c r="M122">
        <v>205</v>
      </c>
      <c r="N122">
        <v>329</v>
      </c>
      <c r="O122" t="b">
        <v>1</v>
      </c>
      <c r="P122" t="s">
        <v>17</v>
      </c>
      <c r="Q122">
        <v>2</v>
      </c>
      <c r="R122" t="b">
        <v>1</v>
      </c>
      <c r="S122" t="s">
        <v>40</v>
      </c>
      <c r="T122" t="s">
        <v>19</v>
      </c>
      <c r="U122" t="b">
        <v>0</v>
      </c>
      <c r="Y122" s="8"/>
      <c r="Z122" s="9"/>
    </row>
    <row r="123" spans="1:26" x14ac:dyDescent="0.3">
      <c r="A123" s="8">
        <f t="shared" si="1"/>
        <v>15</v>
      </c>
      <c r="B123" s="14">
        <v>3.185820601851852E-2</v>
      </c>
      <c r="C123" t="s">
        <v>66</v>
      </c>
      <c r="D123" t="s">
        <v>67</v>
      </c>
      <c r="E123" s="14">
        <v>1.1108101851851849E-3</v>
      </c>
      <c r="F123">
        <v>8</v>
      </c>
      <c r="G123">
        <v>3</v>
      </c>
      <c r="H123" s="14">
        <v>2.9880787037037039E-4</v>
      </c>
      <c r="I123" s="14">
        <v>4.4775462962962971E-4</v>
      </c>
      <c r="J123" s="14">
        <v>3.6424768518518523E-4</v>
      </c>
      <c r="K123">
        <v>229</v>
      </c>
      <c r="L123">
        <v>186</v>
      </c>
      <c r="M123">
        <v>207</v>
      </c>
      <c r="N123">
        <v>316</v>
      </c>
      <c r="O123" t="b">
        <v>1</v>
      </c>
      <c r="P123" t="s">
        <v>17</v>
      </c>
      <c r="Q123">
        <v>2</v>
      </c>
      <c r="R123" t="b">
        <v>1</v>
      </c>
      <c r="S123" t="s">
        <v>64</v>
      </c>
      <c r="T123" t="s">
        <v>19</v>
      </c>
      <c r="U123" t="b">
        <v>0</v>
      </c>
      <c r="Y123" s="8"/>
      <c r="Z123" s="9"/>
    </row>
    <row r="124" spans="1:26" x14ac:dyDescent="0.3">
      <c r="A124" s="8">
        <f t="shared" si="1"/>
        <v>16</v>
      </c>
      <c r="B124" s="14">
        <v>1.7166875000000002E-2</v>
      </c>
      <c r="C124" t="s">
        <v>44</v>
      </c>
      <c r="D124" t="s">
        <v>45</v>
      </c>
      <c r="E124" s="14">
        <v>1.113831018518519E-3</v>
      </c>
      <c r="F124">
        <v>2</v>
      </c>
      <c r="G124">
        <v>1</v>
      </c>
      <c r="H124" s="14">
        <v>2.9978009259259259E-4</v>
      </c>
      <c r="I124" s="14">
        <v>4.4549768518518522E-4</v>
      </c>
      <c r="J124" s="14">
        <v>3.6855324074074069E-4</v>
      </c>
      <c r="K124">
        <v>234</v>
      </c>
      <c r="L124">
        <v>190</v>
      </c>
      <c r="M124">
        <v>207</v>
      </c>
      <c r="N124">
        <v>326</v>
      </c>
      <c r="O124" t="b">
        <v>1</v>
      </c>
      <c r="P124" t="s">
        <v>17</v>
      </c>
      <c r="Q124">
        <v>2</v>
      </c>
      <c r="R124" t="b">
        <v>1</v>
      </c>
      <c r="S124" t="s">
        <v>40</v>
      </c>
      <c r="T124" t="s">
        <v>19</v>
      </c>
      <c r="U124" t="b">
        <v>0</v>
      </c>
      <c r="Y124" s="8"/>
      <c r="Z124" s="9"/>
    </row>
    <row r="125" spans="1:26" x14ac:dyDescent="0.3">
      <c r="A125" s="8">
        <f t="shared" si="1"/>
        <v>17</v>
      </c>
      <c r="B125" s="14">
        <v>2.401957175925926E-2</v>
      </c>
      <c r="C125" t="s">
        <v>35</v>
      </c>
      <c r="D125" t="s">
        <v>36</v>
      </c>
      <c r="E125" s="14">
        <v>1.1142129629629629E-3</v>
      </c>
      <c r="F125">
        <v>7</v>
      </c>
      <c r="G125">
        <v>2</v>
      </c>
      <c r="H125" s="14">
        <v>2.9877314814814822E-4</v>
      </c>
      <c r="I125" s="14">
        <v>4.4711805555555558E-4</v>
      </c>
      <c r="J125" s="14">
        <v>3.6832175925925932E-4</v>
      </c>
      <c r="K125">
        <v>230</v>
      </c>
      <c r="L125">
        <v>191</v>
      </c>
      <c r="M125">
        <v>210</v>
      </c>
      <c r="N125">
        <v>323</v>
      </c>
      <c r="O125" t="b">
        <v>1</v>
      </c>
      <c r="P125" t="s">
        <v>17</v>
      </c>
      <c r="Q125">
        <v>2</v>
      </c>
      <c r="R125" t="b">
        <v>1</v>
      </c>
      <c r="S125" t="s">
        <v>37</v>
      </c>
      <c r="T125" t="s">
        <v>19</v>
      </c>
      <c r="U125" t="b">
        <v>0</v>
      </c>
      <c r="Y125" s="8"/>
      <c r="Z125" s="9"/>
    </row>
    <row r="126" spans="1:26" x14ac:dyDescent="0.3">
      <c r="A126" s="8">
        <f t="shared" si="1"/>
        <v>18</v>
      </c>
      <c r="B126" s="14">
        <v>2.28291087962963E-2</v>
      </c>
      <c r="C126" t="s">
        <v>50</v>
      </c>
      <c r="D126" t="s">
        <v>51</v>
      </c>
      <c r="E126" s="14">
        <v>1.114756944444444E-3</v>
      </c>
      <c r="F126">
        <v>5</v>
      </c>
      <c r="G126">
        <v>2</v>
      </c>
      <c r="H126" s="14">
        <v>2.9711805555555562E-4</v>
      </c>
      <c r="I126" s="14">
        <v>4.4866898148148148E-4</v>
      </c>
      <c r="J126" s="14">
        <v>3.6896990740740738E-4</v>
      </c>
      <c r="K126">
        <v>226</v>
      </c>
      <c r="L126">
        <v>189</v>
      </c>
      <c r="M126">
        <v>207</v>
      </c>
      <c r="N126">
        <v>324</v>
      </c>
      <c r="O126" t="b">
        <v>1</v>
      </c>
      <c r="P126" t="s">
        <v>17</v>
      </c>
      <c r="Q126">
        <v>2</v>
      </c>
      <c r="R126" t="b">
        <v>1</v>
      </c>
      <c r="S126" t="s">
        <v>52</v>
      </c>
      <c r="T126" t="s">
        <v>19</v>
      </c>
      <c r="U126" t="b">
        <v>0</v>
      </c>
      <c r="Y126" s="8"/>
      <c r="Z126" s="9"/>
    </row>
    <row r="127" spans="1:26" x14ac:dyDescent="0.3">
      <c r="A127" s="8">
        <f t="shared" si="1"/>
        <v>19</v>
      </c>
      <c r="B127" s="14">
        <v>2.3979629629629629E-2</v>
      </c>
      <c r="C127" t="s">
        <v>48</v>
      </c>
      <c r="D127" t="s">
        <v>49</v>
      </c>
      <c r="E127" s="14">
        <v>1.1179282407407409E-3</v>
      </c>
      <c r="F127">
        <v>8</v>
      </c>
      <c r="G127">
        <v>3</v>
      </c>
      <c r="H127" s="14">
        <v>3.0148148148148151E-4</v>
      </c>
      <c r="I127" s="14">
        <v>4.4804398148148139E-4</v>
      </c>
      <c r="J127" s="14">
        <v>3.6840277777777783E-4</v>
      </c>
      <c r="K127">
        <v>213</v>
      </c>
      <c r="L127">
        <v>189</v>
      </c>
      <c r="M127">
        <v>209</v>
      </c>
      <c r="N127">
        <v>321</v>
      </c>
      <c r="O127" t="b">
        <v>1</v>
      </c>
      <c r="P127" t="s">
        <v>17</v>
      </c>
      <c r="Q127">
        <v>2</v>
      </c>
      <c r="R127" t="b">
        <v>1</v>
      </c>
      <c r="S127" t="s">
        <v>37</v>
      </c>
      <c r="T127" t="s">
        <v>19</v>
      </c>
      <c r="U127" t="b">
        <v>0</v>
      </c>
      <c r="Y127" s="8"/>
      <c r="Z127" s="9"/>
    </row>
    <row r="128" spans="1:26" x14ac:dyDescent="0.3">
      <c r="A128" s="8">
        <f t="shared" si="1"/>
        <v>20</v>
      </c>
      <c r="B128" s="14">
        <v>2.3039386574074072E-2</v>
      </c>
      <c r="C128" t="s">
        <v>68</v>
      </c>
      <c r="D128" t="s">
        <v>69</v>
      </c>
      <c r="E128" s="14">
        <v>1.12068287037037E-3</v>
      </c>
      <c r="F128">
        <v>7</v>
      </c>
      <c r="G128">
        <v>3</v>
      </c>
      <c r="H128" s="14">
        <v>3.0092592592592589E-4</v>
      </c>
      <c r="I128" s="14">
        <v>4.4855324074074079E-4</v>
      </c>
      <c r="J128" s="14">
        <v>3.7120370370370372E-4</v>
      </c>
      <c r="K128">
        <v>223</v>
      </c>
      <c r="L128">
        <v>187</v>
      </c>
      <c r="M128">
        <v>208</v>
      </c>
      <c r="N128">
        <v>324</v>
      </c>
      <c r="O128" t="b">
        <v>1</v>
      </c>
      <c r="P128" t="s">
        <v>17</v>
      </c>
      <c r="Q128">
        <v>2</v>
      </c>
      <c r="R128" t="b">
        <v>1</v>
      </c>
      <c r="S128" t="s">
        <v>52</v>
      </c>
      <c r="T128" t="s">
        <v>19</v>
      </c>
      <c r="U128" t="b">
        <v>0</v>
      </c>
      <c r="Y128" s="8"/>
      <c r="Z128" s="9"/>
    </row>
    <row r="130" spans="11:20" x14ac:dyDescent="0.3">
      <c r="K130">
        <f>MAX(K109:K128)</f>
        <v>239</v>
      </c>
      <c r="L130">
        <f>MAX(L109:L128)</f>
        <v>192</v>
      </c>
      <c r="M130">
        <f>MAX(M109:M128)</f>
        <v>211</v>
      </c>
      <c r="N130">
        <f>MAX(N109:N128)</f>
        <v>329</v>
      </c>
    </row>
    <row r="131" spans="11:20" x14ac:dyDescent="0.3">
      <c r="K131">
        <f>MAX(K88:K105)</f>
        <v>245</v>
      </c>
      <c r="L131">
        <f>MAX(L88:L105)</f>
        <v>193</v>
      </c>
      <c r="M131">
        <f>MAX(M88:M105)</f>
        <v>213</v>
      </c>
      <c r="N131">
        <f>MAX(N88:N105)</f>
        <v>334</v>
      </c>
      <c r="T131" t="s">
        <v>91</v>
      </c>
    </row>
    <row r="132" spans="11:20" x14ac:dyDescent="0.3">
      <c r="T132" t="s">
        <v>92</v>
      </c>
    </row>
    <row r="133" spans="11:20" x14ac:dyDescent="0.3">
      <c r="K133">
        <f>MIN(K109:K128)</f>
        <v>213</v>
      </c>
      <c r="L133">
        <f>MIN(L109:L128)</f>
        <v>184</v>
      </c>
      <c r="M133">
        <f>MIN(M109:M128)</f>
        <v>205</v>
      </c>
      <c r="N133">
        <f>MIN(N109:N128)</f>
        <v>316</v>
      </c>
      <c r="T133" t="s">
        <v>93</v>
      </c>
    </row>
    <row r="134" spans="11:20" x14ac:dyDescent="0.3">
      <c r="K134">
        <f>MIN(K88:K105)</f>
        <v>228</v>
      </c>
      <c r="L134">
        <f>MIN(L88:L105)</f>
        <v>186</v>
      </c>
      <c r="M134">
        <f>MIN(M88:M105)</f>
        <v>208</v>
      </c>
      <c r="N134">
        <f>MIN(N88:N105)</f>
        <v>324</v>
      </c>
      <c r="T134" t="s">
        <v>94</v>
      </c>
    </row>
    <row r="135" spans="11:20" x14ac:dyDescent="0.3">
      <c r="T135" t="s">
        <v>95</v>
      </c>
    </row>
    <row r="136" spans="11:20" x14ac:dyDescent="0.3">
      <c r="K136">
        <f>AVERAGE(K109:K128)</f>
        <v>231.45</v>
      </c>
      <c r="L136">
        <f>AVERAGE(L109:L128)</f>
        <v>189.3</v>
      </c>
      <c r="M136">
        <f>AVERAGE(M109:M128)</f>
        <v>207.95</v>
      </c>
      <c r="N136">
        <f>AVERAGE(N109:N128)</f>
        <v>322.2</v>
      </c>
      <c r="T136" t="s">
        <v>96</v>
      </c>
    </row>
    <row r="137" spans="11:20" x14ac:dyDescent="0.3">
      <c r="K137">
        <f>AVERAGE(K88:K105)</f>
        <v>238.77777777777777</v>
      </c>
      <c r="L137">
        <f>AVERAGE(L88:L105)</f>
        <v>190.5</v>
      </c>
      <c r="M137">
        <f>AVERAGE(M88:M105)</f>
        <v>210.83333333333334</v>
      </c>
      <c r="N137">
        <f>AVERAGE(N88:N105)</f>
        <v>328.94444444444446</v>
      </c>
    </row>
    <row r="139" spans="11:20" x14ac:dyDescent="0.3">
      <c r="K139">
        <f>VAR(K109:K128)</f>
        <v>37.523684210526312</v>
      </c>
      <c r="L139">
        <f>VAR(L109:L128)</f>
        <v>5.4842105263157874</v>
      </c>
      <c r="M139">
        <f>VAR(M109:M128)</f>
        <v>2.36578947368421</v>
      </c>
      <c r="N139">
        <f>VAR(N109:N128)</f>
        <v>9.6421052631578927</v>
      </c>
    </row>
    <row r="140" spans="11:20" x14ac:dyDescent="0.3">
      <c r="K140">
        <f>_xlfn.STDEV.S(K109:K128)</f>
        <v>6.1256578594079434</v>
      </c>
      <c r="L140">
        <f>_xlfn.STDEV.S(L109:L128)</f>
        <v>2.3418391333129156</v>
      </c>
      <c r="M140">
        <f>_xlfn.STDEV.S(M109:M128)</f>
        <v>1.5381123085406379</v>
      </c>
      <c r="N140">
        <f>_xlfn.STDEV.S(N109:N128)</f>
        <v>3.1051739505473592</v>
      </c>
    </row>
    <row r="142" spans="11:20" x14ac:dyDescent="0.3">
      <c r="K142">
        <f>_xlfn.VAR.S(K88:K105)</f>
        <v>20.888888888888886</v>
      </c>
      <c r="L142">
        <f>_xlfn.VAR.S(L88:L105)</f>
        <v>4.0294117647058822</v>
      </c>
      <c r="M142">
        <f>_xlfn.VAR.S(M88:M105)</f>
        <v>2.2647058823529407</v>
      </c>
      <c r="N142">
        <f>_xlfn.VAR.S(N88:N105)</f>
        <v>5.4673202614379104</v>
      </c>
    </row>
    <row r="143" spans="11:20" x14ac:dyDescent="0.3">
      <c r="K143">
        <f>_xlfn.STDEV.S(K88:K105)</f>
        <v>4.5704364002673623</v>
      </c>
      <c r="L143">
        <f>_xlfn.STDEV.S(L88:L105)</f>
        <v>2.0073394742060651</v>
      </c>
      <c r="M143">
        <f>_xlfn.STDEV.S(M88:M105)</f>
        <v>1.5048939771136505</v>
      </c>
      <c r="N143">
        <f>_xlfn.STDEV.S(N88:N105)</f>
        <v>2.3382301557883283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Giacomo Guidi</cp:lastModifiedBy>
  <dcterms:created xsi:type="dcterms:W3CDTF">2024-11-19T14:57:57Z</dcterms:created>
  <dcterms:modified xsi:type="dcterms:W3CDTF">2024-11-20T10:43:23Z</dcterms:modified>
</cp:coreProperties>
</file>