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Notes\PHY134\"/>
    </mc:Choice>
  </mc:AlternateContent>
  <bookViews>
    <workbookView xWindow="0" yWindow="0" windowWidth="21570" windowHeight="8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/>
  <c r="J18" i="1"/>
  <c r="J15" i="1"/>
  <c r="I16" i="1"/>
  <c r="I17" i="1"/>
  <c r="I18" i="1"/>
  <c r="I15" i="1"/>
  <c r="H16" i="1"/>
  <c r="H17" i="1"/>
  <c r="H18" i="1"/>
  <c r="H15" i="1"/>
  <c r="G16" i="1"/>
  <c r="G17" i="1"/>
  <c r="G18" i="1"/>
  <c r="G15" i="1"/>
  <c r="H7" i="1" l="1"/>
  <c r="E7" i="1"/>
  <c r="E6" i="1"/>
  <c r="E5" i="1"/>
  <c r="F16" i="1"/>
  <c r="F17" i="1"/>
  <c r="F18" i="1"/>
  <c r="F15" i="1"/>
  <c r="E16" i="1"/>
  <c r="E17" i="1"/>
  <c r="E18" i="1"/>
  <c r="E15" i="1"/>
  <c r="C18" i="1"/>
  <c r="H2" i="1"/>
  <c r="H3" i="1" s="1"/>
  <c r="E3" i="1"/>
  <c r="E2" i="1"/>
</calcChain>
</file>

<file path=xl/sharedStrings.xml><?xml version="1.0" encoding="utf-8"?>
<sst xmlns="http://schemas.openxmlformats.org/spreadsheetml/2006/main" count="26" uniqueCount="25">
  <si>
    <t xml:space="preserve">Lcw (cm)= </t>
  </si>
  <si>
    <t xml:space="preserve">Lw (cm)= </t>
  </si>
  <si>
    <t xml:space="preserve">Area of Coil (cm²) = </t>
  </si>
  <si>
    <t xml:space="preserve">ΔD (cm)= </t>
  </si>
  <si>
    <t xml:space="preserve">Δr (cm)= </t>
  </si>
  <si>
    <t xml:space="preserve">ΔA (cm)= </t>
  </si>
  <si>
    <t xml:space="preserve">Shunt (mV/A) = </t>
  </si>
  <si>
    <t xml:space="preserve">Hook Mass (g) = </t>
  </si>
  <si>
    <t xml:space="preserve">Current (A) = </t>
  </si>
  <si>
    <t>Mass (g)</t>
  </si>
  <si>
    <t>Voltage (V)</t>
  </si>
  <si>
    <t xml:space="preserve">Turns (N) = </t>
  </si>
  <si>
    <t xml:space="preserve">Diameter of Hem. Coil (cm)= </t>
  </si>
  <si>
    <t xml:space="preserve">Radius of Hem. Coil(cm) = </t>
  </si>
  <si>
    <t xml:space="preserve">Area of Hem. Coil (cm²) = </t>
  </si>
  <si>
    <t xml:space="preserve">Length of Coil (cm) = </t>
  </si>
  <si>
    <t xml:space="preserve">Width of Coil (cm) = </t>
  </si>
  <si>
    <t xml:space="preserve">Δl (cm)= </t>
  </si>
  <si>
    <t xml:space="preserve">Δb (cm)= </t>
  </si>
  <si>
    <t xml:space="preserve">Bh = </t>
  </si>
  <si>
    <t>I</t>
  </si>
  <si>
    <t xml:space="preserve">ΔV (mV)= </t>
  </si>
  <si>
    <t>Avg Voltage (mV)</t>
  </si>
  <si>
    <t>τg (N.m)</t>
  </si>
  <si>
    <t>τm (N.m)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</si>
</sst>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topLeftCell="D1" workbookViewId="0">
      <selection activeCell="I15" sqref="I15"/>
    </sheetView>
  </sheetViews>
  <sheetFormatPr defaultRowHeight="15" x14ac:dyDescent="0.25"/>
  <cols>
    <col min="1" max="1" width="17.28515625" customWidth="1"/>
    <col min="2" max="2" width="12.7109375" customWidth="1"/>
    <col min="3" max="3" width="13.5703125" customWidth="1"/>
    <col min="4" max="4" width="27" customWidth="1"/>
    <col min="5" max="5" width="15.7109375" customWidth="1"/>
    <col min="6" max="6" width="12.85546875" customWidth="1"/>
    <col min="8" max="8" width="12.7109375" bestFit="1" customWidth="1"/>
    <col min="10" max="10" width="16.42578125" customWidth="1"/>
  </cols>
  <sheetData>
    <row r="1" spans="1:10" x14ac:dyDescent="0.25">
      <c r="A1" s="1" t="s">
        <v>0</v>
      </c>
      <c r="B1">
        <v>25.5</v>
      </c>
      <c r="D1" s="1" t="s">
        <v>12</v>
      </c>
      <c r="E1">
        <v>31.13</v>
      </c>
      <c r="G1" s="2" t="s">
        <v>3</v>
      </c>
      <c r="H1">
        <v>0.1</v>
      </c>
    </row>
    <row r="2" spans="1:10" x14ac:dyDescent="0.25">
      <c r="A2" s="1" t="s">
        <v>1</v>
      </c>
      <c r="B2">
        <v>2.5</v>
      </c>
      <c r="D2" s="1" t="s">
        <v>13</v>
      </c>
      <c r="E2">
        <f>E1/2</f>
        <v>15.565</v>
      </c>
      <c r="G2" s="2" t="s">
        <v>4</v>
      </c>
      <c r="H2">
        <f>H1/2</f>
        <v>0.05</v>
      </c>
    </row>
    <row r="3" spans="1:10" x14ac:dyDescent="0.25">
      <c r="A3" s="1" t="s">
        <v>11</v>
      </c>
      <c r="B3">
        <v>100</v>
      </c>
      <c r="D3" s="1" t="s">
        <v>14</v>
      </c>
      <c r="E3">
        <f>3.14159*E2*E2</f>
        <v>761.11057456774984</v>
      </c>
      <c r="G3" s="2" t="s">
        <v>5</v>
      </c>
      <c r="H3">
        <f>SQRT(2*(H2/E2)^2)</f>
        <v>4.5429282440510614E-3</v>
      </c>
    </row>
    <row r="4" spans="1:10" x14ac:dyDescent="0.25">
      <c r="A4" s="1"/>
      <c r="D4" s="1"/>
      <c r="G4" s="2"/>
      <c r="J4" s="1"/>
    </row>
    <row r="5" spans="1:10" x14ac:dyDescent="0.25">
      <c r="A5" s="1" t="s">
        <v>6</v>
      </c>
      <c r="B5">
        <v>10</v>
      </c>
      <c r="D5" s="1" t="s">
        <v>15</v>
      </c>
      <c r="E5">
        <f>7.7</f>
        <v>7.7</v>
      </c>
      <c r="G5" s="2" t="s">
        <v>17</v>
      </c>
      <c r="H5">
        <v>0.1</v>
      </c>
      <c r="J5" s="1"/>
    </row>
    <row r="6" spans="1:10" x14ac:dyDescent="0.25">
      <c r="A6" s="1" t="s">
        <v>7</v>
      </c>
      <c r="B6">
        <v>0.1</v>
      </c>
      <c r="D6" s="1" t="s">
        <v>16</v>
      </c>
      <c r="E6">
        <f>7.6</f>
        <v>7.6</v>
      </c>
      <c r="G6" s="2" t="s">
        <v>18</v>
      </c>
      <c r="H6">
        <v>0.1</v>
      </c>
      <c r="J6" s="1"/>
    </row>
    <row r="7" spans="1:10" x14ac:dyDescent="0.25">
      <c r="A7" s="1" t="s">
        <v>8</v>
      </c>
      <c r="B7">
        <v>0.752</v>
      </c>
      <c r="D7" s="1" t="s">
        <v>2</v>
      </c>
      <c r="E7">
        <f>E6*E5</f>
        <v>58.519999999999996</v>
      </c>
      <c r="G7" s="2" t="s">
        <v>5</v>
      </c>
      <c r="H7">
        <f>SQRT(2*(H6/E6)^2)</f>
        <v>1.8608073189119674E-2</v>
      </c>
      <c r="J7" s="1"/>
    </row>
    <row r="8" spans="1:10" x14ac:dyDescent="0.25">
      <c r="A8" s="1"/>
      <c r="D8" s="1"/>
      <c r="G8" s="2"/>
      <c r="J8" s="1"/>
    </row>
    <row r="9" spans="1:10" x14ac:dyDescent="0.25">
      <c r="D9" s="1"/>
      <c r="G9" s="2"/>
      <c r="J9" s="1"/>
    </row>
    <row r="10" spans="1:10" x14ac:dyDescent="0.25">
      <c r="A10" s="1"/>
      <c r="D10" s="1"/>
      <c r="G10" s="2"/>
      <c r="J10" s="1"/>
    </row>
    <row r="13" spans="1:10" x14ac:dyDescent="0.25">
      <c r="A13" s="1" t="s">
        <v>9</v>
      </c>
      <c r="B13" s="1" t="s">
        <v>10</v>
      </c>
      <c r="C13" s="1"/>
      <c r="D13" s="1"/>
      <c r="E13" s="1" t="s">
        <v>22</v>
      </c>
      <c r="F13" s="2" t="s">
        <v>21</v>
      </c>
      <c r="G13" s="2" t="s">
        <v>20</v>
      </c>
      <c r="H13" s="1" t="s">
        <v>19</v>
      </c>
      <c r="I13" s="2" t="s">
        <v>24</v>
      </c>
      <c r="J13" s="2" t="s">
        <v>23</v>
      </c>
    </row>
    <row r="14" spans="1:10" x14ac:dyDescent="0.25">
      <c r="A14" s="1"/>
      <c r="B14" s="1">
        <v>1</v>
      </c>
      <c r="C14" s="1">
        <v>2</v>
      </c>
      <c r="D14" s="1">
        <v>3</v>
      </c>
    </row>
    <row r="15" spans="1:10" x14ac:dyDescent="0.25">
      <c r="A15" s="3">
        <v>1.06</v>
      </c>
      <c r="B15">
        <v>-10.4</v>
      </c>
      <c r="C15">
        <v>-10.5</v>
      </c>
      <c r="D15">
        <v>-10.5</v>
      </c>
      <c r="E15">
        <f>AVERAGE(B15:D15)</f>
        <v>-10.466666666666667</v>
      </c>
      <c r="F15">
        <f>_xlfn.STDEV.S(B15:D15)</f>
        <v>5.7735026918962373E-2</v>
      </c>
      <c r="G15">
        <f>E15*1000/10000</f>
        <v>-1.0466666666666666</v>
      </c>
      <c r="H15">
        <f>(8*4*3.14159*10^-7*140*G15)/((5^(3/2))*0.15565)</f>
        <v>-8.4650939342762561E-4</v>
      </c>
      <c r="I15">
        <f>100*0.752*0.07611105*G15</f>
        <v>-5.9906500048</v>
      </c>
      <c r="J15">
        <f>A15*9.8*0.025/1000</f>
        <v>2.5970000000000002E-4</v>
      </c>
    </row>
    <row r="16" spans="1:10" x14ac:dyDescent="0.25">
      <c r="A16" s="3">
        <v>2.17</v>
      </c>
      <c r="B16">
        <v>-20.8</v>
      </c>
      <c r="C16">
        <v>-21.2</v>
      </c>
      <c r="D16">
        <v>-21.2</v>
      </c>
      <c r="E16">
        <f t="shared" ref="E16:E18" si="0">AVERAGE(B16:D16)</f>
        <v>-21.066666666666666</v>
      </c>
      <c r="F16">
        <f t="shared" ref="F16:F18" si="1">_xlfn.STDEV.S(B16:D16)</f>
        <v>0.23094010767584949</v>
      </c>
      <c r="G16">
        <f t="shared" ref="G16:G18" si="2">E16*1000/10000</f>
        <v>-2.1066666666666669</v>
      </c>
      <c r="H16">
        <f t="shared" ref="H16:H18" si="3">(8*4*3.14159*10^-7*140*G16)/((5^(3/2))*0.15565)</f>
        <v>-1.7038023460071959E-3</v>
      </c>
      <c r="I16">
        <f t="shared" ref="I16:I18" si="4">100*0.752*0.07611105*G16</f>
        <v>-12.057614022400001</v>
      </c>
      <c r="J16">
        <f t="shared" ref="J16:J18" si="5">A16*9.8*0.025/1000</f>
        <v>5.3165000000000005E-4</v>
      </c>
    </row>
    <row r="17" spans="1:10" x14ac:dyDescent="0.25">
      <c r="A17" s="3">
        <v>3.14</v>
      </c>
      <c r="B17">
        <v>-29.9</v>
      </c>
      <c r="C17">
        <v>-30.5</v>
      </c>
      <c r="D17">
        <v>-30.2</v>
      </c>
      <c r="E17">
        <f t="shared" si="0"/>
        <v>-30.2</v>
      </c>
      <c r="F17">
        <f t="shared" si="1"/>
        <v>0.30000000000000071</v>
      </c>
      <c r="G17">
        <f t="shared" si="2"/>
        <v>-3.02</v>
      </c>
      <c r="H17">
        <f t="shared" si="3"/>
        <v>-2.4424761479153786E-3</v>
      </c>
      <c r="I17">
        <f t="shared" si="4"/>
        <v>-17.285123899199998</v>
      </c>
      <c r="J17">
        <f t="shared" si="5"/>
        <v>7.6930000000000011E-4</v>
      </c>
    </row>
    <row r="18" spans="1:10" x14ac:dyDescent="0.25">
      <c r="A18" s="3">
        <v>4.2300000000000004</v>
      </c>
      <c r="B18">
        <v>-40.9</v>
      </c>
      <c r="C18">
        <f>-41/1</f>
        <v>-41</v>
      </c>
      <c r="D18">
        <v>-40.9</v>
      </c>
      <c r="E18">
        <f t="shared" si="0"/>
        <v>-40.933333333333337</v>
      </c>
      <c r="F18">
        <f t="shared" si="1"/>
        <v>5.7735026918963393E-2</v>
      </c>
      <c r="G18">
        <f t="shared" si="2"/>
        <v>-4.0933333333333337</v>
      </c>
      <c r="H18">
        <f t="shared" si="3"/>
        <v>-3.3105526596468931E-3</v>
      </c>
      <c r="I18">
        <f t="shared" si="4"/>
        <v>-23.428401929600003</v>
      </c>
      <c r="J18">
        <f t="shared" si="5"/>
        <v>1.0363500000000003E-3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Balwani</dc:creator>
  <cp:lastModifiedBy>Aditya Balwani</cp:lastModifiedBy>
  <dcterms:created xsi:type="dcterms:W3CDTF">2014-10-27T21:15:32Z</dcterms:created>
  <dcterms:modified xsi:type="dcterms:W3CDTF">2014-10-27T21:58:04Z</dcterms:modified>
</cp:coreProperties>
</file>