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Notes\PHY134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I35" i="1"/>
  <c r="D35" i="1"/>
  <c r="C35" i="1"/>
  <c r="F35" i="1" s="1"/>
  <c r="G35" i="1" s="1"/>
  <c r="D34" i="1"/>
  <c r="F34" i="1"/>
  <c r="G34" i="1" s="1"/>
  <c r="E34" i="1"/>
  <c r="D31" i="1"/>
  <c r="E31" i="1" s="1"/>
  <c r="D30" i="1"/>
  <c r="E30" i="1" s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6" i="1"/>
  <c r="F6" i="1" s="1"/>
  <c r="C6" i="1"/>
  <c r="F10" i="1"/>
  <c r="D7" i="1"/>
  <c r="D8" i="1"/>
  <c r="D9" i="1"/>
  <c r="D10" i="1"/>
  <c r="D11" i="1"/>
  <c r="D12" i="1"/>
  <c r="D13" i="1"/>
  <c r="D6" i="1"/>
  <c r="C7" i="1"/>
  <c r="C8" i="1"/>
  <c r="C9" i="1"/>
  <c r="C10" i="1"/>
  <c r="C11" i="1"/>
  <c r="C12" i="1"/>
  <c r="C13" i="1"/>
  <c r="E35" i="1" l="1"/>
  <c r="H35" i="1"/>
  <c r="H34" i="1"/>
  <c r="I34" i="1" s="1"/>
</calcChain>
</file>

<file path=xl/sharedStrings.xml><?xml version="1.0" encoding="utf-8"?>
<sst xmlns="http://schemas.openxmlformats.org/spreadsheetml/2006/main" count="32" uniqueCount="20">
  <si>
    <t>Resistance (Ohm)</t>
  </si>
  <si>
    <t>Volts/div</t>
  </si>
  <si>
    <t>T (microS/div)</t>
  </si>
  <si>
    <t>V (divs)</t>
  </si>
  <si>
    <t>T(divs)</t>
  </si>
  <si>
    <t>V (Volts)</t>
  </si>
  <si>
    <t>T(seconds)</t>
  </si>
  <si>
    <t>V/V0</t>
  </si>
  <si>
    <t>log(V/V0)</t>
  </si>
  <si>
    <t>R</t>
  </si>
  <si>
    <t>Slope</t>
  </si>
  <si>
    <t>ΔSlope</t>
  </si>
  <si>
    <t>L</t>
  </si>
  <si>
    <t>ΔL</t>
  </si>
  <si>
    <t>C</t>
  </si>
  <si>
    <t>T (s)</t>
  </si>
  <si>
    <t>F (Hz)</t>
  </si>
  <si>
    <t>ω</t>
  </si>
  <si>
    <t>ΔT</t>
  </si>
  <si>
    <t>Δω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</si>
</sst>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21" sqref="D21"/>
    </sheetView>
  </sheetViews>
  <sheetFormatPr defaultRowHeight="15" x14ac:dyDescent="0.25"/>
  <cols>
    <col min="1" max="1" width="16.85546875" customWidth="1"/>
    <col min="4" max="4" width="11.7109375" customWidth="1"/>
    <col min="5" max="5" width="9.140625" customWidth="1"/>
    <col min="6" max="6" width="10.7109375" customWidth="1"/>
  </cols>
  <sheetData>
    <row r="1" spans="1:7" x14ac:dyDescent="0.25">
      <c r="A1" s="1" t="s">
        <v>0</v>
      </c>
      <c r="B1">
        <v>100</v>
      </c>
    </row>
    <row r="2" spans="1:7" x14ac:dyDescent="0.25">
      <c r="A2" s="1" t="s">
        <v>1</v>
      </c>
      <c r="B2">
        <v>0.2</v>
      </c>
    </row>
    <row r="3" spans="1:7" x14ac:dyDescent="0.25">
      <c r="A3" s="1" t="s">
        <v>2</v>
      </c>
      <c r="B3">
        <v>50</v>
      </c>
    </row>
    <row r="5" spans="1:7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7" x14ac:dyDescent="0.25">
      <c r="A6">
        <v>10</v>
      </c>
      <c r="B6">
        <v>0</v>
      </c>
      <c r="C6">
        <f>A6*0.2</f>
        <v>2</v>
      </c>
      <c r="D6">
        <f>B6*(0.00005)</f>
        <v>0</v>
      </c>
      <c r="E6">
        <f>A6/10</f>
        <v>1</v>
      </c>
      <c r="F6">
        <f>LOG(E6,2)</f>
        <v>0</v>
      </c>
    </row>
    <row r="7" spans="1:7" x14ac:dyDescent="0.25">
      <c r="A7">
        <v>7</v>
      </c>
      <c r="B7">
        <v>1</v>
      </c>
      <c r="C7">
        <f>A7*0.2</f>
        <v>1.4000000000000001</v>
      </c>
      <c r="D7">
        <f>B7*(0.00005)</f>
        <v>5.0000000000000002E-5</v>
      </c>
      <c r="E7">
        <f>A7/10</f>
        <v>0.7</v>
      </c>
      <c r="F7">
        <f>LOG(E7,2)</f>
        <v>-0.51457317282975834</v>
      </c>
    </row>
    <row r="8" spans="1:7" x14ac:dyDescent="0.25">
      <c r="A8">
        <v>5</v>
      </c>
      <c r="B8">
        <v>2</v>
      </c>
      <c r="C8">
        <f>A8*0.2</f>
        <v>1</v>
      </c>
      <c r="D8">
        <f>B8*(0.00005)</f>
        <v>1E-4</v>
      </c>
      <c r="E8">
        <f>A8/10</f>
        <v>0.5</v>
      </c>
      <c r="F8">
        <f>LOG(E8,2)</f>
        <v>-1</v>
      </c>
    </row>
    <row r="9" spans="1:7" x14ac:dyDescent="0.25">
      <c r="A9">
        <v>3.5</v>
      </c>
      <c r="B9">
        <v>3</v>
      </c>
      <c r="C9">
        <f>A9*0.2</f>
        <v>0.70000000000000007</v>
      </c>
      <c r="D9">
        <f>B9*(0.00005)</f>
        <v>1.5000000000000001E-4</v>
      </c>
      <c r="E9">
        <f>A9/10</f>
        <v>0.35</v>
      </c>
      <c r="F9">
        <f>LOG(E9,2)</f>
        <v>-1.5145731728297585</v>
      </c>
    </row>
    <row r="10" spans="1:7" x14ac:dyDescent="0.25">
      <c r="A10">
        <v>2.5</v>
      </c>
      <c r="B10">
        <v>4</v>
      </c>
      <c r="C10">
        <f>A10*0.2</f>
        <v>0.5</v>
      </c>
      <c r="D10">
        <f>B10*(0.00005)</f>
        <v>2.0000000000000001E-4</v>
      </c>
      <c r="E10">
        <f>A10/10</f>
        <v>0.25</v>
      </c>
      <c r="F10">
        <f>LOG(E10,2)</f>
        <v>-2</v>
      </c>
    </row>
    <row r="11" spans="1:7" x14ac:dyDescent="0.25">
      <c r="A11">
        <v>2</v>
      </c>
      <c r="B11">
        <v>5</v>
      </c>
      <c r="C11">
        <f>A11*0.2</f>
        <v>0.4</v>
      </c>
      <c r="D11">
        <f>B11*(0.00005)</f>
        <v>2.5000000000000001E-4</v>
      </c>
      <c r="E11">
        <f>A11/10</f>
        <v>0.2</v>
      </c>
      <c r="F11">
        <f>LOG(E11,2)</f>
        <v>-2.3219280948873622</v>
      </c>
    </row>
    <row r="12" spans="1:7" x14ac:dyDescent="0.25">
      <c r="A12">
        <v>1.5</v>
      </c>
      <c r="B12">
        <v>6</v>
      </c>
      <c r="C12">
        <f>A12*0.2</f>
        <v>0.30000000000000004</v>
      </c>
      <c r="D12">
        <f>B12*(0.00005)</f>
        <v>3.0000000000000003E-4</v>
      </c>
      <c r="E12">
        <f>A12/10</f>
        <v>0.15</v>
      </c>
      <c r="F12">
        <f>LOG(E12,2)</f>
        <v>-2.7369655941662061</v>
      </c>
    </row>
    <row r="13" spans="1:7" ht="15.75" customHeight="1" x14ac:dyDescent="0.25">
      <c r="A13">
        <v>1</v>
      </c>
      <c r="B13">
        <v>7</v>
      </c>
      <c r="C13">
        <f>A13*0.2</f>
        <v>0.2</v>
      </c>
      <c r="D13">
        <f>B13*(0.00005)</f>
        <v>3.5E-4</v>
      </c>
      <c r="E13">
        <f>A13/10</f>
        <v>0.1</v>
      </c>
      <c r="F13">
        <f>LOG(E13,2)</f>
        <v>-3.3219280948873622</v>
      </c>
    </row>
    <row r="15" spans="1:7" x14ac:dyDescent="0.25">
      <c r="G15" s="1"/>
    </row>
    <row r="16" spans="1:7" x14ac:dyDescent="0.25">
      <c r="A16" s="1" t="s">
        <v>0</v>
      </c>
      <c r="B16">
        <v>200</v>
      </c>
    </row>
    <row r="17" spans="1:6" x14ac:dyDescent="0.25">
      <c r="A17" s="1" t="s">
        <v>1</v>
      </c>
      <c r="B17">
        <v>0.2</v>
      </c>
    </row>
    <row r="18" spans="1:6" x14ac:dyDescent="0.25">
      <c r="A18" s="1" t="s">
        <v>2</v>
      </c>
      <c r="B18">
        <v>50</v>
      </c>
    </row>
    <row r="20" spans="1:6" x14ac:dyDescent="0.25">
      <c r="A20" s="1" t="s">
        <v>3</v>
      </c>
      <c r="B20" s="1" t="s">
        <v>4</v>
      </c>
      <c r="C20" s="1" t="s">
        <v>5</v>
      </c>
      <c r="D20" s="1" t="s">
        <v>6</v>
      </c>
      <c r="E20" s="1" t="s">
        <v>7</v>
      </c>
      <c r="F20" s="1" t="s">
        <v>8</v>
      </c>
    </row>
    <row r="21" spans="1:6" x14ac:dyDescent="0.25">
      <c r="A21">
        <v>10</v>
      </c>
      <c r="B21">
        <v>0</v>
      </c>
      <c r="C21">
        <f>A21*0.2</f>
        <v>2</v>
      </c>
      <c r="D21">
        <f>B21*(0.00005)</f>
        <v>0</v>
      </c>
      <c r="E21">
        <f>A21/10</f>
        <v>1</v>
      </c>
      <c r="F21">
        <f>LOG(E21,2)</f>
        <v>0</v>
      </c>
    </row>
    <row r="22" spans="1:6" x14ac:dyDescent="0.25">
      <c r="A22">
        <v>5</v>
      </c>
      <c r="B22">
        <v>1</v>
      </c>
      <c r="C22">
        <f>A22*0.2</f>
        <v>1</v>
      </c>
      <c r="D22">
        <f>B22*(0.00005)</f>
        <v>5.0000000000000002E-5</v>
      </c>
      <c r="E22">
        <f>A22/10</f>
        <v>0.5</v>
      </c>
      <c r="F22">
        <f>LOG(E22,2)</f>
        <v>-1</v>
      </c>
    </row>
    <row r="23" spans="1:6" x14ac:dyDescent="0.25">
      <c r="A23">
        <v>2</v>
      </c>
      <c r="B23">
        <v>2</v>
      </c>
      <c r="C23">
        <f>A23*0.2</f>
        <v>0.4</v>
      </c>
      <c r="D23">
        <f>B23*(0.00005)</f>
        <v>1E-4</v>
      </c>
      <c r="E23">
        <f>A23/10</f>
        <v>0.2</v>
      </c>
      <c r="F23">
        <f>LOG(E23,2)</f>
        <v>-2.3219280948873622</v>
      </c>
    </row>
    <row r="24" spans="1:6" x14ac:dyDescent="0.25">
      <c r="A24">
        <v>1</v>
      </c>
      <c r="B24">
        <v>3</v>
      </c>
      <c r="C24">
        <f>A24*0.2</f>
        <v>0.2</v>
      </c>
      <c r="D24">
        <f>B24*(0.00005)</f>
        <v>1.5000000000000001E-4</v>
      </c>
      <c r="E24">
        <f>A24/10</f>
        <v>0.1</v>
      </c>
      <c r="F24">
        <f>LOG(E24,2)</f>
        <v>-3.3219280948873622</v>
      </c>
    </row>
    <row r="25" spans="1:6" x14ac:dyDescent="0.25">
      <c r="A25">
        <v>0.5</v>
      </c>
      <c r="B25">
        <v>4</v>
      </c>
      <c r="C25">
        <f>A25*0.2</f>
        <v>0.1</v>
      </c>
      <c r="D25">
        <f>B25*(0.00005)</f>
        <v>2.0000000000000001E-4</v>
      </c>
      <c r="E25">
        <f>A25/10</f>
        <v>0.05</v>
      </c>
      <c r="F25">
        <f>LOG(E25,2)</f>
        <v>-4.3219280948873626</v>
      </c>
    </row>
    <row r="26" spans="1:6" x14ac:dyDescent="0.25">
      <c r="A26">
        <v>0.25</v>
      </c>
      <c r="B26">
        <v>5</v>
      </c>
      <c r="C26">
        <f>A26*0.2</f>
        <v>0.05</v>
      </c>
      <c r="D26">
        <f>B26*(0.00005)</f>
        <v>2.5000000000000001E-4</v>
      </c>
      <c r="E26">
        <f>A26/10</f>
        <v>2.5000000000000001E-2</v>
      </c>
      <c r="F26">
        <f>LOG(E26,2)</f>
        <v>-5.3219280948873626</v>
      </c>
    </row>
    <row r="29" spans="1:6" x14ac:dyDescent="0.25">
      <c r="A29" s="1" t="s">
        <v>9</v>
      </c>
      <c r="B29" s="1" t="s">
        <v>10</v>
      </c>
      <c r="C29" s="2" t="s">
        <v>11</v>
      </c>
      <c r="D29" s="2" t="s">
        <v>12</v>
      </c>
      <c r="E29" s="2" t="s">
        <v>13</v>
      </c>
    </row>
    <row r="30" spans="1:6" x14ac:dyDescent="0.25">
      <c r="A30">
        <v>100</v>
      </c>
      <c r="B30">
        <v>-9242</v>
      </c>
      <c r="C30">
        <v>-215.3</v>
      </c>
      <c r="D30">
        <f>-1*A30/B30</f>
        <v>1.0820168794633196E-2</v>
      </c>
      <c r="E30">
        <f>(-1*A30/(B30+C30)) -D30</f>
        <v>-2.4632636603306654E-4</v>
      </c>
    </row>
    <row r="31" spans="1:6" x14ac:dyDescent="0.25">
      <c r="A31">
        <v>200</v>
      </c>
      <c r="B31">
        <v>-21470</v>
      </c>
      <c r="C31">
        <v>-498</v>
      </c>
      <c r="D31">
        <f>-1*A31/B31</f>
        <v>9.3153237074988359E-3</v>
      </c>
      <c r="E31">
        <f>(-1*A31/(B31+C31)) -D31</f>
        <v>-2.111722144179911E-4</v>
      </c>
    </row>
    <row r="33" spans="1:9" x14ac:dyDescent="0.25">
      <c r="A33" s="1" t="s">
        <v>14</v>
      </c>
      <c r="B33" s="1" t="s">
        <v>4</v>
      </c>
      <c r="C33" s="1" t="s">
        <v>15</v>
      </c>
      <c r="D33" s="2" t="s">
        <v>18</v>
      </c>
      <c r="E33" s="1" t="s">
        <v>16</v>
      </c>
      <c r="F33" s="2" t="s">
        <v>17</v>
      </c>
      <c r="G33" s="2" t="s">
        <v>19</v>
      </c>
      <c r="H33" s="2" t="s">
        <v>12</v>
      </c>
      <c r="I33" s="2" t="s">
        <v>13</v>
      </c>
    </row>
    <row r="34" spans="1:9" x14ac:dyDescent="0.25">
      <c r="A34">
        <v>1E-8</v>
      </c>
      <c r="B34">
        <v>12</v>
      </c>
      <c r="C34">
        <f>B34*0.000005</f>
        <v>6.0000000000000008E-5</v>
      </c>
      <c r="D34">
        <f>0.5*0.000005</f>
        <v>2.5000000000000002E-6</v>
      </c>
      <c r="E34">
        <f>1/C34</f>
        <v>16666.666666666664</v>
      </c>
      <c r="F34">
        <f>2*3.141592/C34</f>
        <v>104719.73333333332</v>
      </c>
      <c r="G34">
        <f>F34 - 2*3.141592/(D34+C34)</f>
        <v>4188.7893333333486</v>
      </c>
      <c r="H34">
        <f>1/(F34*F34*A34)</f>
        <v>9.1189103220808559E-3</v>
      </c>
      <c r="I34">
        <f>H34 - 1/((F34+G34)*(F34+G34)*A34)</f>
        <v>6.8796512784929931E-4</v>
      </c>
    </row>
    <row r="35" spans="1:9" x14ac:dyDescent="0.25">
      <c r="A35">
        <v>4.0000000000000002E-9</v>
      </c>
      <c r="B35">
        <v>19.600000000000001</v>
      </c>
      <c r="C35">
        <f>B35*0.000005</f>
        <v>9.800000000000001E-5</v>
      </c>
      <c r="D35">
        <f>0.5*0.000005</f>
        <v>2.5000000000000002E-6</v>
      </c>
      <c r="E35">
        <f>1/C35</f>
        <v>10204.08163265306</v>
      </c>
      <c r="F35">
        <f>2*3.141592/C35</f>
        <v>64114.122448979586</v>
      </c>
      <c r="G35">
        <f>F35 - 2*3.141592/(D35+C35)</f>
        <v>1594.8786678850665</v>
      </c>
      <c r="H35">
        <f>1/(F35*F35*A35)</f>
        <v>6.0818065786989263E-2</v>
      </c>
      <c r="I35">
        <f>H35 - 1/((F35+G35)*(F35+G35)*A35)</f>
        <v>2.9165040031228981E-3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Balwani</dc:creator>
  <cp:lastModifiedBy>Aditya Balwani</cp:lastModifiedBy>
  <dcterms:created xsi:type="dcterms:W3CDTF">2014-11-10T11:30:42Z</dcterms:created>
  <dcterms:modified xsi:type="dcterms:W3CDTF">2014-11-10T13:05:48Z</dcterms:modified>
</cp:coreProperties>
</file>