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98331E83-47F7-4A40-BDB4-7FB278EF93CB}" xr6:coauthVersionLast="47" xr6:coauthVersionMax="47" xr10:uidLastSave="{00000000-0000-0000-0000-000000000000}"/>
  <bookViews>
    <workbookView xWindow="-28920" yWindow="2490" windowWidth="29040" windowHeight="15720" xr2:uid="{00000000-000D-0000-FFFF-FFFF00000000}"/>
  </bookViews>
  <sheets>
    <sheet name="Discount-Variety-Store-433-M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C13" i="1"/>
  <c r="D13" i="1"/>
  <c r="E13" i="1"/>
  <c r="F13" i="1"/>
  <c r="G13" i="1"/>
  <c r="H13" i="1"/>
  <c r="I13" i="1"/>
  <c r="J13" i="1"/>
  <c r="K13" i="1"/>
  <c r="L13" i="1"/>
  <c r="M13" i="1"/>
  <c r="B13" i="1"/>
  <c r="N2" i="1"/>
  <c r="O2" i="1" s="1"/>
  <c r="P2" i="1" s="1"/>
  <c r="N3" i="1"/>
  <c r="N4" i="1"/>
  <c r="N5" i="1"/>
  <c r="O5" i="1" s="1"/>
  <c r="P5" i="1" s="1"/>
  <c r="N6" i="1"/>
  <c r="N7" i="1"/>
  <c r="N8" i="1"/>
  <c r="N9" i="1"/>
  <c r="N10" i="1"/>
  <c r="N11" i="1"/>
  <c r="O11" i="1" l="1"/>
  <c r="P11" i="1" s="1"/>
  <c r="O3" i="1"/>
  <c r="O6" i="1"/>
  <c r="O7" i="1"/>
  <c r="O4" i="1"/>
  <c r="P7" i="1"/>
  <c r="P6" i="1"/>
  <c r="P3" i="1"/>
  <c r="O10" i="1"/>
  <c r="P10" i="1" s="1"/>
  <c r="P4" i="1"/>
  <c r="O8" i="1"/>
  <c r="P8" i="1" s="1"/>
  <c r="O9" i="1"/>
  <c r="P9" i="1" s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<sst xmlns="http://schemas.openxmlformats.org/spreadsheetml/2006/main" count="19" uniqueCount="19">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</sst>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44" fontId="0" fillId="0" borderId="0" xfId="1" applyFont="1"/>
    <xf numFmtId="44" fontId="1" fillId="0" borderId="0" xfId="1" applyFont="1"/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A3D1A-FA49-4707-9F04-BB29B33E4EFB}" name="Table1" displayName="Table1" ref="A1:P11" totalsRowShown="0" headerRowDxfId="17" dataDxfId="16">
  <autoFilter ref="A1:P11" xr:uid="{22CA3D1A-FA49-4707-9F04-BB29B33E4EFB}"/>
  <tableColumns count="16">
    <tableColumn id="1" xr3:uid="{45A27C76-FFA9-4839-9B9D-53E4E43BCE10}" name="Monthly sales" dataDxfId="15"/>
    <tableColumn id="2" xr3:uid="{889F958F-96AF-41D5-AF1C-03444B16314F}" name="January" dataDxfId="14"/>
    <tableColumn id="3" xr3:uid="{946D5003-DA0E-48D4-ADAC-C8495A719FC0}" name="February" dataDxfId="13"/>
    <tableColumn id="4" xr3:uid="{0C972D3F-2FFB-49A4-8930-AD278A6CB01C}" name="March" dataDxfId="12"/>
    <tableColumn id="5" xr3:uid="{A6C88374-F184-451F-B0E5-ABCF0E77A57D}" name="April" dataDxfId="11"/>
    <tableColumn id="6" xr3:uid="{20F3FC8A-52AB-4C52-A76E-15D4A904BA62}" name="May" dataDxfId="10"/>
    <tableColumn id="7" xr3:uid="{6E3FAB37-5860-4883-9145-9A99C15FB419}" name="June" dataDxfId="9"/>
    <tableColumn id="8" xr3:uid="{438257B2-0DBD-4AEB-8398-DFC56A6F7B38}" name="July" dataDxfId="8"/>
    <tableColumn id="9" xr3:uid="{8DE8F42D-597B-42FA-AE99-C2CE971C715D}" name="August" dataDxfId="7"/>
    <tableColumn id="10" xr3:uid="{CA3442D3-8CF8-4F82-B496-D6B3E427C3CA}" name="September" dataDxfId="6"/>
    <tableColumn id="11" xr3:uid="{48DA7A8F-BCE9-4476-9644-C48A6AF56813}" name="October" dataDxfId="5"/>
    <tableColumn id="12" xr3:uid="{7380CDE8-D3FF-4F6C-83B1-21A10C3A4096}" name="November" dataDxfId="4"/>
    <tableColumn id="13" xr3:uid="{2331E9FB-2CD7-4A8D-8057-E629624F269F}" name="December" dataDxfId="3"/>
    <tableColumn id="14" xr3:uid="{A5BD75A2-0754-4ACE-A375-D23BF53CE5D7}" name="Annual Sales" dataDxfId="2">
      <calculatedColumnFormula>SUM(Table1[[#This Row],[January]:[December]])</calculatedColumnFormula>
    </tableColumn>
    <tableColumn id="15" xr3:uid="{0C2A879F-B9CB-4523-AB1D-D2E3D2115385}" name="Growth from Previous Year" dataDxfId="1">
      <calculatedColumnFormula>N2-N1</calculatedColumnFormula>
    </tableColumn>
    <tableColumn id="16" xr3:uid="{4F7B1458-944D-437C-A0D8-647C5390EB1E}" name="% Growth" dataDxfId="0">
      <calculatedColumnFormula>Table1[[#This Row],[Growth from Previous Year]]/N1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workbookViewId="0">
      <selection activeCell="H10" sqref="H10"/>
    </sheetView>
  </sheetViews>
  <sheetFormatPr defaultColWidth="12.5703125" defaultRowHeight="15.75" customHeight="1" x14ac:dyDescent="0.2"/>
  <cols>
    <col min="1" max="1" width="14.7109375" customWidth="1"/>
    <col min="16" max="16" width="12.5703125" style="4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</row>
    <row r="2" spans="1:16" x14ac:dyDescent="0.2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2">
        <f>SUM(Table1[[#This Row],[January]:[December]])</f>
        <v>871585</v>
      </c>
      <c r="O2" s="2" t="e">
        <f t="shared" ref="O2:O11" si="0">N2-N1</f>
        <v>#VALUE!</v>
      </c>
      <c r="P2" s="3" t="e">
        <f>Table1[[#This Row],[Growth from Previous Year]]/N1</f>
        <v>#VALUE!</v>
      </c>
    </row>
    <row r="3" spans="1:16" x14ac:dyDescent="0.2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2">
        <f>SUM(Table1[[#This Row],[January]:[December]])</f>
        <v>937723</v>
      </c>
      <c r="O3" s="2">
        <f t="shared" si="0"/>
        <v>66138</v>
      </c>
      <c r="P3" s="3">
        <f>Table1[[#This Row],[Growth from Previous Year]]/N2</f>
        <v>7.5882444053075718E-2</v>
      </c>
    </row>
    <row r="4" spans="1:16" x14ac:dyDescent="0.2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2">
        <f>SUM(Table1[[#This Row],[January]:[December]])</f>
        <v>924230</v>
      </c>
      <c r="O4" s="2">
        <f t="shared" si="0"/>
        <v>-13493</v>
      </c>
      <c r="P4" s="3">
        <f>Table1[[#This Row],[Growth from Previous Year]]/N3</f>
        <v>-1.4389110643548255E-2</v>
      </c>
    </row>
    <row r="5" spans="1:16" x14ac:dyDescent="0.2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2">
        <f>SUM(Table1[[#This Row],[January]:[December]])</f>
        <v>870415</v>
      </c>
      <c r="O5" s="2">
        <f t="shared" si="0"/>
        <v>-53815</v>
      </c>
      <c r="P5" s="3">
        <f>Table1[[#This Row],[Growth from Previous Year]]/N4</f>
        <v>-5.8226848295337738E-2</v>
      </c>
    </row>
    <row r="6" spans="1:16" x14ac:dyDescent="0.2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2">
        <f>SUM(Table1[[#This Row],[January]:[December]])</f>
        <v>895264</v>
      </c>
      <c r="O6" s="2">
        <f t="shared" si="0"/>
        <v>24849</v>
      </c>
      <c r="P6" s="3">
        <f>Table1[[#This Row],[Growth from Previous Year]]/N5</f>
        <v>2.8548451026234611E-2</v>
      </c>
    </row>
    <row r="7" spans="1:16" x14ac:dyDescent="0.2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2">
        <f>SUM(Table1[[#This Row],[January]:[December]])</f>
        <v>880871</v>
      </c>
      <c r="O7" s="2">
        <f t="shared" si="0"/>
        <v>-14393</v>
      </c>
      <c r="P7" s="3">
        <f>Table1[[#This Row],[Growth from Previous Year]]/N6</f>
        <v>-1.6076822032383743E-2</v>
      </c>
    </row>
    <row r="8" spans="1:16" x14ac:dyDescent="0.2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2">
        <f>SUM(Table1[[#This Row],[January]:[December]])</f>
        <v>888036</v>
      </c>
      <c r="O8" s="2">
        <f t="shared" si="0"/>
        <v>7165</v>
      </c>
      <c r="P8" s="3">
        <f>Table1[[#This Row],[Growth from Previous Year]]/N7</f>
        <v>8.1339946484786079E-3</v>
      </c>
    </row>
    <row r="9" spans="1:16" x14ac:dyDescent="0.2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2">
        <f>SUM(Table1[[#This Row],[January]:[December]])</f>
        <v>921572</v>
      </c>
      <c r="O9" s="2">
        <f t="shared" si="0"/>
        <v>33536</v>
      </c>
      <c r="P9" s="3">
        <f>Table1[[#This Row],[Growth from Previous Year]]/N8</f>
        <v>3.776423478327455E-2</v>
      </c>
    </row>
    <row r="10" spans="1:16" x14ac:dyDescent="0.2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2">
        <f>SUM(Table1[[#This Row],[January]:[December]])</f>
        <v>939193</v>
      </c>
      <c r="O10" s="2">
        <f t="shared" si="0"/>
        <v>17621</v>
      </c>
      <c r="P10" s="3">
        <f>Table1[[#This Row],[Growth from Previous Year]]/N9</f>
        <v>1.9120589601246567E-2</v>
      </c>
    </row>
    <row r="11" spans="1:16" x14ac:dyDescent="0.2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2">
        <f>SUM(Table1[[#This Row],[January]:[December]])</f>
        <v>891250</v>
      </c>
      <c r="O11" s="2">
        <f t="shared" si="0"/>
        <v>-47943</v>
      </c>
      <c r="P11" s="3">
        <f>Table1[[#This Row],[Growth from Previous Year]]/N10</f>
        <v>-5.1047015895561404E-2</v>
      </c>
    </row>
    <row r="12" spans="1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6" ht="15.75" customHeight="1" x14ac:dyDescent="0.2">
      <c r="A13" t="s">
        <v>16</v>
      </c>
      <c r="B13">
        <f>AVERAGE(Table1[January])</f>
        <v>46031.9</v>
      </c>
      <c r="C13">
        <f>AVERAGE(Table1[February])</f>
        <v>47330.6</v>
      </c>
      <c r="D13">
        <f>AVERAGE(Table1[March])</f>
        <v>48074.7</v>
      </c>
      <c r="E13">
        <f>AVERAGE(Table1[April])</f>
        <v>58841.7</v>
      </c>
      <c r="F13">
        <f>AVERAGE(Table1[May])</f>
        <v>58252.4</v>
      </c>
      <c r="G13">
        <f>AVERAGE(Table1[June])</f>
        <v>77615.3</v>
      </c>
      <c r="H13">
        <f>AVERAGE(Table1[July])</f>
        <v>74659.399999999994</v>
      </c>
      <c r="I13">
        <f>AVERAGE(Table1[August])</f>
        <v>86801.600000000006</v>
      </c>
      <c r="J13">
        <f>AVERAGE(Table1[September])</f>
        <v>93421.6</v>
      </c>
      <c r="K13">
        <f>AVERAGE(Table1[October])</f>
        <v>69166.5</v>
      </c>
      <c r="L13">
        <f>AVERAGE(Table1[November])</f>
        <v>76175.3</v>
      </c>
      <c r="M13">
        <f>AVERAGE(Table1[December])</f>
        <v>165642.9</v>
      </c>
      <c r="P13"/>
    </row>
    <row r="14" spans="1:16" x14ac:dyDescent="0.2">
      <c r="B14" s="2"/>
    </row>
    <row r="15" spans="1:16" x14ac:dyDescent="0.2">
      <c r="A15" t="s">
        <v>17</v>
      </c>
      <c r="B15" s="6">
        <f>MIN(B13:M13)</f>
        <v>46031.9</v>
      </c>
    </row>
    <row r="16" spans="1:16" ht="15.75" customHeight="1" x14ac:dyDescent="0.2">
      <c r="A16" t="s">
        <v>18</v>
      </c>
      <c r="B16" s="5">
        <f>MAX(B13:M13)</f>
        <v>165642.9</v>
      </c>
    </row>
  </sheetData>
  <conditionalFormatting sqref="B13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2025-06-05T00:50:06Z</dcterms:modified>
</cp:coreProperties>
</file>