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 of O\Challenge 1\"/>
    </mc:Choice>
  </mc:AlternateContent>
  <xr:revisionPtr revIDLastSave="0" documentId="8_{3F68B83D-9FF2-4FF2-BA10-B194F8B08BEA}" xr6:coauthVersionLast="47" xr6:coauthVersionMax="47" xr10:uidLastSave="{00000000-0000-0000-0000-000000000000}"/>
  <bookViews>
    <workbookView xWindow="-120" yWindow="-120" windowWidth="29040" windowHeight="15840" firstSheet="2" activeTab="7" xr2:uid="{00000000-000D-0000-FFFF-FFFF00000000}"/>
  </bookViews>
  <sheets>
    <sheet name="Category Statistics" sheetId="2" r:id="rId1"/>
    <sheet name="Outcomes Based on Launch Date" sheetId="4" r:id="rId2"/>
    <sheet name="Edinburg Research" sheetId="6" r:id="rId3"/>
    <sheet name="Subcategory Statistics" sheetId="3" r:id="rId4"/>
    <sheet name="Descriptive Statistics" sheetId="9" r:id="rId5"/>
    <sheet name="Kickstarter" sheetId="1" r:id="rId6"/>
    <sheet name="Theater Outcomes by Launch Date" sheetId="11" r:id="rId7"/>
    <sheet name="Outcomes Based on Goals" sheetId="12" r:id="rId8"/>
  </sheets>
  <definedNames>
    <definedName name="_xlnm._FilterDatabase" localSheetId="5" hidden="1">Kickstarter!$A$1:$U$4115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E10" i="12" s="1"/>
  <c r="B9" i="12"/>
  <c r="B8" i="12"/>
  <c r="B7" i="12"/>
  <c r="B6" i="12"/>
  <c r="B5" i="12"/>
  <c r="B4" i="12"/>
  <c r="B3" i="12"/>
  <c r="B2" i="12"/>
  <c r="C6" i="9"/>
  <c r="C5" i="9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2" i="6"/>
  <c r="D2" i="6"/>
  <c r="C2" i="6"/>
  <c r="D3" i="6"/>
  <c r="D4" i="6"/>
  <c r="D5" i="6"/>
  <c r="C3" i="6"/>
  <c r="C4" i="6"/>
  <c r="C5" i="6"/>
  <c r="B3" i="6"/>
  <c r="B4" i="6"/>
  <c r="B5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5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2" l="1"/>
  <c r="E3" i="12"/>
  <c r="E5" i="12"/>
  <c r="E7" i="12"/>
  <c r="E9" i="12"/>
  <c r="E11" i="12"/>
  <c r="E4" i="12"/>
  <c r="E13" i="12"/>
  <c r="E2" i="12"/>
  <c r="E6" i="12"/>
  <c r="E12" i="12"/>
  <c r="C7" i="9"/>
</calcChain>
</file>

<file path=xl/sharedStrings.xml><?xml version="1.0" encoding="utf-8"?>
<sst xmlns="http://schemas.openxmlformats.org/spreadsheetml/2006/main" count="33047" uniqueCount="8418">
  <si>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</si>
  <si>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</si>
  <si>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</si>
  <si>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</si>
  <si>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</si>
  <si>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</si>
  <si>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</si>
  <si>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</si>
  <si>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</si>
  <si>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</si>
  <si>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</si>
  <si>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</si>
  <si>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</si>
  <si>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</si>
  <si>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</si>
  <si>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</si>
  <si>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</si>
  <si>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</si>
  <si>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</si>
  <si>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</si>
  <si>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</si>
  <si>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</si>
  <si>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</si>
  <si>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</si>
  <si>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</si>
  <si>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</si>
  <si>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</si>
  <si>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</si>
  <si>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</si>
  <si>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</si>
  <si>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</si>
  <si>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</si>
  <si>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</si>
  <si>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</si>
  <si>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</si>
  <si>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</si>
  <si>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</si>
  <si>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</si>
  <si>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</si>
  <si>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</si>
  <si>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</si>
  <si>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</si>
  <si>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</si>
  <si>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</si>
  <si>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</si>
  <si>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</si>
  <si>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</si>
  <si>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</si>
  <si>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</si>
  <si>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</si>
  <si>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</si>
  <si>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</si>
  <si>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</si>
  <si>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</si>
  <si>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</si>
  <si>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</si>
  <si>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</si>
  <si>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</si>
  <si>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</si>
  <si>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</si>
  <si>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</si>
  <si>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</si>
  <si>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</si>
  <si>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</si>
  <si>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</si>
  <si>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</si>
  <si>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</si>
  <si>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</si>
  <si>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</si>
  <si>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</si>
  <si>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</si>
  <si>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</si>
  <si>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</si>
  <si>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</si>
  <si>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</si>
  <si>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</si>
  <si>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</si>
  <si>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</si>
  <si>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</si>
  <si>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</si>
  <si>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</si>
  <si>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</si>
  <si>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</si>
  <si>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</si>
  <si>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</si>
  <si>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</si>
  <si>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</si>
  <si>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</si>
  <si>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</si>
  <si>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</si>
  <si>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</si>
  <si>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</si>
  <si>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</si>
  <si>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</si>
  <si>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</si>
  <si>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</si>
  <si>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</si>
  <si>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</si>
  <si>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</si>
  <si>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</si>
  <si>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</si>
  <si>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</si>
  <si>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</si>
  <si>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</si>
  <si>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</si>
  <si>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</si>
  <si>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</si>
  <si>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</si>
  <si>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</si>
  <si>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</si>
  <si>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</si>
  <si>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</si>
  <si>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</si>
  <si>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</si>
  <si>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</si>
  <si>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</si>
  <si>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</si>
  <si>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</si>
  <si>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</si>
  <si>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</si>
  <si>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</si>
  <si>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</si>
  <si>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</si>
  <si>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</si>
  <si>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</si>
  <si>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</si>
  <si>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</si>
  <si>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</si>
  <si>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</si>
  <si>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</si>
  <si>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</si>
  <si>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</si>
  <si>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</si>
  <si>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</si>
  <si>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</si>
  <si>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</si>
  <si>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</si>
  <si>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</si>
  <si>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</si>
  <si>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</si>
  <si>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</si>
  <si>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</si>
  <si>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</si>
  <si>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</si>
  <si>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</si>
  <si>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</si>
  <si>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</si>
  <si>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</si>
  <si>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</si>
  <si>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</si>
  <si>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</si>
  <si>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</si>
  <si>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</si>
  <si>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</si>
  <si>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</si>
  <si>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</si>
  <si>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</si>
  <si>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</si>
  <si>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</si>
  <si>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</si>
  <si>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</si>
  <si>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</si>
  <si>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</si>
  <si>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</si>
  <si>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</si>
  <si>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</si>
  <si>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</si>
  <si>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</si>
  <si>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</si>
  <si>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</si>
  <si>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</si>
  <si>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</si>
  <si>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</si>
  <si>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</si>
  <si>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</si>
  <si>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</si>
  <si>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</si>
  <si>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</si>
  <si>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</si>
  <si>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</si>
  <si>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</si>
  <si>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</si>
  <si>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</si>
  <si>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</si>
  <si>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</si>
  <si>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</si>
  <si>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</si>
  <si>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</si>
  <si>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</si>
  <si>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</si>
  <si>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</si>
  <si>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</si>
  <si>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</si>
  <si>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</si>
  <si>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</si>
  <si>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</si>
  <si>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</si>
  <si>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</si>
  <si>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</si>
  <si>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</si>
  <si>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</si>
  <si>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</si>
  <si>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</si>
  <si>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</si>
  <si>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</si>
  <si>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</si>
  <si>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</si>
  <si>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</si>
  <si>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</si>
  <si>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</si>
  <si>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</si>
  <si>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</si>
  <si>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</si>
  <si>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</si>
  <si>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</si>
  <si>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</si>
  <si>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</si>
  <si>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</si>
  <si>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</si>
  <si>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</si>
  <si>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</si>
  <si>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</si>
  <si>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</si>
  <si>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</si>
  <si>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</si>
  <si>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</si>
  <si>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</si>
  <si>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</si>
  <si>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</si>
  <si>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</si>
  <si>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</si>
  <si>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</si>
  <si>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</si>
  <si>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</si>
  <si>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</si>
  <si>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</si>
  <si>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</si>
  <si>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</si>
  <si>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</si>
  <si>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</si>
  <si>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</si>
  <si>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</si>
  <si>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</si>
  <si>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</si>
  <si>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</si>
  <si>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</si>
  <si>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</si>
  <si>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</si>
  <si>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</si>
  <si>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</si>
  <si>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</si>
  <si>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</si>
  <si>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</si>
  <si>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</si>
  <si>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</si>
  <si>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</si>
  <si>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</si>
  <si>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</si>
  <si>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</si>
  <si>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</si>
  <si>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</si>
  <si>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</si>
  <si>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</si>
  <si>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</si>
  <si>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</si>
  <si>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</si>
  <si>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</si>
  <si>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</si>
  <si>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</si>
  <si>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</si>
  <si>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</si>
  <si>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</si>
  <si>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</si>
  <si>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</si>
  <si>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</si>
  <si>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</si>
  <si>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</si>
  <si>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</si>
  <si>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</si>
  <si>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</si>
  <si>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</si>
  <si>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</si>
  <si>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</si>
  <si>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</si>
  <si>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</si>
  <si>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</si>
  <si>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</si>
  <si>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</si>
  <si>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</si>
  <si>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</si>
  <si>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</si>
  <si>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</si>
  <si>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</si>
  <si>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</si>
  <si>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</si>
  <si>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</si>
  <si>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</si>
  <si>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</si>
  <si>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</si>
  <si>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</si>
  <si>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</si>
  <si>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</si>
  <si>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</si>
  <si>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</si>
  <si>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</si>
  <si>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</si>
  <si>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</si>
  <si>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</si>
  <si>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</si>
  <si>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</si>
  <si>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</si>
  <si>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</si>
  <si>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</si>
  <si>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</si>
  <si>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</si>
  <si>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</si>
  <si>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</si>
  <si>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</si>
  <si>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</si>
  <si>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</si>
  <si>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</si>
  <si>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</si>
  <si>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</si>
  <si>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</si>
  <si>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</si>
  <si>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</si>
  <si>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</si>
  <si>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</si>
  <si>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</si>
  <si>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</si>
  <si>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</si>
  <si>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</si>
  <si>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</si>
  <si>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</si>
  <si>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</si>
  <si>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</si>
  <si>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</si>
  <si>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</si>
  <si>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</si>
  <si>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</si>
  <si>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</si>
  <si>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</si>
  <si>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</si>
  <si>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</si>
  <si>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</si>
  <si>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</si>
  <si>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</si>
  <si>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</si>
  <si>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</si>
  <si>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</si>
  <si>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</si>
  <si>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</si>
  <si>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</si>
  <si>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</si>
  <si>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</si>
  <si>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</si>
  <si>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</si>
  <si>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</si>
  <si>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</si>
  <si>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</si>
  <si>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</si>
  <si>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</si>
  <si>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</si>
  <si>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</si>
  <si>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</si>
  <si>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</si>
  <si>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</si>
  <si>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</si>
  <si>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</si>
  <si>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</si>
  <si>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</si>
  <si>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</si>
  <si>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</si>
  <si>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</si>
  <si>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</si>
  <si>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</si>
  <si>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</si>
  <si>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</si>
  <si>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</si>
  <si>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</si>
  <si>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</si>
  <si>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</si>
  <si>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</si>
  <si>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</si>
  <si>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</si>
  <si>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</si>
  <si>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</si>
  <si>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</si>
  <si>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</si>
  <si>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</si>
  <si>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</si>
  <si>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</si>
  <si>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</si>
  <si>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</si>
  <si>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</si>
  <si>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</si>
  <si>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</si>
  <si>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</si>
  <si>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</si>
  <si>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</si>
  <si>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</si>
  <si>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</si>
  <si>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</si>
  <si>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</si>
  <si>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</si>
  <si>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</si>
  <si>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</si>
  <si>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</si>
  <si>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</si>
  <si>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</si>
  <si>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</si>
  <si>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</si>
  <si>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</si>
  <si>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</si>
  <si>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</si>
  <si>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</si>
  <si>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</si>
  <si>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</si>
  <si>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</si>
  <si>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</si>
  <si>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</si>
  <si>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</si>
  <si>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</si>
  <si>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</si>
  <si>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</si>
  <si>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</si>
  <si>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</si>
  <si>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</si>
  <si>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</si>
  <si>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</si>
  <si>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</si>
  <si>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</si>
  <si>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</si>
  <si>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</si>
  <si>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</si>
  <si>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</si>
  <si>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</si>
  <si>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</si>
  <si>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</si>
  <si>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</si>
  <si>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</si>
  <si>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</si>
  <si>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</si>
  <si>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</si>
  <si>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</si>
  <si>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</si>
  <si>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</si>
  <si>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</si>
  <si>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</si>
  <si>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</si>
  <si>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</si>
  <si>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</si>
  <si>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</si>
  <si>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</si>
  <si>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</si>
  <si>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</si>
  <si>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</si>
  <si>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</si>
  <si>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</si>
  <si>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</si>
  <si>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</si>
  <si>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</si>
  <si>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</si>
  <si>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</si>
  <si>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</si>
  <si>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</si>
  <si>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</si>
  <si>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</si>
  <si>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</si>
  <si>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</si>
  <si>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</si>
  <si>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</si>
  <si>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</si>
  <si>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</si>
  <si>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</si>
  <si>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</si>
  <si>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</si>
  <si>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</si>
  <si>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</si>
  <si>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</si>
  <si>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</si>
  <si>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</si>
  <si>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</si>
  <si>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</si>
  <si>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</si>
  <si>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</si>
  <si>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</si>
  <si>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</si>
  <si>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</si>
  <si>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</si>
  <si>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</si>
  <si>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</si>
  <si>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</si>
  <si>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</si>
  <si>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</si>
  <si>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</si>
  <si>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</si>
  <si>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</si>
  <si>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</si>
  <si>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</si>
  <si>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</si>
  <si>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</si>
  <si>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</si>
  <si>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</si>
  <si>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</si>
  <si>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</si>
  <si>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</si>
  <si>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</si>
  <si>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</si>
  <si>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</si>
  <si>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</si>
  <si>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</si>
  <si>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</si>
  <si>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</si>
  <si>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</si>
  <si>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</si>
  <si>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</si>
  <si>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</si>
  <si>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</si>
  <si>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</si>
  <si>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</si>
  <si>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</si>
  <si>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</si>
  <si>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</si>
  <si>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</si>
  <si>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</si>
  <si>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</si>
  <si>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</si>
  <si>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</si>
  <si>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</si>
  <si>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</si>
  <si>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</si>
  <si>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</si>
  <si>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</si>
  <si>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</si>
  <si>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</si>
  <si>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</si>
  <si>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</si>
  <si>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</si>
  <si>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</si>
  <si>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</si>
  <si>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</si>
  <si>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</si>
  <si>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</si>
  <si>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</si>
  <si>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</si>
  <si>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</si>
  <si>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</si>
  <si>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</si>
  <si>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</si>
  <si>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</si>
  <si>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</si>
  <si>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</si>
  <si>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</si>
  <si>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</si>
  <si>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</si>
  <si>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</si>
  <si>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</si>
  <si>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</si>
  <si>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</si>
  <si>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</si>
  <si>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</si>
  <si>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</si>
  <si>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</si>
  <si>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</si>
  <si>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</si>
  <si>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</si>
  <si>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</si>
  <si>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</si>
  <si>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</si>
  <si>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</si>
  <si>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</si>
  <si>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</si>
  <si>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</si>
  <si>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</si>
  <si>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</si>
  <si>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</si>
  <si>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</si>
  <si>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</si>
  <si>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</si>
  <si>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</si>
  <si>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</si>
  <si>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</si>
  <si>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</si>
  <si>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</si>
  <si>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</si>
  <si>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</si>
  <si>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</si>
  <si>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</si>
  <si>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</si>
  <si>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</si>
  <si>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</si>
  <si>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</si>
  <si>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</si>
  <si>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</si>
  <si>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</si>
  <si>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</si>
  <si>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</si>
  <si>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</si>
  <si>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</si>
  <si>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</si>
  <si>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</si>
  <si>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</si>
  <si>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</si>
  <si>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</si>
  <si>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</si>
  <si>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</si>
  <si>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</si>
  <si>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</si>
  <si>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</si>
  <si>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</si>
  <si>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</si>
  <si>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</si>
  <si>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</si>
  <si>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</si>
  <si>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</si>
  <si>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</si>
  <si>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</si>
  <si>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</si>
  <si>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</si>
  <si>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</si>
  <si>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</si>
  <si>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</si>
  <si>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</si>
  <si>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</si>
  <si>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</si>
  <si>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</si>
  <si>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</si>
  <si>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</si>
  <si>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</si>
  <si>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</si>
  <si>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</si>
  <si>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</si>
  <si>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</si>
  <si>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</si>
  <si>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</si>
  <si>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</si>
  <si>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</si>
  <si>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</si>
  <si>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</si>
  <si>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</si>
  <si>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</si>
  <si>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</si>
  <si>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</si>
  <si>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</si>
  <si>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</si>
  <si>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</si>
  <si>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</si>
  <si>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</si>
  <si>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</si>
  <si>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</si>
  <si>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</si>
  <si>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</si>
  <si>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</si>
  <si>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</si>
  <si>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</si>
  <si>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</si>
  <si>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</si>
  <si>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</si>
  <si>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</si>
  <si>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</si>
  <si>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</si>
  <si>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</si>
  <si>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</si>
  <si>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</si>
  <si>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</si>
  <si>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</si>
  <si>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</si>
  <si>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</si>
  <si>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</si>
  <si>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</si>
  <si>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</si>
  <si>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</si>
  <si>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</si>
  <si>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</si>
  <si>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</si>
  <si>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</si>
  <si>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</si>
  <si>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</si>
  <si>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</si>
  <si>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</si>
  <si>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</si>
  <si>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</si>
  <si>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</si>
  <si>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</si>
  <si>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</si>
  <si>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</si>
  <si>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</si>
  <si>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</si>
  <si>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</si>
  <si>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</si>
  <si>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</si>
  <si>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</si>
  <si>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</si>
  <si>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</si>
  <si>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</si>
  <si>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</si>
  <si>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</si>
  <si>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</si>
  <si>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</si>
  <si>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</si>
  <si>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</si>
  <si>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</si>
  <si>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</si>
  <si>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</si>
  <si>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</si>
  <si>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</si>
  <si>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</si>
  <si>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</si>
  <si>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</si>
  <si>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</si>
  <si>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</si>
  <si>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</si>
  <si>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</si>
  <si>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</si>
  <si>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</si>
  <si>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</si>
  <si>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</si>
  <si>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</si>
  <si>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</si>
  <si>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</si>
  <si>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</si>
  <si>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</si>
  <si>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</si>
  <si>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</si>
  <si>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</si>
  <si>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</si>
  <si>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</si>
  <si>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</si>
  <si>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</si>
  <si>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</si>
  <si>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</si>
  <si>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</si>
  <si>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</si>
  <si>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</si>
  <si>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</si>
  <si>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</si>
  <si>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</si>
  <si>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</si>
  <si>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</si>
  <si>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</si>
  <si>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</si>
  <si>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</si>
  <si>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</si>
  <si>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</si>
  <si>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</si>
  <si>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</si>
  <si>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</si>
  <si>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</si>
  <si>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</si>
  <si>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</si>
  <si>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</si>
  <si>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</si>
  <si>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</si>
  <si>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</si>
  <si>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</si>
  <si>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</si>
  <si>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</si>
  <si>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</si>
  <si>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</si>
  <si>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</si>
  <si>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</si>
  <si>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</si>
  <si>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</si>
  <si>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</si>
  <si>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</si>
  <si>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</si>
  <si>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</si>
  <si>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</si>
  <si>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</si>
  <si>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</si>
  <si>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</si>
  <si>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</si>
  <si>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</si>
  <si>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</si>
  <si>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</si>
  <si>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</si>
  <si>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</si>
  <si>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</si>
  <si>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</si>
  <si>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</si>
  <si>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</si>
  <si>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</si>
  <si>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</si>
  <si>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</si>
  <si>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</si>
  <si>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</si>
  <si>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</si>
  <si>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</si>
  <si>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</si>
  <si>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</si>
  <si>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</si>
  <si>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</si>
  <si>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</si>
  <si>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</si>
  <si>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</si>
  <si>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</si>
  <si>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</si>
  <si>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</si>
  <si>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</si>
  <si>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</si>
  <si>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</si>
  <si>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</si>
  <si>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</si>
  <si>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</si>
  <si>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</si>
  <si>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</si>
  <si>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</si>
  <si>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</si>
  <si>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</si>
  <si>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</si>
  <si>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</si>
  <si>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</si>
  <si>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</si>
  <si>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</si>
  <si>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</si>
  <si>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</si>
  <si>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</si>
  <si>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</si>
  <si>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</si>
  <si>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</si>
  <si>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</si>
  <si>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</si>
  <si>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</si>
  <si>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</si>
  <si>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</si>
  <si>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</si>
  <si>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</si>
  <si>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</si>
  <si>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</si>
  <si>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</si>
  <si>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</si>
  <si>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</si>
  <si>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</si>
  <si>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</si>
  <si>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</si>
  <si>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</si>
  <si>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</si>
  <si>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</si>
  <si>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</si>
  <si>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</si>
  <si>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</si>
  <si>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</si>
  <si>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</si>
  <si>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</si>
  <si>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</si>
  <si>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</si>
  <si>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</si>
  <si>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</si>
  <si>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</si>
  <si>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</si>
  <si>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</si>
  <si>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</si>
  <si>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</si>
  <si>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</si>
  <si>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</si>
  <si>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</si>
  <si>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</si>
  <si>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</si>
  <si>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</si>
  <si>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</si>
  <si>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</si>
  <si>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</si>
  <si>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</si>
  <si>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</si>
  <si>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</si>
  <si>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</si>
  <si>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</si>
  <si>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</si>
  <si>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</si>
  <si>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</si>
  <si>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</si>
  <si>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</si>
  <si>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</si>
  <si>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</si>
  <si>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</si>
  <si>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</si>
  <si>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</si>
  <si>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</si>
  <si>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</si>
  <si>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</si>
  <si>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</si>
  <si>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</si>
  <si>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</si>
  <si>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</si>
  <si>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</si>
  <si>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</si>
  <si>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</si>
  <si>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</si>
  <si>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</si>
  <si>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</si>
  <si>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</si>
  <si>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</si>
  <si>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</si>
  <si>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</si>
  <si>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</si>
  <si>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</si>
  <si>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</si>
  <si>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</si>
  <si>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</si>
  <si>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</si>
  <si>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</si>
  <si>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</si>
  <si>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</si>
  <si>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</si>
  <si>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</si>
  <si>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</si>
  <si>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</si>
  <si>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</si>
  <si>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</si>
  <si>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</si>
  <si>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</si>
  <si>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</si>
  <si>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</si>
  <si>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</si>
  <si>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</si>
  <si>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</si>
  <si>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</si>
  <si>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</si>
  <si>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</si>
  <si>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</si>
  <si>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</si>
  <si>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</si>
  <si>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</si>
  <si>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</si>
  <si>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</si>
  <si>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</si>
  <si>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</si>
  <si>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</si>
  <si>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</si>
  <si>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</si>
  <si>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</si>
  <si>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</si>
  <si>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</si>
  <si>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</si>
  <si>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</si>
  <si>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</si>
  <si>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</si>
  <si>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</si>
  <si>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</si>
  <si>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</si>
  <si>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</si>
  <si>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</si>
  <si>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</si>
  <si>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</si>
  <si>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</si>
  <si>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</si>
  <si>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</si>
  <si>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</si>
  <si>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</si>
  <si>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</si>
  <si>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</si>
  <si>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</si>
  <si>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</si>
  <si>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</si>
  <si>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</si>
  <si>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</si>
  <si>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</si>
  <si>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</si>
  <si>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</si>
  <si>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</si>
  <si>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</si>
  <si>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</si>
  <si>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</si>
  <si>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</si>
  <si>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</si>
  <si>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</si>
  <si>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</si>
  <si>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</si>
  <si>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</si>
  <si>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</si>
  <si>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</si>
  <si>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</si>
  <si>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</si>
  <si>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</si>
  <si>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</si>
  <si>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</si>
  <si>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</si>
  <si>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</si>
  <si>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</si>
  <si>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</si>
  <si>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</si>
  <si>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</si>
  <si>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</si>
  <si>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</si>
  <si>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</si>
  <si>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</si>
  <si>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</si>
  <si>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</si>
  <si>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</si>
  <si>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</si>
  <si>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</si>
  <si>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</si>
  <si>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</si>
  <si>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</si>
  <si>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</si>
  <si>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</si>
  <si>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</si>
  <si>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</si>
  <si>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</si>
  <si>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</si>
  <si>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</si>
  <si>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</si>
  <si>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</si>
  <si>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</si>
  <si>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</si>
  <si>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</si>
  <si>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</si>
  <si>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</si>
  <si>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</si>
  <si>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</si>
  <si>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</si>
  <si>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</si>
  <si>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</si>
  <si>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</si>
  <si>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</si>
  <si>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</si>
  <si>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</si>
  <si>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</si>
  <si>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</si>
  <si>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</si>
  <si>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</si>
  <si>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</si>
  <si>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</si>
  <si>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</si>
  <si>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</si>
  <si>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</si>
  <si>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</si>
  <si>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</si>
  <si>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</si>
  <si>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</si>
  <si>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</si>
  <si>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</si>
  <si>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</si>
  <si>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</si>
  <si>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</si>
  <si>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</si>
  <si>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</si>
  <si>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</si>
  <si>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</si>
  <si>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</si>
  <si>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</si>
  <si>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</si>
  <si>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</si>
  <si>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</si>
  <si>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</si>
  <si>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</si>
  <si>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</si>
  <si>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</si>
  <si>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</si>
  <si>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</si>
  <si>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</si>
  <si>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</si>
  <si>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</si>
  <si>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</si>
  <si>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</si>
  <si>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</si>
  <si>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</si>
  <si>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</si>
  <si>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</si>
  <si>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</si>
  <si>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</si>
  <si>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</si>
  <si>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</si>
  <si>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</si>
  <si>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</si>
  <si>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</si>
  <si>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</si>
  <si>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</si>
  <si>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</si>
  <si>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</si>
  <si>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</si>
  <si>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</si>
  <si>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</si>
  <si>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</si>
  <si>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</si>
  <si>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</si>
  <si>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</si>
  <si>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</si>
  <si>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</si>
  <si>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</si>
  <si>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</si>
  <si>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</si>
  <si>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</si>
  <si>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</si>
  <si>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</si>
  <si>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</si>
  <si>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</si>
  <si>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</si>
  <si>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</si>
  <si>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</si>
  <si>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</si>
  <si>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</si>
  <si>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</si>
  <si>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</si>
  <si>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</si>
  <si>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</si>
  <si>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</si>
  <si>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</si>
  <si>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</si>
  <si>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</si>
  <si>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</si>
  <si>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</si>
  <si>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</si>
  <si>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</si>
  <si>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</si>
  <si>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</si>
  <si>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</si>
  <si>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</si>
  <si>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</si>
  <si>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</si>
  <si>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</si>
  <si>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</si>
  <si>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</si>
  <si>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</si>
  <si>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</si>
  <si>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</si>
  <si>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</si>
  <si>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</si>
  <si>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</si>
  <si>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</si>
  <si>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</si>
  <si>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</si>
  <si>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</si>
  <si>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</si>
  <si>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</si>
  <si>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</si>
  <si>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</si>
  <si>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</si>
  <si>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</si>
  <si>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</si>
  <si>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</si>
  <si>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</si>
  <si>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</si>
  <si>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</si>
  <si>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</si>
  <si>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</si>
  <si>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</si>
  <si>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</si>
  <si>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</si>
  <si>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</si>
  <si>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</si>
  <si>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</si>
  <si>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</si>
  <si>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</si>
  <si>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</si>
  <si>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</si>
  <si>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</si>
  <si>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</si>
  <si>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</si>
  <si>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</si>
  <si>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</si>
  <si>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</si>
  <si>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</si>
  <si>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</si>
  <si>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</si>
  <si>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</si>
  <si>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</si>
  <si>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</si>
  <si>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</si>
  <si>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</si>
  <si>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</si>
  <si>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</si>
  <si>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</si>
  <si>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</si>
  <si>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</si>
  <si>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</si>
  <si>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</si>
  <si>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</si>
  <si>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</si>
  <si>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</si>
  <si>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</si>
  <si>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</si>
  <si>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</si>
  <si>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</si>
  <si>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</si>
  <si>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</si>
  <si>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</si>
  <si>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</si>
  <si>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</si>
  <si>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</si>
  <si>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</si>
  <si>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</si>
  <si>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</si>
  <si>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</si>
  <si>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</si>
  <si>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</si>
  <si>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</si>
  <si>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</si>
  <si>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</si>
  <si>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</si>
  <si>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</si>
  <si>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</si>
  <si>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</si>
  <si>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</si>
  <si>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</si>
  <si>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</si>
  <si>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</si>
  <si>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</si>
  <si>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</si>
  <si>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</si>
  <si>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</si>
  <si>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</si>
  <si>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</si>
  <si>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</si>
  <si>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</si>
  <si>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</si>
  <si>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</si>
  <si>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</si>
  <si>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</si>
  <si>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</si>
  <si>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</si>
  <si>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</si>
  <si>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</si>
  <si>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</si>
  <si>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</si>
  <si>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</si>
  <si>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</si>
  <si>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</si>
  <si>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</si>
  <si>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</si>
  <si>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</si>
  <si>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</si>
  <si>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</si>
  <si>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</si>
  <si>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</si>
  <si>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</si>
  <si>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</si>
  <si>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</si>
  <si>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</si>
  <si>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</si>
  <si>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</si>
  <si>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</si>
  <si>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</si>
  <si>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</si>
  <si>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</si>
  <si>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</si>
  <si>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</si>
  <si>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</si>
  <si>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</si>
  <si>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</si>
  <si>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</si>
  <si>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</si>
  <si>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</si>
  <si>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</si>
  <si>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</si>
  <si>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</si>
  <si>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</si>
  <si>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</si>
  <si>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</si>
  <si>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</si>
  <si>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</si>
  <si>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</si>
  <si>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</si>
  <si>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</si>
  <si>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</si>
  <si>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</si>
  <si>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</si>
  <si>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</si>
  <si>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</si>
  <si>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</si>
  <si>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</si>
  <si>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</si>
  <si>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</si>
  <si>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</si>
  <si>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</si>
  <si>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</si>
  <si>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</si>
  <si>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</si>
  <si>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</si>
  <si>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</si>
  <si>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</si>
  <si>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</si>
  <si>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</si>
  <si>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</si>
  <si>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</si>
  <si>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</si>
  <si>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</si>
  <si>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</si>
  <si>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</si>
  <si>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</si>
  <si>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</si>
  <si>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</si>
  <si>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</si>
  <si>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</si>
  <si>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</si>
  <si>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</si>
  <si>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</si>
  <si>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</si>
  <si>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</si>
  <si>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</si>
  <si>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</si>
  <si>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</si>
  <si>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</si>
  <si>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</si>
  <si>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</si>
  <si>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</si>
  <si>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</si>
  <si>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</si>
  <si>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</si>
  <si>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</si>
  <si>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</si>
  <si>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</si>
  <si>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</si>
  <si>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</si>
  <si>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</si>
  <si>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</si>
  <si>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</si>
  <si>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</si>
  <si>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</si>
  <si>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</si>
  <si>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</si>
  <si>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</si>
  <si>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</si>
  <si>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</si>
  <si>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</si>
  <si>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</si>
  <si>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</si>
  <si>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</si>
  <si>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</si>
  <si>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</si>
  <si>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</si>
  <si>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</si>
  <si>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</si>
  <si>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</si>
  <si>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</si>
  <si>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</si>
  <si>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</si>
  <si>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</si>
  <si>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</si>
  <si>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</si>
  <si>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</si>
  <si>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</si>
  <si>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</si>
  <si>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</si>
  <si>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</si>
  <si>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</si>
  <si>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</si>
  <si>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</si>
  <si>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</si>
  <si>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</si>
  <si>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</si>
  <si>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</si>
  <si>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</si>
  <si>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</si>
  <si>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</si>
  <si>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</si>
  <si>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</si>
  <si>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</si>
  <si>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</si>
  <si>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</si>
  <si>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</si>
  <si>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</si>
  <si>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</si>
  <si>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</si>
  <si>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</si>
  <si>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</si>
  <si>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</si>
  <si>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</si>
  <si>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</si>
  <si>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</si>
  <si>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</si>
  <si>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</si>
  <si>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</si>
  <si>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</si>
  <si>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</si>
  <si>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</si>
  <si>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</si>
  <si>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</si>
  <si>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</si>
  <si>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</si>
  <si>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</si>
  <si>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</si>
  <si>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</si>
  <si>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</si>
  <si>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</si>
  <si>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</si>
  <si>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</si>
  <si>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</si>
  <si>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</si>
  <si>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</si>
  <si>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</si>
  <si>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</si>
  <si>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</si>
  <si>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</si>
  <si>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</si>
  <si>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</si>
  <si>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</si>
  <si>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</si>
  <si>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</si>
  <si>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</si>
  <si>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</si>
  <si>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</si>
  <si>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</si>
  <si>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</si>
  <si>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</si>
  <si>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</si>
  <si>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</si>
  <si>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</si>
  <si>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</si>
  <si>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</si>
  <si>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</si>
  <si>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</si>
  <si>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</si>
  <si>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</si>
  <si>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</si>
  <si>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</si>
  <si>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</si>
  <si>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</si>
  <si>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</si>
  <si>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</si>
  <si>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</si>
  <si>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</si>
  <si>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</si>
  <si>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</si>
  <si>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</si>
  <si>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</si>
  <si>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</si>
  <si>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</si>
  <si>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</si>
  <si>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</si>
  <si>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</si>
  <si>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</si>
  <si>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</si>
  <si>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</si>
  <si>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</si>
  <si>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</si>
  <si>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</si>
  <si>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</si>
  <si>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</si>
  <si>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</si>
  <si>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</si>
  <si>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</si>
  <si>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</si>
  <si>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</si>
  <si>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</si>
  <si>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</si>
  <si>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</si>
  <si>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</si>
  <si>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</si>
  <si>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</si>
  <si>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</si>
  <si>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</si>
  <si>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</si>
  <si>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</si>
  <si>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</si>
  <si>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</si>
  <si>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</si>
  <si>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</si>
  <si>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</si>
  <si>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</si>
  <si>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</si>
  <si>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</si>
  <si>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</si>
  <si>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</si>
  <si>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</si>
  <si>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</si>
  <si>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</si>
  <si>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</si>
  <si>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</si>
  <si>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</si>
  <si>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</si>
  <si>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</si>
  <si>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</si>
  <si>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</si>
  <si>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</si>
  <si>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</si>
  <si>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</si>
  <si>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</si>
  <si>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</si>
  <si>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</si>
  <si>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</si>
  <si>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</si>
  <si>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</si>
  <si>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</si>
  <si>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</si>
  <si>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</si>
  <si>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</si>
  <si>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</si>
  <si>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</si>
  <si>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</si>
  <si>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</si>
  <si>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</si>
  <si>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</si>
  <si>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</si>
  <si>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</si>
  <si>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</si>
  <si>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</si>
  <si>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</si>
  <si>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</si>
  <si>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</si>
  <si>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</si>
  <si>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</si>
  <si>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</si>
  <si>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</si>
  <si>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</si>
  <si>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</si>
  <si>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</si>
  <si>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</si>
  <si>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</si>
  <si>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</si>
  <si>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</si>
  <si>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</si>
  <si>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</si>
  <si>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</si>
  <si>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</si>
  <si>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</si>
  <si>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</si>
  <si>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</si>
  <si>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</si>
  <si>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</si>
  <si>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</si>
  <si>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</si>
  <si>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</si>
  <si>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</si>
  <si>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</si>
  <si>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</si>
  <si>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</si>
  <si>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</si>
  <si>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</si>
  <si>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</si>
  <si>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</si>
  <si>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</si>
  <si>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</si>
  <si>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</si>
  <si>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</si>
  <si>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</si>
  <si>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</si>
  <si>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</si>
  <si>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</si>
  <si>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</si>
  <si>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</si>
  <si>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</si>
  <si>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</si>
  <si>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</si>
  <si>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</si>
  <si>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</si>
  <si>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</si>
  <si>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</si>
  <si>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</si>
  <si>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</si>
  <si>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</si>
  <si>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</si>
  <si>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</si>
  <si>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</si>
  <si>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</si>
  <si>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</si>
  <si>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</si>
  <si>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</si>
  <si>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</si>
  <si>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</si>
  <si>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</si>
  <si>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</si>
  <si>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</si>
  <si>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</si>
  <si>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</si>
  <si>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</si>
  <si>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</si>
  <si>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</si>
  <si>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</si>
  <si>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</si>
  <si>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</si>
  <si>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</si>
  <si>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</si>
  <si>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</si>
  <si>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</si>
  <si>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</si>
  <si>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</si>
  <si>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</si>
  <si>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</si>
  <si>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</si>
  <si>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</si>
  <si>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</si>
  <si>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</si>
  <si>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</si>
  <si>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</si>
  <si>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</si>
  <si>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</si>
  <si>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</si>
  <si>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</si>
  <si>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</si>
  <si>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</si>
  <si>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</si>
  <si>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</si>
  <si>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</si>
  <si>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</si>
  <si>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</si>
  <si>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</si>
  <si>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</si>
  <si>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</si>
  <si>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</si>
  <si>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</si>
  <si>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</si>
  <si>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</si>
  <si>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</si>
  <si>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</si>
  <si>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</si>
  <si>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</si>
  <si>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</si>
  <si>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</si>
  <si>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</si>
  <si>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</si>
  <si>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</si>
  <si>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</si>
  <si>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</si>
  <si>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</si>
  <si>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</si>
  <si>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</si>
  <si>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</si>
  <si>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</si>
  <si>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</si>
  <si>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</si>
  <si>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</si>
  <si>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</si>
  <si>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</si>
  <si>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</si>
  <si>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</si>
  <si>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</si>
  <si>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</si>
  <si>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</si>
  <si>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</si>
  <si>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</si>
  <si>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</si>
  <si>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</si>
  <si>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</si>
  <si>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</si>
  <si>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</si>
  <si>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</si>
  <si>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</si>
  <si>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</si>
  <si>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</si>
  <si>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</si>
  <si>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</si>
  <si>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</si>
  <si>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</si>
  <si>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</si>
  <si>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</si>
  <si>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</si>
  <si>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</si>
  <si>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</si>
  <si>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</si>
  <si>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</si>
  <si>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</si>
  <si>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</si>
  <si>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</si>
  <si>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</si>
  <si>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</si>
  <si>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</si>
  <si>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</si>
  <si>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</si>
  <si>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</si>
  <si>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</si>
  <si>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</si>
  <si>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</si>
  <si>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</si>
  <si>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</si>
  <si>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</si>
  <si>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</si>
  <si>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</si>
  <si>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</si>
  <si>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</si>
  <si>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</si>
  <si>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</si>
  <si>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</si>
  <si>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</si>
  <si>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</si>
  <si>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</si>
  <si>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</si>
  <si>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</si>
  <si>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</si>
  <si>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</si>
  <si>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</si>
  <si>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</si>
  <si>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</si>
  <si>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</si>
  <si>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</si>
  <si>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</si>
  <si>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</si>
  <si>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</si>
  <si>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</si>
  <si>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</si>
  <si>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</si>
  <si>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</si>
  <si>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</si>
  <si>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</si>
  <si>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</si>
  <si>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</si>
  <si>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</si>
  <si>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</si>
  <si>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</si>
  <si>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</si>
  <si>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</si>
  <si>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</si>
  <si>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</si>
  <si>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</si>
  <si>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</si>
  <si>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</si>
  <si>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</si>
  <si>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</si>
  <si>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</si>
  <si>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</si>
  <si>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</si>
  <si>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</si>
  <si>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</si>
  <si>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</si>
  <si>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</si>
  <si>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</si>
  <si>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</si>
  <si>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</si>
  <si>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</si>
  <si>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</si>
  <si>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</si>
  <si>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</si>
  <si>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</si>
  <si>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</si>
  <si>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</si>
  <si>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</si>
  <si>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</si>
  <si>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</si>
  <si>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</si>
  <si>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</si>
  <si>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</si>
  <si>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</si>
  <si>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</si>
  <si>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</si>
  <si>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</si>
  <si>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</si>
  <si>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</si>
  <si>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</si>
  <si>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</si>
  <si>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</si>
  <si>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</si>
  <si>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</si>
  <si>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</si>
  <si>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</si>
  <si>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</si>
  <si>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</si>
  <si>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</si>
  <si>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</si>
  <si>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</si>
  <si>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</si>
  <si>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</si>
  <si>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</si>
  <si>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</si>
  <si>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</si>
  <si>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</si>
  <si>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</si>
  <si>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</si>
  <si>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</si>
  <si>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</si>
  <si>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</si>
  <si>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</si>
  <si>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</si>
  <si>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</si>
  <si>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</si>
  <si>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</si>
  <si>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</si>
  <si>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</si>
  <si>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</si>
  <si>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</si>
  <si>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</si>
  <si>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</si>
  <si>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</si>
  <si>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</si>
  <si>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</si>
  <si>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</si>
  <si>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</si>
  <si>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</si>
  <si>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</si>
  <si>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</si>
  <si>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</si>
  <si>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</si>
  <si>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</si>
  <si>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</si>
  <si>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</si>
  <si>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</si>
  <si>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</si>
  <si>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</si>
  <si>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</si>
  <si>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</si>
  <si>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</si>
  <si>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</si>
  <si>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</si>
  <si>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</si>
  <si>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</si>
  <si>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</si>
  <si>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</si>
  <si>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</si>
  <si>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</si>
  <si>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</si>
  <si>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</si>
  <si>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</si>
  <si>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</si>
  <si>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</si>
  <si>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</si>
  <si>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</si>
  <si>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</si>
  <si>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</si>
  <si>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</si>
  <si>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</si>
  <si>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</si>
  <si>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</si>
  <si>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</si>
  <si>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</si>
  <si>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</si>
  <si>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</si>
  <si>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</si>
  <si>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</si>
  <si>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</si>
  <si>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</si>
  <si>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</si>
  <si>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</si>
  <si>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</si>
  <si>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</si>
  <si>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</si>
  <si>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</si>
  <si>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</si>
  <si>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</si>
  <si>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</si>
  <si>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</si>
  <si>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</si>
  <si>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</si>
  <si>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</si>
  <si>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</si>
  <si>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</si>
  <si>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</si>
  <si>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</si>
  <si>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</si>
  <si>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</si>
  <si>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</si>
  <si>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</si>
  <si>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</si>
  <si>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</si>
  <si>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</si>
  <si>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</si>
  <si>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</si>
  <si>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</si>
  <si>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</si>
  <si>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</si>
  <si>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</si>
  <si>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</si>
  <si>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</si>
  <si>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</si>
  <si>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</si>
  <si>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</si>
  <si>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</si>
  <si>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</si>
  <si>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</si>
  <si>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</si>
  <si>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</si>
  <si>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</si>
  <si>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</si>
  <si>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</si>
  <si>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</si>
  <si>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</si>
  <si>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</si>
  <si>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</si>
  <si>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</si>
  <si>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</si>
  <si>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</si>
  <si>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</si>
  <si>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</si>
  <si>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</si>
  <si>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</si>
  <si>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</si>
  <si>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</si>
  <si>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</si>
  <si>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</si>
  <si>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</si>
  <si>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</si>
  <si>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</si>
  <si>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</si>
  <si>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</si>
  <si>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</si>
  <si>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</si>
  <si>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</si>
  <si>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</si>
  <si>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</si>
  <si>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</si>
  <si>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</si>
  <si>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</si>
  <si>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</si>
  <si>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</si>
  <si>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</si>
  <si>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</si>
  <si>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</si>
  <si>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</si>
  <si>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</si>
  <si>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</si>
  <si>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</si>
  <si>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</si>
  <si>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</si>
  <si>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</si>
  <si>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</si>
  <si>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</si>
  <si>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</si>
  <si>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</si>
  <si>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</si>
  <si>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</si>
  <si>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</si>
  <si>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</si>
  <si>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</si>
  <si>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</si>
  <si>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</si>
  <si>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</si>
  <si>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</si>
  <si>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</si>
  <si>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</si>
  <si>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</si>
  <si>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</si>
  <si>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</si>
  <si>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</si>
  <si>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</si>
  <si>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</si>
  <si>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</si>
  <si>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</si>
  <si>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</si>
  <si>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</si>
  <si>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</si>
  <si>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</si>
  <si>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</si>
  <si>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</si>
  <si>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</si>
  <si>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</si>
  <si>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</si>
  <si>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</si>
  <si>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</si>
  <si>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</si>
  <si>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</si>
  <si>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</si>
  <si>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</si>
  <si>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</si>
  <si>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</si>
  <si>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</si>
  <si>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</si>
  <si>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</si>
  <si>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</si>
  <si>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</si>
  <si>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</si>
  <si>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</si>
  <si>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</si>
  <si>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</si>
  <si>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</si>
  <si>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</si>
  <si>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</si>
  <si>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</si>
  <si>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</si>
  <si>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</si>
  <si>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</si>
  <si>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</si>
  <si>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</si>
  <si>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</si>
  <si>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</si>
  <si>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</si>
  <si>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</si>
  <si>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</si>
  <si>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</si>
  <si>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</si>
  <si>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</si>
  <si>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</si>
  <si>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</si>
  <si>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</si>
  <si>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</si>
  <si>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</si>
  <si>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</si>
  <si>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</si>
  <si>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</si>
  <si>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</si>
  <si>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</si>
  <si>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</si>
  <si>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</si>
  <si>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</si>
  <si>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</si>
  <si>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</si>
  <si>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</si>
  <si>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</si>
  <si>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</si>
  <si>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</si>
  <si>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</si>
  <si>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</si>
  <si>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</si>
  <si>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</si>
  <si>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</si>
  <si>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</si>
  <si>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</si>
  <si>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</si>
  <si>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</si>
  <si>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</si>
  <si>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</si>
  <si>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</si>
  <si>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</si>
  <si>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</si>
  <si>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</si>
  <si>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</si>
  <si>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</si>
  <si>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</si>
  <si>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</si>
  <si>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</si>
  <si>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</si>
  <si>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</si>
  <si>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</si>
  <si>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</si>
  <si>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</si>
  <si>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</si>
  <si>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</si>
  <si>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</si>
  <si>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</si>
  <si>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</si>
  <si>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</si>
  <si>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</si>
  <si>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</si>
  <si>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</si>
  <si>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</si>
  <si>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</si>
  <si>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</si>
  <si>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</si>
  <si>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</si>
  <si>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</si>
  <si>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</si>
  <si>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</si>
  <si>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</si>
  <si>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</si>
  <si>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</si>
  <si>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</si>
  <si>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</si>
  <si>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</si>
  <si>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</si>
  <si>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</si>
  <si>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</si>
  <si>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</si>
  <si>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</si>
  <si>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</si>
  <si>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</si>
  <si>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</si>
  <si>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</si>
  <si>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</si>
  <si>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</si>
  <si>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</si>
  <si>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</si>
  <si>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</si>
  <si>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</si>
  <si>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</si>
  <si>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</si>
  <si>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</si>
  <si>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</si>
  <si>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</si>
  <si>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</si>
  <si>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</si>
  <si>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</si>
  <si>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</si>
  <si>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</si>
  <si>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</si>
  <si>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</si>
  <si>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</si>
  <si>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</si>
  <si>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</si>
  <si>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</si>
  <si>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</si>
  <si>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</si>
  <si>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</si>
  <si>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</si>
  <si>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</si>
  <si>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</si>
  <si>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</si>
  <si>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</si>
  <si>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</si>
  <si>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</si>
  <si>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</si>
  <si>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</si>
  <si>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</si>
  <si>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</si>
  <si>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</si>
  <si>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</si>
  <si>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</si>
  <si>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</si>
  <si>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</si>
  <si>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</si>
  <si>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</si>
  <si>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</si>
  <si>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</si>
  <si>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</si>
  <si>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</si>
  <si>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</si>
  <si>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</si>
  <si>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</si>
  <si>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</si>
  <si>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</si>
  <si>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</si>
  <si>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</si>
  <si>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</si>
  <si>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</si>
  <si>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</si>
  <si>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</si>
  <si>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</si>
  <si>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</si>
  <si>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</si>
  <si>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</si>
  <si>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</si>
  <si>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</si>
  <si>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</si>
  <si>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</si>
  <si>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</si>
  <si>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</si>
  <si>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</si>
  <si>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</si>
  <si>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</si>
  <si>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</si>
  <si>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</si>
  <si>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</si>
  <si>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</si>
  <si>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</si>
  <si>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</si>
  <si>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</si>
  <si>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</si>
  <si>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</si>
  <si>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</si>
  <si>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</si>
  <si>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</si>
  <si>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</si>
  <si>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</si>
  <si>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</si>
  <si>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</si>
  <si>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</si>
  <si>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</si>
  <si>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</si>
  <si>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</si>
  <si>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</si>
  <si>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</si>
  <si>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</si>
  <si>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</si>
  <si>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</si>
  <si>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</si>
  <si>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</si>
  <si>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</si>
  <si>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</si>
  <si>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</si>
  <si>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</si>
  <si>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</si>
  <si>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</si>
  <si>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</si>
  <si>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</si>
  <si>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</si>
  <si>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</si>
  <si>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</si>
  <si>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</si>
  <si>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</si>
  <si>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</si>
  <si>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</si>
  <si>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</si>
  <si>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</si>
  <si>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</si>
  <si>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</si>
  <si>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</si>
  <si>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</si>
  <si>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</si>
  <si>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</si>
  <si>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</si>
  <si>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</si>
  <si>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</si>
  <si>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</si>
  <si>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</si>
  <si>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</si>
  <si>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</si>
  <si>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</si>
  <si>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</si>
  <si>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</si>
  <si>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</si>
  <si>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</si>
  <si>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</si>
  <si>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</si>
  <si>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</si>
  <si>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</si>
  <si>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</si>
  <si>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</si>
  <si>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</si>
  <si>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</si>
  <si>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</si>
  <si>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</si>
  <si>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</si>
  <si>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</si>
  <si>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</si>
  <si>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</si>
  <si>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</si>
  <si>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</si>
  <si>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</si>
  <si>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</si>
  <si>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</si>
  <si>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</si>
  <si>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</si>
  <si>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</si>
  <si>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</si>
  <si>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</si>
  <si>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</si>
  <si>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</si>
  <si>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</si>
  <si>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</si>
  <si>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</si>
  <si>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</si>
  <si>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</si>
  <si>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</si>
  <si>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</si>
  <si>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</si>
  <si>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</si>
  <si>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</si>
  <si>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</si>
  <si>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</si>
  <si>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</si>
  <si>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</si>
  <si>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</si>
  <si>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</si>
  <si>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</si>
  <si>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</si>
  <si>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</si>
  <si>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</si>
  <si>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</si>
  <si>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</si>
  <si>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</si>
  <si>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</si>
  <si>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</si>
  <si>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</si>
  <si>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</si>
  <si>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</si>
  <si>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</si>
  <si>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</si>
  <si>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</si>
  <si>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</si>
  <si>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</si>
  <si>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</si>
  <si>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</si>
  <si>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</si>
  <si>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</si>
  <si>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</si>
  <si>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</si>
  <si>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</si>
  <si>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</si>
  <si>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</si>
  <si>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</si>
  <si>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</si>
  <si>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</si>
  <si>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</si>
  <si>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</si>
  <si>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</si>
  <si>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</si>
  <si>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</si>
  <si>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</si>
  <si>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</si>
  <si>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</si>
  <si>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</si>
  <si>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</si>
  <si>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</si>
  <si>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</si>
  <si>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</si>
  <si>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</si>
  <si>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</si>
  <si>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</si>
  <si>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</si>
  <si>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</si>
  <si>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</si>
  <si>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</si>
  <si>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</si>
  <si>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</si>
  <si>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</si>
  <si>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</si>
  <si>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</si>
  <si>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</si>
  <si>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</si>
  <si>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</si>
  <si>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</si>
  <si>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</si>
  <si>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</si>
  <si>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</si>
  <si>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</si>
  <si>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</si>
  <si>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</si>
  <si>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</si>
  <si>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</si>
  <si>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</si>
  <si>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</si>
  <si>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</si>
  <si>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</si>
  <si>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</si>
  <si>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</si>
  <si>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</si>
  <si>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</si>
  <si>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</si>
  <si>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</si>
  <si>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</si>
  <si>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</si>
  <si>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</si>
  <si>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</si>
  <si>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</si>
  <si>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</si>
  <si>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</si>
  <si>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</si>
  <si>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</si>
  <si>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</si>
  <si>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</si>
  <si>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</si>
  <si>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</si>
  <si>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</si>
  <si>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</si>
  <si>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</si>
  <si>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</si>
  <si>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</si>
  <si>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</si>
  <si>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</si>
  <si>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</si>
  <si>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</si>
  <si>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</si>
  <si>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</si>
  <si>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</si>
  <si>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</si>
  <si>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</si>
  <si>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</si>
  <si>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</si>
  <si>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</si>
  <si>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</si>
  <si>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</si>
  <si>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</si>
  <si>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</si>
  <si>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</si>
  <si>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</si>
  <si>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</si>
  <si>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</si>
  <si>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</si>
  <si>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</si>
  <si>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</si>
  <si>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</si>
  <si>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</si>
  <si>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</si>
  <si>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</si>
  <si>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</si>
  <si>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</si>
  <si>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</si>
  <si>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</si>
  <si>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</si>
  <si>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</si>
  <si>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</si>
  <si>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</si>
  <si>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</si>
  <si>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</si>
  <si>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</si>
  <si>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</si>
  <si>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</si>
  <si>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</si>
  <si>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</si>
  <si>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</si>
  <si>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</si>
  <si>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</si>
  <si>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</si>
  <si>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</si>
  <si>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</si>
  <si>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</si>
  <si>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</si>
  <si>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</si>
  <si>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</si>
  <si>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</si>
  <si>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</si>
  <si>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</si>
  <si>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</si>
  <si>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</si>
  <si>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</si>
  <si>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</si>
  <si>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</si>
  <si>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</si>
  <si>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</si>
  <si>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</si>
  <si>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</si>
  <si>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</si>
  <si>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</si>
  <si>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</si>
  <si>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</si>
  <si>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</si>
  <si>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</si>
  <si>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</si>
  <si>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</si>
  <si>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</si>
  <si>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</si>
  <si>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</si>
  <si>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</si>
  <si>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</si>
  <si>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</si>
  <si>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</si>
  <si>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</si>
  <si>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</si>
  <si>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</si>
  <si>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</si>
  <si>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</si>
  <si>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</si>
  <si>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</si>
  <si>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</si>
  <si>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</si>
  <si>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</si>
  <si>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</si>
  <si>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</si>
  <si>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</si>
  <si>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</si>
  <si>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</si>
  <si>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</si>
  <si>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</si>
  <si>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</si>
  <si>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</si>
  <si>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</si>
  <si>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</si>
  <si>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</si>
  <si>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</si>
  <si>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</si>
  <si>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</si>
  <si>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</si>
  <si>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</si>
  <si>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</si>
  <si>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</si>
  <si>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</si>
  <si>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</si>
  <si>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</si>
  <si>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</si>
  <si>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</si>
  <si>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</si>
  <si>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</si>
  <si>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</si>
  <si>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</si>
  <si>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</si>
  <si>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</si>
  <si>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</si>
  <si>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</si>
  <si>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</si>
  <si>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</si>
  <si>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</si>
  <si>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</si>
  <si>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</si>
  <si>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</si>
  <si>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</si>
  <si>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</si>
  <si>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</si>
  <si>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</si>
  <si>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</si>
  <si>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</si>
  <si>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</si>
  <si>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</si>
  <si>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</si>
  <si>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</si>
  <si>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</si>
  <si>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</si>
  <si>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</si>
  <si>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</si>
  <si>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</si>
  <si>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</si>
  <si>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</si>
  <si>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</si>
  <si>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</si>
  <si>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</si>
  <si>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</si>
  <si>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</si>
  <si>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</si>
  <si>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</si>
  <si>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</si>
  <si>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</si>
  <si>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</si>
  <si>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</si>
  <si>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</si>
  <si>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</si>
  <si>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</si>
  <si>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</si>
  <si>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</si>
  <si>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</si>
  <si>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</si>
  <si>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</si>
  <si>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</si>
  <si>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</si>
  <si>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</si>
  <si>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</si>
  <si>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</si>
  <si>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</si>
  <si>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</si>
  <si>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</si>
  <si>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</si>
  <si>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</si>
  <si>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</si>
  <si>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</si>
  <si>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</si>
  <si>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</si>
  <si>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</si>
  <si>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</si>
  <si>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</si>
  <si>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</si>
  <si>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</si>
  <si>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</si>
  <si>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</si>
  <si>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</si>
  <si>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</si>
  <si>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</si>
  <si>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</si>
  <si>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</si>
  <si>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</si>
  <si>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</si>
  <si>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</si>
  <si>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</si>
  <si>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</si>
  <si>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</si>
  <si>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</si>
  <si>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</si>
  <si>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</si>
  <si>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</si>
  <si>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</si>
  <si>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</si>
  <si>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</si>
  <si>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</si>
  <si>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</si>
  <si>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</si>
  <si>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</si>
  <si>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</si>
  <si>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</si>
  <si>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</si>
  <si>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</si>
  <si>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</si>
  <si>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</si>
  <si>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</si>
  <si>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</si>
  <si>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</si>
  <si>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</si>
  <si>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</si>
  <si>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</si>
  <si>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</si>
  <si>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</si>
  <si>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</si>
  <si>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</si>
  <si>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</si>
  <si>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</si>
  <si>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</si>
  <si>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</si>
  <si>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</si>
  <si>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</si>
  <si>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</si>
  <si>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</si>
  <si>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</si>
  <si>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</si>
  <si>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</si>
  <si>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</si>
  <si>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</si>
  <si>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</si>
  <si>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</si>
  <si>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</si>
  <si>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</si>
  <si>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</si>
  <si>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</si>
  <si>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</si>
  <si>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</si>
  <si>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</si>
  <si>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</si>
  <si>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</si>
  <si>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</si>
  <si>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</si>
  <si>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</si>
  <si>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</si>
  <si>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</si>
  <si>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</si>
  <si>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</si>
  <si>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</si>
  <si>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</si>
  <si>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</si>
  <si>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</si>
  <si>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</si>
  <si>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</si>
  <si>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</si>
  <si>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</si>
  <si>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</si>
  <si>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</si>
  <si>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</si>
  <si>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</si>
  <si>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</si>
  <si>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</si>
  <si>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</si>
  <si>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</si>
  <si>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</si>
  <si>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</si>
  <si>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</si>
  <si>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</si>
  <si>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</si>
  <si>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</si>
  <si>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</si>
  <si>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</si>
  <si>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</si>
  <si>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</si>
  <si>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</si>
  <si>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</si>
  <si>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</si>
  <si>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</si>
  <si>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</si>
  <si>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</si>
  <si>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</si>
  <si>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</si>
  <si>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</si>
  <si>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</si>
  <si>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</si>
  <si>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</si>
  <si>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</si>
  <si>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</si>
  <si>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</si>
  <si>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</si>
  <si>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</si>
  <si>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</si>
  <si>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</si>
  <si>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</si>
  <si>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</si>
  <si>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</si>
  <si>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</si>
  <si>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</si>
  <si>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</si>
  <si>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</si>
  <si>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</si>
  <si>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</si>
  <si>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</si>
  <si>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</si>
  <si>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</si>
  <si>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</si>
  <si>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</si>
  <si>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</si>
  <si>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</si>
  <si>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</si>
  <si>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</si>
  <si>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</si>
  <si>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</si>
  <si>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</si>
  <si>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</si>
  <si>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</si>
  <si>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</si>
  <si>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</si>
  <si>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</si>
  <si>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</si>
  <si>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</si>
  <si>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</si>
  <si>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</si>
  <si>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</si>
  <si>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</si>
  <si>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</si>
  <si>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</si>
  <si>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</si>
  <si>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</si>
  <si>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</si>
  <si>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</si>
  <si>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</si>
  <si>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</si>
  <si>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</si>
  <si>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</si>
  <si>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</si>
  <si>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</si>
  <si>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</si>
  <si>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</si>
  <si>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</si>
  <si>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</si>
  <si>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</si>
  <si>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</si>
  <si>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</si>
  <si>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</si>
  <si>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</si>
  <si>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</si>
  <si>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</si>
  <si>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</si>
  <si>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</si>
  <si>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</si>
  <si>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</si>
  <si>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</si>
  <si>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</si>
  <si>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</si>
  <si>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</si>
  <si>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</si>
  <si>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</si>
  <si>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</si>
  <si>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</si>
  <si>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</si>
  <si>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</si>
  <si>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</si>
  <si>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</si>
  <si>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</si>
  <si>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</si>
  <si>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</si>
  <si>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</si>
  <si>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</si>
  <si>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</si>
  <si>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</si>
  <si>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</si>
  <si>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</si>
  <si>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</si>
  <si>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</si>
  <si>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</si>
  <si>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</si>
  <si>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</si>
  <si>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</si>
  <si>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</si>
  <si>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</si>
  <si>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</si>
  <si>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</si>
  <si>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</si>
  <si>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</si>
  <si>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</si>
  <si>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</si>
  <si>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</si>
  <si>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</si>
  <si>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</si>
  <si>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</si>
  <si>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</si>
  <si>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</si>
  <si>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</si>
  <si>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</si>
  <si>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</si>
  <si>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</si>
  <si>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</si>
  <si>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</si>
  <si>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</si>
  <si>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</si>
  <si>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</si>
  <si>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</si>
  <si>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</si>
  <si>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</si>
  <si>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</si>
  <si>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</si>
  <si>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</si>
  <si>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</si>
  <si>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</si>
  <si>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</si>
  <si>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</si>
  <si>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</si>
  <si>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</si>
  <si>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</si>
  <si>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</si>
  <si>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</si>
  <si>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</si>
  <si>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</si>
  <si>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</si>
  <si>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</si>
  <si>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</si>
  <si>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</si>
  <si>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</si>
  <si>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</si>
  <si>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</si>
  <si>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</si>
  <si>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</si>
  <si>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</si>
  <si>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</si>
  <si>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</si>
  <si>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</si>
  <si>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</si>
  <si>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</si>
  <si>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</si>
  <si>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</si>
  <si>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</si>
  <si>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</si>
  <si>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</si>
  <si>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</si>
  <si>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</si>
  <si>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</si>
  <si>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</si>
  <si>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</si>
  <si>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</si>
  <si>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</si>
  <si>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</si>
  <si>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</si>
  <si>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</si>
  <si>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</si>
  <si>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</si>
  <si>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</si>
  <si>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</si>
  <si>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</si>
  <si>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</si>
  <si>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</si>
  <si>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</si>
  <si>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</si>
  <si>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</si>
  <si>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</si>
  <si>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</si>
  <si>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</si>
  <si>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</si>
  <si>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</si>
  <si>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</si>
  <si>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</si>
  <si>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</si>
  <si>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</si>
  <si>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</si>
  <si>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</si>
  <si>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</si>
  <si>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</si>
  <si>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</si>
  <si>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</si>
  <si>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</si>
  <si>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</si>
  <si>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</si>
  <si>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</si>
  <si>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</si>
  <si>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</si>
  <si>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</si>
  <si>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</si>
  <si>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</si>
  <si>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</si>
  <si>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</si>
  <si>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</si>
  <si>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</si>
  <si>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</si>
  <si>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</si>
  <si>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</si>
  <si>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</si>
  <si>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</si>
  <si>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</si>
  <si>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</si>
  <si>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</si>
  <si>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</si>
  <si>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</si>
  <si>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</si>
  <si>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</si>
  <si>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</si>
  <si>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</si>
  <si>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</si>
  <si>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</si>
  <si>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</si>
  <si>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</si>
  <si>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</si>
  <si>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</si>
  <si>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</si>
  <si>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</si>
  <si>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</si>
  <si>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</si>
  <si>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</si>
  <si>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</si>
  <si>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</si>
  <si>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</si>
  <si>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</si>
  <si>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</si>
  <si>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</si>
  <si>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</si>
  <si>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</si>
  <si>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</si>
  <si>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</si>
  <si>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</si>
  <si>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</si>
  <si>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</si>
  <si>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</si>
  <si>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</si>
  <si>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</si>
  <si>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</si>
  <si>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</si>
  <si>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</si>
  <si>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</si>
  <si>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</si>
  <si>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</si>
  <si>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</si>
  <si>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</si>
  <si>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</si>
  <si>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</si>
  <si>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</si>
  <si>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</si>
  <si>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</si>
  <si>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</si>
  <si>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</si>
  <si>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</si>
  <si>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</si>
  <si>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</si>
  <si>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</si>
  <si>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</si>
  <si>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</si>
  <si>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</si>
  <si>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</si>
  <si>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</si>
  <si>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</si>
  <si>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</si>
  <si>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</si>
  <si>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</si>
  <si>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</si>
  <si>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</si>
  <si>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</si>
  <si>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</si>
  <si>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</si>
  <si>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</si>
  <si>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</si>
  <si>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</si>
  <si>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</si>
  <si>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</si>
  <si>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</si>
  <si>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</si>
  <si>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</si>
  <si>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</si>
  <si>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</si>
  <si>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</si>
  <si>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</si>
  <si>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</si>
  <si>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</si>
  <si>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</si>
  <si>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</si>
  <si>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</si>
  <si>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</si>
  <si>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</si>
  <si>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</si>
  <si>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</si>
  <si>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</si>
  <si>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</si>
  <si>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</si>
  <si>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</si>
  <si>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</si>
  <si>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</si>
  <si>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</si>
  <si>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</si>
  <si>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</si>
  <si>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</si>
  <si>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</si>
  <si>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</si>
  <si>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</si>
  <si>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</si>
  <si>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</si>
  <si>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</si>
  <si>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</si>
  <si>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</si>
  <si>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</si>
  <si>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</si>
  <si>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</si>
  <si>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</si>
  <si>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</si>
  <si>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</si>
  <si>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</si>
  <si>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</si>
  <si>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</si>
  <si>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</si>
  <si>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</si>
  <si>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</si>
  <si>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</si>
  <si>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</si>
  <si>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</si>
  <si>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</si>
  <si>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</si>
  <si>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</si>
  <si>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</si>
  <si>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</si>
  <si>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</si>
  <si>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</si>
  <si>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</si>
  <si>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</si>
  <si>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</si>
  <si>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</si>
  <si>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</si>
  <si>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</si>
  <si>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</si>
  <si>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</si>
  <si>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</si>
  <si>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</si>
  <si>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</si>
  <si>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</si>
  <si>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</si>
  <si>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</si>
  <si>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</si>
  <si>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</si>
  <si>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</si>
  <si>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</si>
  <si>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</si>
  <si>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</si>
  <si>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</si>
  <si>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</si>
  <si>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</si>
  <si>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</si>
  <si>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</si>
  <si>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</si>
  <si>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</si>
  <si>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</si>
  <si>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</si>
  <si>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</si>
  <si>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</si>
  <si>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</si>
  <si>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</si>
  <si>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</si>
  <si>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</si>
  <si>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</si>
  <si>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</si>
  <si>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</si>
  <si>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</si>
  <si>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</si>
  <si>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</si>
  <si>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</si>
  <si>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</si>
  <si>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</si>
  <si>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</si>
  <si>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</si>
  <si>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</si>
  <si>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</si>
  <si>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</si>
  <si>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</si>
  <si>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</si>
  <si>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</si>
  <si>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</si>
  <si>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</si>
  <si>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</si>
  <si>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</si>
  <si>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</si>
  <si>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</si>
  <si>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</si>
  <si>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</si>
  <si>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</si>
  <si>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</si>
  <si>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</si>
  <si>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</si>
  <si>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</si>
  <si>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</si>
  <si>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</si>
  <si>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</si>
  <si>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</si>
  <si>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</si>
  <si>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</si>
  <si>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</si>
  <si>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</si>
  <si>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</si>
  <si>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</si>
  <si>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</si>
  <si>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</si>
  <si>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</si>
  <si>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</si>
  <si>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</si>
  <si>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</si>
  <si>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</si>
  <si>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</si>
  <si>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</si>
  <si>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</si>
  <si>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</si>
  <si>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</si>
  <si>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</si>
  <si>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</si>
  <si>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</si>
  <si>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</si>
  <si>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</si>
  <si>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</si>
  <si>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</si>
  <si>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</si>
  <si>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</si>
  <si>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</si>
  <si>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</si>
  <si>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</si>
  <si>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</si>
  <si>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</si>
  <si>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</si>
  <si>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</si>
  <si>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</si>
  <si>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</si>
  <si>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</si>
  <si>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</si>
  <si>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</si>
  <si>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</si>
  <si>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</si>
  <si>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</si>
  <si>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</si>
  <si>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</si>
  <si>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</si>
  <si>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</si>
  <si>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</si>
  <si>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</si>
  <si>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</si>
  <si>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</si>
  <si>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</si>
  <si>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</si>
  <si>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</si>
  <si>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</si>
  <si>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</si>
  <si>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</si>
  <si>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</si>
  <si>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</si>
  <si>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</si>
  <si>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</si>
  <si>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</si>
  <si>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</si>
  <si>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</si>
  <si>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</si>
  <si>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</si>
  <si>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</si>
  <si>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</si>
  <si>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</si>
  <si>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</si>
  <si>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</si>
  <si>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</si>
  <si>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</si>
  <si>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</si>
  <si>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</si>
  <si>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</si>
  <si>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</si>
  <si>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</si>
  <si>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</si>
  <si>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</si>
  <si>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</si>
  <si>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</si>
  <si>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</si>
  <si>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</si>
  <si>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</si>
  <si>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</si>
  <si>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</si>
  <si>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</si>
  <si>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</si>
  <si>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</si>
  <si>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</si>
  <si>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</si>
  <si>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</si>
  <si>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</si>
  <si>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</si>
  <si>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</si>
  <si>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</si>
  <si>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</si>
  <si>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</si>
  <si>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</si>
  <si>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</si>
  <si>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</si>
  <si>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</si>
  <si>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</si>
  <si>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</si>
  <si>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</si>
  <si>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</si>
  <si>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</si>
  <si>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</si>
  <si>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</si>
  <si>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</si>
  <si>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</si>
  <si>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</si>
  <si>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</si>
  <si>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</si>
  <si>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</si>
  <si>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</si>
  <si>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</si>
  <si>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</si>
  <si>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</si>
  <si>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</si>
  <si>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</si>
  <si>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</si>
  <si>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</si>
  <si>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</si>
  <si>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</si>
  <si>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</si>
  <si>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</si>
  <si>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</si>
  <si>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</si>
  <si>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</si>
  <si>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</si>
  <si>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</si>
  <si>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</si>
  <si>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</si>
  <si>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</si>
  <si>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</si>
  <si>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</si>
  <si>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</si>
  <si>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</si>
  <si>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</si>
  <si>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</si>
  <si>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</si>
  <si>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</si>
  <si>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</si>
  <si>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</si>
  <si>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</si>
  <si>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</si>
  <si>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</si>
  <si>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</si>
  <si>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</si>
  <si>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</si>
  <si>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</si>
  <si>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</si>
  <si>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</si>
  <si>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</si>
  <si>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</si>
  <si>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</si>
  <si>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</si>
  <si>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</si>
  <si>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</si>
  <si>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</si>
  <si>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</si>
  <si>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</si>
  <si>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</si>
  <si>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</si>
  <si>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</si>
  <si>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</si>
  <si>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</si>
  <si>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</si>
  <si>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</si>
  <si>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</si>
  <si>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</si>
  <si>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</si>
  <si>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</si>
  <si>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</si>
  <si>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</si>
  <si>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</si>
  <si>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</si>
  <si>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</si>
  <si>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</si>
  <si>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</si>
  <si>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</si>
  <si>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</si>
  <si>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</si>
  <si>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</si>
  <si>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</si>
  <si>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</si>
  <si>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</si>
  <si>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</si>
  <si>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</si>
  <si>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</si>
  <si>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</si>
  <si>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</si>
  <si>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</si>
  <si>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</si>
  <si>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</si>
  <si>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</si>
  <si>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</si>
  <si>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</si>
  <si>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</si>
  <si>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</si>
  <si>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</si>
  <si>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</si>
  <si>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</si>
  <si>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</si>
  <si>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</si>
  <si>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</si>
  <si>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</si>
  <si>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</si>
  <si>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</si>
  <si>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</si>
  <si>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</si>
  <si>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</si>
  <si>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</si>
  <si>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</si>
  <si>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</si>
  <si>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</si>
  <si>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</si>
  <si>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</si>
  <si>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</si>
  <si>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</si>
  <si>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</si>
  <si>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</si>
  <si>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</si>
  <si>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</si>
  <si>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</si>
  <si>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</si>
  <si>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</si>
  <si>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</si>
  <si>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</si>
  <si>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</si>
  <si>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</si>
  <si>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</si>
  <si>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</si>
  <si>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</si>
  <si>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</si>
  <si>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</si>
  <si>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</si>
  <si>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</si>
  <si>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</si>
  <si>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</si>
  <si>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</si>
  <si>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</si>
  <si>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</si>
  <si>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</si>
  <si>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</si>
  <si>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</si>
  <si>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</si>
  <si>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</si>
  <si>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</si>
  <si>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</si>
  <si>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</si>
  <si>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</si>
  <si>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</si>
  <si>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</si>
  <si>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</si>
  <si>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</si>
  <si>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</si>
  <si>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</si>
  <si>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</si>
  <si>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</si>
  <si>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</si>
  <si>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</si>
  <si>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</si>
  <si>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</si>
  <si>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</si>
  <si>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</si>
  <si>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</si>
  <si>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</si>
  <si>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</si>
  <si>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</si>
  <si>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</si>
  <si>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</si>
  <si>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</si>
  <si>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</si>
  <si>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</si>
  <si>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</si>
  <si>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</si>
  <si>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</si>
  <si>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</si>
  <si>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</si>
  <si>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</si>
  <si>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</si>
  <si>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</si>
  <si>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</si>
  <si>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</si>
  <si>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</si>
  <si>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</si>
  <si>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</si>
  <si>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</si>
  <si>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</si>
  <si>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</si>
  <si>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</si>
  <si>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</si>
  <si>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</si>
  <si>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</si>
  <si>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</si>
  <si>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</si>
  <si>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</si>
  <si>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</si>
  <si>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</si>
  <si>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</si>
  <si>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</si>
  <si>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</si>
  <si>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</si>
  <si>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</si>
  <si>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</si>
  <si>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</si>
  <si>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</si>
  <si>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</si>
  <si>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</si>
  <si>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</si>
  <si>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</si>
  <si>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</si>
  <si>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</si>
  <si>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</si>
  <si>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</si>
  <si>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</si>
  <si>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</si>
  <si>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</si>
  <si>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</si>
  <si>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</si>
  <si>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</si>
  <si>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</si>
  <si>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</si>
  <si>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</si>
  <si>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</si>
  <si>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</si>
  <si>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</si>
  <si>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</si>
  <si>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</si>
  <si>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</si>
  <si>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</si>
  <si>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</si>
  <si>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</si>
  <si>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</si>
  <si>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</si>
  <si>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</si>
  <si>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</si>
  <si>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</si>
  <si>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</si>
  <si>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</si>
  <si>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</si>
  <si>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</si>
  <si>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</si>
  <si>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</si>
  <si>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</si>
  <si>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</si>
  <si>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</si>
  <si>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</si>
  <si>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</si>
  <si>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</si>
  <si>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</si>
  <si>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</si>
  <si>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</si>
  <si>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</si>
  <si>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</si>
  <si>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</si>
  <si>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</si>
  <si>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</si>
  <si>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</si>
  <si>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</si>
  <si>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</si>
  <si>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</si>
  <si>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</si>
  <si>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</si>
  <si>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</si>
  <si>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</si>
  <si>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</si>
  <si>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</si>
  <si>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</si>
  <si>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</si>
  <si>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</si>
  <si>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</si>
  <si>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</si>
  <si>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</si>
  <si>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</si>
  <si>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</si>
  <si>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</si>
  <si>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</si>
  <si>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</si>
  <si>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</si>
  <si>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</si>
  <si>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</si>
  <si>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</si>
  <si>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</si>
  <si>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</si>
  <si>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</si>
  <si>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</si>
  <si>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</si>
  <si>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</si>
  <si>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</si>
  <si>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</si>
  <si>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</si>
  <si>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</si>
  <si>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</si>
  <si>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</si>
  <si>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</si>
  <si>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</si>
  <si>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</si>
  <si>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</si>
  <si>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</si>
  <si>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</si>
  <si>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</si>
  <si>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</si>
  <si>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</si>
  <si>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</si>
  <si>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</si>
  <si>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</si>
  <si>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</si>
  <si>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</si>
  <si>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</si>
  <si>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</si>
  <si>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</si>
  <si>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</si>
  <si>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</si>
  <si>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</si>
  <si>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</si>
  <si>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</si>
  <si>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</si>
  <si>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</si>
  <si>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</si>
  <si>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</si>
  <si>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</si>
  <si>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</si>
  <si>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</si>
  <si>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</si>
  <si>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</si>
  <si>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</si>
  <si>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</si>
  <si>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</si>
  <si>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</si>
  <si>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</si>
  <si>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</si>
  <si>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</si>
  <si>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</si>
  <si>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</si>
  <si>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</si>
  <si>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</si>
  <si>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</si>
  <si>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</si>
  <si>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</si>
  <si>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</si>
  <si>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</si>
  <si>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</si>
  <si>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</si>
  <si>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</si>
  <si>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</si>
  <si>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</si>
  <si>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</si>
  <si>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</si>
  <si>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</si>
  <si>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</si>
  <si>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</si>
  <si>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</si>
  <si>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</si>
  <si>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</si>
  <si>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</si>
  <si>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</si>
  <si>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</si>
  <si>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</si>
  <si>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</si>
  <si>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</si>
  <si>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</si>
  <si>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</si>
  <si>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</si>
  <si>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</si>
  <si>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</si>
  <si>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</si>
  <si>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</si>
  <si>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</si>
  <si>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</si>
  <si>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</si>
  <si>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</si>
  <si>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</si>
  <si>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</si>
  <si>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</si>
  <si>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</si>
  <si>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</si>
  <si>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</si>
  <si>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</si>
  <si>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</si>
  <si>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</si>
  <si>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</si>
  <si>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</si>
  <si>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</si>
  <si>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</si>
  <si>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</si>
  <si>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</si>
  <si>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</si>
  <si>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</si>
  <si>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</si>
  <si>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</si>
  <si>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</si>
  <si>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</si>
  <si>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</si>
  <si>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</si>
  <si>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</si>
  <si>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</si>
  <si>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</si>
  <si>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</si>
  <si>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</si>
  <si>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</si>
  <si>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</si>
  <si>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</si>
  <si>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</si>
  <si>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</si>
  <si>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</si>
  <si>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</si>
  <si>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</si>
  <si>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</si>
  <si>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</si>
  <si>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</si>
  <si>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</si>
  <si>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</si>
  <si>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</si>
  <si>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</si>
  <si>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</si>
  <si>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</si>
  <si>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</si>
  <si>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</si>
  <si>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</si>
  <si>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</si>
  <si>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</si>
  <si>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</si>
  <si>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</si>
  <si>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</si>
  <si>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</si>
  <si>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</si>
  <si>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</si>
  <si>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</si>
  <si>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</si>
  <si>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</si>
  <si>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</si>
  <si>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</si>
  <si>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</si>
  <si>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</si>
  <si>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</si>
  <si>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</si>
  <si>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</si>
  <si>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</si>
  <si>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</si>
  <si>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</si>
  <si>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</si>
  <si>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</si>
  <si>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</si>
  <si>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</si>
  <si>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</si>
  <si>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</si>
  <si>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</si>
  <si>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</si>
  <si>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</si>
  <si>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</si>
  <si>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</si>
  <si>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</si>
  <si>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</si>
  <si>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</si>
  <si>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</si>
  <si>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</si>
  <si>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</si>
  <si>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</si>
  <si>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</si>
  <si>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</si>
  <si>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</si>
  <si>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</si>
  <si>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</si>
  <si>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</si>
  <si>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</si>
  <si>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</si>
  <si>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</si>
  <si>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</si>
  <si>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</si>
  <si>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</si>
  <si>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</si>
  <si>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</si>
  <si>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</si>
  <si>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</si>
  <si>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</si>
  <si>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</si>
  <si>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</si>
  <si>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</si>
  <si>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</si>
  <si>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</si>
  <si>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</si>
  <si>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</si>
  <si>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</si>
  <si>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</si>
  <si>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</si>
  <si>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</si>
  <si>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</si>
  <si>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</si>
  <si>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</si>
  <si>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</si>
  <si>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</si>
  <si>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</si>
  <si>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</si>
  <si>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</si>
  <si>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</si>
  <si>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</si>
  <si>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</si>
  <si>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</si>
  <si>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</si>
  <si>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</si>
  <si>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</si>
  <si>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</si>
  <si>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</si>
  <si>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</si>
  <si>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</si>
  <si>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</si>
  <si>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</si>
  <si>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</si>
  <si>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</si>
  <si>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</si>
  <si>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</si>
  <si>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</si>
  <si>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</si>
  <si>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</si>
  <si>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</si>
  <si>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</si>
  <si>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</si>
  <si>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</si>
  <si>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</si>
  <si>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</si>
  <si>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</si>
  <si>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</si>
  <si>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</si>
  <si>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</si>
  <si>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</si>
  <si>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</si>
  <si>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</si>
  <si>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</si>
  <si>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</si>
  <si>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</si>
  <si>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</si>
  <si>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</si>
  <si>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</si>
  <si>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</si>
  <si>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</si>
  <si>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</si>
  <si>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</si>
  <si>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</si>
  <si>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</si>
  <si>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</si>
  <si>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</si>
  <si>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</si>
  <si>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</si>
  <si>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</si>
  <si>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</si>
  <si>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</si>
  <si>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</si>
  <si>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</si>
  <si>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</si>
  <si>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</si>
  <si>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</si>
  <si>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</si>
  <si>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</si>
  <si>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</si>
  <si>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</si>
  <si>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</si>
  <si>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</si>
  <si>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</si>
  <si>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</si>
  <si>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</si>
  <si>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</si>
  <si>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</si>
  <si>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</si>
  <si>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</si>
  <si>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</si>
  <si>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</si>
  <si>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</si>
  <si>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</si>
  <si>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</si>
  <si>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</si>
  <si>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</si>
  <si>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</si>
  <si>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</si>
  <si>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</si>
  <si>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</si>
  <si>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</si>
  <si>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</si>
  <si>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</si>
  <si>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</si>
  <si>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</si>
  <si>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</si>
  <si>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</si>
  <si>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</si>
  <si>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</si>
  <si>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</si>
  <si>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</si>
  <si>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</si>
  <si>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</si>
  <si>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</si>
  <si>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</si>
  <si>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</si>
  <si>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</si>
  <si>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</si>
  <si>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</si>
  <si>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</si>
  <si>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</si>
  <si>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</si>
  <si>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</si>
  <si>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</si>
  <si>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</si>
  <si>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</si>
  <si>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</si>
  <si>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</si>
  <si>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</si>
  <si>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</si>
  <si>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</si>
  <si>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</si>
  <si>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</si>
  <si>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</si>
  <si>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</si>
  <si>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</si>
  <si>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</si>
  <si>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</si>
  <si>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</si>
  <si>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</si>
  <si>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</si>
  <si>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</si>
  <si>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</si>
  <si>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</si>
  <si>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</si>
  <si>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</si>
  <si>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</si>
  <si>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</si>
  <si>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</si>
  <si>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</si>
  <si>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</si>
  <si>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</si>
  <si>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</si>
  <si>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</si>
  <si>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</si>
  <si>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</si>
  <si>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</si>
  <si>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</si>
  <si>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</si>
  <si>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</si>
  <si>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</si>
  <si>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</si>
  <si>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</si>
  <si>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</si>
  <si>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</si>
  <si>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</si>
  <si>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</si>
  <si>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</si>
  <si>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</si>
  <si>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</si>
  <si>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</si>
  <si>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</si>
  <si>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</si>
  <si>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</si>
  <si>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</si>
  <si>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</si>
  <si>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</si>
  <si>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</si>
  <si>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</si>
  <si>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</si>
  <si>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</si>
  <si>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</si>
  <si>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</si>
  <si>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</si>
  <si>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</si>
  <si>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</si>
  <si>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</si>
  <si>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</si>
  <si>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</si>
  <si>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</si>
  <si>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</si>
  <si>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</si>
  <si>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</si>
  <si>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</si>
  <si>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</si>
  <si>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</si>
  <si>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</si>
  <si>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</si>
  <si>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</si>
  <si>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</si>
  <si>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</si>
  <si>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</si>
  <si>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</si>
  <si>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</si>
  <si>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</si>
  <si>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</si>
  <si>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</si>
  <si>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</si>
  <si>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</si>
  <si>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</si>
  <si>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</si>
  <si>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</si>
  <si>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</si>
  <si>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</si>
  <si>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</si>
  <si>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</si>
  <si>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</si>
  <si>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</si>
  <si>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</si>
  <si>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</si>
  <si>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</si>
  <si>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</si>
  <si>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</si>
  <si>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</si>
  <si>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</si>
  <si>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</si>
  <si>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</si>
  <si>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</si>
  <si>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</si>
  <si>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</si>
  <si>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</si>
  <si>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</si>
  <si>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</si>
  <si>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</si>
  <si>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</si>
  <si>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</si>
  <si>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</si>
  <si>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</si>
  <si>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</si>
  <si>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</si>
  <si>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</si>
  <si>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</si>
  <si>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</si>
  <si>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</si>
  <si>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</si>
  <si>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</si>
  <si>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</si>
  <si>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</si>
  <si>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</si>
  <si>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</si>
  <si>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</si>
  <si>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</si>
  <si>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</si>
  <si>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</si>
  <si>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</si>
  <si>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</si>
  <si>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</si>
  <si>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</si>
  <si>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</si>
  <si>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</si>
  <si>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</si>
  <si>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</si>
  <si>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</si>
  <si>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</si>
  <si>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</si>
  <si>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</si>
  <si>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</si>
  <si>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</si>
  <si>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</si>
  <si>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</si>
  <si>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</si>
  <si>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</si>
  <si>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</si>
  <si>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</si>
  <si>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</si>
  <si>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</si>
  <si>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</si>
  <si>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</si>
  <si>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</si>
  <si>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</si>
  <si>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</si>
  <si>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</si>
  <si>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</si>
  <si>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</si>
  <si>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</si>
  <si>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</si>
  <si>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</si>
  <si>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</si>
  <si>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</si>
  <si>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</si>
  <si>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</si>
  <si>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</si>
  <si>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</si>
  <si>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</si>
  <si>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</si>
  <si>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</si>
  <si>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</si>
  <si>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</si>
  <si>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</si>
  <si>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</si>
  <si>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</si>
  <si>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</si>
  <si>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</si>
  <si>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</si>
  <si>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</si>
  <si>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</si>
  <si>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</si>
  <si>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</si>
  <si>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</si>
  <si>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</si>
  <si>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</si>
  <si>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</si>
  <si>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</si>
  <si>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</si>
  <si>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</si>
  <si>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</si>
  <si>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</si>
  <si>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</si>
  <si>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</si>
  <si>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</si>
  <si>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</si>
  <si>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</si>
  <si>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</si>
  <si>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</si>
  <si>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</si>
  <si>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</si>
  <si>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</si>
  <si>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</si>
  <si>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</si>
  <si>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</si>
  <si>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</si>
  <si>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</si>
  <si>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</si>
  <si>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</si>
  <si>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</si>
  <si>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</si>
  <si>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</si>
  <si>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</si>
  <si>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</si>
  <si>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</si>
  <si>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</si>
  <si>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</si>
  <si>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</si>
  <si>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</si>
  <si>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</si>
  <si>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</si>
  <si>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</si>
  <si>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</si>
  <si>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</si>
  <si>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</si>
  <si>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</si>
  <si>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</si>
  <si>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</si>
  <si>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</si>
  <si>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</si>
  <si>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</si>
  <si>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</si>
  <si>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</si>
  <si>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</si>
  <si>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</si>
  <si>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</si>
  <si>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</si>
  <si>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</si>
  <si>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</si>
  <si>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</si>
  <si>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</si>
  <si>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</si>
  <si>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</si>
  <si>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</si>
  <si>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</si>
  <si>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</si>
  <si>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</si>
  <si>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</si>
  <si>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</si>
  <si>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</si>
  <si>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</si>
  <si>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</si>
  <si>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</si>
  <si>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</si>
  <si>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</si>
  <si>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</si>
  <si>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</si>
  <si>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</si>
  <si>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</si>
  <si>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</si>
  <si>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</si>
  <si>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</si>
  <si>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</si>
  <si>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</si>
  <si>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</si>
  <si>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</si>
  <si>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</si>
  <si>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</si>
  <si>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</si>
  <si>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</si>
  <si>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</si>
  <si>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</si>
  <si>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</si>
  <si>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</si>
  <si>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</si>
  <si>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</si>
  <si>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</si>
  <si>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</si>
  <si>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</si>
  <si>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</si>
  <si>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</si>
  <si>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</si>
  <si>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</si>
  <si>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</si>
  <si>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</si>
  <si>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</si>
  <si>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</si>
  <si>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</si>
  <si>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</si>
  <si>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</si>
  <si>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</si>
  <si>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</si>
  <si>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</si>
  <si>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</si>
  <si>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</si>
  <si>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</si>
  <si>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</si>
  <si>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</si>
  <si>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</si>
  <si>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</si>
  <si>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</si>
  <si>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</si>
  <si>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</si>
  <si>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</si>
  <si>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</si>
  <si>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</si>
  <si>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</si>
  <si>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</si>
  <si>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</si>
  <si>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</si>
  <si>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</si>
  <si>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</si>
  <si>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</si>
  <si>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</si>
  <si>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</si>
  <si>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</si>
  <si>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</si>
  <si>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</si>
  <si>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</si>
  <si>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</si>
  <si>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</si>
  <si>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</si>
  <si>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</si>
  <si>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</si>
  <si>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</si>
  <si>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</si>
  <si>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</si>
  <si>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</si>
  <si>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</si>
  <si>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</si>
  <si>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</si>
  <si>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</si>
  <si>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</si>
  <si>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</si>
  <si>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</si>
  <si>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</si>
  <si>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</si>
  <si>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</si>
  <si>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</si>
  <si>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</si>
  <si>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</si>
  <si>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</si>
  <si>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</si>
  <si>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</si>
  <si>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</si>
  <si>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</si>
  <si>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</si>
  <si>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</si>
  <si>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</si>
  <si>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</si>
  <si>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</si>
  <si>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</si>
  <si>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</si>
  <si>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</si>
  <si>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</si>
  <si>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</si>
  <si>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</si>
  <si>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</si>
  <si>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</si>
  <si>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</si>
  <si>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</si>
  <si>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</si>
  <si>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</si>
  <si>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</si>
  <si>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</si>
  <si>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</si>
  <si>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</si>
  <si>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</si>
  <si>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</si>
  <si>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</si>
  <si>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</si>
  <si>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</si>
  <si>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</si>
  <si>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</si>
  <si>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</si>
  <si>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</si>
  <si>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</si>
  <si>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</si>
  <si>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</si>
  <si>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</si>
  <si>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</si>
  <si>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</si>
  <si>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</si>
  <si>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</si>
  <si>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</si>
  <si>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</si>
  <si>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</si>
  <si>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</si>
  <si>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</si>
  <si>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</si>
  <si>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</si>
  <si>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</si>
  <si>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</si>
  <si>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</si>
  <si>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</si>
  <si>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</si>
  <si>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</si>
  <si>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</si>
  <si>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</si>
  <si>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</si>
  <si>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</si>
  <si>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</si>
  <si>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</si>
  <si>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</si>
  <si>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</si>
  <si>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</si>
  <si>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</si>
  <si>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</si>
  <si>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</si>
  <si>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</si>
  <si>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</si>
  <si>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</si>
  <si>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</si>
  <si>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</si>
  <si>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</si>
  <si>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</si>
  <si>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</si>
  <si>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</si>
  <si>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</si>
  <si>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</si>
  <si>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</si>
  <si>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</si>
  <si>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</si>
  <si>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</si>
  <si>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</si>
  <si>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</si>
  <si>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</si>
  <si>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</si>
  <si>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</si>
  <si>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</si>
  <si>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</si>
  <si>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</si>
  <si>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</si>
  <si>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</si>
  <si>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</si>
  <si>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</si>
  <si>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</si>
  <si>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</si>
  <si>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</si>
  <si>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</si>
  <si>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</si>
  <si>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</si>
  <si>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</si>
  <si>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</si>
  <si>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</si>
  <si>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</si>
  <si>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</si>
  <si>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</si>
  <si>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</si>
  <si>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</si>
  <si>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</si>
  <si>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</si>
  <si>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</si>
  <si>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</si>
  <si>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</si>
  <si>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</si>
  <si>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</si>
  <si>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</si>
  <si>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</si>
  <si>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</si>
  <si>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</si>
  <si>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</si>
  <si>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</si>
  <si>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</si>
  <si>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</si>
  <si>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</si>
  <si>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</si>
  <si>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</si>
  <si>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</si>
  <si>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</si>
  <si>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</si>
  <si>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</si>
  <si>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</si>
  <si>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</si>
  <si>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</si>
  <si>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</si>
  <si>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</si>
  <si>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</si>
  <si>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</si>
  <si>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</si>
  <si>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</si>
  <si>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</si>
  <si>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</si>
  <si>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</si>
  <si>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</si>
  <si>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</si>
  <si>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</si>
  <si>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</si>
  <si>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</si>
  <si>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</si>
  <si>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</si>
  <si>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</si>
  <si>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</si>
  <si>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</si>
  <si>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</si>
  <si>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</si>
  <si>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</si>
  <si>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</si>
  <si>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</si>
  <si>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</si>
  <si>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</si>
  <si>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</si>
  <si>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</si>
  <si>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</si>
  <si>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</si>
  <si>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</si>
  <si>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</si>
  <si>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</si>
  <si>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</si>
  <si>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</si>
  <si>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</si>
  <si>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</si>
  <si>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</si>
  <si>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</si>
  <si>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</si>
  <si>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</si>
  <si>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</si>
  <si>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</si>
  <si>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</si>
  <si>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</si>
  <si>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</si>
  <si>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</si>
  <si>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</si>
  <si>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</si>
  <si>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</si>
  <si>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</si>
  <si>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</si>
  <si>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</si>
  <si>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</si>
  <si>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</si>
  <si>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</si>
  <si>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</si>
  <si>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</si>
  <si>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</si>
  <si>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</si>
  <si>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</si>
  <si>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</si>
  <si>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</si>
  <si>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</si>
  <si>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</si>
  <si>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</si>
  <si>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</si>
  <si>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</si>
  <si>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</si>
  <si>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</si>
  <si>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</si>
  <si>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</si>
  <si>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</si>
  <si>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</si>
  <si>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</si>
  <si>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</si>
  <si>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</si>
  <si>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</si>
  <si>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</si>
  <si>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</si>
  <si>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</si>
  <si>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</si>
  <si>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</si>
  <si>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</si>
  <si>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</si>
  <si>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</si>
  <si>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</si>
  <si>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</si>
  <si>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</si>
  <si>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</si>
  <si>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</si>
  <si>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</si>
  <si>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</si>
  <si>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</si>
  <si>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</si>
  <si>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</si>
  <si>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</si>
  <si>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</si>
  <si>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</si>
  <si>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</si>
  <si>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</si>
  <si>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</si>
  <si>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</si>
  <si>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</si>
  <si>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</si>
  <si>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</si>
  <si>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</si>
  <si>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</si>
  <si>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</si>
  <si>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</si>
  <si>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</si>
  <si>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</si>
  <si>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</si>
  <si>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</si>
  <si>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</si>
  <si>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</si>
  <si>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</si>
  <si>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</si>
  <si>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</si>
  <si>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</si>
  <si>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</si>
  <si>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</si>
  <si>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</si>
  <si>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</si>
  <si>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</si>
  <si>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</si>
  <si>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</si>
  <si>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</si>
  <si>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</si>
  <si>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</si>
  <si>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</si>
  <si>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</si>
  <si>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</si>
  <si>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</si>
  <si>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</si>
  <si>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</si>
  <si>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</si>
  <si>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</si>
  <si>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</si>
  <si>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</si>
  <si>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</si>
  <si>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</si>
  <si>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</si>
  <si>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</si>
  <si>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</si>
  <si>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</si>
  <si>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</si>
  <si>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</si>
  <si>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</si>
  <si>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</si>
  <si>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</si>
  <si>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</si>
  <si>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</si>
  <si>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</si>
  <si>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</si>
  <si>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</si>
  <si>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</si>
  <si>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</si>
  <si>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</si>
  <si>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</si>
  <si>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</si>
  <si>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</si>
  <si>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</si>
  <si>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</si>
  <si>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</si>
  <si>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</si>
  <si>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</si>
  <si>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</si>
  <si>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</si>
  <si>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</si>
  <si>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</si>
  <si>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</si>
  <si>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</si>
  <si>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</si>
  <si>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</si>
  <si>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</si>
  <si>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</si>
  <si>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</si>
  <si>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</si>
  <si>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</si>
  <si>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</si>
  <si>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</si>
  <si>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</si>
  <si>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</si>
  <si>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</si>
  <si>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</si>
  <si>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</si>
  <si>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</si>
  <si>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</si>
  <si>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</si>
  <si>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</si>
  <si>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</si>
  <si>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</si>
  <si>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</si>
  <si>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</si>
  <si>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</si>
  <si>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</si>
  <si>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</si>
  <si>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</si>
  <si>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</si>
  <si>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</si>
  <si>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</si>
  <si>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</si>
  <si>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</si>
  <si>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</si>
  <si>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</si>
  <si>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</si>
  <si>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</si>
  <si>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</si>
  <si>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</si>
  <si>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</si>
  <si>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</si>
  <si>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</si>
  <si>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</si>
  <si>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</si>
  <si>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</si>
  <si>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</si>
  <si>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</si>
  <si>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</si>
  <si>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</si>
  <si>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</si>
  <si>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</si>
  <si>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</si>
  <si>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</si>
  <si>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</si>
  <si>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</si>
  <si>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</si>
  <si>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</si>
  <si>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</si>
  <si>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</si>
  <si>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</si>
  <si>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</si>
  <si>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</si>
  <si>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</si>
  <si>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</si>
  <si>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</si>
  <si>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</si>
  <si>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</si>
  <si>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</si>
  <si>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</si>
  <si>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</si>
  <si>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</si>
  <si>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</si>
  <si>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</si>
  <si>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</si>
  <si>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</si>
  <si>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</si>
  <si>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</si>
  <si>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</si>
  <si>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</si>
  <si>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</si>
  <si>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</si>
  <si>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</si>
  <si>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</si>
  <si>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</si>
  <si>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</si>
  <si>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</si>
  <si>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</si>
  <si>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</si>
  <si>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</si>
  <si>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</si>
  <si>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</si>
  <si>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</si>
  <si>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</si>
  <si>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</si>
  <si>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</si>
  <si>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</si>
  <si>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</si>
  <si>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</si>
  <si>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</si>
  <si>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</si>
  <si>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</si>
  <si>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</si>
  <si>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</si>
  <si>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</si>
  <si>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</si>
  <si>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</si>
  <si>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</si>
  <si>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</si>
  <si>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</si>
  <si>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</si>
  <si>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</si>
  <si>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</si>
  <si>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</si>
  <si>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</si>
  <si>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</si>
  <si>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</si>
  <si>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</si>
  <si>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</si>
  <si>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</si>
  <si>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</si>
  <si>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</si>
  <si>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</si>
  <si>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</si>
  <si>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</si>
  <si>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</si>
  <si>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</si>
  <si>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</si>
  <si>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</si>
  <si>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</si>
  <si>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</si>
  <si>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</si>
  <si>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</si>
  <si>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</si>
  <si>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</si>
  <si>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</si>
  <si>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</si>
  <si>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</si>
  <si>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</si>
  <si>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</si>
  <si>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</si>
  <si>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</si>
  <si>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</si>
  <si>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</si>
  <si>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</si>
  <si>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</si>
  <si>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</si>
  <si>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</si>
  <si>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</si>
  <si>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</si>
  <si>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</si>
  <si>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</si>
  <si>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</si>
  <si>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</si>
  <si>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</si>
  <si>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</si>
  <si>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</si>
  <si>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</si>
  <si>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</si>
  <si>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</si>
  <si>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</si>
  <si>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</si>
  <si>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</si>
  <si>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</si>
  <si>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</si>
  <si>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</si>
  <si>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</si>
  <si>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</si>
  <si>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</si>
  <si>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</si>
  <si>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</si>
  <si>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</si>
  <si>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</si>
  <si>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</si>
  <si>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</si>
  <si>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</si>
  <si>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</si>
  <si>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</si>
  <si>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</si>
  <si>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</si>
  <si>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</si>
  <si>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</si>
  <si>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</si>
  <si>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</si>
  <si>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</si>
  <si>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</si>
  <si>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</si>
  <si>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</si>
  <si>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</si>
  <si>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</si>
  <si>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</si>
  <si>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</si>
  <si>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</si>
  <si>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</si>
  <si>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</si>
  <si>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</si>
  <si>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</si>
  <si>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</si>
  <si>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</si>
  <si>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</si>
  <si>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</si>
  <si>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</si>
  <si>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</si>
  <si>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</si>
  <si>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</si>
  <si>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</si>
  <si>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</si>
  <si>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</si>
  <si>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</si>
  <si>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</si>
  <si>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</si>
  <si>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</si>
  <si>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</si>
  <si>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</si>
  <si>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</si>
  <si>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</si>
  <si>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</si>
  <si>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</si>
  <si>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</si>
  <si>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</si>
  <si>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</si>
  <si>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</si>
  <si>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</si>
  <si>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</si>
  <si>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</si>
  <si>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</si>
  <si>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</si>
  <si>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</si>
  <si>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</si>
  <si>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</si>
  <si>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</si>
  <si>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</si>
  <si>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</si>
  <si>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</si>
  <si>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</si>
  <si>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</si>
  <si>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</si>
  <si>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</si>
  <si>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</si>
  <si>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</si>
  <si>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</si>
  <si>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</si>
  <si>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</si>
  <si>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</si>
  <si>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</si>
  <si>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</si>
  <si>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</si>
  <si>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</si>
  <si>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</si>
  <si>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</si>
  <si>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</si>
  <si>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</si>
  <si>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</si>
  <si>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</si>
  <si>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</si>
  <si>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</si>
  <si>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</si>
  <si>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</si>
  <si>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</si>
  <si>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</si>
  <si>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</si>
  <si>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</si>
  <si>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</si>
  <si>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</si>
  <si>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</si>
  <si>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</si>
  <si>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</si>
  <si>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</si>
  <si>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</si>
  <si>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</si>
  <si>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</si>
  <si>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</si>
  <si>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</si>
  <si>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</si>
  <si>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</si>
  <si>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</si>
  <si>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</si>
  <si>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</si>
  <si>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</si>
  <si>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</si>
  <si>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</si>
  <si>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</si>
  <si>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</si>
  <si>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</si>
  <si>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</si>
  <si>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</si>
  <si>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</si>
  <si>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</si>
  <si>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</si>
  <si>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</si>
  <si>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</si>
  <si>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</si>
  <si>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</si>
  <si>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</si>
  <si>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</si>
  <si>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</si>
  <si>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</si>
  <si>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</si>
  <si>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</si>
  <si>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</si>
  <si>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</si>
  <si>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</si>
  <si>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</si>
  <si>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</si>
  <si>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</si>
  <si>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</si>
  <si>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</si>
  <si>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</si>
  <si>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</si>
  <si>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</si>
  <si>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</si>
  <si>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</si>
  <si>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</si>
  <si>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</si>
  <si>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</si>
  <si>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</si>
  <si>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</si>
  <si>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</si>
  <si>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</si>
  <si>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</si>
  <si>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</si>
  <si>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</si>
  <si>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</si>
  <si>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</si>
  <si>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</si>
  <si>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</si>
  <si>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</si>
  <si>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</si>
  <si>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</si>
  <si>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</si>
  <si>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</si>
  <si>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</si>
  <si>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</si>
  <si>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</si>
  <si>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</si>
  <si>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</si>
  <si>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</si>
  <si>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</si>
  <si>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</si>
  <si>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</si>
  <si>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</si>
  <si>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</si>
  <si>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</si>
  <si>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</si>
  <si>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</si>
  <si>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</si>
  <si>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</si>
  <si>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</si>
  <si>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</si>
  <si>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</si>
  <si>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</si>
  <si>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</si>
  <si>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</si>
  <si>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</si>
  <si>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</si>
  <si>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</si>
  <si>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</si>
  <si>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</si>
  <si>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</si>
  <si>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</si>
  <si>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</si>
  <si>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</si>
  <si>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</si>
  <si>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</si>
  <si>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</si>
  <si>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</si>
  <si>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</si>
  <si>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</si>
  <si>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</si>
  <si>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</si>
  <si>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</si>
  <si>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</si>
  <si>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</si>
  <si>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</si>
  <si>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</si>
  <si>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</si>
  <si>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</si>
  <si>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</si>
  <si>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</si>
  <si>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</si>
  <si>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</si>
  <si>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</si>
  <si>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</si>
  <si>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</si>
  <si>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</si>
  <si>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</si>
  <si>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</si>
  <si>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</si>
  <si>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</si>
  <si>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</si>
  <si>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</si>
  <si>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</si>
  <si>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</si>
  <si>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</si>
  <si>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</si>
  <si>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</si>
  <si>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</si>
  <si>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</si>
  <si>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</si>
  <si>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</si>
  <si>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</si>
  <si>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</si>
  <si>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</si>
  <si>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</si>
  <si>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</si>
  <si>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</si>
  <si>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</si>
  <si>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</si>
  <si>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</si>
  <si>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</si>
  <si>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</si>
  <si>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</si>
  <si>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</si>
  <si>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</si>
  <si>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</si>
  <si>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</si>
  <si>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</si>
  <si>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</si>
  <si>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</si>
  <si>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</si>
  <si>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</si>
  <si>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</si>
  <si>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</si>
  <si>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</si>
  <si>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</si>
  <si>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</si>
  <si>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</si>
  <si>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</si>
  <si>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</si>
  <si>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</si>
  <si>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</si>
  <si>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</si>
  <si>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</si>
  <si>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</si>
  <si>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</si>
  <si>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</si>
  <si>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</si>
  <si>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</si>
  <si>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</si>
  <si>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</si>
  <si>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</si>
  <si>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</si>
  <si>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</si>
  <si>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</si>
  <si>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</si>
  <si>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</si>
  <si>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</si>
  <si>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</si>
  <si>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</si>
  <si>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</si>
  <si>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</si>
  <si>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</si>
  <si>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</si>
  <si>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</si>
  <si>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</si>
  <si>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</si>
  <si>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</si>
  <si>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</si>
  <si>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</si>
  <si>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</si>
  <si>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</si>
  <si>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</si>
  <si>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</si>
  <si>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</si>
  <si>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</si>
  <si>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</si>
  <si>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</si>
  <si>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</si>
  <si>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</si>
  <si>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</si>
  <si>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</si>
  <si>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</si>
  <si>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</si>
  <si>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</si>
  <si>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</si>
  <si>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</si>
  <si>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</si>
  <si>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</si>
  <si>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</si>
  <si>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</si>
  <si>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</si>
  <si>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</si>
  <si>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</si>
  <si>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</si>
  <si>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</si>
  <si>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</si>
  <si>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</si>
  <si>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</si>
  <si>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</si>
  <si>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</si>
  <si>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</si>
  <si>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</si>
  <si>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</si>
  <si>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</si>
  <si>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</si>
  <si>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</si>
  <si>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</si>
  <si>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</si>
  <si>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</si>
  <si>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</si>
  <si>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</si>
  <si>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</si>
  <si>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</si>
  <si>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</si>
  <si>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</si>
  <si>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</si>
  <si>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</si>
  <si>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</si>
  <si>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</si>
  <si>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</si>
  <si>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</si>
  <si>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</si>
  <si>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</si>
  <si>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</si>
  <si>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</si>
  <si>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</si>
  <si>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</si>
  <si>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</si>
  <si>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</si>
  <si>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</si>
  <si>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</si>
  <si>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</si>
  <si>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</si>
  <si>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</si>
  <si>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</si>
  <si>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</si>
  <si>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</si>
  <si>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</si>
  <si>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</si>
  <si>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</si>
  <si>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</si>
  <si>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</si>
  <si>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</si>
  <si>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</si>
  <si>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</si>
  <si>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</si>
  <si>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</si>
  <si>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</si>
  <si>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</si>
  <si>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</si>
  <si>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</si>
  <si>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</si>
  <si>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</si>
  <si>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</si>
  <si>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</si>
  <si>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</si>
  <si>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</si>
  <si>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</si>
  <si>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</si>
  <si>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</si>
  <si>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</si>
  <si>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</si>
  <si>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</si>
  <si>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</si>
  <si>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</si>
  <si>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</si>
  <si>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</si>
  <si>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</si>
  <si>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</si>
  <si>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</si>
  <si>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</si>
  <si>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</si>
  <si>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</si>
  <si>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</si>
  <si>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</si>
  <si>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</si>
  <si>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</si>
  <si>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</si>
  <si>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</si>
  <si>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</si>
  <si>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</si>
  <si>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</si>
  <si>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</si>
  <si>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</si>
  <si>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</si>
  <si>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</si>
  <si>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</si>
  <si>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</si>
  <si>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</si>
  <si>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</si>
  <si>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</si>
  <si>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</si>
  <si>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</si>
  <si>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</si>
  <si>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</si>
  <si>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</si>
  <si>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</si>
  <si>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</si>
  <si>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</si>
  <si>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</si>
  <si>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</si>
  <si>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</si>
  <si>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</si>
  <si>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</si>
  <si>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</si>
  <si>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</si>
  <si>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</si>
  <si>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</si>
  <si>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</si>
  <si>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</si>
  <si>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</si>
  <si>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</si>
  <si>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</si>
  <si>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</si>
  <si>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</si>
  <si>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</si>
  <si>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</si>
  <si>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</si>
  <si>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</si>
  <si>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</si>
  <si>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</si>
  <si>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</si>
  <si>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</si>
  <si>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</si>
  <si>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</si>
  <si>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</si>
  <si>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</si>
  <si>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</si>
  <si>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</si>
  <si>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</si>
  <si>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</si>
  <si>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</si>
  <si>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</si>
  <si>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</si>
  <si>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</si>
  <si>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</si>
  <si>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</si>
  <si>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</si>
  <si>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</si>
  <si>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</si>
  <si>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</si>
  <si>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</si>
  <si>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</si>
  <si>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</si>
  <si>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</si>
  <si>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</si>
  <si>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</si>
  <si>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</si>
  <si>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</si>
  <si>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</si>
  <si>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</si>
  <si>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</si>
  <si>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</si>
  <si>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</si>
  <si>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</si>
  <si>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</si>
  <si>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</si>
  <si>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</si>
  <si>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</si>
  <si>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</si>
  <si>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</si>
  <si>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</si>
  <si>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</si>
  <si>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</si>
  <si>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</si>
  <si>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</si>
  <si>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</si>
  <si>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</si>
  <si>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</si>
  <si>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</si>
  <si>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</si>
  <si>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</si>
  <si>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</si>
  <si>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</si>
  <si>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</si>
  <si>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</si>
  <si>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</si>
  <si>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</si>
  <si>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</si>
  <si>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</si>
  <si>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</si>
  <si>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</si>
  <si>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</si>
  <si>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</si>
  <si>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</si>
  <si>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</si>
  <si>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</si>
  <si>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</si>
  <si>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</si>
  <si>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</si>
  <si>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</si>
  <si>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</si>
  <si>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</si>
  <si>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</si>
  <si>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</si>
  <si>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</si>
  <si>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</si>
  <si>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</si>
  <si>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</si>
  <si>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</si>
  <si>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</si>
  <si>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</si>
  <si>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</si>
  <si>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</si>
  <si>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</si>
  <si>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</si>
  <si>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</si>
  <si>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</si>
  <si>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</si>
  <si>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</si>
  <si>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</si>
  <si>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</si>
  <si>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</si>
  <si>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</si>
  <si>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</si>
  <si>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</si>
  <si>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</si>
  <si>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</si>
  <si>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</si>
  <si>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</si>
  <si>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</si>
  <si>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</si>
  <si>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</si>
  <si>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</si>
  <si>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</si>
  <si>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</si>
  <si>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</si>
  <si>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</si>
  <si>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</si>
  <si>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</si>
  <si>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</si>
  <si>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</si>
  <si>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</si>
  <si>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</si>
  <si>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</si>
  <si>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</si>
  <si>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</si>
  <si>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</si>
  <si>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</si>
  <si>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</si>
  <si>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</si>
  <si>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</si>
  <si>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</si>
  <si>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</si>
  <si>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</si>
  <si>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</si>
  <si>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</si>
  <si>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</si>
  <si>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</si>
  <si>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</si>
  <si>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</si>
  <si>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</si>
  <si>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</si>
  <si>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</si>
  <si>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</si>
  <si>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</si>
  <si>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</si>
  <si>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</si>
  <si>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</si>
  <si>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</si>
  <si>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</si>
  <si>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</si>
  <si>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</si>
  <si>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</si>
  <si>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</si>
  <si>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</si>
  <si>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</si>
  <si>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</si>
  <si>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</si>
  <si>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</si>
  <si>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</si>
  <si>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</si>
  <si>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</si>
  <si>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</si>
  <si>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</si>
  <si>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</si>
  <si>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</si>
  <si>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</si>
  <si>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</si>
  <si>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</si>
  <si>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</si>
  <si>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</si>
  <si>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</si>
  <si>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</si>
  <si>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</si>
  <si>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</si>
  <si>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</si>
  <si>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</si>
  <si>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</si>
  <si>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</si>
  <si>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</si>
  <si>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</si>
  <si>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</si>
  <si>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</si>
  <si>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</si>
  <si>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</si>
  <si>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</si>
  <si>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</si>
  <si>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</si>
  <si>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</si>
  <si>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</si>
  <si>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</si>
  <si>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</si>
  <si>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</si>
  <si>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</si>
  <si>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</si>
  <si>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</si>
  <si>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</si>
  <si>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</si>
  <si>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</si>
  <si>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</si>
  <si>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</si>
  <si>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</si>
  <si>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</si>
  <si>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</si>
  <si>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</si>
  <si>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</si>
  <si>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</si>
  <si>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</si>
  <si>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</si>
  <si>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</si>
  <si>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</si>
  <si>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</si>
  <si>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</si>
  <si>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</si>
  <si>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</si>
  <si>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</si>
  <si>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</si>
  <si>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</si>
  <si>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</si>
  <si>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</si>
  <si>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</si>
  <si>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</si>
  <si>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</si>
  <si>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</si>
  <si>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</si>
  <si>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</si>
  <si>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</si>
  <si>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</si>
  <si>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</si>
  <si>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</si>
  <si>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</si>
  <si>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</si>
  <si>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</si>
  <si>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</si>
  <si>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</si>
  <si>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</si>
  <si>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</si>
  <si>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</si>
  <si>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</si>
  <si>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</si>
  <si>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</si>
  <si>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</si>
  <si>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</si>
  <si>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</si>
  <si>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</si>
  <si>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</si>
  <si>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</si>
  <si>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</si>
  <si>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</si>
  <si>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</si>
  <si>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</si>
  <si>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</si>
  <si>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</si>
  <si>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</si>
  <si>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</si>
  <si>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</si>
  <si>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</si>
  <si>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</si>
  <si>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</si>
  <si>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</si>
  <si>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</si>
  <si>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</si>
  <si>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</si>
  <si>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</si>
  <si>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</si>
  <si>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</si>
  <si>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</si>
  <si>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</si>
  <si>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</si>
  <si>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</si>
  <si>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</si>
  <si>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</si>
  <si>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</si>
  <si>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</si>
  <si>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</si>
  <si>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</si>
  <si>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</si>
  <si>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</si>
  <si>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</si>
  <si>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</si>
  <si>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</si>
  <si>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</si>
  <si>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</si>
  <si>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</si>
  <si>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</si>
  <si>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</si>
  <si>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</si>
  <si>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</si>
  <si>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</si>
  <si>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</si>
  <si>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</si>
  <si>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</si>
  <si>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</si>
  <si>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</si>
  <si>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</si>
  <si>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</si>
  <si>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</si>
  <si>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</si>
  <si>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</si>
  <si>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</si>
  <si>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</si>
  <si>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</si>
  <si>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</si>
  <si>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</si>
  <si>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</si>
  <si>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</si>
  <si>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</si>
  <si>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</si>
  <si>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</si>
  <si>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</si>
  <si>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</si>
  <si>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</si>
  <si>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</si>
  <si>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</si>
  <si>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</si>
  <si>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</si>
  <si>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</si>
  <si>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</si>
  <si>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</si>
  <si>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</si>
  <si>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</si>
  <si>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</si>
  <si>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</si>
  <si>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</si>
  <si>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</si>
  <si>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</si>
  <si>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</si>
  <si>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</si>
  <si>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</si>
  <si>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</si>
  <si>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</si>
  <si>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</si>
  <si>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</si>
  <si>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</si>
  <si>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</si>
  <si>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</si>
  <si>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</si>
  <si>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</si>
  <si>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</si>
  <si>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</si>
  <si>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</si>
  <si>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</si>
  <si>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</si>
  <si>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</si>
  <si>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</si>
  <si>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</si>
  <si>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</si>
  <si>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</si>
  <si>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</si>
  <si>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</si>
  <si>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</si>
  <si>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</si>
  <si>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</si>
  <si>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</si>
  <si>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</si>
  <si>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</si>
  <si>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</si>
  <si>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</si>
  <si>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</si>
  <si>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</si>
  <si>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</si>
  <si>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</si>
  <si>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</si>
  <si>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</si>
  <si>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</si>
  <si>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</si>
  <si>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</si>
  <si>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</si>
  <si>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</si>
  <si>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</si>
  <si>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</si>
  <si>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</si>
  <si>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</si>
  <si>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</si>
  <si>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</si>
  <si>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</si>
  <si>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</si>
  <si>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</si>
  <si>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</si>
  <si>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</si>
  <si>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</si>
  <si>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</si>
  <si>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</si>
  <si>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</si>
  <si>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</si>
  <si>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</si>
  <si>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</si>
  <si>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</si>
  <si>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</si>
  <si>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</si>
  <si>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</si>
  <si>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</si>
  <si>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</si>
  <si>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</si>
  <si>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</si>
  <si>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</si>
  <si>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</si>
  <si>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</si>
  <si>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</si>
  <si>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</si>
  <si>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</si>
  <si>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</si>
  <si>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</si>
  <si>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</si>
  <si>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</si>
  <si>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</si>
  <si>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</si>
  <si>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</si>
  <si>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</si>
  <si>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</si>
  <si>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</si>
  <si>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</si>
  <si>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</si>
  <si>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</si>
  <si>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</si>
  <si>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</si>
  <si>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</si>
  <si>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</si>
  <si>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</si>
  <si>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</si>
  <si>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</si>
  <si>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</si>
  <si>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</si>
  <si>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</si>
  <si>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</si>
  <si>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</si>
  <si>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</si>
  <si>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</si>
  <si>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</si>
  <si>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</si>
  <si>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</si>
  <si>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</si>
  <si>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</si>
  <si>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</si>
  <si>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</si>
  <si>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</si>
  <si>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</si>
  <si>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</si>
  <si>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</si>
  <si>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</si>
  <si>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</si>
  <si>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</si>
  <si>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</si>
  <si>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</si>
  <si>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</si>
  <si>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</si>
  <si>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</si>
  <si>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</si>
  <si>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</si>
  <si>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</si>
  <si>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</si>
  <si>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</si>
  <si>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</si>
  <si>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</si>
  <si>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</si>
  <si>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</si>
  <si>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</si>
  <si>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</si>
  <si>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</si>
  <si>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</si>
  <si>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</si>
  <si>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</si>
  <si>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</si>
  <si>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</si>
  <si>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</si>
  <si>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</si>
  <si>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</si>
  <si>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</si>
  <si>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</si>
  <si>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</si>
  <si>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</si>
  <si>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</si>
  <si>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</si>
  <si>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</si>
  <si>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</si>
  <si>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</si>
  <si>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</si>
  <si>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</si>
  <si>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</si>
  <si>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</si>
  <si>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</si>
  <si>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</si>
  <si>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</si>
  <si>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</si>
  <si>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</si>
  <si>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</si>
  <si>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</si>
  <si>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</si>
  <si>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</si>
  <si>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</si>
  <si>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</si>
  <si>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</si>
  <si>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</si>
  <si>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</si>
  <si>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</si>
  <si>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</si>
  <si>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</si>
  <si>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</si>
  <si>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</si>
  <si>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</si>
  <si>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</si>
  <si>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</si>
  <si>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</si>
  <si>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</si>
  <si>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</si>
  <si>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</si>
  <si>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</si>
  <si>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</si>
  <si>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</si>
  <si>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</si>
  <si>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</si>
  <si>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</si>
  <si>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</si>
  <si>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</si>
  <si>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</si>
  <si>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</si>
  <si>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</si>
  <si>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</si>
  <si>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</si>
  <si>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</si>
  <si>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</si>
  <si>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</si>
  <si>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</si>
  <si>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</si>
  <si>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</si>
  <si>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</si>
  <si>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</si>
  <si>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</si>
  <si>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</si>
  <si>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</si>
  <si>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</si>
  <si>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</si>
  <si>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</si>
  <si>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</si>
  <si>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</si>
  <si>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</si>
  <si>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</si>
  <si>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</si>
  <si>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</si>
  <si>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</si>
  <si>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</si>
  <si>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</si>
  <si>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</si>
  <si>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</si>
  <si>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</si>
  <si>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</si>
  <si>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</si>
  <si>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</si>
  <si>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</si>
  <si>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</si>
  <si>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</si>
  <si>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</si>
  <si>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</si>
  <si>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</si>
  <si>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</si>
  <si>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</si>
  <si>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</si>
  <si>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</si>
  <si>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</si>
  <si>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</si>
  <si>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</si>
  <si>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</si>
  <si>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</si>
  <si>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</si>
  <si>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</si>
  <si>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</si>
  <si>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</si>
  <si>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</si>
  <si>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</si>
  <si>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</si>
  <si>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</si>
  <si>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</si>
  <si>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</si>
  <si>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</si>
  <si>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</si>
  <si>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</si>
  <si>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</si>
  <si>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</si>
  <si>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</si>
  <si>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</si>
  <si>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</si>
  <si>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</si>
  <si>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</si>
  <si>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</si>
  <si>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</si>
  <si>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</si>
  <si>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</si>
  <si>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</si>
  <si>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</si>
  <si>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</si>
  <si>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</si>
  <si>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</si>
  <si>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</si>
  <si>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</si>
  <si>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</si>
  <si>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</si>
  <si>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</si>
  <si>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</si>
  <si>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</si>
  <si>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</si>
  <si>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</si>
  <si>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</si>
  <si>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</si>
  <si>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</si>
  <si>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</si>
  <si>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</si>
  <si>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</si>
  <si>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</si>
  <si>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</si>
  <si>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</si>
  <si>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</si>
  <si>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</si>
  <si>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</si>
  <si>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</si>
  <si>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</si>
  <si>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</si>
  <si>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</si>
  <si>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</si>
  <si>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</si>
  <si>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</si>
  <si>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</si>
  <si>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</si>
  <si>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</si>
  <si>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</si>
  <si>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</si>
  <si>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</si>
  <si>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</si>
  <si>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</si>
  <si>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</si>
  <si>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</si>
  <si>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</si>
  <si>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</si>
  <si>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</si>
  <si>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</si>
  <si>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</si>
  <si>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</si>
  <si>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</si>
  <si>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</si>
  <si>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</si>
  <si>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</si>
  <si>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</si>
  <si>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</si>
  <si>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</si>
  <si>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</si>
  <si>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</si>
  <si>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</si>
  <si>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</si>
  <si>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</si>
  <si>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</si>
  <si>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</si>
  <si>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</si>
  <si>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</si>
  <si>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</si>
  <si>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</si>
  <si>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</si>
  <si>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</si>
  <si>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</si>
  <si>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</si>
  <si>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</si>
  <si>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</si>
  <si>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</si>
  <si>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</si>
  <si>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</si>
  <si>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</si>
  <si>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</si>
  <si>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</si>
  <si>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</si>
  <si>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</si>
  <si>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</si>
  <si>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</si>
  <si>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</si>
  <si>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</si>
  <si>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</si>
  <si>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</si>
  <si>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</si>
  <si>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</si>
  <si>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</si>
  <si>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</si>
  <si>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</si>
  <si>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</si>
  <si>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</si>
  <si>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</si>
  <si>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</si>
  <si>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</si>
  <si>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</si>
  <si>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</si>
  <si>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</si>
  <si>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</si>
  <si>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</si>
  <si>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</si>
  <si>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</si>
  <si>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</si>
  <si>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</si>
  <si>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</si>
  <si>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</si>
  <si>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</si>
  <si>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</si>
  <si>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</si>
  <si>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</si>
  <si>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</si>
  <si>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</si>
  <si>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</si>
  <si>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</si>
  <si>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</si>
  <si>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</si>
  <si>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</si>
  <si>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</si>
  <si>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</si>
  <si>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</si>
  <si>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</si>
  <si>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</si>
  <si>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</si>
  <si>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</si>
  <si>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</si>
  <si>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</si>
  <si>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</si>
  <si>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</si>
  <si>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</si>
  <si>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</si>
  <si>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</si>
  <si>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</si>
  <si>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</si>
  <si>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</si>
  <si>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</si>
  <si>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</si>
  <si>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</si>
  <si>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</si>
  <si>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</si>
  <si>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</si>
  <si>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</si>
  <si>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</si>
  <si>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</si>
  <si>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</si>
  <si>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</si>
  <si>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</si>
  <si>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</si>
  <si>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</si>
  <si>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</si>
  <si>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</si>
  <si>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</si>
  <si>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</si>
  <si>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</si>
  <si>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</si>
  <si>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</si>
  <si>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</si>
  <si>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</si>
  <si>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</si>
  <si>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</si>
  <si>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</si>
  <si>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</si>
  <si>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</si>
  <si>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</si>
  <si>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</si>
  <si>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</si>
  <si>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</si>
  <si>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</si>
  <si>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</si>
  <si>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</si>
  <si>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</si>
  <si>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</si>
  <si>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</si>
  <si>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</si>
  <si>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</si>
  <si>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</si>
  <si>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</si>
  <si>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</si>
  <si>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</si>
  <si>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</si>
  <si>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</si>
  <si>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</si>
  <si>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</si>
  <si>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</si>
  <si>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</si>
  <si>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</si>
  <si>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</si>
  <si>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</si>
  <si>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</si>
  <si>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</si>
  <si>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</si>
  <si>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</si>
  <si>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</si>
  <si>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</si>
  <si>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</si>
  <si>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</si>
  <si>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</si>
  <si>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</si>
  <si>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</si>
  <si>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</si>
  <si>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</si>
  <si>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</si>
  <si>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</si>
  <si>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</si>
  <si>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</si>
  <si>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</si>
  <si>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</si>
  <si>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</si>
  <si>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</si>
  <si>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</si>
  <si>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</si>
  <si>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</si>
  <si>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</si>
  <si>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</si>
  <si>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</si>
  <si>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</si>
  <si>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</si>
  <si>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</si>
  <si>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</si>
  <si>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</si>
  <si>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</si>
  <si>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</si>
  <si>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</si>
  <si>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</si>
  <si>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</si>
  <si>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</si>
  <si>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</si>
  <si>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</si>
  <si>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</si>
  <si>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</si>
  <si>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</si>
  <si>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</si>
  <si>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</si>
  <si>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</si>
  <si>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</si>
  <si>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</si>
  <si>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</si>
  <si>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</si>
  <si>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</si>
  <si>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</si>
  <si>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</si>
  <si>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</si>
  <si>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</si>
  <si>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</si>
  <si>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</si>
  <si>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</si>
  <si>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</si>
  <si>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</si>
  <si>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</si>
  <si>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</si>
  <si>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</si>
  <si>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</si>
  <si>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</si>
  <si>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</si>
  <si>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</si>
  <si>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</si>
  <si>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</si>
  <si>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</si>
  <si>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</si>
  <si>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</si>
  <si>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</si>
  <si>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</si>
  <si>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</si>
  <si>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</si>
  <si>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</si>
  <si>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</si>
  <si>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</si>
  <si>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</si>
  <si>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</si>
  <si>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</si>
  <si>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</si>
  <si>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</si>
  <si>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</si>
  <si>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</si>
  <si>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</si>
  <si>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</si>
  <si>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</si>
  <si>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</si>
  <si>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</si>
  <si>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</si>
  <si>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</si>
  <si>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</si>
  <si>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</si>
  <si>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</si>
  <si>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</si>
  <si>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</si>
  <si>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</si>
  <si>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</si>
  <si>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</si>
  <si>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</si>
  <si>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</si>
  <si>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</si>
  <si>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</si>
  <si>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</si>
  <si>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</si>
  <si>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</si>
  <si>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</si>
  <si>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</si>
  <si>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</si>
  <si>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</si>
  <si>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</si>
  <si>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</si>
  <si>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</si>
  <si>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</si>
  <si>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</si>
  <si>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</si>
  <si>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</si>
  <si>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</si>
  <si>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</si>
  <si>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</si>
  <si>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</si>
  <si>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</si>
  <si>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</si>
  <si>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</si>
  <si>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</si>
  <si>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</si>
  <si>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</si>
  <si>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</si>
  <si>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</si>
  <si>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</si>
  <si>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</si>
  <si>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</si>
  <si>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</si>
  <si>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</si>
  <si>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</si>
  <si>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</si>
  <si>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</si>
  <si>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</si>
  <si>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</si>
  <si>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</si>
  <si>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</si>
  <si>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</si>
  <si>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</si>
  <si>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</si>
  <si>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</si>
  <si>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</si>
  <si>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</si>
  <si>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</si>
  <si>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</si>
  <si>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</si>
  <si>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</si>
  <si>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</si>
  <si>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</si>
  <si>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</si>
  <si>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</si>
  <si>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</si>
  <si>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</si>
  <si>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</si>
  <si>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</si>
  <si>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</si>
  <si>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</si>
  <si>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</si>
  <si>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</si>
  <si>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</si>
  <si>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</si>
  <si>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</si>
  <si>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</si>
  <si>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</si>
  <si>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</si>
  <si>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</si>
  <si>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</si>
  <si>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</si>
  <si>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</si>
  <si>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</si>
  <si>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</si>
  <si>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</si>
  <si>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</si>
  <si>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</si>
  <si>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</si>
  <si>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</si>
  <si>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</si>
  <si>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</si>
  <si>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</si>
  <si>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</si>
  <si>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</si>
  <si>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</si>
  <si>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</si>
  <si>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</si>
  <si>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</si>
  <si>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</si>
  <si>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</si>
  <si>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</si>
  <si>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</si>
  <si>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</si>
  <si>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</si>
  <si>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</si>
  <si>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</si>
  <si>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</si>
  <si>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</si>
  <si>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</si>
  <si>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</si>
  <si>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</si>
  <si>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</si>
  <si>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</si>
  <si>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</si>
  <si>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</si>
  <si>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</si>
  <si>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</si>
  <si>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</si>
  <si>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</si>
  <si>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</si>
  <si>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</si>
  <si>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</si>
  <si>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</si>
  <si>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</si>
  <si>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</si>
  <si>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</si>
  <si>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</si>
  <si>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</si>
  <si>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</si>
  <si>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</si>
  <si>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</si>
  <si>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</si>
  <si>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</si>
  <si>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</si>
  <si>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</si>
  <si>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</si>
  <si>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</si>
  <si>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</si>
  <si>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</si>
  <si>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</si>
  <si>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</si>
  <si>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</si>
  <si>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</si>
  <si>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</si>
  <si>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</si>
  <si>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</si>
  <si>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</si>
  <si>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</si>
  <si>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</si>
  <si>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</si>
  <si>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</si>
  <si>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</si>
  <si>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</si>
  <si>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</si>
  <si>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</si>
  <si>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</si>
  <si>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</si>
  <si>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</si>
  <si>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</si>
  <si>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</si>
  <si>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</si>
  <si>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</si>
  <si>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</si>
  <si>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</si>
  <si>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</si>
  <si>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</si>
  <si>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</si>
  <si>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</si>
  <si>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</si>
  <si>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</si>
  <si>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</si>
  <si>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</si>
  <si>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</si>
  <si>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</si>
  <si>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</si>
  <si>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</si>
  <si>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</si>
  <si>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</si>
  <si>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</si>
  <si>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</si>
  <si>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</si>
  <si>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</si>
  <si>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</si>
  <si>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</si>
  <si>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</si>
  <si>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</si>
  <si>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</si>
  <si>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</si>
  <si>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</si>
  <si>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</si>
  <si>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</si>
  <si>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</si>
  <si>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</si>
  <si>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</si>
  <si>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</si>
  <si>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</si>
  <si>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</si>
  <si>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</si>
  <si>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</si>
  <si>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</si>
  <si>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</si>
  <si>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</si>
  <si>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</si>
  <si>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</si>
  <si>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</si>
  <si>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</si>
  <si>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</si>
  <si>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</si>
  <si>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</si>
  <si>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</si>
  <si>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</si>
  <si>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</si>
  <si>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</si>
  <si>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</si>
  <si>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</si>
  <si>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</si>
  <si>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</si>
  <si>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</si>
  <si>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</si>
  <si>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</si>
  <si>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</si>
  <si>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</si>
  <si>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</si>
  <si>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</si>
  <si>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</si>
  <si>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</si>
  <si>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</si>
  <si>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</si>
  <si>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</si>
  <si>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</si>
  <si>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</si>
  <si>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</si>
  <si>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</si>
  <si>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</si>
  <si>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</si>
  <si>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</si>
  <si>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</si>
  <si>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</si>
  <si>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</si>
  <si>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</si>
  <si>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</si>
  <si>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</si>
  <si>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</si>
  <si>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</si>
  <si>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</si>
  <si>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</si>
  <si>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</si>
  <si>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</si>
  <si>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</si>
  <si>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</si>
  <si>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</si>
  <si>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</si>
  <si>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</si>
  <si>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</si>
  <si>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</si>
  <si>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</si>
  <si>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</si>
  <si>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</si>
  <si>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</si>
  <si>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</si>
  <si>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</si>
  <si>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</si>
  <si>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</si>
  <si>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</si>
  <si>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</si>
  <si>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</si>
  <si>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</si>
  <si>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</si>
  <si>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</si>
  <si>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</si>
  <si>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</si>
  <si>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</si>
  <si>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</si>
  <si>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</si>
  <si>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</si>
  <si>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</si>
  <si>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</si>
  <si>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</si>
  <si>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</si>
  <si>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</si>
  <si>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</si>
  <si>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</si>
  <si>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</si>
  <si>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</si>
  <si>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</si>
  <si>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</si>
  <si>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</si>
  <si>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</si>
  <si>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</si>
  <si>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</si>
  <si>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</si>
  <si>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</si>
  <si>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</si>
  <si>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</si>
  <si>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</si>
  <si>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</si>
  <si>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</si>
  <si>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</si>
  <si>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</si>
  <si>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</si>
  <si>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</si>
  <si>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</si>
  <si>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</si>
  <si>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</si>
  <si>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</si>
  <si>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</si>
  <si>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</si>
  <si>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</si>
  <si>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</si>
  <si>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</si>
  <si>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</si>
  <si>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</si>
  <si>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</si>
  <si>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</si>
  <si>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</si>
  <si>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</si>
  <si>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</si>
  <si>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</si>
  <si>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</si>
  <si>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</si>
  <si>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</si>
  <si>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</si>
  <si>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</si>
  <si>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</si>
  <si>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</si>
  <si>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</si>
  <si>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</si>
  <si>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</si>
  <si>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</si>
  <si>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</si>
  <si>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</si>
  <si>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</si>
  <si>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</si>
  <si>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</si>
  <si>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</si>
  <si>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</si>
  <si>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</si>
  <si>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</si>
  <si>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</si>
  <si>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</si>
  <si>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</si>
  <si>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</si>
  <si>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</si>
  <si>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</si>
  <si>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</si>
  <si>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</si>
  <si>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</si>
  <si>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</si>
  <si>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</si>
  <si>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</si>
  <si>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</si>
  <si>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</si>
  <si>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</si>
  <si>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</si>
  <si>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</si>
  <si>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</si>
  <si>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</si>
  <si>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</si>
  <si>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</si>
  <si>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</si>
  <si>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</si>
  <si>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</si>
  <si>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</si>
  <si>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</si>
  <si>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</si>
  <si>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</si>
  <si>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</si>
  <si>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</si>
  <si>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</si>
  <si>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</si>
  <si>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</si>
  <si>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</si>
  <si>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</si>
  <si>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</si>
  <si>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</si>
  <si>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</si>
  <si>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</si>
  <si>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</si>
  <si>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</si>
  <si>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</si>
  <si>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</si>
  <si>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</si>
  <si>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</si>
  <si>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</si>
  <si>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</si>
  <si>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</si>
  <si>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</si>
  <si>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</si>
  <si>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</si>
  <si>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</si>
  <si>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</si>
  <si>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</si>
  <si>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</si>
  <si>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</si>
  <si>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</si>
  <si>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</si>
  <si>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</si>
  <si>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</si>
  <si>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</si>
  <si>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</si>
  <si>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</si>
  <si>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</si>
  <si>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</si>
  <si>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</si>
  <si>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</si>
  <si>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</si>
  <si>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</si>
  <si>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</si>
  <si>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</si>
  <si>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</si>
  <si>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</si>
  <si>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</si>
  <si>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</si>
  <si>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</si>
  <si>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</si>
  <si>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</si>
  <si>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</si>
  <si>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</si>
  <si>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</si>
  <si>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</si>
  <si>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</si>
  <si>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</si>
  <si>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</si>
  <si>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</si>
  <si>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</si>
  <si>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</si>
  <si>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</si>
  <si>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</si>
  <si>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</si>
  <si>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</si>
  <si>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</si>
  <si>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</si>
  <si>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</si>
  <si>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</si>
  <si>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</si>
  <si>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</si>
  <si>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</si>
  <si>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</si>
  <si>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</si>
  <si>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</si>
  <si>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</si>
  <si>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</si>
  <si>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</si>
  <si>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</si>
  <si>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</si>
  <si>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</si>
  <si>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</si>
  <si>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</si>
  <si>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</si>
  <si>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</si>
  <si>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</si>
  <si>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</si>
  <si>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</si>
  <si>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</si>
  <si>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</si>
  <si>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</si>
  <si>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</si>
  <si>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</si>
  <si>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</si>
  <si>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</si>
  <si>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</si>
  <si>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</si>
  <si>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</si>
  <si>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</si>
  <si>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</si>
  <si>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</si>
  <si>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</si>
  <si>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</si>
  <si>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</si>
  <si>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</si>
  <si>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</si>
  <si>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</si>
  <si>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</si>
  <si>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</si>
  <si>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</si>
  <si>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</si>
  <si>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</si>
  <si>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</si>
  <si>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</si>
  <si>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</si>
  <si>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</si>
  <si>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</si>
  <si>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</si>
  <si>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</si>
  <si>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</si>
  <si>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</si>
  <si>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</si>
  <si>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</si>
  <si>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</si>
  <si>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</si>
  <si>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</si>
  <si>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</si>
  <si>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</si>
  <si>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</si>
  <si>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</si>
  <si>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</si>
  <si>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</si>
  <si>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</si>
  <si>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</si>
  <si>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</si>
  <si>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</si>
  <si>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</si>
  <si>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</si>
  <si>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</si>
  <si>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</si>
  <si>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</si>
  <si>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</si>
  <si>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</si>
  <si>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</si>
  <si>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</si>
  <si>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</si>
  <si>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</si>
  <si>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</si>
  <si>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</si>
  <si>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</si>
  <si>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</si>
  <si>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</si>
  <si>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</si>
  <si>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</si>
  <si>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</si>
  <si>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</si>
  <si>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</si>
  <si>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</si>
  <si>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</si>
  <si>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</si>
  <si>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</si>
  <si>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</si>
  <si>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</si>
  <si>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</si>
  <si>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</si>
  <si>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</si>
  <si>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</si>
  <si>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</si>
  <si>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</si>
  <si>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</si>
  <si>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</si>
  <si>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</si>
  <si>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</si>
  <si>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</si>
  <si>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</si>
  <si>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</si>
  <si>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</si>
  <si>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</si>
  <si>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</si>
  <si>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</si>
  <si>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</si>
  <si>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</si>
  <si>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</si>
  <si>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</si>
  <si>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</si>
  <si>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</si>
  <si>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</si>
  <si>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</si>
  <si>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</si>
  <si>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</si>
  <si>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</si>
  <si>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</si>
  <si>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</si>
  <si>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</si>
  <si>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</si>
  <si>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</si>
  <si>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</si>
  <si>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</si>
  <si>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</si>
  <si>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</si>
  <si>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</si>
  <si>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</si>
  <si>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</si>
  <si>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</si>
  <si>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</si>
  <si>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</si>
  <si>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</si>
  <si>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</si>
  <si>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</si>
  <si>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</si>
  <si>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</si>
  <si>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</si>
  <si>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</si>
  <si>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</si>
  <si>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</si>
  <si>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</si>
  <si>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</si>
  <si>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</si>
  <si>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</si>
  <si>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</si>
  <si>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</si>
  <si>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</si>
  <si>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</si>
  <si>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</si>
  <si>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</si>
  <si>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</si>
  <si>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</si>
  <si>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</si>
  <si>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</si>
  <si>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</si>
  <si>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</si>
  <si>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</si>
  <si>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</si>
  <si>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</si>
  <si>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</si>
  <si>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</si>
  <si>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</si>
  <si>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</si>
  <si>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</si>
  <si>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</si>
  <si>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</si>
  <si>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</si>
  <si>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</si>
  <si>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</si>
  <si>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</si>
  <si>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</si>
  <si>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</si>
  <si>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</si>
  <si>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</si>
  <si>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</si>
  <si>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</si>
  <si>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</si>
  <si>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</si>
  <si>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</si>
  <si>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</si>
  <si>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</si>
  <si>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</si>
  <si>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</si>
  <si>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</si>
  <si>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</si>
  <si>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</si>
  <si>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</si>
  <si>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</si>
  <si>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</si>
  <si>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</si>
  <si>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</si>
  <si>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</si>
  <si>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</si>
  <si>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</si>
  <si>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</si>
  <si>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</si>
  <si>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</si>
  <si>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</si>
  <si>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</si>
  <si>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</si>
  <si>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</si>
  <si>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</si>
  <si>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</si>
  <si>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</si>
  <si>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</si>
  <si>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</si>
  <si>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</si>
  <si>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</si>
  <si>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</si>
  <si>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</si>
  <si>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</si>
  <si>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</si>
  <si>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</si>
  <si>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</si>
  <si>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</si>
  <si>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</si>
  <si>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</si>
  <si>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</si>
  <si>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</si>
  <si>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</si>
  <si>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</si>
  <si>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</si>
  <si>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</si>
  <si>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</si>
  <si>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</si>
  <si>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</si>
  <si>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</si>
  <si>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</si>
  <si>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</si>
  <si>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</si>
  <si>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</si>
  <si>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</si>
  <si>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</si>
  <si>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</si>
  <si>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</si>
  <si>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</si>
  <si>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</si>
  <si>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</si>
  <si>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</si>
  <si>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</si>
  <si>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</si>
  <si>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</si>
  <si>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</si>
  <si>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</si>
  <si>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</si>
  <si>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</si>
  <si>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</si>
  <si>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</si>
  <si>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</si>
  <si>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</si>
  <si>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</si>
  <si>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</si>
  <si>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</si>
  <si>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</si>
  <si>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</si>
  <si>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</si>
  <si>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</si>
  <si>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</si>
  <si>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</si>
  <si>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</si>
  <si>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</si>
  <si>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</si>
  <si>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</si>
  <si>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</si>
  <si>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</si>
  <si>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</si>
  <si>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</si>
  <si>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</si>
  <si>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</si>
  <si>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</si>
  <si>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</si>
  <si>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</si>
  <si>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</si>
  <si>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</si>
  <si>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</si>
  <si>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</si>
  <si>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</si>
  <si>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</si>
  <si>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</si>
  <si>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</si>
  <si>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</si>
  <si>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</si>
  <si>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</si>
  <si>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</si>
  <si>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</si>
  <si>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</si>
  <si>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</si>
  <si>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</si>
  <si>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</si>
  <si>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</si>
  <si>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</si>
  <si>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</si>
  <si>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</si>
  <si>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</si>
  <si>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</si>
  <si>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</si>
  <si>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</si>
  <si>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</si>
  <si>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</si>
  <si>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</si>
  <si>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</si>
  <si>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</si>
  <si>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</si>
  <si>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</si>
  <si>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</si>
  <si>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</si>
  <si>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</si>
  <si>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</si>
  <si>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</si>
  <si>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</si>
  <si>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</si>
  <si>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</si>
  <si>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</si>
  <si>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</si>
  <si>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</si>
  <si>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</si>
  <si>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</si>
  <si>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</si>
  <si>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</si>
  <si>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</si>
  <si>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</si>
  <si>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</si>
  <si>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</si>
  <si>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</si>
  <si>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</si>
  <si>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</si>
  <si>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</si>
  <si>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</si>
  <si>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</si>
  <si>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</si>
  <si>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</si>
  <si>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</si>
  <si>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</si>
  <si>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</si>
  <si>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</si>
  <si>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</si>
  <si>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</si>
  <si>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</si>
  <si>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</si>
  <si>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</si>
  <si>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</si>
  <si>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</si>
  <si>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</si>
  <si>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</si>
  <si>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</si>
  <si>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</si>
  <si>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</si>
  <si>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</si>
  <si>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</si>
  <si>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</si>
  <si>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</si>
  <si>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</si>
  <si>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</si>
  <si>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</si>
  <si>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</si>
  <si>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</si>
  <si>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</si>
  <si>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</si>
  <si>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</si>
  <si>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</si>
  <si>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</si>
  <si>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</si>
  <si>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</si>
  <si>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</si>
  <si>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</si>
  <si>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</si>
  <si>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</si>
  <si>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</si>
  <si>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</si>
  <si>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</si>
  <si>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</si>
  <si>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</si>
  <si>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</si>
  <si>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</si>
  <si>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</si>
  <si>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</si>
  <si>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</si>
  <si>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</si>
  <si>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</si>
  <si>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</si>
  <si>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</si>
  <si>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</si>
  <si>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</si>
  <si>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</si>
  <si>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</si>
  <si>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</si>
  <si>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</si>
  <si>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</si>
  <si>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</si>
  <si>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</si>
  <si>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</si>
  <si>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</si>
  <si>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</si>
  <si>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</si>
  <si>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</si>
  <si>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</si>
  <si>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</si>
  <si>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</si>
  <si>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</si>
  <si>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</si>
  <si>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</si>
  <si>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</si>
  <si>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</si>
  <si>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</si>
  <si>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</si>
  <si>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</si>
  <si>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</si>
  <si>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</si>
  <si>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</si>
  <si>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</si>
  <si>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</si>
  <si>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</si>
  <si>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</si>
  <si>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</si>
  <si>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</si>
  <si>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</si>
  <si>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</si>
  <si>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</si>
  <si>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</si>
  <si>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</si>
  <si>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</si>
  <si>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</si>
  <si>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</si>
  <si>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</si>
  <si>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</si>
  <si>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</si>
  <si>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</si>
  <si>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</si>
  <si>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</si>
  <si>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</si>
  <si>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</si>
  <si>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</si>
  <si>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</si>
  <si>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</si>
  <si>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</si>
  <si>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</si>
  <si>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</si>
  <si>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</si>
  <si>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</si>
  <si>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</si>
  <si>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</si>
  <si>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</si>
  <si>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</si>
  <si>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</si>
  <si>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</si>
  <si>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</si>
  <si>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</si>
  <si>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</si>
  <si>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</si>
  <si>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</si>
  <si>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</si>
  <si>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</si>
  <si>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</si>
  <si>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</si>
  <si>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</si>
  <si>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</si>
  <si>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</si>
  <si>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</si>
  <si>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</si>
  <si>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</si>
  <si>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</si>
  <si>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</si>
  <si>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</si>
  <si>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</si>
  <si>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</si>
  <si>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</si>
  <si>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</si>
  <si>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</si>
  <si>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</si>
  <si>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</si>
  <si>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</si>
  <si>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</si>
  <si>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</si>
  <si>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</si>
  <si>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</si>
  <si>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</si>
  <si>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</si>
  <si>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</si>
  <si>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</si>
  <si>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</si>
  <si>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</si>
  <si>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</si>
  <si>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</si>
  <si>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</si>
  <si>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</si>
  <si>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</si>
  <si>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</si>
  <si>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</si>
  <si>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</si>
  <si>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</si>
  <si>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</si>
  <si>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</si>
  <si>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</si>
  <si>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</si>
  <si>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</si>
  <si>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</si>
  <si>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</si>
  <si>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</si>
  <si>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</si>
  <si>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</si>
  <si>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</si>
  <si>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</si>
  <si>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</si>
  <si>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</si>
  <si>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</si>
  <si>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</si>
  <si>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</si>
  <si>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</si>
  <si>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</si>
  <si>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</si>
  <si>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</si>
  <si>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</si>
  <si>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</si>
  <si>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</si>
  <si>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</si>
  <si>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</si>
  <si>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</si>
  <si>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</si>
  <si>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</si>
  <si>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</si>
  <si>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</si>
  <si>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</si>
  <si>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</si>
  <si>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</si>
  <si>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</si>
  <si>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</si>
  <si>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</si>
  <si>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</si>
  <si>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</si>
  <si>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</si>
  <si>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</si>
  <si>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</si>
  <si>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</si>
  <si>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</si>
  <si>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</si>
  <si>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</si>
  <si>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</si>
  <si>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</si>
  <si>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</si>
  <si>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</si>
  <si>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</si>
  <si>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</si>
  <si>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</si>
  <si>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</si>
  <si>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</si>
  <si>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</si>
  <si>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</si>
  <si>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</si>
  <si>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</si>
  <si>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</si>
  <si>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</si>
  <si>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</si>
  <si>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</si>
  <si>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</si>
  <si>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</si>
  <si>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</si>
  <si>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</si>
  <si>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</si>
  <si>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</si>
  <si>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</si>
  <si>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</si>
  <si>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</si>
  <si>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</si>
  <si>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</si>
  <si>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</si>
  <si>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</si>
  <si>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</si>
  <si>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</si>
  <si>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</si>
  <si>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</si>
  <si>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</si>
  <si>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</si>
  <si>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</si>
  <si>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</si>
  <si>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</si>
  <si>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</si>
  <si>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</si>
  <si>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</si>
  <si>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</si>
  <si>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</si>
  <si>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</si>
  <si>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</si>
  <si>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</si>
  <si>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</si>
  <si>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</si>
  <si>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</si>
  <si>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</si>
  <si>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</si>
  <si>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</si>
  <si>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</si>
  <si>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</si>
  <si>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</si>
  <si>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</si>
  <si>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</si>
  <si>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</si>
  <si>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</si>
  <si>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</si>
  <si>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</si>
  <si>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</si>
  <si>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</si>
  <si>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</si>
  <si>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</si>
  <si>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</si>
  <si>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</si>
  <si>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</si>
  <si>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</si>
  <si>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</si>
  <si>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</si>
  <si>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</si>
  <si>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</si>
  <si>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</si>
  <si>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</si>
  <si>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</si>
  <si>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</si>
  <si>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</si>
  <si>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</si>
  <si>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</si>
  <si>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</si>
  <si>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</si>
  <si>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</si>
  <si>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</si>
  <si>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</si>
  <si>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</si>
  <si>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</si>
  <si>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</si>
  <si>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</si>
  <si>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</si>
  <si>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</si>
  <si>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</si>
  <si>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</si>
  <si>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</si>
  <si>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</si>
  <si>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</si>
  <si>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</si>
  <si>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</si>
  <si>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</si>
  <si>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</si>
  <si>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</si>
  <si>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</si>
  <si>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</si>
  <si>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</si>
  <si>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</si>
  <si>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</si>
  <si>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</si>
  <si>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</si>
  <si>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</si>
  <si>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</si>
  <si>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</si>
  <si>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</si>
  <si>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</si>
  <si>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</si>
  <si>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</si>
  <si>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</si>
  <si>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</si>
  <si>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</si>
  <si>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</si>
  <si>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</si>
  <si>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</si>
  <si>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</si>
  <si>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</si>
  <si>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</si>
  <si>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</si>
  <si>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</si>
  <si>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</si>
  <si>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</si>
  <si>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</si>
  <si>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</si>
  <si>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</si>
  <si>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</si>
  <si>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</si>
  <si>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</si>
  <si>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</si>
  <si>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</si>
  <si>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</si>
  <si>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</si>
  <si>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</si>
  <si>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</si>
  <si>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</si>
  <si>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</si>
  <si>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</si>
  <si>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</si>
  <si>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</si>
  <si>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</si>
  <si>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</si>
  <si>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</si>
  <si>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</si>
  <si>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</si>
  <si>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</si>
  <si>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</si>
  <si>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</si>
  <si>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</si>
  <si>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</si>
  <si>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</si>
  <si>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</si>
  <si>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</si>
  <si>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</si>
  <si>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</si>
  <si>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</si>
  <si>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</si>
  <si>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</si>
  <si>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</si>
  <si>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</si>
  <si>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</si>
  <si>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</si>
  <si>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</si>
  <si>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</si>
  <si>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</si>
  <si>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</si>
  <si>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</si>
  <si>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</si>
  <si>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</si>
  <si>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</si>
  <si>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</si>
  <si>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</si>
  <si>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</si>
  <si>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</si>
  <si>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</si>
  <si>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</si>
  <si>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</si>
  <si>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</si>
  <si>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</si>
  <si>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</si>
  <si>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</si>
  <si>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</si>
  <si>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</si>
  <si>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</si>
  <si>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</si>
  <si>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</si>
  <si>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</si>
  <si>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</si>
  <si>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</si>
  <si>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</si>
  <si>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</si>
  <si>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</si>
  <si>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</si>
  <si>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</si>
  <si>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</si>
  <si>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</si>
  <si>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</si>
  <si>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</si>
  <si>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</si>
  <si>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</si>
  <si>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</si>
  <si>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</si>
  <si>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</si>
  <si>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</si>
  <si>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</si>
  <si>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</si>
  <si>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</si>
  <si>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</si>
  <si>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</si>
  <si>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</si>
  <si>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</si>
  <si>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</si>
  <si>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</si>
  <si>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</si>
  <si>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</si>
  <si>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</si>
  <si>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</si>
  <si>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</si>
  <si>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</si>
  <si>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</si>
  <si>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</si>
  <si>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</si>
  <si>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</si>
  <si>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</si>
  <si>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</si>
  <si>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</si>
  <si>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</si>
  <si>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</si>
  <si>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</si>
  <si>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</si>
  <si>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</si>
  <si>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</si>
  <si>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</si>
  <si>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</si>
  <si>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</si>
  <si>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</si>
  <si>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</si>
  <si>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</si>
  <si>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</si>
  <si>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</si>
  <si>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</si>
  <si>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</si>
  <si>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</si>
  <si>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</si>
  <si>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</si>
  <si>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</si>
  <si>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</si>
  <si>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</si>
  <si>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</si>
  <si>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</si>
  <si>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</si>
  <si>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</si>
  <si>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</si>
  <si>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</si>
  <si>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</si>
  <si>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</si>
  <si>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</si>
  <si>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</si>
  <si>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</si>
  <si>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</si>
  <si>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</si>
  <si>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</si>
  <si>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</si>
  <si>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</si>
  <si>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</si>
  <si>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</si>
  <si>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</si>
  <si>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</si>
  <si>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</si>
  <si>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</si>
  <si>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</si>
  <si>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</si>
  <si>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</si>
  <si>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</si>
  <si>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</si>
  <si>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</si>
  <si>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</si>
  <si>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</si>
  <si>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</si>
  <si>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</si>
  <si>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</si>
  <si>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</si>
  <si>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</si>
  <si>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</si>
  <si>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</si>
  <si>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</si>
  <si>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</si>
  <si>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</si>
  <si>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</si>
  <si>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</si>
  <si>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</si>
  <si>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</si>
  <si>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</si>
  <si>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</si>
  <si>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</si>
  <si>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</si>
  <si>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</si>
  <si>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</si>
  <si>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</si>
  <si>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</si>
  <si>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</si>
  <si>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</si>
  <si>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</si>
  <si>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</si>
  <si>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</si>
  <si>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</si>
  <si>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</si>
  <si>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</si>
  <si>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</si>
  <si>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</si>
  <si>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</si>
  <si>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</si>
  <si>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</si>
  <si>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</si>
  <si>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</si>
  <si>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</si>
  <si>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</si>
  <si>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</si>
  <si>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</si>
  <si>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</si>
  <si>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</si>
  <si>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</si>
  <si>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</si>
  <si>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</si>
  <si>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</si>
  <si>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</si>
  <si>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</si>
  <si>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</si>
  <si>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</si>
  <si>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</si>
  <si>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</si>
  <si>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</si>
  <si>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</si>
  <si>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</si>
  <si>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</si>
  <si>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</si>
  <si>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</si>
  <si>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</si>
  <si>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</si>
  <si>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</si>
  <si>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</si>
  <si>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</si>
  <si>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</si>
  <si>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</si>
  <si>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</si>
  <si>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</si>
  <si>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</si>
  <si>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</si>
  <si>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</si>
  <si>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</si>
  <si>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</si>
  <si>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</si>
  <si>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</si>
  <si>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</si>
  <si>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</si>
  <si>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</si>
  <si>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</si>
  <si>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</si>
  <si>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</si>
  <si>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</si>
  <si>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</si>
  <si>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</si>
  <si>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</si>
  <si>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</si>
  <si>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</si>
  <si>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</si>
  <si>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</si>
  <si>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</si>
  <si>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</si>
  <si>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</si>
  <si>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</si>
  <si>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</si>
  <si>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</si>
  <si>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</si>
  <si>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</si>
  <si>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</si>
  <si>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</si>
  <si>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</si>
  <si>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</si>
  <si>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</si>
  <si>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</si>
  <si>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</si>
  <si>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</si>
  <si>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</si>
  <si>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</si>
  <si>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</si>
  <si>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</si>
  <si>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</si>
  <si>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</si>
  <si>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</si>
  <si>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</si>
  <si>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</si>
  <si>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</si>
  <si>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</si>
  <si>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</si>
  <si>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</si>
  <si>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</si>
  <si>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</si>
  <si>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</si>
  <si>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</si>
  <si>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</si>
  <si>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</si>
  <si>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</si>
  <si>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</si>
  <si>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</si>
  <si>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</si>
  <si>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</si>
  <si>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</si>
  <si>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</si>
  <si>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</si>
  <si>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</si>
  <si>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</si>
  <si>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</si>
  <si>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</si>
  <si>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</si>
  <si>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</si>
  <si>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</si>
  <si>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</si>
  <si>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</si>
  <si>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</si>
  <si>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</si>
  <si>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</si>
  <si>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</si>
  <si>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</si>
  <si>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</si>
  <si>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</si>
  <si>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</si>
  <si>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</si>
  <si>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</si>
  <si>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</si>
  <si>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</si>
  <si>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</si>
  <si>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</si>
  <si>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</si>
  <si>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</si>
  <si>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</si>
  <si>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</si>
  <si>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</si>
  <si>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</si>
  <si>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</si>
  <si>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</si>
  <si>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</si>
  <si>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</si>
  <si>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</si>
  <si>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</si>
  <si>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</si>
  <si>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</si>
  <si>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</si>
  <si>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</si>
  <si>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</si>
  <si>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</si>
  <si>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</si>
  <si>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</si>
  <si>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</si>
  <si>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</si>
  <si>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</si>
  <si>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</si>
  <si>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</si>
  <si>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</si>
  <si>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</si>
  <si>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</si>
  <si>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</si>
  <si>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</si>
  <si>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</si>
  <si>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</si>
  <si>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</si>
  <si>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</si>
  <si>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</si>
  <si>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</si>
  <si>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</si>
  <si>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</si>
  <si>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</si>
  <si>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</si>
  <si>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</si>
  <si>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</si>
  <si>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</si>
  <si>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</si>
  <si>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</si>
  <si>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</si>
  <si>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</si>
  <si>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</si>
  <si>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</si>
  <si>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</si>
  <si>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</si>
  <si>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</si>
  <si>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</si>
  <si>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</si>
  <si>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</si>
  <si>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</si>
  <si>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</si>
  <si>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</si>
  <si>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</si>
  <si>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</si>
  <si>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</si>
  <si>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</si>
  <si>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</si>
  <si>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</si>
  <si>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</si>
  <si>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</si>
  <si>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</si>
  <si>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</si>
  <si>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</si>
  <si>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</si>
  <si>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</si>
  <si>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</si>
  <si>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</si>
  <si>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</si>
  <si>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</si>
  <si>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</si>
  <si>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</si>
  <si>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</si>
  <si>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</si>
  <si>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</si>
  <si>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</si>
  <si>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</si>
  <si>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</si>
  <si>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</si>
  <si>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</si>
  <si>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</si>
  <si>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</si>
  <si>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</si>
  <si>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</si>
  <si>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</si>
  <si>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</si>
  <si>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</si>
  <si>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</si>
  <si>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</si>
  <si>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</si>
  <si>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</si>
  <si>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</si>
  <si>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</si>
  <si>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</si>
  <si>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</si>
  <si>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</si>
  <si>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</si>
  <si>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</si>
  <si>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</si>
  <si>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</si>
  <si>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</si>
  <si>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</si>
  <si>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</si>
  <si>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</si>
  <si>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</si>
  <si>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</si>
  <si>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</si>
  <si>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</si>
  <si>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</si>
  <si>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</si>
  <si>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</si>
  <si>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</si>
  <si>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</si>
  <si>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</si>
  <si>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</si>
  <si>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</si>
  <si>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</si>
  <si>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</si>
  <si>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</si>
  <si>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</si>
  <si>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</si>
  <si>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</si>
  <si>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</si>
  <si>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</si>
  <si>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</si>
  <si>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</si>
  <si>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</si>
  <si>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</si>
  <si>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</si>
  <si>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</si>
  <si>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</si>
  <si>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</si>
  <si>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</si>
  <si>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</si>
  <si>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</si>
  <si>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</si>
  <si>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</si>
  <si>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</si>
  <si>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</si>
  <si>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</si>
  <si>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</si>
  <si>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</si>
  <si>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</si>
  <si>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</si>
  <si>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</si>
  <si>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</si>
  <si>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</si>
  <si>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</si>
  <si>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</si>
  <si>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</si>
  <si>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</si>
  <si>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</si>
  <si>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</si>
  <si>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</si>
  <si>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</si>
  <si>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</si>
  <si>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</si>
  <si>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</si>
  <si>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</si>
  <si>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</si>
  <si>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</si>
  <si>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</si>
  <si>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</si>
  <si>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</si>
  <si>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</si>
  <si>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</si>
  <si>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</si>
  <si>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</si>
  <si>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</si>
  <si>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</si>
  <si>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</si>
  <si>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</si>
  <si>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</si>
  <si>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</si>
  <si>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</si>
  <si>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</si>
  <si>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</si>
  <si>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</si>
  <si>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</si>
  <si>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</si>
  <si>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</si>
  <si>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</si>
  <si>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</si>
  <si>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</si>
  <si>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</si>
  <si>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</si>
  <si>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</si>
  <si>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</si>
  <si>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</si>
  <si>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</si>
  <si>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</si>
  <si>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</si>
  <si>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</si>
  <si>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</si>
  <si>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</si>
  <si>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</si>
  <si>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</si>
  <si>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</si>
  <si>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</si>
  <si>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</si>
  <si>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</si>
  <si>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</si>
  <si>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</si>
  <si>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</si>
  <si>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</si>
  <si>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</si>
  <si>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</si>
  <si>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</si>
  <si>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</si>
  <si>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</si>
  <si>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</si>
  <si>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</si>
  <si>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</si>
  <si>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</si>
  <si>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</si>
  <si>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</si>
  <si>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</si>
  <si>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</si>
  <si>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</si>
  <si>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</si>
  <si>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</si>
  <si>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</si>
  <si>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</si>
  <si>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</si>
  <si>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</si>
  <si>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</si>
  <si>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</si>
  <si>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</si>
  <si>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</si>
  <si>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</si>
  <si>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</si>
  <si>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</si>
  <si>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</si>
  <si>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</si>
  <si>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</si>
  <si>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</si>
  <si>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</si>
  <si>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</si>
  <si>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</si>
  <si>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</si>
  <si>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</si>
  <si>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</si>
  <si>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</si>
  <si>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</si>
  <si>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</si>
  <si>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</si>
  <si>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</si>
  <si>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</si>
  <si>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</si>
  <si>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</si>
  <si>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</si>
  <si>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</si>
  <si>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</si>
  <si>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</si>
  <si>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</si>
  <si>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</si>
  <si>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</si>
  <si>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</si>
  <si>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</si>
  <si>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</si>
  <si>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</si>
  <si>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</si>
  <si>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</si>
  <si>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</si>
  <si>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</si>
  <si>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</si>
  <si>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</si>
  <si>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</si>
  <si>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</si>
  <si>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</si>
  <si>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</si>
  <si>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</si>
  <si>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</si>
  <si>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</si>
  <si>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</si>
  <si>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</si>
  <si>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</si>
  <si>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</si>
  <si>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</si>
  <si>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</si>
  <si>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</si>
  <si>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</si>
  <si>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</si>
  <si>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</si>
  <si>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</si>
  <si>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</si>
  <si>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</si>
  <si>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</si>
  <si>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</si>
  <si>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</si>
  <si>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</si>
  <si>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</si>
  <si>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</si>
  <si>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</si>
  <si>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</si>
  <si>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</si>
  <si>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</si>
  <si>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</si>
  <si>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</si>
  <si>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</si>
  <si>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</si>
  <si>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</si>
  <si>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</si>
  <si>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</si>
  <si>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</si>
  <si>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</si>
  <si>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</si>
  <si>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</si>
  <si>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</si>
  <si>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</si>
  <si>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</si>
  <si>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</si>
  <si>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</si>
  <si>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</si>
  <si>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</si>
  <si>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</si>
  <si>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</si>
  <si>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</si>
  <si>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</si>
  <si>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</si>
  <si>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</si>
  <si>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</si>
  <si>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</si>
  <si>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</si>
  <si>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</si>
  <si>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</si>
  <si>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</si>
  <si>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</si>
  <si>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</si>
  <si>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</si>
  <si>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</si>
  <si>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</si>
  <si>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</si>
  <si>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</si>
  <si>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</si>
  <si>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</si>
  <si>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</si>
  <si>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</si>
  <si>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</si>
  <si>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</si>
  <si>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</si>
  <si>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</si>
  <si>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</si>
  <si>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</si>
  <si>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</si>
  <si>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</si>
  <si>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</si>
  <si>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</si>
  <si>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</si>
  <si>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</si>
  <si>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</si>
  <si>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</si>
  <si>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</si>
  <si>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</si>
  <si>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</si>
  <si>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</si>
  <si>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</si>
  <si>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</si>
  <si>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</si>
  <si>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</si>
  <si>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</si>
  <si>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</si>
  <si>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</si>
  <si>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</si>
  <si>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</si>
  <si>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</si>
  <si>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</si>
  <si>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</si>
  <si>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</si>
  <si>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</si>
  <si>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</si>
  <si>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</si>
  <si>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</si>
  <si>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</si>
  <si>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</si>
  <si>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</si>
  <si>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</si>
  <si>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</si>
  <si>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</si>
  <si>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</si>
  <si>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</si>
  <si>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</si>
  <si>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</si>
  <si>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</si>
  <si>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</si>
  <si>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</si>
  <si>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</si>
  <si>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</si>
  <si>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</si>
  <si>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</si>
  <si>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</si>
  <si>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</si>
  <si>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</si>
  <si>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</si>
  <si>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</si>
  <si>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</si>
  <si>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</si>
  <si>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</si>
  <si>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</si>
  <si>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</si>
  <si>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</si>
  <si>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</si>
  <si>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</si>
  <si>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</si>
  <si>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</si>
  <si>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</si>
  <si>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</si>
  <si>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</si>
  <si>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</si>
  <si>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</si>
  <si>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</si>
  <si>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</si>
  <si>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</si>
  <si>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</si>
  <si>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</si>
  <si>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</si>
  <si>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</si>
  <si>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</si>
  <si>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</si>
  <si>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</si>
  <si>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</si>
  <si>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</si>
  <si>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</si>
  <si>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</si>
  <si>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</si>
  <si>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</si>
  <si>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</si>
  <si>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</si>
  <si>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</si>
  <si>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</si>
  <si>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</si>
  <si>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</si>
  <si>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</si>
  <si>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</si>
  <si>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</si>
  <si>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</si>
  <si>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</si>
  <si>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</si>
  <si>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</si>
  <si>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</si>
  <si>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</si>
  <si>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</si>
  <si>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</si>
  <si>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</si>
  <si>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</si>
  <si>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</si>
  <si>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</si>
  <si>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</si>
  <si>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</si>
  <si>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</si>
  <si>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</si>
  <si>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</si>
  <si>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</si>
  <si>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</si>
  <si>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</si>
  <si>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</si>
  <si>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</si>
  <si>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</si>
  <si>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</si>
  <si>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</si>
  <si>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</si>
  <si>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</si>
  <si>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</si>
  <si>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</si>
  <si>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</si>
  <si>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</si>
  <si>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</si>
  <si>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</si>
  <si>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</si>
  <si>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</si>
  <si>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</si>
  <si>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</si>
  <si>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</si>
  <si>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</si>
  <si>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</si>
  <si>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</si>
  <si>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</si>
  <si>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</si>
  <si>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</si>
  <si>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</si>
  <si>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</si>
  <si>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</si>
  <si>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</si>
  <si>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</si>
  <si>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</si>
  <si>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</si>
  <si>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</si>
  <si>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</si>
  <si>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</si>
  <si>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</si>
  <si>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</si>
  <si>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</si>
  <si>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</si>
  <si>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</si>
  <si>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</si>
  <si>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</si>
  <si>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</si>
  <si>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</si>
  <si>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</si>
  <si>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</si>
  <si>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</si>
  <si>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</si>
  <si>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</si>
  <si>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</si>
  <si>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</si>
  <si>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</si>
  <si>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</si>
  <si>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</si>
  <si>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</si>
  <si>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</si>
  <si>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</si>
  <si>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</si>
  <si>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</si>
  <si>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</si>
  <si>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</si>
  <si>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</si>
  <si>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</si>
  <si>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</si>
  <si>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</si>
  <si>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</si>
  <si>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</si>
  <si>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</si>
  <si>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</si>
  <si>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</si>
  <si>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</si>
  <si>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</si>
  <si>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</si>
  <si>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</si>
  <si>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</si>
  <si>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</si>
  <si>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</si>
  <si>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</si>
  <si>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</si>
  <si>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</si>
  <si>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</si>
  <si>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</si>
  <si>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</si>
  <si>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</si>
  <si>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</si>
  <si>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</si>
  <si>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</si>
  <si>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</si>
  <si>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</si>
  <si>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</si>
  <si>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</si>
  <si>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</si>
  <si>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</si>
  <si>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</si>
  <si>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</si>
  <si>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</si>
  <si>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</si>
  <si>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</si>
  <si>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</si>
  <si>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</si>
  <si>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</si>
  <si>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</si>
  <si>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</si>
  <si>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</si>
  <si>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</si>
  <si>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</si>
  <si>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</si>
  <si>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</si>
  <si>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</si>
  <si>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</si>
  <si>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</si>
  <si>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</si>
  <si>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</si>
  <si>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</si>
  <si>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</si>
  <si>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</si>
  <si>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</si>
  <si>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</si>
  <si>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</si>
  <si>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</si>
  <si>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</si>
  <si>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</si>
  <si>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</si>
  <si>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</si>
  <si>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</si>
  <si>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</si>
  <si>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</si>
  <si>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</si>
  <si>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</si>
  <si>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</si>
  <si>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</si>
  <si>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</si>
  <si>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</si>
  <si>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</si>
  <si>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</si>
  <si>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</si>
  <si>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</si>
  <si>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</si>
  <si>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</si>
  <si>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</si>
  <si>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</si>
  <si>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</si>
  <si>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</si>
  <si>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</si>
  <si>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</si>
  <si>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</si>
  <si>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</si>
  <si>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</si>
  <si>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</si>
  <si>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</si>
  <si>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</si>
  <si>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</si>
  <si>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</si>
  <si>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</si>
  <si>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</si>
  <si>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</si>
  <si>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</si>
  <si>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</si>
  <si>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</si>
  <si>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</si>
  <si>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</si>
  <si>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</si>
  <si>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</si>
  <si>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</si>
  <si>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</si>
  <si>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</si>
  <si>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</si>
  <si>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</si>
  <si>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</si>
  <si>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</si>
  <si>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</si>
  <si>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</si>
  <si>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</si>
  <si>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</si>
  <si>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</si>
  <si>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</si>
  <si>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</si>
  <si>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</si>
  <si>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</si>
  <si>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</si>
  <si>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</si>
  <si>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</si>
  <si>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</si>
  <si>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</si>
  <si>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</si>
  <si>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</si>
  <si>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</si>
  <si>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</si>
  <si>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</si>
  <si>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</si>
  <si>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</si>
  <si>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</si>
  <si>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</si>
  <si>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</si>
  <si>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</si>
  <si>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</si>
  <si>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</si>
  <si>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</si>
  <si>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</si>
  <si>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</si>
  <si>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</si>
  <si>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</si>
  <si>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</si>
  <si>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</si>
  <si>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</si>
  <si>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</si>
  <si>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</si>
  <si>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</si>
  <si>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</si>
  <si>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</si>
  <si>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</si>
  <si>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</si>
  <si>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</si>
  <si>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</si>
  <si>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</si>
  <si>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</si>
  <si>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</si>
  <si>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</si>
  <si>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</si>
  <si>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</si>
  <si>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</si>
  <si>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</si>
  <si>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</si>
  <si>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</si>
  <si>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</si>
  <si>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</si>
  <si>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</si>
  <si>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</si>
  <si>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</si>
  <si>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</si>
  <si>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</si>
  <si>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</si>
  <si>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</si>
  <si>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</si>
  <si>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</si>
  <si>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</si>
  <si>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</si>
  <si>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</si>
  <si>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</si>
  <si>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</si>
  <si>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</si>
  <si>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</si>
  <si>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</si>
  <si>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</si>
  <si>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</si>
  <si>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</si>
  <si>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</si>
  <si>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</si>
  <si>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</si>
  <si>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</si>
  <si>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</si>
  <si>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</si>
  <si>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</si>
  <si>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</si>
  <si>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</si>
  <si>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</si>
  <si>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</si>
  <si>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</si>
  <si>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</si>
  <si>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</si>
  <si>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</si>
  <si>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</si>
  <si>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</si>
  <si>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</si>
  <si>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</si>
  <si>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</si>
  <si>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</si>
  <si>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</si>
  <si>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</si>
  <si>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</si>
  <si>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</si>
  <si>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</si>
  <si>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</si>
  <si>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</si>
  <si>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</si>
  <si>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</si>
  <si>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</si>
  <si>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</si>
  <si>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</si>
  <si>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</si>
  <si>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</si>
  <si>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</si>
  <si>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</si>
  <si>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</si>
  <si>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</si>
  <si>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</si>
  <si>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</si>
  <si>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</si>
  <si>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</si>
  <si>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</si>
  <si>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</si>
  <si>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</si>
  <si>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</si>
  <si>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</si>
  <si>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</si>
  <si>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</si>
  <si>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</si>
  <si>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</si>
  <si>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</si>
  <si>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</si>
  <si>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</si>
  <si>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</si>
  <si>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</si>
  <si>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</si>
  <si>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</si>
  <si>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</si>
  <si>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</si>
  <si>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</si>
  <si>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</si>
  <si>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</si>
  <si>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</si>
  <si>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</si>
  <si>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</si>
  <si>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</si>
  <si>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</si>
  <si>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</si>
  <si>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</si>
  <si>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</si>
  <si>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</si>
  <si>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</si>
  <si>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</si>
  <si>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</si>
  <si>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</si>
  <si>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</si>
  <si>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</si>
  <si>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</si>
  <si>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</si>
  <si>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</si>
  <si>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</si>
  <si>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</si>
  <si>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</si>
  <si>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</si>
  <si>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</si>
  <si>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</si>
  <si>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</si>
  <si>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</si>
  <si>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</si>
  <si>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</si>
  <si>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</si>
  <si>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</si>
  <si>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</si>
  <si>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</si>
  <si>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</si>
  <si>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</si>
  <si>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</si>
  <si>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</si>
  <si>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</si>
  <si>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</si>
  <si>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</si>
  <si>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</si>
  <si>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</si>
  <si>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</si>
  <si>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</si>
  <si>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</si>
  <si>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</si>
  <si>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</si>
  <si>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</si>
  <si>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</si>
  <si>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</si>
  <si>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</si>
  <si>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</si>
  <si>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</si>
  <si>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</si>
  <si>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</si>
  <si>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</si>
  <si>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</si>
  <si>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</si>
  <si>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</si>
  <si>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</si>
  <si>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</si>
  <si>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</si>
  <si>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</si>
  <si>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</si>
  <si>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</si>
  <si>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</si>
  <si>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</si>
  <si>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</si>
  <si>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</si>
  <si>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</si>
  <si>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</si>
  <si>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</si>
  <si>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</si>
  <si>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</si>
  <si>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</si>
  <si>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</si>
  <si>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</si>
  <si>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</si>
  <si>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</si>
  <si>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</si>
  <si>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</si>
  <si>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</si>
  <si>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</si>
  <si>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</si>
  <si>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</si>
  <si>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</si>
  <si>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</si>
  <si>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</si>
  <si>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</si>
  <si>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</si>
  <si>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</si>
  <si>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</si>
  <si>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</si>
  <si>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</si>
  <si>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</si>
  <si>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</si>
  <si>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</si>
  <si>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</si>
  <si>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</si>
  <si>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</si>
  <si>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</si>
  <si>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</si>
  <si>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</si>
  <si>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</si>
  <si>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</si>
  <si>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</si>
  <si>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</si>
  <si>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</si>
  <si>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</si>
  <si>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</si>
  <si>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</si>
  <si>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</si>
  <si>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</si>
  <si>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</si>
  <si>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</si>
  <si>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</si>
  <si>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</si>
  <si>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</si>
  <si>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</si>
  <si>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</si>
  <si>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</si>
  <si>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</si>
  <si>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</si>
  <si>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</si>
  <si>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</si>
  <si>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</si>
  <si>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</si>
  <si>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</si>
  <si>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</si>
  <si>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</si>
  <si>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</si>
  <si>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</si>
  <si>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</si>
  <si>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</si>
  <si>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</si>
  <si>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</si>
  <si>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</si>
  <si>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</si>
  <si>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</si>
  <si>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</si>
  <si>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</si>
  <si>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</si>
  <si>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</si>
  <si>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</si>
  <si>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</si>
  <si>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</si>
  <si>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</si>
  <si>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</si>
  <si>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</si>
  <si>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</si>
  <si>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</si>
  <si>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</si>
  <si>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</si>
  <si>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</si>
  <si>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</si>
  <si>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</si>
  <si>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</si>
  <si>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</si>
  <si>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</si>
  <si>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</si>
  <si>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</si>
  <si>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</si>
  <si>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</si>
  <si>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</si>
  <si>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</si>
  <si>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</si>
  <si>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</si>
  <si>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</si>
  <si>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</si>
  <si>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</si>
  <si>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</si>
  <si>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</si>
  <si>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</si>
  <si>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</si>
  <si>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</si>
  <si>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</si>
  <si>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</si>
  <si>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</si>
  <si>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</si>
  <si>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</si>
  <si>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</si>
  <si>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</si>
  <si>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</si>
  <si>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</si>
  <si>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</si>
  <si>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</si>
  <si>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</si>
  <si>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</si>
  <si>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</si>
  <si>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</si>
  <si>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</si>
  <si>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</si>
  <si>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</si>
  <si>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</si>
  <si>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</si>
  <si>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</si>
  <si>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</si>
  <si>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</si>
  <si>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</si>
  <si>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</si>
  <si>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</si>
  <si>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</si>
  <si>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</si>
  <si>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</si>
  <si>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</si>
  <si>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</si>
  <si>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</si>
  <si>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</si>
  <si>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</si>
  <si>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</si>
  <si>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</si>
  <si>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</si>
  <si>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</si>
  <si>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</si>
  <si>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</si>
  <si>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</si>
  <si>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</si>
  <si>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</si>
  <si>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</si>
  <si>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</si>
  <si>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</si>
  <si>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</si>
  <si>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</si>
  <si>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</si>
  <si>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</si>
  <si>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</si>
  <si>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</si>
  <si>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</si>
  <si>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</si>
  <si>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</si>
  <si>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</si>
  <si>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</si>
  <si>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</si>
  <si>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</si>
  <si>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</si>
  <si>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</si>
  <si>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</si>
  <si>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</si>
  <si>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</si>
  <si>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</si>
  <si>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</si>
  <si>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</si>
  <si>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</si>
  <si>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</si>
  <si>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</si>
  <si>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</si>
  <si>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</si>
  <si>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</si>
  <si>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</si>
  <si>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</si>
  <si>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</si>
  <si>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</si>
  <si>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</si>
  <si>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</si>
  <si>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</si>
  <si>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</si>
  <si>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</si>
  <si>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</si>
  <si>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</si>
  <si>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</si>
  <si>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</si>
  <si>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</si>
  <si>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</si>
  <si>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</si>
  <si>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</si>
  <si>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</si>
  <si>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</si>
  <si>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</si>
  <si>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</si>
  <si>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</si>
  <si>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</si>
  <si>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</si>
  <si>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</si>
  <si>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</si>
  <si>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</si>
  <si>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</si>
  <si>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</si>
  <si>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</si>
  <si>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</si>
  <si>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</si>
  <si>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</si>
  <si>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</si>
  <si>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</si>
  <si>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</si>
  <si>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</si>
  <si>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</si>
  <si>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</si>
  <si>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</si>
  <si>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</si>
  <si>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</si>
  <si>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</si>
  <si>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</si>
  <si>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</si>
  <si>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</si>
  <si>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</si>
  <si>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</si>
  <si>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</si>
  <si>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</si>
  <si>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</si>
  <si>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</si>
  <si>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</si>
  <si>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</si>
  <si>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</si>
  <si>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</si>
  <si>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</si>
  <si>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</si>
  <si>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</si>
  <si>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</si>
  <si>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</si>
  <si>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</si>
  <si>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</si>
  <si>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</si>
  <si>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</si>
  <si>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</si>
  <si>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</si>
  <si>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</si>
  <si>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</si>
  <si>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</si>
  <si>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</si>
  <si>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</si>
  <si>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</si>
  <si>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</si>
  <si>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</si>
  <si>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</si>
  <si>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</si>
  <si>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</si>
  <si>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</si>
  <si>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</si>
  <si>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</si>
  <si>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</si>
  <si>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</si>
  <si>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</si>
  <si>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</si>
  <si>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</si>
  <si>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</si>
  <si>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</si>
  <si>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</si>
  <si>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</si>
  <si>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</si>
  <si>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</si>
  <si>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</si>
  <si>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</si>
  <si>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</si>
  <si>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</si>
  <si>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</si>
  <si>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</si>
  <si>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</si>
  <si>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</si>
  <si>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</si>
  <si>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</si>
  <si>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</si>
  <si>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</si>
  <si>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</si>
  <si>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</si>
  <si>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</si>
  <si>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</si>
  <si>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</si>
  <si>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</si>
  <si>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</si>
  <si>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</si>
  <si>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</si>
  <si>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</si>
  <si>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</si>
  <si>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</si>
  <si>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</si>
  <si>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</si>
  <si>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</si>
  <si>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</si>
  <si>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</si>
  <si>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</si>
  <si>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</si>
  <si>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</si>
  <si>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</si>
  <si>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</si>
  <si>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</si>
  <si>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</si>
  <si>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</si>
  <si>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</si>
  <si>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</si>
  <si>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</si>
  <si>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</si>
  <si>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</si>
  <si>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backers-count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</si>
  <si>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</si>
  <si>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</si>
  <si>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</si>
  <si>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</si>
  <si>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</si>
  <si>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</si>
  <si>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</si>
  <si>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</si>
  <si>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</si>
  <si>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</si>
  <si>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</si>
  <si>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</si>
  <si>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Loqer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</si>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</sst>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EA-4E4E-924A-F69079E604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EA-4E4E-924A-F69079E604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EA-4E4E-924A-F69079E604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EA-4E4E-924A-F69079E60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5760"/>
        <c:axId val="6542880"/>
      </c:barChart>
      <c:catAx>
        <c:axId val="656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880"/>
        <c:crosses val="autoZero"/>
        <c:auto val="1"/>
        <c:lblAlgn val="ctr"/>
        <c:lblOffset val="100"/>
        <c:noMultiLvlLbl val="0"/>
      </c:catAx>
      <c:valAx>
        <c:axId val="65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D-44DD-98E8-E5E98A9A9CB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D-44DD-98E8-E5E98A9A9CB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3D-44DD-98E8-E5E98A9A9CB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3D-44DD-98E8-E5E98A9A9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725392"/>
        <c:axId val="591725808"/>
      </c:lineChart>
      <c:catAx>
        <c:axId val="59172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5808"/>
        <c:crosses val="autoZero"/>
        <c:auto val="1"/>
        <c:lblAlgn val="ctr"/>
        <c:lblOffset val="100"/>
        <c:noMultiLvlLbl val="0"/>
      </c:catAx>
      <c:valAx>
        <c:axId val="59172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3-4464-B7D5-B908A6F939B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F3-4464-B7D5-B908A6F939B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F3-4464-B7D5-B908A6F93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740576"/>
        <c:axId val="23738080"/>
      </c:barChart>
      <c:catAx>
        <c:axId val="237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8080"/>
        <c:crosses val="autoZero"/>
        <c:auto val="1"/>
        <c:lblAlgn val="ctr"/>
        <c:lblOffset val="100"/>
        <c:noMultiLvlLbl val="0"/>
      </c:catAx>
      <c:valAx>
        <c:axId val="2373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7F-4368-A648-2335F371BBC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7F-4368-A648-2335F371BBC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7F-4368-A648-2335F371B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245663"/>
        <c:axId val="172246079"/>
      </c:lineChart>
      <c:catAx>
        <c:axId val="17224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6079"/>
        <c:crosses val="autoZero"/>
        <c:auto val="1"/>
        <c:lblAlgn val="ctr"/>
        <c:lblOffset val="100"/>
        <c:noMultiLvlLbl val="0"/>
      </c:catAx>
      <c:valAx>
        <c:axId val="17224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A-4269-B845-7B4D69363E0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FA-4269-B845-7B4D69363E0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FA-4269-B845-7B4D69363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25071"/>
        <c:axId val="178516335"/>
      </c:lineChart>
      <c:catAx>
        <c:axId val="1785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16335"/>
        <c:crosses val="autoZero"/>
        <c:auto val="1"/>
        <c:lblAlgn val="ctr"/>
        <c:lblOffset val="100"/>
        <c:noMultiLvlLbl val="0"/>
      </c:catAx>
      <c:valAx>
        <c:axId val="17851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4762</xdr:rowOff>
    </xdr:from>
    <xdr:to>
      <xdr:col>15</xdr:col>
      <xdr:colOff>314325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F7325-3607-E99E-BE65-9A22E0F23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2</xdr:row>
      <xdr:rowOff>14287</xdr:rowOff>
    </xdr:from>
    <xdr:to>
      <xdr:col>16</xdr:col>
      <xdr:colOff>314325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52874-FF09-4BF2-60DA-63E6BE1B7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176212</xdr:rowOff>
    </xdr:from>
    <xdr:to>
      <xdr:col>14</xdr:col>
      <xdr:colOff>304800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E83DB-461F-2BF9-9FCA-79E4E06A3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9525</xdr:rowOff>
    </xdr:from>
    <xdr:to>
      <xdr:col>10</xdr:col>
      <xdr:colOff>400050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3B1AD-B1B4-044A-C803-B1443B7BB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13</xdr:row>
      <xdr:rowOff>190499</xdr:rowOff>
    </xdr:from>
    <xdr:to>
      <xdr:col>14</xdr:col>
      <xdr:colOff>161925</xdr:colOff>
      <xdr:row>36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AA553-69F5-8066-5053-0C0685A2D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Vargas" refreshedDate="44723.497942245369" createdVersion="7" refreshedVersion="7" minRefreshableVersion="3" recordCount="4114" xr:uid="{F9906F27-C84D-4BA8-A6F8-9F72A0E303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Vargas" refreshedDate="44723.505535879631" createdVersion="7" refreshedVersion="7" minRefreshableVersion="3" recordCount="4114" xr:uid="{66FC49FC-1265-4EE4-B219-CC17CA42481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Vargas" refreshedDate="44730.424510532408" createdVersion="7" refreshedVersion="7" minRefreshableVersion="3" recordCount="4114" xr:uid="{41598B94-1883-4601-80FF-49DBCC31BF6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FCF98-806B-4EA4-BCFA-98F551FFDDE7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AECF7-AF7E-46A6-AEAA-8E846970601E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22801-819B-4F0E-B7F7-7FF89D4C64E9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7B694-F7D3-4DD3-8F5F-1C228234E5D1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A889B-AF09-4E8D-8A91-D4871703D9B1}">
  <dimension ref="A1:F6"/>
  <sheetViews>
    <sheetView workbookViewId="0">
      <selection activeCell="F8" sqref="F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8360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3B692-DAB1-41CB-9CC7-DC3C060515DE}">
  <dimension ref="A1:F17"/>
  <sheetViews>
    <sheetView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8362</v>
      </c>
      <c r="B3" s="12" t="s">
        <v>8360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5">
      <c r="A6" s="15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5">
      <c r="A7" s="15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5">
      <c r="A8" s="15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5">
      <c r="A9" s="15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5">
      <c r="A10" s="15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5">
      <c r="A11" s="15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5">
      <c r="A12" s="15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5">
      <c r="A13" s="15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5">
      <c r="A14" s="15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5">
      <c r="A15" s="15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5">
      <c r="A16" s="15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5">
      <c r="A17" s="15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6DAB0-380E-49C1-A05C-8FDD849EB7D7}">
  <dimension ref="A1:F5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6.85546875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3221</v>
      </c>
      <c r="B5" t="str">
        <f>VLOOKUP(A5, Kickstarter!B:C,2,FALSE)</f>
        <v>A one-man show about love, loss, and motorways, written &amp; performed by Ben Norris. Help us get to the 2015 Edinburgh Fringe and beyond!</v>
      </c>
      <c r="C5">
        <f>VLOOKUP(A5,Kickstarter!B:E,3,FALSE)</f>
        <v>4000</v>
      </c>
      <c r="D5">
        <f>VLOOKUP(A5,Kickstarter!B:E,4,FALSE)</f>
        <v>4137</v>
      </c>
      <c r="E5">
        <f>VLOOKUP(A5,Kickstarter!B:P,15,FALSE)</f>
        <v>36.61</v>
      </c>
      <c r="F5">
        <f>VLOOKUP(A5,Kickstarter!B:L,11,FALSE)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41570-163B-48A5-8B7F-323A972DE8FF}">
  <dimension ref="A1:E7"/>
  <sheetViews>
    <sheetView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444A-6B65-49C1-98C5-AC0A56D985DF}">
  <dimension ref="A1:C14"/>
  <sheetViews>
    <sheetView workbookViewId="0">
      <selection activeCell="C7" sqref="C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8388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8394</v>
      </c>
    </row>
    <row r="12" spans="1:3" x14ac:dyDescent="0.25">
      <c r="A12" t="s">
        <v>8395</v>
      </c>
    </row>
    <row r="13" spans="1:3" x14ac:dyDescent="0.25">
      <c r="A13" t="s">
        <v>8396</v>
      </c>
    </row>
    <row r="14" spans="1:3" x14ac:dyDescent="0.25">
      <c r="A14" t="s">
        <v>8397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K1" sqref="K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(((J2/60)/60/24)+DATE(1970,1,1))</f>
        <v>42177.007071759261</v>
      </c>
      <c r="T2" s="14">
        <f>(((I2/60)/60/24)+DATE(1970,1,1))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(((J3/60)/60/24)+DATE(1970,1,1))</f>
        <v>42766.600497685184</v>
      </c>
      <c r="T3" s="14">
        <f t="shared" ref="T3:T66" si="3">(((I3/60)/60/24)+DATE(1970,1,1))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(((J67/60)/60/24)+DATE(1970,1,1))</f>
        <v>41835.821226851855</v>
      </c>
      <c r="T67" s="14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(((J131/60)/60/24)+DATE(1970,1,1))</f>
        <v>41882.937303240738</v>
      </c>
      <c r="T131" s="14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(((J195/60)/60/24)+DATE(1970,1,1))</f>
        <v>41911.934791666667</v>
      </c>
      <c r="T195" s="14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(((J259/60)/60/24)+DATE(1970,1,1))</f>
        <v>42479.626875000002</v>
      </c>
      <c r="T259" s="14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(((J323/60)/60/24)+DATE(1970,1,1))</f>
        <v>42647.446597222224</v>
      </c>
      <c r="T323" s="14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(((J387/60)/60/24)+DATE(1970,1,1))</f>
        <v>41934.584502314814</v>
      </c>
      <c r="T387" s="14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(((J451/60)/60/24)+DATE(1970,1,1))</f>
        <v>41534.568113425928</v>
      </c>
      <c r="T451" s="14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(((J515/60)/60/24)+DATE(1970,1,1))</f>
        <v>42552.653993055559</v>
      </c>
      <c r="T515" s="14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(((J579/60)/60/24)+DATE(1970,1,1))</f>
        <v>42450.589143518519</v>
      </c>
      <c r="T579" s="14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(((J643/60)/60/24)+DATE(1970,1,1))</f>
        <v>42199.57</v>
      </c>
      <c r="T643" s="14">
        <f t="shared" ref="T643:T706" si="53">(((I643/60)/60/24)+DATE(1970,1,1))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(((J707/60)/60/24)+DATE(1970,1,1))</f>
        <v>42726.491643518515</v>
      </c>
      <c r="T707" s="14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(((J771/60)/60/24)+DATE(1970,1,1))</f>
        <v>41604.996458333335</v>
      </c>
      <c r="T771" s="14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(((J835/60)/60/24)+DATE(1970,1,1))</f>
        <v>41718.878182870372</v>
      </c>
      <c r="T835" s="14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(((J899/60)/60/24)+DATE(1970,1,1))</f>
        <v>41211.688750000001</v>
      </c>
      <c r="T899" s="14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(((J963/60)/60/24)+DATE(1970,1,1))</f>
        <v>42740.693692129629</v>
      </c>
      <c r="T963" s="14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(((J1027/60)/60/24)+DATE(1970,1,1))</f>
        <v>42049.833761574075</v>
      </c>
      <c r="T1027" s="14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(((J1091/60)/60/24)+DATE(1970,1,1))</f>
        <v>42151.189525462964</v>
      </c>
      <c r="T1091" s="14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(((J1155/60)/60/24)+DATE(1970,1,1))</f>
        <v>42143.714178240742</v>
      </c>
      <c r="T1155" s="14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(((J1219/60)/60/24)+DATE(1970,1,1))</f>
        <v>42535.809490740736</v>
      </c>
      <c r="T1219" s="14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(((J1283/60)/60/24)+DATE(1970,1,1))</f>
        <v>41463.743472222224</v>
      </c>
      <c r="T1283" s="14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(((J1347/60)/60/24)+DATE(1970,1,1))</f>
        <v>41799.814340277779</v>
      </c>
      <c r="T1347" s="14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(((J1411/60)/60/24)+DATE(1970,1,1))</f>
        <v>41945.133506944447</v>
      </c>
      <c r="T1411" s="14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(((J1475/60)/60/24)+DATE(1970,1,1))</f>
        <v>40939.979618055557</v>
      </c>
      <c r="T1475" s="14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(((J1539/60)/60/24)+DATE(1970,1,1))</f>
        <v>42552.315127314811</v>
      </c>
      <c r="T1539" s="14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(((J1603/60)/60/24)+DATE(1970,1,1))</f>
        <v>40638.092974537038</v>
      </c>
      <c r="T1603" s="14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(((J1667/60)/60/24)+DATE(1970,1,1))</f>
        <v>40564.649456018517</v>
      </c>
      <c r="T1667" s="14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(((J1731/60)/60/24)+DATE(1970,1,1))</f>
        <v>42471.052152777775</v>
      </c>
      <c r="T1731" s="14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(((J1795/60)/60/24)+DATE(1970,1,1))</f>
        <v>41940.89166666667</v>
      </c>
      <c r="T1795" s="14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(((J1859/60)/60/24)+DATE(1970,1,1))</f>
        <v>41864.76866898148</v>
      </c>
      <c r="T1859" s="14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(((J1923/60)/60/24)+DATE(1970,1,1))</f>
        <v>41074.221562500003</v>
      </c>
      <c r="T1923" s="14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(((J1987/60)/60/24)+DATE(1970,1,1))</f>
        <v>42555.698738425926</v>
      </c>
      <c r="T1987" s="14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(((J2051/60)/60/24)+DATE(1970,1,1))</f>
        <v>41575.527349537035</v>
      </c>
      <c r="T2051" s="14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(((J2115/60)/60/24)+DATE(1970,1,1))</f>
        <v>41870.86546296296</v>
      </c>
      <c r="T2115" s="14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(((J2179/60)/60/24)+DATE(1970,1,1))</f>
        <v>42502.250775462962</v>
      </c>
      <c r="T2179" s="14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(((J2243/60)/60/24)+DATE(1970,1,1))</f>
        <v>42766.827546296292</v>
      </c>
      <c r="T2243" s="14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(((J2307/60)/60/24)+DATE(1970,1,1))</f>
        <v>41834.695277777777</v>
      </c>
      <c r="T2307" s="14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(((J2371/60)/60/24)+DATE(1970,1,1))</f>
        <v>42380.812627314815</v>
      </c>
      <c r="T2371" s="14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(((J2435/60)/60/24)+DATE(1970,1,1))</f>
        <v>42397.89980324074</v>
      </c>
      <c r="T2435" s="14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(((J2499/60)/60/24)+DATE(1970,1,1))</f>
        <v>40730.878912037035</v>
      </c>
      <c r="T2499" s="14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(((J2563/60)/60/24)+DATE(1970,1,1))</f>
        <v>42260.528807870374</v>
      </c>
      <c r="T2563" s="14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(((J2627/60)/60/24)+DATE(1970,1,1))</f>
        <v>42658.810277777782</v>
      </c>
      <c r="T2627" s="14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(((J2691/60)/60/24)+DATE(1970,1,1))</f>
        <v>42551.961689814809</v>
      </c>
      <c r="T2691" s="14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(((J2755/60)/60/24)+DATE(1970,1,1))</f>
        <v>41117.900729166664</v>
      </c>
      <c r="T2755" s="14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(((J2819/60)/60/24)+DATE(1970,1,1))</f>
        <v>42023.634976851856</v>
      </c>
      <c r="T2819" s="14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(((J2883/60)/60/24)+DATE(1970,1,1))</f>
        <v>41916.597638888888</v>
      </c>
      <c r="T2883" s="14">
        <f t="shared" ref="T2883:T2946" si="228">(((I2883/60)/60/24)+DATE(1970,1,1))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(((J2947/60)/60/24)+DATE(1970,1,1))</f>
        <v>42118.139583333337</v>
      </c>
      <c r="T2947" s="14">
        <f t="shared" ref="T2947:T3010" si="233">(((I2947/60)/60/24)+DATE(1970,1,1))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(((J3011/60)/60/24)+DATE(1970,1,1))</f>
        <v>41939.569907407407</v>
      </c>
      <c r="T3011" s="14">
        <f t="shared" ref="T3011:T3074" si="238">(((I3011/60)/60/24)+DATE(1970,1,1))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(((J3075/60)/60/24)+DATE(1970,1,1))</f>
        <v>42111.684027777781</v>
      </c>
      <c r="T3075" s="14">
        <f t="shared" ref="T3075:T3138" si="243">(((I3075/60)/60/24)+DATE(1970,1,1))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(((J3139/60)/60/24)+DATE(1970,1,1))</f>
        <v>42807.885057870371</v>
      </c>
      <c r="T3139" s="14">
        <f t="shared" ref="T3139:T3202" si="248">(((I3139/60)/60/24)+DATE(1970,1,1))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(((J3203/60)/60/24)+DATE(1970,1,1))</f>
        <v>41861.767094907409</v>
      </c>
      <c r="T3203" s="14">
        <f t="shared" ref="T3203:T3266" si="253">(((I3203/60)/60/24)+DATE(1970,1,1))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(((J3267/60)/60/24)+DATE(1970,1,1))</f>
        <v>42311.711979166663</v>
      </c>
      <c r="T3267" s="14">
        <f t="shared" ref="T3267:T3330" si="258">(((I3267/60)/60/24)+DATE(1970,1,1))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(((J3331/60)/60/24)+DATE(1970,1,1))</f>
        <v>41837.323009259257</v>
      </c>
      <c r="T3331" s="14">
        <f t="shared" ref="T3331:T3394" si="263">(((I3331/60)/60/24)+DATE(1970,1,1))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(((J3395/60)/60/24)+DATE(1970,1,1))</f>
        <v>41923.921643518523</v>
      </c>
      <c r="T3395" s="14">
        <f t="shared" ref="T3395:T3458" si="268">(((I3395/60)/60/24)+DATE(1970,1,1))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(((J3459/60)/60/24)+DATE(1970,1,1))</f>
        <v>42016.706678240742</v>
      </c>
      <c r="T3459" s="14">
        <f t="shared" ref="T3459:T3522" si="273">(((I3459/60)/60/24)+DATE(1970,1,1))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(((J3523/60)/60/24)+DATE(1970,1,1))</f>
        <v>41881.361342592594</v>
      </c>
      <c r="T3523" s="14">
        <f t="shared" ref="T3523:T3586" si="278">(((I3523/60)/60/24)+DATE(1970,1,1))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(((J3587/60)/60/24)+DATE(1970,1,1))</f>
        <v>41964.716319444444</v>
      </c>
      <c r="T3587" s="14">
        <f t="shared" ref="T3587:T3650" si="283">(((I3587/60)/60/24)+DATE(1970,1,1))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(((J3651/60)/60/24)+DATE(1970,1,1))</f>
        <v>41780.712893518517</v>
      </c>
      <c r="T3651" s="14">
        <f t="shared" ref="T3651:T3714" si="288">(((I3651/60)/60/24)+DATE(1970,1,1))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(((J3715/60)/60/24)+DATE(1970,1,1))</f>
        <v>42505.738032407404</v>
      </c>
      <c r="T3715" s="14">
        <f t="shared" ref="T3715:T3778" si="293">(((I3715/60)/60/24)+DATE(1970,1,1))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(((J3779/60)/60/24)+DATE(1970,1,1))</f>
        <v>41887.111354166671</v>
      </c>
      <c r="T3779" s="14">
        <f t="shared" ref="T3779:T3842" si="298">(((I3779/60)/60/24)+DATE(1970,1,1))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(((J3843/60)/60/24)+DATE(1970,1,1))</f>
        <v>41780.785729166666</v>
      </c>
      <c r="T3843" s="14">
        <f t="shared" ref="T3843:T3906" si="303">(((I3843/60)/60/24)+DATE(1970,1,1))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(((J3907/60)/60/24)+DATE(1970,1,1))</f>
        <v>42124.623877314814</v>
      </c>
      <c r="T3907" s="14">
        <f t="shared" ref="T3907:T3970" si="308">(((I3907/60)/60/24)+DATE(1970,1,1))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(((J3971/60)/60/24)+DATE(1970,1,1))</f>
        <v>42601.854699074072</v>
      </c>
      <c r="T3971" s="14">
        <f t="shared" ref="T3971:T4034" si="313">(((I3971/60)/60/24)+DATE(1970,1,1))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(((J4035/60)/60/24)+DATE(1970,1,1))</f>
        <v>42614.268796296295</v>
      </c>
      <c r="T4035" s="14">
        <f t="shared" ref="T4035:T4098" si="318">(((I4035/60)/60/24)+DATE(1970,1,1))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4">
        <f t="shared" ref="S4099:S4115" si="322">(((J4099/60)/60/24)+DATE(1970,1,1))</f>
        <v>42344.824502314819</v>
      </c>
      <c r="T4099" s="14">
        <f t="shared" ref="T4099:T4115" si="323">(((I4099/60)/60/24)+DATE(1970,1,1))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5A49-9AD3-474E-8EEC-5C1B232D1038}">
  <dimension ref="A1:E18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9" width="16.28515625" bestFit="1" customWidth="1"/>
    <col min="10" max="10" width="13.85546875" bestFit="1" customWidth="1"/>
    <col min="11" max="19" width="8" bestFit="1" customWidth="1"/>
    <col min="20" max="20" width="11" bestFit="1" customWidth="1"/>
    <col min="21" max="29" width="11.85546875" bestFit="1" customWidth="1"/>
    <col min="30" max="30" width="15" bestFit="1" customWidth="1"/>
    <col min="31" max="31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8398</v>
      </c>
      <c r="B2" t="s">
        <v>8363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5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5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5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5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5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5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5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5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5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5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5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5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B7A80-A070-48E8-9213-B83BA4446AAF}">
  <dimension ref="A1:H13"/>
  <sheetViews>
    <sheetView tabSelected="1" workbookViewId="0">
      <selection activeCell="L8" sqref="L8"/>
    </sheetView>
  </sheetViews>
  <sheetFormatPr defaultRowHeight="15" x14ac:dyDescent="0.25"/>
  <cols>
    <col min="1" max="1" width="16.855468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8" x14ac:dyDescent="0.25">
      <c r="A3" t="s">
        <v>8407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8408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25">
      <c r="A5" t="s">
        <v>8409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5">
      <c r="A6" t="s">
        <v>8410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5">
      <c r="A7" t="s">
        <v>8411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5">
      <c r="A8" t="s">
        <v>8412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5">
      <c r="A9" t="s">
        <v>8413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5">
      <c r="A10" t="s">
        <v>8414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5">
      <c r="A11" t="s">
        <v>8415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5">
      <c r="A12" t="s">
        <v>8416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Edinburg Research</vt:lpstr>
      <vt:lpstr>Subcategory Statistics</vt:lpstr>
      <vt:lpstr>Descriptive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Marco Vargas</cp:lastModifiedBy>
  <dcterms:created xsi:type="dcterms:W3CDTF">2017-04-20T15:17:24Z</dcterms:created>
  <dcterms:modified xsi:type="dcterms:W3CDTF">2022-06-19T23:02:12Z</dcterms:modified>
</cp:coreProperties>
</file>