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web\"/>
    </mc:Choice>
  </mc:AlternateContent>
  <xr:revisionPtr revIDLastSave="0" documentId="13_ncr:1_{FCF868D8-211A-44D5-B66C-F857F9B36929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IF" sheetId="6" r:id="rId1"/>
    <sheet name="SUMIF" sheetId="1" r:id="rId2"/>
    <sheet name="What If" sheetId="5" r:id="rId3"/>
    <sheet name="Absolute References" sheetId="2" r:id="rId4"/>
    <sheet name="vlookup" sheetId="3" r:id="rId5"/>
    <sheet name="Data Table" sheetId="4" r:id="rId6"/>
    <sheet name="Home Loa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5" l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3" l="1"/>
  <c r="E2" i="3"/>
  <c r="B15" i="5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B16" i="5" l="1"/>
  <c r="B9" i="4"/>
  <c r="B27" i="4" s="1"/>
  <c r="C15" i="4" l="1"/>
  <c r="F15" i="4"/>
  <c r="I15" i="4"/>
  <c r="B8" i="5"/>
  <c r="L4" i="2"/>
  <c r="A4" i="2"/>
</calcChain>
</file>

<file path=xl/sharedStrings.xml><?xml version="1.0" encoding="utf-8"?>
<sst xmlns="http://schemas.openxmlformats.org/spreadsheetml/2006/main" count="697" uniqueCount="501">
  <si>
    <t>YOUR NAME GOES HERE</t>
  </si>
  <si>
    <t>ABC Corp
Payroll Report</t>
  </si>
  <si>
    <t>Today's Date:</t>
  </si>
  <si>
    <t>Payroll Week Ending Date:</t>
  </si>
  <si>
    <t>EMPLOYEE NAME</t>
  </si>
  <si>
    <t>DEPARTMENT NAME</t>
  </si>
  <si>
    <t>HOURLY RATE</t>
  </si>
  <si>
    <t>REGULAR HOURS</t>
  </si>
  <si>
    <t>OVERTIME HOURS</t>
  </si>
  <si>
    <t>REGULAR PAY</t>
  </si>
  <si>
    <t>OVERTIME PAY</t>
  </si>
  <si>
    <t>GROSS PAY</t>
  </si>
  <si>
    <t>FICA</t>
  </si>
  <si>
    <t>STATE TAX</t>
  </si>
  <si>
    <t>FEDERAL TAX</t>
  </si>
  <si>
    <t>NET PAY</t>
  </si>
  <si>
    <t>Barr, Kiona W.</t>
  </si>
  <si>
    <t>Production</t>
  </si>
  <si>
    <t>Buckner, Lacy L.</t>
  </si>
  <si>
    <t>Bush, Vaughan L.</t>
  </si>
  <si>
    <t>Cabrera, Ori O.</t>
  </si>
  <si>
    <t>Finance</t>
  </si>
  <si>
    <t>Casey, Chava W.</t>
  </si>
  <si>
    <t>Gonzalez, Blake U.</t>
  </si>
  <si>
    <t>Gonzalez, Jaquelyn R.</t>
  </si>
  <si>
    <t>Lamb, Avye E.</t>
  </si>
  <si>
    <t>Nunez, Claire E.</t>
  </si>
  <si>
    <t>Osborn, Rama Y.</t>
  </si>
  <si>
    <t>Marketing</t>
  </si>
  <si>
    <t>Pace, Paki Z.</t>
  </si>
  <si>
    <t>Rose, Lucas I.</t>
  </si>
  <si>
    <t>Sales</t>
  </si>
  <si>
    <t>Shields, Chancellor W.</t>
  </si>
  <si>
    <t>Snider, Chastity X.</t>
  </si>
  <si>
    <t>Walsh, Leandra N.</t>
  </si>
  <si>
    <t>TOTALS</t>
  </si>
  <si>
    <t>Rates</t>
  </si>
  <si>
    <t>OVERTIME RATE</t>
  </si>
  <si>
    <t>FICA RATE</t>
  </si>
  <si>
    <t>STATE TAX RATE</t>
  </si>
  <si>
    <t>FEDERAL TAX RATE</t>
  </si>
  <si>
    <t>Employee</t>
  </si>
  <si>
    <t>Pay Period</t>
  </si>
  <si>
    <t>Pay Date</t>
  </si>
  <si>
    <t>Earnings and Hours</t>
  </si>
  <si>
    <t>Qty</t>
  </si>
  <si>
    <t>Rate</t>
  </si>
  <si>
    <t>Current</t>
  </si>
  <si>
    <t>Gross pay</t>
  </si>
  <si>
    <t>Taxes</t>
  </si>
  <si>
    <t>State</t>
  </si>
  <si>
    <t>Federal</t>
  </si>
  <si>
    <t>Net pay</t>
  </si>
  <si>
    <t>Assignment</t>
  </si>
  <si>
    <t>Grade Projection</t>
  </si>
  <si>
    <t>Grade</t>
  </si>
  <si>
    <t>Test 1</t>
  </si>
  <si>
    <t>Paper 1</t>
  </si>
  <si>
    <t>Test 2</t>
  </si>
  <si>
    <t>Paper 2</t>
  </si>
  <si>
    <t>Test 3</t>
  </si>
  <si>
    <t>Final Grade</t>
  </si>
  <si>
    <t>Data Table Practice</t>
  </si>
  <si>
    <t>Interest Rate</t>
  </si>
  <si>
    <t>Term</t>
  </si>
  <si>
    <t>Principal</t>
  </si>
  <si>
    <t>Monthly Payment</t>
  </si>
  <si>
    <t>Vary Interest</t>
  </si>
  <si>
    <t xml:space="preserve">Vary Term </t>
  </si>
  <si>
    <t>Vary Pincipal</t>
  </si>
  <si>
    <t>Interest</t>
  </si>
  <si>
    <t>On-Input Data Table</t>
  </si>
  <si>
    <t>Two-Input Data Table</t>
  </si>
  <si>
    <t>Name</t>
  </si>
  <si>
    <t>Email Address</t>
  </si>
  <si>
    <t>Street Address</t>
  </si>
  <si>
    <t>City</t>
  </si>
  <si>
    <t>Zip</t>
  </si>
  <si>
    <t>Donation</t>
  </si>
  <si>
    <t>Free Gift?</t>
  </si>
  <si>
    <t>Silvia Armstrong</t>
  </si>
  <si>
    <t>SilviaNArmstrong@email.com</t>
  </si>
  <si>
    <t>2219 Andell Road</t>
  </si>
  <si>
    <t>Columbus</t>
  </si>
  <si>
    <t>OH</t>
  </si>
  <si>
    <t>Kara Booker</t>
  </si>
  <si>
    <t>KaraCBooker@email.com</t>
  </si>
  <si>
    <t>839 Warner Street</t>
  </si>
  <si>
    <t>Casper</t>
  </si>
  <si>
    <t>WY</t>
  </si>
  <si>
    <t>Susan Brown</t>
  </si>
  <si>
    <t>SusanLBrown@email.com</t>
  </si>
  <si>
    <t>4208 Fannie Street</t>
  </si>
  <si>
    <t>Wharton</t>
  </si>
  <si>
    <t>TX</t>
  </si>
  <si>
    <t>Melissa Dales</t>
  </si>
  <si>
    <t>MelissaSDales@email.com</t>
  </si>
  <si>
    <t>1505 Saint Clair Street</t>
  </si>
  <si>
    <t>Southaven</t>
  </si>
  <si>
    <t>MS</t>
  </si>
  <si>
    <t>Bessie Dandridge</t>
  </si>
  <si>
    <t>BessieCDandridge@email.com</t>
  </si>
  <si>
    <t>4884 Meadow Drive</t>
  </si>
  <si>
    <t>Oklahoma City</t>
  </si>
  <si>
    <t>OK</t>
  </si>
  <si>
    <t>Barbara Fallis</t>
  </si>
  <si>
    <t>BarbaraJFallis@email.com</t>
  </si>
  <si>
    <t>4884 Cunningham Court</t>
  </si>
  <si>
    <t>Farmington Hills</t>
  </si>
  <si>
    <t>MI</t>
  </si>
  <si>
    <t>Jeffrey Hegwood</t>
  </si>
  <si>
    <t>JeffreyMHegwood@email.com</t>
  </si>
  <si>
    <t>2663 Butternut Lane</t>
  </si>
  <si>
    <t>Benton</t>
  </si>
  <si>
    <t>IL</t>
  </si>
  <si>
    <t>Cindy Hoch</t>
  </si>
  <si>
    <t>CindyJHoch@email.com</t>
  </si>
  <si>
    <t>4187 Straford Park</t>
  </si>
  <si>
    <t>Lexington</t>
  </si>
  <si>
    <t>KY</t>
  </si>
  <si>
    <t>Judith Jamison</t>
  </si>
  <si>
    <t>JudithMJamison@email.com</t>
  </si>
  <si>
    <t>2433 Byers Lane</t>
  </si>
  <si>
    <t>Marysville</t>
  </si>
  <si>
    <t>CA</t>
  </si>
  <si>
    <t>Kim Johnson</t>
  </si>
  <si>
    <t>KimVJohnson@email.com</t>
  </si>
  <si>
    <t>2037 Lochmere Lane</t>
  </si>
  <si>
    <t>Plainville</t>
  </si>
  <si>
    <t>CT</t>
  </si>
  <si>
    <t>Laura Juarez</t>
  </si>
  <si>
    <t>LauraDJuarez@email.com</t>
  </si>
  <si>
    <t>1916 Horseshoe Lane</t>
  </si>
  <si>
    <t>Fort Washington</t>
  </si>
  <si>
    <t>PA</t>
  </si>
  <si>
    <t>Kathleen McMullen</t>
  </si>
  <si>
    <t>KathleenRMcMullen@email.com</t>
  </si>
  <si>
    <t>1564 Daylene Drive</t>
  </si>
  <si>
    <t>Ann Arbor</t>
  </si>
  <si>
    <t>Sherry Michel</t>
  </si>
  <si>
    <t>SherryRMichel@email.com</t>
  </si>
  <si>
    <t>1870 Franklin Avenue</t>
  </si>
  <si>
    <t>Corpus Christi</t>
  </si>
  <si>
    <t>Dustin Moore</t>
  </si>
  <si>
    <t>DustinSMoore@email.com</t>
  </si>
  <si>
    <t>4793 Oakway Lane</t>
  </si>
  <si>
    <t>Los Angeles</t>
  </si>
  <si>
    <t>Pedro Penton</t>
  </si>
  <si>
    <t>PedroAPenton@email.com</t>
  </si>
  <si>
    <t>4316 Pickens Way</t>
  </si>
  <si>
    <t>Pecan Gap</t>
  </si>
  <si>
    <t>Stanley Pino</t>
  </si>
  <si>
    <t>StanleyMPino@email.com</t>
  </si>
  <si>
    <t>2155 Zappia Drive</t>
  </si>
  <si>
    <t>Charlene Schafer</t>
  </si>
  <si>
    <t>CharleneJSchafer@email.com</t>
  </si>
  <si>
    <t>2046 Comfort Court</t>
  </si>
  <si>
    <t>Madison</t>
  </si>
  <si>
    <t>WI</t>
  </si>
  <si>
    <t>Tracey Shanahan</t>
  </si>
  <si>
    <t>TraceyWShanahan@email.com</t>
  </si>
  <si>
    <t>3036 Emily Renzelli Boulevard</t>
  </si>
  <si>
    <t>San Jose</t>
  </si>
  <si>
    <t>Saundra Sparks</t>
  </si>
  <si>
    <t>SaundraASparks@email.com</t>
  </si>
  <si>
    <t>3464 Stanton Hollow Road</t>
  </si>
  <si>
    <t>Waltham</t>
  </si>
  <si>
    <t>MA</t>
  </si>
  <si>
    <t>Everett Watkins</t>
  </si>
  <si>
    <t>EverettBWatkins@email.com</t>
  </si>
  <si>
    <t>500 Goldleaf Lane</t>
  </si>
  <si>
    <t>Rochelle Park</t>
  </si>
  <si>
    <t>NJ</t>
  </si>
  <si>
    <t>Tori Perry</t>
  </si>
  <si>
    <t>toriperry@email.com</t>
  </si>
  <si>
    <t>4706 Fulton Street</t>
  </si>
  <si>
    <t>Parkersburg</t>
  </si>
  <si>
    <t>NC</t>
  </si>
  <si>
    <t>Kimberly Reynolds</t>
  </si>
  <si>
    <t>kimberlyreynolds@email.com</t>
  </si>
  <si>
    <t>3231 Freshour Circle</t>
  </si>
  <si>
    <t>San Antonio</t>
  </si>
  <si>
    <t>David Jarrett</t>
  </si>
  <si>
    <t>DavidJarret@email.com</t>
  </si>
  <si>
    <t>360 Pointe Lane</t>
  </si>
  <si>
    <t>Miami</t>
  </si>
  <si>
    <t>FL</t>
  </si>
  <si>
    <t>Gerald Harrell</t>
  </si>
  <si>
    <t>GeraldJarrel@email.com</t>
  </si>
  <si>
    <t>161 Goldie Lane</t>
  </si>
  <si>
    <t>Cincinnati</t>
  </si>
  <si>
    <t>Donald Bruce</t>
  </si>
  <si>
    <t>DonnyB@email.com</t>
  </si>
  <si>
    <t>1400 Vesta Drive</t>
  </si>
  <si>
    <t>Lombard</t>
  </si>
  <si>
    <t>Maria Hruska</t>
  </si>
  <si>
    <t>MariaJruska@email.com</t>
  </si>
  <si>
    <t>3399 Edsel Road</t>
  </si>
  <si>
    <t>Chris Arambula</t>
  </si>
  <si>
    <t>ChrisJrambu@email.com</t>
  </si>
  <si>
    <t>651 Honeysuckle Lane</t>
  </si>
  <si>
    <t>Aberdeen</t>
  </si>
  <si>
    <t>WA</t>
  </si>
  <si>
    <t>Michael Stevenson</t>
  </si>
  <si>
    <t>MichaelJteven@email.com</t>
  </si>
  <si>
    <t>731 Melm Street</t>
  </si>
  <si>
    <t>Providence</t>
  </si>
  <si>
    <t>RI</t>
  </si>
  <si>
    <t>Richard Lampkin</t>
  </si>
  <si>
    <t>RichardJampki@email.com</t>
  </si>
  <si>
    <t>3924 College View</t>
  </si>
  <si>
    <t>Ewing</t>
  </si>
  <si>
    <t>Gregory Stewart</t>
  </si>
  <si>
    <t>GregoryJtewar@email.com</t>
  </si>
  <si>
    <t>2683 D Street</t>
  </si>
  <si>
    <t>Southfield</t>
  </si>
  <si>
    <t>Bertha Ray</t>
  </si>
  <si>
    <t>BerthaRay@email.com</t>
  </si>
  <si>
    <t>1799 Jehovah Drive</t>
  </si>
  <si>
    <t>Edinburg</t>
  </si>
  <si>
    <t>VA</t>
  </si>
  <si>
    <t>Effie Alexander</t>
  </si>
  <si>
    <t>EffieJlexan@email.com</t>
  </si>
  <si>
    <t>4349 Mandan Road</t>
  </si>
  <si>
    <t>Huzzah</t>
  </si>
  <si>
    <t>MO</t>
  </si>
  <si>
    <t>Glenn Bingham</t>
  </si>
  <si>
    <t>GlennJingha@email.com</t>
  </si>
  <si>
    <t>3858 Dark Hollow Road</t>
  </si>
  <si>
    <t>Highland</t>
  </si>
  <si>
    <t>Courtney Jones</t>
  </si>
  <si>
    <t>courtneyJones@email.com</t>
  </si>
  <si>
    <t>2103 Hoffman Avenue</t>
  </si>
  <si>
    <t>Huntington</t>
  </si>
  <si>
    <t>NY</t>
  </si>
  <si>
    <t>Cecil Simon</t>
  </si>
  <si>
    <t>cecilsimon@email.com</t>
  </si>
  <si>
    <t>4196 Grey Fox Farm Road</t>
  </si>
  <si>
    <t>Houston</t>
  </si>
  <si>
    <t>Richard Newell</t>
  </si>
  <si>
    <t>RichardJewell@email.com</t>
  </si>
  <si>
    <t>1734 Euclid Avenue</t>
  </si>
  <si>
    <t>San Luis Obispo</t>
  </si>
  <si>
    <t>Kevin Mann</t>
  </si>
  <si>
    <t>kevinmann@email.com</t>
  </si>
  <si>
    <t>1807 Neuport Lane</t>
  </si>
  <si>
    <t>Smyrna</t>
  </si>
  <si>
    <t>GA</t>
  </si>
  <si>
    <t>Gregory Johnson</t>
  </si>
  <si>
    <t>GregoryJohnso@email.com</t>
  </si>
  <si>
    <t>3002 Old Dear Lane</t>
  </si>
  <si>
    <t>Cuddebackville</t>
  </si>
  <si>
    <t>Kristina Bridges</t>
  </si>
  <si>
    <t>KristinaJridge@email.com</t>
  </si>
  <si>
    <t>4365 Mudlick Road</t>
  </si>
  <si>
    <t>Spokane</t>
  </si>
  <si>
    <t>Amy Coleman</t>
  </si>
  <si>
    <t>AmyJolema@email.com</t>
  </si>
  <si>
    <t>3311 Maloy Court</t>
  </si>
  <si>
    <t>Topeka</t>
  </si>
  <si>
    <t>KS</t>
  </si>
  <si>
    <t>Sharyn Houston</t>
  </si>
  <si>
    <t>SharynJousto@email.com</t>
  </si>
  <si>
    <t>4008 Poling Farm Road</t>
  </si>
  <si>
    <t>Decatur</t>
  </si>
  <si>
    <t>NE</t>
  </si>
  <si>
    <t>Lisa Kincade</t>
  </si>
  <si>
    <t>LisaJincad@email.com</t>
  </si>
  <si>
    <t>2772 Willow Greene Drive</t>
  </si>
  <si>
    <t>Montgomery</t>
  </si>
  <si>
    <t>AL</t>
  </si>
  <si>
    <t>Joseph Costello</t>
  </si>
  <si>
    <t>JosephJostel@email.com</t>
  </si>
  <si>
    <t>3336 Providence Lane</t>
  </si>
  <si>
    <t>Baldwin Park</t>
  </si>
  <si>
    <t>John Carpenter</t>
  </si>
  <si>
    <t>JohnJarpen@email.com</t>
  </si>
  <si>
    <t>1574 Winding Way</t>
  </si>
  <si>
    <t>William Franco</t>
  </si>
  <si>
    <t>WilliamJranco@email.com</t>
  </si>
  <si>
    <t>3554 Stonecoal Road</t>
  </si>
  <si>
    <t>Defiance</t>
  </si>
  <si>
    <t>Sandra Stewart</t>
  </si>
  <si>
    <t>SandraJtewar@email.com</t>
  </si>
  <si>
    <t>3604 Washington Avenue</t>
  </si>
  <si>
    <t>Jackson</t>
  </si>
  <si>
    <t>Dan Munoz</t>
  </si>
  <si>
    <t>DanMunoz@email.com</t>
  </si>
  <si>
    <t>2100 Rosebud Avenue</t>
  </si>
  <si>
    <t>Lead Hill</t>
  </si>
  <si>
    <t>AR</t>
  </si>
  <si>
    <t>Laura Homan</t>
  </si>
  <si>
    <t>LauraHoman@email.com</t>
  </si>
  <si>
    <t>4342 Hamilton Drive</t>
  </si>
  <si>
    <t>Terence Patterson</t>
  </si>
  <si>
    <t>TerenceJatter@email.com</t>
  </si>
  <si>
    <t>3256 Trymore Road</t>
  </si>
  <si>
    <t>Garvin</t>
  </si>
  <si>
    <t>MN</t>
  </si>
  <si>
    <t>Justin Dossantos</t>
  </si>
  <si>
    <t>JustinJossan@email.com</t>
  </si>
  <si>
    <t>4380 James Martin Circle</t>
  </si>
  <si>
    <t>Peggy Jones</t>
  </si>
  <si>
    <t>PeggyJones@email.com</t>
  </si>
  <si>
    <t>2660 Giraffe Hill Drive</t>
  </si>
  <si>
    <t>Allen</t>
  </si>
  <si>
    <t>Dale Yeager</t>
  </si>
  <si>
    <t>DaleJeager@email.com</t>
  </si>
  <si>
    <t>3752 Grand Avenue</t>
  </si>
  <si>
    <t>Maitland</t>
  </si>
  <si>
    <t>Ramon Sinclair</t>
  </si>
  <si>
    <t>RamonJincla@email.com</t>
  </si>
  <si>
    <t>3246 Walnut Drive</t>
  </si>
  <si>
    <t>Nelvik</t>
  </si>
  <si>
    <t>ND</t>
  </si>
  <si>
    <t>John Clark</t>
  </si>
  <si>
    <t>Jclark@email.com</t>
  </si>
  <si>
    <t>964 Spring Avenue</t>
  </si>
  <si>
    <t>Philadelphia</t>
  </si>
  <si>
    <t>Ernest Pritchard</t>
  </si>
  <si>
    <t>ErnestJritch@email.com</t>
  </si>
  <si>
    <t>2984 Valley View Drive</t>
  </si>
  <si>
    <t>Boston</t>
  </si>
  <si>
    <t>Janet Schultz</t>
  </si>
  <si>
    <t>JanetJchult@email.com</t>
  </si>
  <si>
    <t>4509 Caldwell Road</t>
  </si>
  <si>
    <t>Geneseo</t>
  </si>
  <si>
    <t>Glenda Hart</t>
  </si>
  <si>
    <t>GlendaHart@email.com</t>
  </si>
  <si>
    <t>4788 Stewart Street</t>
  </si>
  <si>
    <t>Indianapolis</t>
  </si>
  <si>
    <t>IN</t>
  </si>
  <si>
    <t>Marisa Dunson</t>
  </si>
  <si>
    <t>MarisaJunson@email.com</t>
  </si>
  <si>
    <t>2138 Andy Street</t>
  </si>
  <si>
    <t>Wessington</t>
  </si>
  <si>
    <t>SD</t>
  </si>
  <si>
    <t>Jennifer Jones</t>
  </si>
  <si>
    <t>JenJones@email.com</t>
  </si>
  <si>
    <t>3802 White Pine Lane</t>
  </si>
  <si>
    <t>Blacksburg</t>
  </si>
  <si>
    <t>Cynthia Bohrer</t>
  </si>
  <si>
    <t>CynthiaJohrer@email.com</t>
  </si>
  <si>
    <t>2059 Cook Hill Road</t>
  </si>
  <si>
    <t>New Haven</t>
  </si>
  <si>
    <t>Lisa Brown</t>
  </si>
  <si>
    <t>LisaBrown@email.com</t>
  </si>
  <si>
    <t>4908 Grant View Drive</t>
  </si>
  <si>
    <t>Milwaukee</t>
  </si>
  <si>
    <t>Cynthia Lynch</t>
  </si>
  <si>
    <t>CynthiaLynch@email.com</t>
  </si>
  <si>
    <t>110 Glen Street</t>
  </si>
  <si>
    <t>Farmington</t>
  </si>
  <si>
    <t>Kenneth Yates</t>
  </si>
  <si>
    <t>KennethYates@email.com</t>
  </si>
  <si>
    <t>2865 Plainfield Avenue</t>
  </si>
  <si>
    <t>Syracuse</t>
  </si>
  <si>
    <t>Roy Harada</t>
  </si>
  <si>
    <t>RoyJarada@email.com</t>
  </si>
  <si>
    <t>40 Overlook Drive</t>
  </si>
  <si>
    <t>Rena Moreno</t>
  </si>
  <si>
    <t>RenaJoreno@email.com</t>
  </si>
  <si>
    <t>3225 Hinkle Deegan Lake Road</t>
  </si>
  <si>
    <t>Ithaca</t>
  </si>
  <si>
    <t>Tina Grow</t>
  </si>
  <si>
    <t>TinaGrow@email.com</t>
  </si>
  <si>
    <t>4216 Modoc Alley</t>
  </si>
  <si>
    <t>Boise</t>
  </si>
  <si>
    <t>ID</t>
  </si>
  <si>
    <t>Alan Longacre</t>
  </si>
  <si>
    <t>AlanJongac@email.com</t>
  </si>
  <si>
    <t>1804 Geneva Street</t>
  </si>
  <si>
    <t>Garden City</t>
  </si>
  <si>
    <t>Eloisa Hurst</t>
  </si>
  <si>
    <t>EloisaHurst@email.com</t>
  </si>
  <si>
    <t>4899 Butternut Lane</t>
  </si>
  <si>
    <t>East Saint Louis</t>
  </si>
  <si>
    <t>Jeanette Stepp</t>
  </si>
  <si>
    <t>JeanStepp@email.com</t>
  </si>
  <si>
    <t>3684 Calico Drive</t>
  </si>
  <si>
    <t>Tukwila</t>
  </si>
  <si>
    <t>KimJohnso@email.com</t>
  </si>
  <si>
    <t>BarbaraJallis@email.com</t>
  </si>
  <si>
    <t>DustyMoore@email.com</t>
  </si>
  <si>
    <t>CindyHoch@email.com</t>
  </si>
  <si>
    <t>CharleneJchafe@email.com</t>
  </si>
  <si>
    <t>EverettJatkin@email.com</t>
  </si>
  <si>
    <t>LauraJuarez@email.com</t>
  </si>
  <si>
    <t>BessieJandri@email.com</t>
  </si>
  <si>
    <t>SaundraJparks@email.com</t>
  </si>
  <si>
    <t>MelDales@email.com</t>
  </si>
  <si>
    <t>KaraJooker@email.com</t>
  </si>
  <si>
    <t>SusieBrown@email.com</t>
  </si>
  <si>
    <t>TraceyJhanah@email.com</t>
  </si>
  <si>
    <t>stanPino@email.com</t>
  </si>
  <si>
    <t>SilviaJrmstr@email.com</t>
  </si>
  <si>
    <t>JudithJamiso@email.com</t>
  </si>
  <si>
    <t>KathleenJullen@email.com</t>
  </si>
  <si>
    <t>PedroJenton@email.com</t>
  </si>
  <si>
    <t>JeffreyJegwoo@email.com</t>
  </si>
  <si>
    <t>SherryJichel@email.com</t>
  </si>
  <si>
    <t>John Mullen</t>
  </si>
  <si>
    <t>JohnJullen@email.com</t>
  </si>
  <si>
    <t>766 Lynn Ogden Lane</t>
  </si>
  <si>
    <t>Beaumont</t>
  </si>
  <si>
    <t>UT</t>
  </si>
  <si>
    <t>Andrea Millet</t>
  </si>
  <si>
    <t>AndreaJillet@email.com</t>
  </si>
  <si>
    <t>1009 Rosebud Avenue</t>
  </si>
  <si>
    <t>Little Rock</t>
  </si>
  <si>
    <t>Brenda Kornegay</t>
  </si>
  <si>
    <t>BrendaJorneg@email.com</t>
  </si>
  <si>
    <t>846 Sand Fork Road</t>
  </si>
  <si>
    <t>South Bend</t>
  </si>
  <si>
    <t>Yolanda Simmons</t>
  </si>
  <si>
    <t>YolandaJimmon@email.com</t>
  </si>
  <si>
    <t>2821 Jacobs Street</t>
  </si>
  <si>
    <t>Pittsburgh</t>
  </si>
  <si>
    <t>Susan Ratner</t>
  </si>
  <si>
    <t>SusanJatner@email.com</t>
  </si>
  <si>
    <t>4587 Heather Sees Way</t>
  </si>
  <si>
    <t>Tulsa</t>
  </si>
  <si>
    <t>Margaret Nystrom</t>
  </si>
  <si>
    <t>MargaretJystro@email.com</t>
  </si>
  <si>
    <t>2639 Comfort Court</t>
  </si>
  <si>
    <t>Leroy Baskin</t>
  </si>
  <si>
    <t>LeroyJaskin@email.com</t>
  </si>
  <si>
    <t>4900 Dye Street</t>
  </si>
  <si>
    <t>Phoenix</t>
  </si>
  <si>
    <t>AZ</t>
  </si>
  <si>
    <t>Charles Ingram</t>
  </si>
  <si>
    <t>CharlesJngram@email.com</t>
  </si>
  <si>
    <t>3422 Rogers Street</t>
  </si>
  <si>
    <t>South Lebanon</t>
  </si>
  <si>
    <t>Nancy Mohan</t>
  </si>
  <si>
    <t>NachMohan@@email.com</t>
  </si>
  <si>
    <t>1735 Peck Street</t>
  </si>
  <si>
    <t>Manchester</t>
  </si>
  <si>
    <t>NH</t>
  </si>
  <si>
    <t>Jason Jordan</t>
  </si>
  <si>
    <t>JasonJordan@email.com</t>
  </si>
  <si>
    <t>4006 Poplar Avenue</t>
  </si>
  <si>
    <t>San Diego</t>
  </si>
  <si>
    <t>Lindsey Peoples</t>
  </si>
  <si>
    <t>LindseyJeople@email.com</t>
  </si>
  <si>
    <t>2032 Mattson Street</t>
  </si>
  <si>
    <t>Keizer</t>
  </si>
  <si>
    <t>OR</t>
  </si>
  <si>
    <t>Esperanza Sandoval</t>
  </si>
  <si>
    <t>EsperanzaJandov@email.com</t>
  </si>
  <si>
    <t>4336 Richison Drive</t>
  </si>
  <si>
    <t>Libby</t>
  </si>
  <si>
    <t>MT</t>
  </si>
  <si>
    <t>Mark Patrick</t>
  </si>
  <si>
    <t>MarkJatric@email.com</t>
  </si>
  <si>
    <t>271 Browning Lane</t>
  </si>
  <si>
    <t>Tamara Krieg</t>
  </si>
  <si>
    <t>TamaraKreig@email.com</t>
  </si>
  <si>
    <t>2055 Callison Lane</t>
  </si>
  <si>
    <t>DE</t>
  </si>
  <si>
    <t>Michele Golden</t>
  </si>
  <si>
    <t>MicheleJolden@email.com</t>
  </si>
  <si>
    <t>28 Nicholas Street</t>
  </si>
  <si>
    <t>ITECH Corp</t>
  </si>
  <si>
    <t>Sales Data</t>
  </si>
  <si>
    <t>Sale #</t>
  </si>
  <si>
    <t>Seller</t>
  </si>
  <si>
    <t>Units Sold</t>
  </si>
  <si>
    <t>Order Total</t>
  </si>
  <si>
    <t>Eric</t>
  </si>
  <si>
    <t>Unit Cost:</t>
  </si>
  <si>
    <t>Sales Goals</t>
  </si>
  <si>
    <t>Current Sales</t>
  </si>
  <si>
    <t>Desired Sales</t>
  </si>
  <si>
    <t>Total Units Sold:</t>
  </si>
  <si>
    <t>Cost per Unit</t>
  </si>
  <si>
    <t>Total Revenue:</t>
  </si>
  <si>
    <t>ITECH CORP</t>
  </si>
  <si>
    <t>Home Loan Calculator</t>
  </si>
  <si>
    <t>Annual Interest Rate</t>
  </si>
  <si>
    <t>Payments per Year</t>
  </si>
  <si>
    <t>Interest Rate per Pay Period (RATE)</t>
  </si>
  <si>
    <t>Number of Years</t>
  </si>
  <si>
    <t>Total Number of Payements (NPER)</t>
  </si>
  <si>
    <t>Loan Amount (PV)</t>
  </si>
  <si>
    <t>Monthly Payment (PMT)</t>
  </si>
  <si>
    <t>Donors who give $50 or more receive a free gift.</t>
  </si>
  <si>
    <t>What grade does this student need to get on Test 3 in order to get an 80% in the class?</t>
  </si>
  <si>
    <t>Answers:</t>
  </si>
  <si>
    <t>Reg</t>
  </si>
  <si>
    <t>OT</t>
  </si>
  <si>
    <t>John</t>
  </si>
  <si>
    <t>Landyn</t>
  </si>
  <si>
    <t>Colin</t>
  </si>
  <si>
    <t>Chris</t>
  </si>
  <si>
    <t>Bob</t>
  </si>
  <si>
    <t>Nate</t>
  </si>
  <si>
    <t>Autumn</t>
  </si>
  <si>
    <t>Jade</t>
  </si>
  <si>
    <t>Javon</t>
  </si>
  <si>
    <r>
      <rPr>
        <b/>
        <i/>
        <sz val="11"/>
        <color rgb="FF7F7F7F"/>
        <rFont val="Calibri"/>
        <family val="2"/>
        <scheme val="minor"/>
      </rPr>
      <t>Directions:</t>
    </r>
    <r>
      <rPr>
        <i/>
        <sz val="11"/>
        <color rgb="FF7F7F7F"/>
        <rFont val="Calibri"/>
        <family val="2"/>
        <scheme val="minor"/>
      </rPr>
      <t xml:space="preserve"> 
</t>
    </r>
    <r>
      <rPr>
        <b/>
        <i/>
        <sz val="11"/>
        <color rgb="FF7F7F7F"/>
        <rFont val="Calibri"/>
        <family val="2"/>
        <scheme val="minor"/>
      </rPr>
      <t>1</t>
    </r>
    <r>
      <rPr>
        <i/>
        <sz val="11"/>
        <color rgb="FF7F7F7F"/>
        <rFont val="Calibri"/>
        <family val="2"/>
        <scheme val="minor"/>
      </rPr>
      <t xml:space="preserve">. How many more units would need to be sold in order to see a Total Revenue of $200,000
</t>
    </r>
    <r>
      <rPr>
        <b/>
        <i/>
        <sz val="11"/>
        <color rgb="FF7F7F7F"/>
        <rFont val="Calibri"/>
        <family val="2"/>
        <scheme val="minor"/>
      </rPr>
      <t>2</t>
    </r>
    <r>
      <rPr>
        <i/>
        <sz val="11"/>
        <color rgb="FF7F7F7F"/>
        <rFont val="Calibri"/>
        <family val="2"/>
        <scheme val="minor"/>
      </rPr>
      <t>. How much would you have to raise the current price of a unit to see the same revenue.
Enter your answers in the two cells beneath here. Use the above sheet however you wish.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</si>
</sst>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mmmm&quot; &quot;d&quot;, &quot;yyyy"/>
    <numFmt numFmtId="165" formatCode="mm/dd/yy"/>
    <numFmt numFmtId="166" formatCode="0.00;General;&quot;-&quot;"/>
    <numFmt numFmtId="167" formatCode="[$$-409]#,##0.00;[Red]&quot;-&quot;[$$-409]#,##0.00"/>
    <numFmt numFmtId="168" formatCode="_(&quot;$&quot;* #,##0_);_(&quot;$&quot;* \(#,##0\);_(&quot;$&quot;* &quot;-&quot;??_);_(@_)"/>
    <numFmt numFmtId="169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Liberation Sans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0"/>
      <name val="Segoe UI Semilight"/>
      <family val="2"/>
    </font>
    <font>
      <sz val="11"/>
      <color theme="1"/>
      <name val="Segoe UI Semilight"/>
      <family val="2"/>
    </font>
    <font>
      <b/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2B2B2"/>
        <bgColor rgb="FFB2B2B2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5" tint="0.3999755851924192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5" tint="0.39997558519241921"/>
      </right>
      <top style="medium">
        <color indexed="64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3" fillId="0" borderId="10" applyNumberFormat="0" applyFill="0" applyAlignment="0" applyProtection="0"/>
    <xf numFmtId="0" fontId="4" fillId="0" borderId="11" applyNumberFormat="0" applyFill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14" fillId="8" borderId="33" applyNumberFormat="0" applyAlignment="0" applyProtection="0"/>
    <xf numFmtId="0" fontId="15" fillId="9" borderId="34" applyNumberFormat="0" applyAlignment="0" applyProtection="0"/>
    <xf numFmtId="0" fontId="16" fillId="9" borderId="33" applyNumberFormat="0" applyAlignment="0" applyProtection="0"/>
  </cellStyleXfs>
  <cellXfs count="110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164" fontId="0" fillId="2" borderId="1" xfId="0" applyNumberFormat="1" applyFill="1" applyBorder="1" applyAlignment="1">
      <alignment horizontal="left"/>
    </xf>
    <xf numFmtId="0" fontId="0" fillId="2" borderId="1" xfId="0" applyFill="1" applyBorder="1"/>
    <xf numFmtId="165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2" fontId="0" fillId="0" borderId="0" xfId="0" applyNumberFormat="1"/>
    <xf numFmtId="166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0" borderId="0" xfId="0" applyFont="1"/>
    <xf numFmtId="167" fontId="2" fillId="2" borderId="0" xfId="0" applyNumberFormat="1" applyFont="1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10" fontId="0" fillId="2" borderId="6" xfId="0" applyNumberFormat="1" applyFill="1" applyBorder="1"/>
    <xf numFmtId="0" fontId="0" fillId="2" borderId="7" xfId="0" applyFill="1" applyBorder="1"/>
    <xf numFmtId="10" fontId="0" fillId="2" borderId="8" xfId="0" applyNumberFormat="1" applyFill="1" applyBorder="1"/>
    <xf numFmtId="0" fontId="2" fillId="0" borderId="1" xfId="0" applyFont="1" applyBorder="1"/>
    <xf numFmtId="167" fontId="0" fillId="0" borderId="0" xfId="0" applyNumberFormat="1"/>
    <xf numFmtId="0" fontId="0" fillId="0" borderId="0" xfId="0" applyBorder="1"/>
    <xf numFmtId="0" fontId="2" fillId="0" borderId="9" xfId="0" applyFont="1" applyBorder="1"/>
    <xf numFmtId="44" fontId="0" fillId="0" borderId="0" xfId="1" applyFont="1"/>
    <xf numFmtId="44" fontId="0" fillId="0" borderId="0" xfId="0" applyNumberFormat="1"/>
    <xf numFmtId="0" fontId="0" fillId="0" borderId="0" xfId="0"/>
    <xf numFmtId="9" fontId="0" fillId="0" borderId="0" xfId="0" applyNumberFormat="1"/>
    <xf numFmtId="8" fontId="0" fillId="0" borderId="0" xfId="0" applyNumberFormat="1"/>
    <xf numFmtId="0" fontId="6" fillId="0" borderId="0" xfId="0" applyFont="1"/>
    <xf numFmtId="0" fontId="8" fillId="3" borderId="0" xfId="5" applyFont="1" applyAlignment="1">
      <alignment horizontal="center"/>
    </xf>
    <xf numFmtId="44" fontId="0" fillId="0" borderId="15" xfId="1" applyFont="1" applyBorder="1"/>
    <xf numFmtId="44" fontId="0" fillId="0" borderId="17" xfId="1" applyFont="1" applyBorder="1"/>
    <xf numFmtId="0" fontId="4" fillId="0" borderId="0" xfId="4"/>
    <xf numFmtId="0" fontId="4" fillId="0" borderId="11" xfId="3"/>
    <xf numFmtId="10" fontId="5" fillId="3" borderId="14" xfId="5" applyNumberFormat="1" applyFont="1" applyBorder="1"/>
    <xf numFmtId="10" fontId="5" fillId="3" borderId="16" xfId="5" applyNumberFormat="1" applyFont="1" applyBorder="1"/>
    <xf numFmtId="0" fontId="5" fillId="3" borderId="14" xfId="5" applyNumberFormat="1" applyFont="1" applyBorder="1"/>
    <xf numFmtId="168" fontId="5" fillId="3" borderId="14" xfId="1" applyNumberFormat="1" applyFont="1" applyFill="1" applyBorder="1"/>
    <xf numFmtId="0" fontId="6" fillId="0" borderId="12" xfId="0" applyFont="1" applyBorder="1"/>
    <xf numFmtId="0" fontId="5" fillId="3" borderId="18" xfId="5" applyFont="1" applyBorder="1"/>
    <xf numFmtId="0" fontId="5" fillId="3" borderId="13" xfId="5" applyFont="1" applyBorder="1"/>
    <xf numFmtId="0" fontId="0" fillId="0" borderId="0" xfId="0"/>
    <xf numFmtId="0" fontId="0" fillId="0" borderId="0" xfId="0" applyAlignment="1"/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1" fillId="6" borderId="22" xfId="0" applyFont="1" applyFill="1" applyBorder="1" applyAlignment="1">
      <alignment horizontal="center" vertical="center"/>
    </xf>
    <xf numFmtId="0" fontId="12" fillId="7" borderId="23" xfId="0" applyFont="1" applyFill="1" applyBorder="1" applyAlignment="1">
      <alignment horizontal="left"/>
    </xf>
    <xf numFmtId="0" fontId="12" fillId="7" borderId="24" xfId="0" applyFont="1" applyFill="1" applyBorder="1" applyAlignment="1">
      <alignment horizontal="left"/>
    </xf>
    <xf numFmtId="0" fontId="12" fillId="7" borderId="24" xfId="0" applyFont="1" applyFill="1" applyBorder="1" applyAlignment="1">
      <alignment horizontal="center"/>
    </xf>
    <xf numFmtId="169" fontId="12" fillId="7" borderId="25" xfId="0" applyNumberFormat="1" applyFont="1" applyFill="1" applyBorder="1" applyAlignment="1">
      <alignment horizontal="center"/>
    </xf>
    <xf numFmtId="0" fontId="12" fillId="0" borderId="20" xfId="0" applyFont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12" fillId="0" borderId="21" xfId="0" applyFont="1" applyBorder="1" applyAlignment="1">
      <alignment horizontal="center"/>
    </xf>
    <xf numFmtId="169" fontId="12" fillId="0" borderId="26" xfId="0" applyNumberFormat="1" applyFont="1" applyBorder="1" applyAlignment="1">
      <alignment horizontal="center"/>
    </xf>
    <xf numFmtId="0" fontId="12" fillId="7" borderId="2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center"/>
    </xf>
    <xf numFmtId="169" fontId="12" fillId="7" borderId="26" xfId="0" applyNumberFormat="1" applyFont="1" applyFill="1" applyBorder="1" applyAlignment="1">
      <alignment horizontal="center"/>
    </xf>
    <xf numFmtId="0" fontId="12" fillId="7" borderId="20" xfId="0" applyFont="1" applyFill="1" applyBorder="1"/>
    <xf numFmtId="0" fontId="12" fillId="7" borderId="21" xfId="0" applyFont="1" applyFill="1" applyBorder="1"/>
    <xf numFmtId="0" fontId="12" fillId="0" borderId="20" xfId="0" applyFont="1" applyBorder="1"/>
    <xf numFmtId="0" fontId="12" fillId="0" borderId="21" xfId="0" applyFont="1" applyBorder="1"/>
    <xf numFmtId="0" fontId="12" fillId="0" borderId="27" xfId="0" applyFont="1" applyBorder="1"/>
    <xf numFmtId="0" fontId="12" fillId="0" borderId="28" xfId="0" applyFont="1" applyBorder="1"/>
    <xf numFmtId="0" fontId="12" fillId="0" borderId="28" xfId="0" applyFont="1" applyBorder="1" applyAlignment="1">
      <alignment horizontal="center"/>
    </xf>
    <xf numFmtId="169" fontId="12" fillId="0" borderId="29" xfId="0" applyNumberFormat="1" applyFont="1" applyBorder="1" applyAlignment="1">
      <alignment horizontal="center"/>
    </xf>
    <xf numFmtId="44" fontId="0" fillId="0" borderId="0" xfId="0" applyNumberFormat="1" applyFont="1"/>
    <xf numFmtId="0" fontId="7" fillId="4" borderId="31" xfId="8" applyBorder="1"/>
    <xf numFmtId="0" fontId="1" fillId="5" borderId="32" xfId="9" applyBorder="1"/>
    <xf numFmtId="0" fontId="3" fillId="0" borderId="0" xfId="2" applyBorder="1" applyAlignment="1">
      <alignment horizontal="center"/>
    </xf>
    <xf numFmtId="0" fontId="0" fillId="0" borderId="30" xfId="0" applyBorder="1"/>
    <xf numFmtId="44" fontId="0" fillId="0" borderId="30" xfId="1" applyFont="1" applyBorder="1"/>
    <xf numFmtId="0" fontId="0" fillId="0" borderId="0" xfId="0"/>
    <xf numFmtId="0" fontId="15" fillId="9" borderId="34" xfId="11"/>
    <xf numFmtId="9" fontId="14" fillId="8" borderId="33" xfId="10" applyNumberFormat="1"/>
    <xf numFmtId="0" fontId="14" fillId="8" borderId="33" xfId="10"/>
    <xf numFmtId="0" fontId="16" fillId="9" borderId="33" xfId="12"/>
    <xf numFmtId="8" fontId="14" fillId="8" borderId="33" xfId="10" applyNumberFormat="1"/>
    <xf numFmtId="0" fontId="0" fillId="0" borderId="0" xfId="0"/>
    <xf numFmtId="1" fontId="0" fillId="0" borderId="0" xfId="0" applyNumberFormat="1" applyFont="1" applyAlignment="1">
      <alignment horizontal="left" indent="5"/>
    </xf>
    <xf numFmtId="0" fontId="7" fillId="3" borderId="0" xfId="5"/>
    <xf numFmtId="44" fontId="0" fillId="0" borderId="1" xfId="0" applyNumberFormat="1" applyBorder="1"/>
    <xf numFmtId="167" fontId="16" fillId="9" borderId="33" xfId="12" applyNumberFormat="1"/>
    <xf numFmtId="14" fontId="16" fillId="9" borderId="33" xfId="12" applyNumberFormat="1"/>
    <xf numFmtId="2" fontId="16" fillId="9" borderId="33" xfId="12" applyNumberFormat="1"/>
    <xf numFmtId="44" fontId="0" fillId="0" borderId="0" xfId="1" applyFont="1" applyBorder="1"/>
    <xf numFmtId="44" fontId="0" fillId="0" borderId="19" xfId="1" applyFont="1" applyBorder="1"/>
    <xf numFmtId="0" fontId="10" fillId="0" borderId="12" xfId="7" applyBorder="1" applyAlignment="1">
      <alignment horizontal="left" vertical="top" wrapText="1"/>
    </xf>
    <xf numFmtId="0" fontId="10" fillId="0" borderId="13" xfId="7" applyBorder="1" applyAlignment="1">
      <alignment horizontal="left" vertical="top" wrapText="1"/>
    </xf>
    <xf numFmtId="0" fontId="10" fillId="0" borderId="14" xfId="7" applyBorder="1" applyAlignment="1">
      <alignment horizontal="left" vertical="top" wrapText="1"/>
    </xf>
    <xf numFmtId="0" fontId="10" fillId="0" borderId="15" xfId="7" applyBorder="1" applyAlignment="1">
      <alignment horizontal="left" vertical="top" wrapText="1"/>
    </xf>
    <xf numFmtId="0" fontId="10" fillId="0" borderId="16" xfId="7" applyBorder="1" applyAlignment="1">
      <alignment horizontal="left" vertical="top" wrapText="1"/>
    </xf>
    <xf numFmtId="0" fontId="10" fillId="0" borderId="17" xfId="7" applyBorder="1" applyAlignment="1">
      <alignment horizontal="left" vertical="top" wrapText="1"/>
    </xf>
    <xf numFmtId="0" fontId="9" fillId="0" borderId="0" xfId="6" applyAlignment="1">
      <alignment horizontal="center" vertical="center"/>
    </xf>
    <xf numFmtId="0" fontId="3" fillId="0" borderId="10" xfId="2" applyAlignment="1">
      <alignment horizontal="center"/>
    </xf>
    <xf numFmtId="0" fontId="10" fillId="0" borderId="0" xfId="7" applyAlignment="1">
      <alignment horizontal="left" vertical="top" wrapText="1"/>
    </xf>
    <xf numFmtId="0" fontId="9" fillId="0" borderId="0" xfId="6" applyAlignment="1">
      <alignment horizontal="center"/>
    </xf>
    <xf numFmtId="0" fontId="4" fillId="0" borderId="11" xfId="3" applyAlignment="1">
      <alignment horizontal="center"/>
    </xf>
    <xf numFmtId="0" fontId="4" fillId="0" borderId="0" xfId="3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/>
    <xf numFmtId="0" fontId="8" fillId="3" borderId="0" xfId="5" applyFont="1" applyAlignment="1">
      <alignment horizontal="center"/>
    </xf>
    <xf numFmtId="0" fontId="0" fillId="0" borderId="0" xfId="0" applyNumberFormat="1"/>
    <xf numFmtId="44" fontId="0" fillId="0" borderId="0" xfId="1" applyNumberFormat="1" applyFont="1"/>
    <xf numFmtId="8" fontId="0" fillId="0" borderId="13" xfId="0" applyNumberFormat="1" applyBorder="1"/>
    <xf numFmtId="0" fontId="5" fillId="3" borderId="16" xfId="5" applyNumberFormat="1" applyFont="1" applyBorder="1"/>
    <xf numFmtId="168" fontId="5" fillId="3" borderId="16" xfId="1" applyNumberFormat="1" applyFont="1" applyFill="1" applyBorder="1"/>
    <xf numFmtId="8" fontId="0" fillId="0" borderId="12" xfId="0" applyNumberFormat="1" applyBorder="1"/>
  </cellXfs>
  <cellStyles count="13">
    <cellStyle name="20% - Accent4" xfId="9" builtinId="42"/>
    <cellStyle name="Accent1" xfId="5" builtinId="29"/>
    <cellStyle name="Accent4" xfId="8" builtinId="41"/>
    <cellStyle name="Calculation" xfId="12" builtinId="22"/>
    <cellStyle name="Currency" xfId="1" builtinId="4"/>
    <cellStyle name="Explanatory Text" xfId="7" builtinId="53"/>
    <cellStyle name="Heading 1" xfId="2" builtinId="16"/>
    <cellStyle name="Heading 3" xfId="3" builtinId="18"/>
    <cellStyle name="Heading 4" xfId="4" builtinId="19"/>
    <cellStyle name="Input" xfId="10" builtinId="20"/>
    <cellStyle name="Normal" xfId="0" builtinId="0"/>
    <cellStyle name="Output" xfId="11" builtinId="21"/>
    <cellStyle name="Title" xfId="6" builtinId="1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bottom" textRotation="0" wrapText="0" indent="5" justifyLastLine="0" shrinkToFit="0" readingOrder="0"/>
    </dxf>
    <dxf>
      <numFmt numFmtId="34" formatCode="_(&quot;$&quot;* #,##0.00_);_(&quot;$&quot;* \(#,##0.00\);_(&quot;$&quot;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2FC81B-68C6-4D08-9D50-07B2F1C2121A}" name="Table13" displayName="Table13" ref="A5:D56" totalsRowCount="1">
  <autoFilter ref="A5:D55" xr:uid="{A68DD29E-5D2E-4F92-ADF3-F36C4FA28AC1}"/>
  <tableColumns count="4">
    <tableColumn id="1" xr3:uid="{363BEDA2-50F9-476C-B64F-20052680C173}" name="Sale #"/>
    <tableColumn id="2" xr3:uid="{3CE262E8-78EF-48EB-A481-7F24085A102F}" name="Seller" dataDxfId="3"/>
    <tableColumn id="3" xr3:uid="{08BBDA55-BE19-4631-BDA0-E1A35C650C8B}" name="Units Sold" totalsRowDxfId="1"/>
    <tableColumn id="4" xr3:uid="{4C2E721D-ED8C-4BD0-A970-E1B1B3197AD5}" name="Order Total" dataDxfId="2" totalsRowDxfId="0" dataCellStyle="Currency">
      <calculatedColumnFormula>Table13[[#This Row],[Units Sold]]*$G$3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B8" totalsRowShown="0">
  <autoFilter ref="A2:B8" xr:uid="{00000000-0009-0000-0100-000001000000}"/>
  <tableColumns count="2">
    <tableColumn id="1" xr3:uid="{00000000-0010-0000-0000-000001000000}" name="Assignment"/>
    <tableColumn id="2" xr3:uid="{00000000-0010-0000-0000-000002000000}" name="Grad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9218-EBA2-4005-B818-2D02F30B2BFA}">
  <dimension ref="A1:K105"/>
  <sheetViews>
    <sheetView tabSelected="1" workbookViewId="0"/>
  </sheetViews>
  <sheetFormatPr defaultRowHeight="15" x14ac:dyDescent="0.25"/>
  <cols>
    <col min="1" max="1" width="20" bestFit="1" customWidth="1"/>
    <col min="2" max="2" width="31.5703125" bestFit="1" customWidth="1"/>
    <col min="3" max="3" width="30.7109375" bestFit="1" customWidth="1"/>
    <col min="4" max="4" width="16.5703125" bestFit="1" customWidth="1"/>
    <col min="5" max="5" width="6.85546875" bestFit="1" customWidth="1"/>
    <col min="6" max="6" width="6.7109375" bestFit="1" customWidth="1"/>
    <col min="7" max="7" width="11" bestFit="1" customWidth="1"/>
    <col min="8" max="8" width="11.42578125" bestFit="1" customWidth="1"/>
  </cols>
  <sheetData>
    <row r="1" spans="1:11" ht="17.25" thickBot="1" x14ac:dyDescent="0.3">
      <c r="A1" s="45" t="s">
        <v>73</v>
      </c>
      <c r="B1" s="46" t="s">
        <v>74</v>
      </c>
      <c r="C1" s="46" t="s">
        <v>75</v>
      </c>
      <c r="D1" s="46" t="s">
        <v>76</v>
      </c>
      <c r="E1" s="46" t="s">
        <v>50</v>
      </c>
      <c r="F1" s="46" t="s">
        <v>77</v>
      </c>
      <c r="G1" s="46" t="s">
        <v>78</v>
      </c>
      <c r="H1" s="47" t="s">
        <v>79</v>
      </c>
    </row>
    <row r="2" spans="1:11" ht="16.5" x14ac:dyDescent="0.3">
      <c r="A2" s="48" t="s">
        <v>80</v>
      </c>
      <c r="B2" s="49" t="s">
        <v>81</v>
      </c>
      <c r="C2" s="49" t="s">
        <v>82</v>
      </c>
      <c r="D2" s="49" t="s">
        <v>83</v>
      </c>
      <c r="E2" s="50" t="s">
        <v>84</v>
      </c>
      <c r="F2" s="50">
        <v>43215</v>
      </c>
      <c r="G2" s="51">
        <v>52</v>
      </c>
      <c r="H2" s="27"/>
    </row>
    <row r="3" spans="1:11" ht="16.5" x14ac:dyDescent="0.3">
      <c r="A3" s="52" t="s">
        <v>85</v>
      </c>
      <c r="B3" s="53" t="s">
        <v>86</v>
      </c>
      <c r="C3" s="53" t="s">
        <v>87</v>
      </c>
      <c r="D3" s="53" t="s">
        <v>88</v>
      </c>
      <c r="E3" s="54" t="s">
        <v>89</v>
      </c>
      <c r="F3" s="54">
        <v>82601</v>
      </c>
      <c r="G3" s="55">
        <v>42</v>
      </c>
      <c r="H3" s="74"/>
    </row>
    <row r="4" spans="1:11" ht="16.5" x14ac:dyDescent="0.3">
      <c r="A4" s="56" t="s">
        <v>90</v>
      </c>
      <c r="B4" s="57" t="s">
        <v>91</v>
      </c>
      <c r="C4" s="57" t="s">
        <v>92</v>
      </c>
      <c r="D4" s="57" t="s">
        <v>93</v>
      </c>
      <c r="E4" s="58" t="s">
        <v>94</v>
      </c>
      <c r="F4" s="58">
        <v>77488</v>
      </c>
      <c r="G4" s="59">
        <v>20</v>
      </c>
      <c r="H4" s="74"/>
      <c r="J4" s="89" t="s">
        <v>486</v>
      </c>
      <c r="K4" s="90"/>
    </row>
    <row r="5" spans="1:11" ht="16.5" x14ac:dyDescent="0.3">
      <c r="A5" s="52" t="s">
        <v>95</v>
      </c>
      <c r="B5" s="53" t="s">
        <v>96</v>
      </c>
      <c r="C5" s="53" t="s">
        <v>97</v>
      </c>
      <c r="D5" s="53" t="s">
        <v>98</v>
      </c>
      <c r="E5" s="54" t="s">
        <v>99</v>
      </c>
      <c r="F5" s="54">
        <v>38671</v>
      </c>
      <c r="G5" s="55">
        <v>25</v>
      </c>
      <c r="H5" s="74"/>
      <c r="J5" s="91"/>
      <c r="K5" s="92"/>
    </row>
    <row r="6" spans="1:11" ht="16.5" x14ac:dyDescent="0.3">
      <c r="A6" s="56" t="s">
        <v>100</v>
      </c>
      <c r="B6" s="57" t="s">
        <v>101</v>
      </c>
      <c r="C6" s="57" t="s">
        <v>102</v>
      </c>
      <c r="D6" s="57" t="s">
        <v>103</v>
      </c>
      <c r="E6" s="58" t="s">
        <v>104</v>
      </c>
      <c r="F6" s="58">
        <v>73102</v>
      </c>
      <c r="G6" s="59">
        <v>50</v>
      </c>
      <c r="H6" s="74"/>
      <c r="J6" s="91"/>
      <c r="K6" s="92"/>
    </row>
    <row r="7" spans="1:11" ht="16.5" x14ac:dyDescent="0.3">
      <c r="A7" s="52" t="s">
        <v>105</v>
      </c>
      <c r="B7" s="53" t="s">
        <v>106</v>
      </c>
      <c r="C7" s="53" t="s">
        <v>107</v>
      </c>
      <c r="D7" s="53" t="s">
        <v>108</v>
      </c>
      <c r="E7" s="54" t="s">
        <v>109</v>
      </c>
      <c r="F7" s="54">
        <v>48335</v>
      </c>
      <c r="G7" s="55">
        <v>79</v>
      </c>
      <c r="H7" s="74"/>
      <c r="J7" s="93"/>
      <c r="K7" s="94"/>
    </row>
    <row r="8" spans="1:11" ht="16.5" x14ac:dyDescent="0.3">
      <c r="A8" s="56" t="s">
        <v>110</v>
      </c>
      <c r="B8" s="57" t="s">
        <v>111</v>
      </c>
      <c r="C8" s="57" t="s">
        <v>112</v>
      </c>
      <c r="D8" s="57" t="s">
        <v>113</v>
      </c>
      <c r="E8" s="58" t="s">
        <v>114</v>
      </c>
      <c r="F8" s="58">
        <v>62812</v>
      </c>
      <c r="G8" s="59">
        <v>82</v>
      </c>
      <c r="H8" s="74"/>
    </row>
    <row r="9" spans="1:11" ht="16.5" x14ac:dyDescent="0.3">
      <c r="A9" s="52" t="s">
        <v>115</v>
      </c>
      <c r="B9" s="53" t="s">
        <v>116</v>
      </c>
      <c r="C9" s="53" t="s">
        <v>117</v>
      </c>
      <c r="D9" s="53" t="s">
        <v>118</v>
      </c>
      <c r="E9" s="54" t="s">
        <v>119</v>
      </c>
      <c r="F9" s="54">
        <v>40507</v>
      </c>
      <c r="G9" s="55">
        <v>20</v>
      </c>
      <c r="H9" s="74"/>
    </row>
    <row r="10" spans="1:11" ht="16.5" x14ac:dyDescent="0.3">
      <c r="A10" s="56" t="s">
        <v>120</v>
      </c>
      <c r="B10" s="57" t="s">
        <v>121</v>
      </c>
      <c r="C10" s="57" t="s">
        <v>122</v>
      </c>
      <c r="D10" s="57" t="s">
        <v>123</v>
      </c>
      <c r="E10" s="58" t="s">
        <v>124</v>
      </c>
      <c r="F10" s="58">
        <v>95901</v>
      </c>
      <c r="G10" s="59">
        <v>5</v>
      </c>
      <c r="H10" s="74"/>
    </row>
    <row r="11" spans="1:11" ht="16.5" x14ac:dyDescent="0.3">
      <c r="A11" s="52" t="s">
        <v>125</v>
      </c>
      <c r="B11" s="53" t="s">
        <v>126</v>
      </c>
      <c r="C11" s="53" t="s">
        <v>127</v>
      </c>
      <c r="D11" s="53" t="s">
        <v>128</v>
      </c>
      <c r="E11" s="54" t="s">
        <v>129</v>
      </c>
      <c r="F11" s="54">
        <v>6062</v>
      </c>
      <c r="G11" s="55">
        <v>44</v>
      </c>
      <c r="H11" s="74"/>
    </row>
    <row r="12" spans="1:11" ht="16.5" x14ac:dyDescent="0.3">
      <c r="A12" s="56" t="s">
        <v>130</v>
      </c>
      <c r="B12" s="57" t="s">
        <v>131</v>
      </c>
      <c r="C12" s="57" t="s">
        <v>132</v>
      </c>
      <c r="D12" s="57" t="s">
        <v>133</v>
      </c>
      <c r="E12" s="58" t="s">
        <v>134</v>
      </c>
      <c r="F12" s="58">
        <v>19034</v>
      </c>
      <c r="G12" s="59">
        <v>30</v>
      </c>
      <c r="H12" s="74"/>
    </row>
    <row r="13" spans="1:11" ht="16.5" x14ac:dyDescent="0.3">
      <c r="A13" s="52" t="s">
        <v>135</v>
      </c>
      <c r="B13" s="53" t="s">
        <v>136</v>
      </c>
      <c r="C13" s="53" t="s">
        <v>137</v>
      </c>
      <c r="D13" s="53" t="s">
        <v>138</v>
      </c>
      <c r="E13" s="54" t="s">
        <v>109</v>
      </c>
      <c r="F13" s="54">
        <v>48104</v>
      </c>
      <c r="G13" s="55">
        <v>76</v>
      </c>
      <c r="H13" s="74"/>
    </row>
    <row r="14" spans="1:11" ht="16.5" x14ac:dyDescent="0.3">
      <c r="A14" s="56" t="s">
        <v>139</v>
      </c>
      <c r="B14" s="57" t="s">
        <v>140</v>
      </c>
      <c r="C14" s="57" t="s">
        <v>141</v>
      </c>
      <c r="D14" s="57" t="s">
        <v>142</v>
      </c>
      <c r="E14" s="58" t="s">
        <v>94</v>
      </c>
      <c r="F14" s="58">
        <v>78401</v>
      </c>
      <c r="G14" s="59">
        <v>35</v>
      </c>
      <c r="H14" s="74"/>
    </row>
    <row r="15" spans="1:11" ht="16.5" x14ac:dyDescent="0.3">
      <c r="A15" s="52" t="s">
        <v>143</v>
      </c>
      <c r="B15" s="53" t="s">
        <v>144</v>
      </c>
      <c r="C15" s="53" t="s">
        <v>145</v>
      </c>
      <c r="D15" s="53" t="s">
        <v>146</v>
      </c>
      <c r="E15" s="54" t="s">
        <v>124</v>
      </c>
      <c r="F15" s="54">
        <v>90017</v>
      </c>
      <c r="G15" s="55">
        <v>41</v>
      </c>
      <c r="H15" s="74"/>
    </row>
    <row r="16" spans="1:11" ht="16.5" x14ac:dyDescent="0.3">
      <c r="A16" s="56" t="s">
        <v>147</v>
      </c>
      <c r="B16" s="57" t="s">
        <v>148</v>
      </c>
      <c r="C16" s="57" t="s">
        <v>149</v>
      </c>
      <c r="D16" s="57" t="s">
        <v>150</v>
      </c>
      <c r="E16" s="58" t="s">
        <v>94</v>
      </c>
      <c r="F16" s="58">
        <v>75469</v>
      </c>
      <c r="G16" s="59">
        <v>64</v>
      </c>
      <c r="H16" s="74"/>
    </row>
    <row r="17" spans="1:8" ht="16.5" x14ac:dyDescent="0.3">
      <c r="A17" s="52" t="s">
        <v>151</v>
      </c>
      <c r="B17" s="53" t="s">
        <v>152</v>
      </c>
      <c r="C17" s="53" t="s">
        <v>153</v>
      </c>
      <c r="D17" s="53" t="s">
        <v>118</v>
      </c>
      <c r="E17" s="54" t="s">
        <v>119</v>
      </c>
      <c r="F17" s="54">
        <v>40507</v>
      </c>
      <c r="G17" s="55">
        <v>45</v>
      </c>
      <c r="H17" s="74"/>
    </row>
    <row r="18" spans="1:8" ht="16.5" x14ac:dyDescent="0.3">
      <c r="A18" s="56" t="s">
        <v>154</v>
      </c>
      <c r="B18" s="57" t="s">
        <v>155</v>
      </c>
      <c r="C18" s="57" t="s">
        <v>156</v>
      </c>
      <c r="D18" s="57" t="s">
        <v>157</v>
      </c>
      <c r="E18" s="58" t="s">
        <v>158</v>
      </c>
      <c r="F18" s="58">
        <v>53703</v>
      </c>
      <c r="G18" s="59">
        <v>19</v>
      </c>
      <c r="H18" s="74"/>
    </row>
    <row r="19" spans="1:8" ht="16.5" x14ac:dyDescent="0.3">
      <c r="A19" s="52" t="s">
        <v>159</v>
      </c>
      <c r="B19" s="53" t="s">
        <v>160</v>
      </c>
      <c r="C19" s="53" t="s">
        <v>161</v>
      </c>
      <c r="D19" s="53" t="s">
        <v>162</v>
      </c>
      <c r="E19" s="54" t="s">
        <v>124</v>
      </c>
      <c r="F19" s="54">
        <v>95113</v>
      </c>
      <c r="G19" s="55">
        <v>36</v>
      </c>
      <c r="H19" s="74"/>
    </row>
    <row r="20" spans="1:8" ht="16.5" x14ac:dyDescent="0.3">
      <c r="A20" s="56" t="s">
        <v>163</v>
      </c>
      <c r="B20" s="57" t="s">
        <v>164</v>
      </c>
      <c r="C20" s="57" t="s">
        <v>165</v>
      </c>
      <c r="D20" s="57" t="s">
        <v>166</v>
      </c>
      <c r="E20" s="58" t="s">
        <v>167</v>
      </c>
      <c r="F20" s="58">
        <v>2154</v>
      </c>
      <c r="G20" s="59">
        <v>90</v>
      </c>
      <c r="H20" s="74"/>
    </row>
    <row r="21" spans="1:8" ht="16.5" x14ac:dyDescent="0.3">
      <c r="A21" s="52" t="s">
        <v>168</v>
      </c>
      <c r="B21" s="53" t="s">
        <v>169</v>
      </c>
      <c r="C21" s="53" t="s">
        <v>170</v>
      </c>
      <c r="D21" s="53" t="s">
        <v>171</v>
      </c>
      <c r="E21" s="54" t="s">
        <v>172</v>
      </c>
      <c r="F21" s="54">
        <v>7662</v>
      </c>
      <c r="G21" s="55">
        <v>82</v>
      </c>
      <c r="H21" s="74"/>
    </row>
    <row r="22" spans="1:8" ht="16.5" x14ac:dyDescent="0.3">
      <c r="A22" s="60" t="s">
        <v>173</v>
      </c>
      <c r="B22" s="61" t="s">
        <v>174</v>
      </c>
      <c r="C22" s="61" t="s">
        <v>175</v>
      </c>
      <c r="D22" s="61" t="s">
        <v>176</v>
      </c>
      <c r="E22" s="58" t="s">
        <v>177</v>
      </c>
      <c r="F22" s="58">
        <v>26101</v>
      </c>
      <c r="G22" s="59">
        <v>67</v>
      </c>
      <c r="H22" s="74"/>
    </row>
    <row r="23" spans="1:8" ht="16.5" x14ac:dyDescent="0.3">
      <c r="A23" s="62" t="s">
        <v>178</v>
      </c>
      <c r="B23" s="63" t="s">
        <v>179</v>
      </c>
      <c r="C23" s="63" t="s">
        <v>180</v>
      </c>
      <c r="D23" s="63" t="s">
        <v>181</v>
      </c>
      <c r="E23" s="54" t="s">
        <v>94</v>
      </c>
      <c r="F23" s="54">
        <v>78205</v>
      </c>
      <c r="G23" s="55">
        <v>47</v>
      </c>
      <c r="H23" s="74"/>
    </row>
    <row r="24" spans="1:8" ht="16.5" x14ac:dyDescent="0.3">
      <c r="A24" s="60" t="s">
        <v>182</v>
      </c>
      <c r="B24" s="61" t="s">
        <v>183</v>
      </c>
      <c r="C24" s="61" t="s">
        <v>184</v>
      </c>
      <c r="D24" s="61" t="s">
        <v>185</v>
      </c>
      <c r="E24" s="58" t="s">
        <v>186</v>
      </c>
      <c r="F24" s="58">
        <v>33132</v>
      </c>
      <c r="G24" s="59">
        <v>21</v>
      </c>
      <c r="H24" s="74"/>
    </row>
    <row r="25" spans="1:8" ht="16.5" x14ac:dyDescent="0.3">
      <c r="A25" s="62" t="s">
        <v>187</v>
      </c>
      <c r="B25" s="63" t="s">
        <v>188</v>
      </c>
      <c r="C25" s="63" t="s">
        <v>189</v>
      </c>
      <c r="D25" s="63" t="s">
        <v>190</v>
      </c>
      <c r="E25" s="54" t="s">
        <v>84</v>
      </c>
      <c r="F25" s="54">
        <v>45202</v>
      </c>
      <c r="G25" s="55">
        <v>79</v>
      </c>
      <c r="H25" s="74"/>
    </row>
    <row r="26" spans="1:8" ht="16.5" x14ac:dyDescent="0.3">
      <c r="A26" s="60" t="s">
        <v>191</v>
      </c>
      <c r="B26" s="61" t="s">
        <v>192</v>
      </c>
      <c r="C26" s="61" t="s">
        <v>193</v>
      </c>
      <c r="D26" s="61" t="s">
        <v>194</v>
      </c>
      <c r="E26" s="58" t="s">
        <v>114</v>
      </c>
      <c r="F26" s="58">
        <v>60148</v>
      </c>
      <c r="G26" s="59">
        <v>52</v>
      </c>
      <c r="H26" s="74"/>
    </row>
    <row r="27" spans="1:8" ht="16.5" x14ac:dyDescent="0.3">
      <c r="A27" s="62" t="s">
        <v>195</v>
      </c>
      <c r="B27" s="63" t="s">
        <v>196</v>
      </c>
      <c r="C27" s="63" t="s">
        <v>197</v>
      </c>
      <c r="D27" s="63" t="s">
        <v>146</v>
      </c>
      <c r="E27" s="54" t="s">
        <v>124</v>
      </c>
      <c r="F27" s="54">
        <v>90017</v>
      </c>
      <c r="G27" s="55">
        <v>84</v>
      </c>
      <c r="H27" s="74"/>
    </row>
    <row r="28" spans="1:8" ht="16.5" x14ac:dyDescent="0.3">
      <c r="A28" s="60" t="s">
        <v>198</v>
      </c>
      <c r="B28" s="61" t="s">
        <v>199</v>
      </c>
      <c r="C28" s="61" t="s">
        <v>200</v>
      </c>
      <c r="D28" s="61" t="s">
        <v>201</v>
      </c>
      <c r="E28" s="58" t="s">
        <v>202</v>
      </c>
      <c r="F28" s="58">
        <v>98520</v>
      </c>
      <c r="G28" s="59">
        <v>73</v>
      </c>
      <c r="H28" s="74"/>
    </row>
    <row r="29" spans="1:8" ht="16.5" x14ac:dyDescent="0.3">
      <c r="A29" s="62" t="s">
        <v>203</v>
      </c>
      <c r="B29" s="63" t="s">
        <v>204</v>
      </c>
      <c r="C29" s="63" t="s">
        <v>205</v>
      </c>
      <c r="D29" s="63" t="s">
        <v>206</v>
      </c>
      <c r="E29" s="54" t="s">
        <v>207</v>
      </c>
      <c r="F29" s="54">
        <v>2903</v>
      </c>
      <c r="G29" s="55">
        <v>24</v>
      </c>
      <c r="H29" s="74"/>
    </row>
    <row r="30" spans="1:8" ht="16.5" x14ac:dyDescent="0.3">
      <c r="A30" s="60" t="s">
        <v>208</v>
      </c>
      <c r="B30" s="61" t="s">
        <v>209</v>
      </c>
      <c r="C30" s="61" t="s">
        <v>210</v>
      </c>
      <c r="D30" s="61" t="s">
        <v>211</v>
      </c>
      <c r="E30" s="58" t="s">
        <v>114</v>
      </c>
      <c r="F30" s="58">
        <v>62836</v>
      </c>
      <c r="G30" s="59">
        <v>81</v>
      </c>
      <c r="H30" s="74"/>
    </row>
    <row r="31" spans="1:8" ht="16.5" x14ac:dyDescent="0.3">
      <c r="A31" s="62" t="s">
        <v>212</v>
      </c>
      <c r="B31" s="63" t="s">
        <v>213</v>
      </c>
      <c r="C31" s="63" t="s">
        <v>214</v>
      </c>
      <c r="D31" s="63" t="s">
        <v>215</v>
      </c>
      <c r="E31" s="54" t="s">
        <v>109</v>
      </c>
      <c r="F31" s="54">
        <v>48075</v>
      </c>
      <c r="G31" s="55">
        <v>62</v>
      </c>
      <c r="H31" s="74"/>
    </row>
    <row r="32" spans="1:8" ht="16.5" x14ac:dyDescent="0.3">
      <c r="A32" s="60" t="s">
        <v>216</v>
      </c>
      <c r="B32" s="61" t="s">
        <v>217</v>
      </c>
      <c r="C32" s="61" t="s">
        <v>218</v>
      </c>
      <c r="D32" s="61" t="s">
        <v>219</v>
      </c>
      <c r="E32" s="58" t="s">
        <v>220</v>
      </c>
      <c r="F32" s="58">
        <v>22824</v>
      </c>
      <c r="G32" s="59">
        <v>47</v>
      </c>
      <c r="H32" s="74"/>
    </row>
    <row r="33" spans="1:8" ht="16.5" x14ac:dyDescent="0.3">
      <c r="A33" s="62" t="s">
        <v>221</v>
      </c>
      <c r="B33" s="63" t="s">
        <v>222</v>
      </c>
      <c r="C33" s="63" t="s">
        <v>223</v>
      </c>
      <c r="D33" s="63" t="s">
        <v>224</v>
      </c>
      <c r="E33" s="54" t="s">
        <v>225</v>
      </c>
      <c r="F33" s="54">
        <v>65401</v>
      </c>
      <c r="G33" s="55">
        <v>86</v>
      </c>
      <c r="H33" s="74"/>
    </row>
    <row r="34" spans="1:8" ht="16.5" x14ac:dyDescent="0.3">
      <c r="A34" s="60" t="s">
        <v>226</v>
      </c>
      <c r="B34" s="61" t="s">
        <v>227</v>
      </c>
      <c r="C34" s="61" t="s">
        <v>228</v>
      </c>
      <c r="D34" s="61" t="s">
        <v>229</v>
      </c>
      <c r="E34" s="58" t="s">
        <v>158</v>
      </c>
      <c r="F34" s="58">
        <v>53543</v>
      </c>
      <c r="G34" s="59">
        <v>76</v>
      </c>
      <c r="H34" s="74"/>
    </row>
    <row r="35" spans="1:8" ht="16.5" x14ac:dyDescent="0.3">
      <c r="A35" s="62" t="s">
        <v>230</v>
      </c>
      <c r="B35" s="63" t="s">
        <v>231</v>
      </c>
      <c r="C35" s="63" t="s">
        <v>232</v>
      </c>
      <c r="D35" s="63" t="s">
        <v>233</v>
      </c>
      <c r="E35" s="54" t="s">
        <v>234</v>
      </c>
      <c r="F35" s="54">
        <v>11743</v>
      </c>
      <c r="G35" s="55">
        <v>99</v>
      </c>
      <c r="H35" s="74"/>
    </row>
    <row r="36" spans="1:8" ht="16.5" x14ac:dyDescent="0.3">
      <c r="A36" s="60" t="s">
        <v>235</v>
      </c>
      <c r="B36" s="61" t="s">
        <v>236</v>
      </c>
      <c r="C36" s="61" t="s">
        <v>237</v>
      </c>
      <c r="D36" s="61" t="s">
        <v>238</v>
      </c>
      <c r="E36" s="58" t="s">
        <v>94</v>
      </c>
      <c r="F36" s="58">
        <v>77099</v>
      </c>
      <c r="G36" s="59">
        <v>49</v>
      </c>
      <c r="H36" s="74"/>
    </row>
    <row r="37" spans="1:8" ht="16.5" x14ac:dyDescent="0.3">
      <c r="A37" s="62" t="s">
        <v>239</v>
      </c>
      <c r="B37" s="63" t="s">
        <v>240</v>
      </c>
      <c r="C37" s="63" t="s">
        <v>241</v>
      </c>
      <c r="D37" s="63" t="s">
        <v>242</v>
      </c>
      <c r="E37" s="54" t="s">
        <v>124</v>
      </c>
      <c r="F37" s="54">
        <v>93401</v>
      </c>
      <c r="G37" s="55">
        <v>55</v>
      </c>
      <c r="H37" s="74"/>
    </row>
    <row r="38" spans="1:8" ht="16.5" x14ac:dyDescent="0.3">
      <c r="A38" s="60" t="s">
        <v>243</v>
      </c>
      <c r="B38" s="61" t="s">
        <v>244</v>
      </c>
      <c r="C38" s="61" t="s">
        <v>245</v>
      </c>
      <c r="D38" s="61" t="s">
        <v>246</v>
      </c>
      <c r="E38" s="58" t="s">
        <v>247</v>
      </c>
      <c r="F38" s="58">
        <v>30080</v>
      </c>
      <c r="G38" s="59">
        <v>38</v>
      </c>
      <c r="H38" s="74"/>
    </row>
    <row r="39" spans="1:8" ht="16.5" x14ac:dyDescent="0.3">
      <c r="A39" s="62" t="s">
        <v>248</v>
      </c>
      <c r="B39" s="63" t="s">
        <v>249</v>
      </c>
      <c r="C39" s="63" t="s">
        <v>250</v>
      </c>
      <c r="D39" s="63" t="s">
        <v>251</v>
      </c>
      <c r="E39" s="54" t="s">
        <v>234</v>
      </c>
      <c r="F39" s="54">
        <v>12729</v>
      </c>
      <c r="G39" s="55">
        <v>65</v>
      </c>
      <c r="H39" s="74"/>
    </row>
    <row r="40" spans="1:8" ht="16.5" x14ac:dyDescent="0.3">
      <c r="A40" s="60" t="s">
        <v>252</v>
      </c>
      <c r="B40" s="61" t="s">
        <v>253</v>
      </c>
      <c r="C40" s="61" t="s">
        <v>254</v>
      </c>
      <c r="D40" s="61" t="s">
        <v>255</v>
      </c>
      <c r="E40" s="58" t="s">
        <v>202</v>
      </c>
      <c r="F40" s="58">
        <v>99201</v>
      </c>
      <c r="G40" s="59">
        <v>67</v>
      </c>
      <c r="H40" s="74"/>
    </row>
    <row r="41" spans="1:8" ht="16.5" x14ac:dyDescent="0.3">
      <c r="A41" s="62" t="s">
        <v>256</v>
      </c>
      <c r="B41" s="63" t="s">
        <v>257</v>
      </c>
      <c r="C41" s="63" t="s">
        <v>258</v>
      </c>
      <c r="D41" s="63" t="s">
        <v>259</v>
      </c>
      <c r="E41" s="54" t="s">
        <v>260</v>
      </c>
      <c r="F41" s="54">
        <v>66608</v>
      </c>
      <c r="G41" s="55">
        <v>73</v>
      </c>
      <c r="H41" s="74"/>
    </row>
    <row r="42" spans="1:8" ht="16.5" x14ac:dyDescent="0.3">
      <c r="A42" s="60" t="s">
        <v>261</v>
      </c>
      <c r="B42" s="61" t="s">
        <v>262</v>
      </c>
      <c r="C42" s="61" t="s">
        <v>263</v>
      </c>
      <c r="D42" s="61" t="s">
        <v>264</v>
      </c>
      <c r="E42" s="58" t="s">
        <v>265</v>
      </c>
      <c r="F42" s="58">
        <v>68020</v>
      </c>
      <c r="G42" s="59">
        <v>29</v>
      </c>
      <c r="H42" s="74"/>
    </row>
    <row r="43" spans="1:8" ht="16.5" x14ac:dyDescent="0.3">
      <c r="A43" s="62" t="s">
        <v>266</v>
      </c>
      <c r="B43" s="63" t="s">
        <v>267</v>
      </c>
      <c r="C43" s="63" t="s">
        <v>268</v>
      </c>
      <c r="D43" s="63" t="s">
        <v>269</v>
      </c>
      <c r="E43" s="54" t="s">
        <v>270</v>
      </c>
      <c r="F43" s="54">
        <v>36109</v>
      </c>
      <c r="G43" s="55">
        <v>85</v>
      </c>
      <c r="H43" s="74"/>
    </row>
    <row r="44" spans="1:8" ht="16.5" x14ac:dyDescent="0.3">
      <c r="A44" s="60" t="s">
        <v>271</v>
      </c>
      <c r="B44" s="61" t="s">
        <v>272</v>
      </c>
      <c r="C44" s="61" t="s">
        <v>273</v>
      </c>
      <c r="D44" s="61" t="s">
        <v>274</v>
      </c>
      <c r="E44" s="58" t="s">
        <v>124</v>
      </c>
      <c r="F44" s="58">
        <v>91706</v>
      </c>
      <c r="G44" s="59">
        <v>95</v>
      </c>
      <c r="H44" s="74"/>
    </row>
    <row r="45" spans="1:8" ht="16.5" x14ac:dyDescent="0.3">
      <c r="A45" s="62" t="s">
        <v>275</v>
      </c>
      <c r="B45" s="63" t="s">
        <v>276</v>
      </c>
      <c r="C45" s="63" t="s">
        <v>277</v>
      </c>
      <c r="D45" s="63" t="s">
        <v>206</v>
      </c>
      <c r="E45" s="54" t="s">
        <v>207</v>
      </c>
      <c r="F45" s="54">
        <v>2908</v>
      </c>
      <c r="G45" s="55">
        <v>70</v>
      </c>
      <c r="H45" s="74"/>
    </row>
    <row r="46" spans="1:8" ht="16.5" x14ac:dyDescent="0.3">
      <c r="A46" s="60" t="s">
        <v>278</v>
      </c>
      <c r="B46" s="61" t="s">
        <v>279</v>
      </c>
      <c r="C46" s="61" t="s">
        <v>280</v>
      </c>
      <c r="D46" s="61" t="s">
        <v>281</v>
      </c>
      <c r="E46" s="58" t="s">
        <v>84</v>
      </c>
      <c r="F46" s="58">
        <v>43512</v>
      </c>
      <c r="G46" s="59">
        <v>83</v>
      </c>
      <c r="H46" s="74"/>
    </row>
    <row r="47" spans="1:8" ht="16.5" x14ac:dyDescent="0.3">
      <c r="A47" s="62" t="s">
        <v>282</v>
      </c>
      <c r="B47" s="63" t="s">
        <v>283</v>
      </c>
      <c r="C47" s="63" t="s">
        <v>284</v>
      </c>
      <c r="D47" s="63" t="s">
        <v>285</v>
      </c>
      <c r="E47" s="54" t="s">
        <v>99</v>
      </c>
      <c r="F47" s="54">
        <v>39208</v>
      </c>
      <c r="G47" s="55">
        <v>78</v>
      </c>
      <c r="H47" s="74"/>
    </row>
    <row r="48" spans="1:8" ht="16.5" x14ac:dyDescent="0.3">
      <c r="A48" s="60" t="s">
        <v>286</v>
      </c>
      <c r="B48" s="61" t="s">
        <v>287</v>
      </c>
      <c r="C48" s="61" t="s">
        <v>288</v>
      </c>
      <c r="D48" s="61" t="s">
        <v>289</v>
      </c>
      <c r="E48" s="58" t="s">
        <v>290</v>
      </c>
      <c r="F48" s="58">
        <v>72644</v>
      </c>
      <c r="G48" s="59">
        <v>35</v>
      </c>
      <c r="H48" s="74"/>
    </row>
    <row r="49" spans="1:8" ht="16.5" x14ac:dyDescent="0.3">
      <c r="A49" s="62" t="s">
        <v>291</v>
      </c>
      <c r="B49" s="63" t="s">
        <v>292</v>
      </c>
      <c r="C49" s="63" t="s">
        <v>293</v>
      </c>
      <c r="D49" s="63" t="s">
        <v>238</v>
      </c>
      <c r="E49" s="54" t="s">
        <v>94</v>
      </c>
      <c r="F49" s="54">
        <v>77099</v>
      </c>
      <c r="G49" s="55">
        <v>54</v>
      </c>
      <c r="H49" s="74"/>
    </row>
    <row r="50" spans="1:8" ht="16.5" x14ac:dyDescent="0.3">
      <c r="A50" s="60" t="s">
        <v>294</v>
      </c>
      <c r="B50" s="61" t="s">
        <v>295</v>
      </c>
      <c r="C50" s="61" t="s">
        <v>296</v>
      </c>
      <c r="D50" s="61" t="s">
        <v>297</v>
      </c>
      <c r="E50" s="58" t="s">
        <v>298</v>
      </c>
      <c r="F50" s="58">
        <v>56132</v>
      </c>
      <c r="G50" s="59">
        <v>74</v>
      </c>
      <c r="H50" s="74"/>
    </row>
    <row r="51" spans="1:8" ht="16.5" x14ac:dyDescent="0.3">
      <c r="A51" s="62" t="s">
        <v>299</v>
      </c>
      <c r="B51" s="63" t="s">
        <v>300</v>
      </c>
      <c r="C51" s="63" t="s">
        <v>301</v>
      </c>
      <c r="D51" s="63" t="s">
        <v>83</v>
      </c>
      <c r="E51" s="54" t="s">
        <v>84</v>
      </c>
      <c r="F51" s="54">
        <v>43215</v>
      </c>
      <c r="G51" s="55">
        <v>86</v>
      </c>
      <c r="H51" s="74"/>
    </row>
    <row r="52" spans="1:8" ht="16.5" x14ac:dyDescent="0.3">
      <c r="A52" s="60" t="s">
        <v>302</v>
      </c>
      <c r="B52" s="61" t="s">
        <v>303</v>
      </c>
      <c r="C52" s="61" t="s">
        <v>304</v>
      </c>
      <c r="D52" s="61" t="s">
        <v>305</v>
      </c>
      <c r="E52" s="58" t="s">
        <v>94</v>
      </c>
      <c r="F52" s="58">
        <v>75002</v>
      </c>
      <c r="G52" s="59">
        <v>22</v>
      </c>
      <c r="H52" s="74"/>
    </row>
    <row r="53" spans="1:8" ht="16.5" x14ac:dyDescent="0.3">
      <c r="A53" s="62" t="s">
        <v>306</v>
      </c>
      <c r="B53" s="63" t="s">
        <v>307</v>
      </c>
      <c r="C53" s="63" t="s">
        <v>308</v>
      </c>
      <c r="D53" s="63" t="s">
        <v>309</v>
      </c>
      <c r="E53" s="54" t="s">
        <v>186</v>
      </c>
      <c r="F53" s="54">
        <v>32751</v>
      </c>
      <c r="G53" s="55">
        <v>76</v>
      </c>
      <c r="H53" s="74"/>
    </row>
    <row r="54" spans="1:8" ht="16.5" x14ac:dyDescent="0.3">
      <c r="A54" s="60" t="s">
        <v>310</v>
      </c>
      <c r="B54" s="61" t="s">
        <v>311</v>
      </c>
      <c r="C54" s="61" t="s">
        <v>312</v>
      </c>
      <c r="D54" s="61" t="s">
        <v>313</v>
      </c>
      <c r="E54" s="58" t="s">
        <v>314</v>
      </c>
      <c r="F54" s="58">
        <v>58413</v>
      </c>
      <c r="G54" s="59">
        <v>86</v>
      </c>
      <c r="H54" s="74"/>
    </row>
    <row r="55" spans="1:8" ht="16.5" x14ac:dyDescent="0.3">
      <c r="A55" s="62" t="s">
        <v>315</v>
      </c>
      <c r="B55" s="63" t="s">
        <v>316</v>
      </c>
      <c r="C55" s="63" t="s">
        <v>317</v>
      </c>
      <c r="D55" s="63" t="s">
        <v>318</v>
      </c>
      <c r="E55" s="54" t="s">
        <v>134</v>
      </c>
      <c r="F55" s="54">
        <v>19108</v>
      </c>
      <c r="G55" s="55">
        <v>71</v>
      </c>
      <c r="H55" s="74"/>
    </row>
    <row r="56" spans="1:8" ht="16.5" x14ac:dyDescent="0.3">
      <c r="A56" s="60" t="s">
        <v>319</v>
      </c>
      <c r="B56" s="61" t="s">
        <v>320</v>
      </c>
      <c r="C56" s="61" t="s">
        <v>321</v>
      </c>
      <c r="D56" s="61" t="s">
        <v>322</v>
      </c>
      <c r="E56" s="58" t="s">
        <v>167</v>
      </c>
      <c r="F56" s="58">
        <v>2109</v>
      </c>
      <c r="G56" s="59">
        <v>37</v>
      </c>
      <c r="H56" s="74"/>
    </row>
    <row r="57" spans="1:8" ht="16.5" x14ac:dyDescent="0.3">
      <c r="A57" s="62" t="s">
        <v>323</v>
      </c>
      <c r="B57" s="63" t="s">
        <v>324</v>
      </c>
      <c r="C57" s="63" t="s">
        <v>325</v>
      </c>
      <c r="D57" s="63" t="s">
        <v>326</v>
      </c>
      <c r="E57" s="54" t="s">
        <v>234</v>
      </c>
      <c r="F57" s="54">
        <v>14454</v>
      </c>
      <c r="G57" s="55">
        <v>65</v>
      </c>
      <c r="H57" s="74"/>
    </row>
    <row r="58" spans="1:8" ht="16.5" x14ac:dyDescent="0.3">
      <c r="A58" s="60" t="s">
        <v>327</v>
      </c>
      <c r="B58" s="61" t="s">
        <v>328</v>
      </c>
      <c r="C58" s="61" t="s">
        <v>329</v>
      </c>
      <c r="D58" s="61" t="s">
        <v>330</v>
      </c>
      <c r="E58" s="58" t="s">
        <v>331</v>
      </c>
      <c r="F58" s="58">
        <v>46254</v>
      </c>
      <c r="G58" s="59">
        <v>97</v>
      </c>
      <c r="H58" s="74"/>
    </row>
    <row r="59" spans="1:8" ht="16.5" x14ac:dyDescent="0.3">
      <c r="A59" s="62" t="s">
        <v>332</v>
      </c>
      <c r="B59" s="63" t="s">
        <v>333</v>
      </c>
      <c r="C59" s="63" t="s">
        <v>334</v>
      </c>
      <c r="D59" s="63" t="s">
        <v>335</v>
      </c>
      <c r="E59" s="54" t="s">
        <v>336</v>
      </c>
      <c r="F59" s="54">
        <v>57381</v>
      </c>
      <c r="G59" s="55">
        <v>68</v>
      </c>
      <c r="H59" s="74"/>
    </row>
    <row r="60" spans="1:8" ht="16.5" x14ac:dyDescent="0.3">
      <c r="A60" s="60" t="s">
        <v>337</v>
      </c>
      <c r="B60" s="61" t="s">
        <v>338</v>
      </c>
      <c r="C60" s="61" t="s">
        <v>339</v>
      </c>
      <c r="D60" s="61" t="s">
        <v>340</v>
      </c>
      <c r="E60" s="58" t="s">
        <v>220</v>
      </c>
      <c r="F60" s="58">
        <v>24060</v>
      </c>
      <c r="G60" s="59">
        <v>51</v>
      </c>
      <c r="H60" s="74"/>
    </row>
    <row r="61" spans="1:8" ht="16.5" x14ac:dyDescent="0.3">
      <c r="A61" s="62" t="s">
        <v>341</v>
      </c>
      <c r="B61" s="63" t="s">
        <v>342</v>
      </c>
      <c r="C61" s="63" t="s">
        <v>343</v>
      </c>
      <c r="D61" s="63" t="s">
        <v>344</v>
      </c>
      <c r="E61" s="54" t="s">
        <v>129</v>
      </c>
      <c r="F61" s="54">
        <v>6510</v>
      </c>
      <c r="G61" s="55">
        <v>69</v>
      </c>
      <c r="H61" s="74"/>
    </row>
    <row r="62" spans="1:8" ht="16.5" x14ac:dyDescent="0.3">
      <c r="A62" s="60" t="s">
        <v>345</v>
      </c>
      <c r="B62" s="61" t="s">
        <v>346</v>
      </c>
      <c r="C62" s="61" t="s">
        <v>347</v>
      </c>
      <c r="D62" s="61" t="s">
        <v>348</v>
      </c>
      <c r="E62" s="58" t="s">
        <v>158</v>
      </c>
      <c r="F62" s="58">
        <v>53218</v>
      </c>
      <c r="G62" s="59">
        <v>28</v>
      </c>
      <c r="H62" s="74"/>
    </row>
    <row r="63" spans="1:8" ht="16.5" x14ac:dyDescent="0.3">
      <c r="A63" s="62" t="s">
        <v>349</v>
      </c>
      <c r="B63" s="63" t="s">
        <v>350</v>
      </c>
      <c r="C63" s="63" t="s">
        <v>351</v>
      </c>
      <c r="D63" s="63" t="s">
        <v>352</v>
      </c>
      <c r="E63" s="54" t="s">
        <v>119</v>
      </c>
      <c r="F63" s="54">
        <v>42040</v>
      </c>
      <c r="G63" s="55">
        <v>86</v>
      </c>
      <c r="H63" s="74"/>
    </row>
    <row r="64" spans="1:8" ht="16.5" x14ac:dyDescent="0.3">
      <c r="A64" s="60" t="s">
        <v>353</v>
      </c>
      <c r="B64" s="61" t="s">
        <v>354</v>
      </c>
      <c r="C64" s="61" t="s">
        <v>355</v>
      </c>
      <c r="D64" s="61" t="s">
        <v>356</v>
      </c>
      <c r="E64" s="58" t="s">
        <v>234</v>
      </c>
      <c r="F64" s="58">
        <v>13202</v>
      </c>
      <c r="G64" s="59">
        <v>53</v>
      </c>
      <c r="H64" s="74"/>
    </row>
    <row r="65" spans="1:8" ht="16.5" x14ac:dyDescent="0.3">
      <c r="A65" s="62" t="s">
        <v>357</v>
      </c>
      <c r="B65" s="63" t="s">
        <v>358</v>
      </c>
      <c r="C65" s="63" t="s">
        <v>359</v>
      </c>
      <c r="D65" s="63" t="s">
        <v>330</v>
      </c>
      <c r="E65" s="54" t="s">
        <v>331</v>
      </c>
      <c r="F65" s="54">
        <v>46214</v>
      </c>
      <c r="G65" s="55">
        <v>90</v>
      </c>
      <c r="H65" s="74"/>
    </row>
    <row r="66" spans="1:8" ht="16.5" x14ac:dyDescent="0.3">
      <c r="A66" s="60" t="s">
        <v>360</v>
      </c>
      <c r="B66" s="61" t="s">
        <v>361</v>
      </c>
      <c r="C66" s="61" t="s">
        <v>362</v>
      </c>
      <c r="D66" s="61" t="s">
        <v>363</v>
      </c>
      <c r="E66" s="58" t="s">
        <v>234</v>
      </c>
      <c r="F66" s="58">
        <v>14850</v>
      </c>
      <c r="G66" s="59">
        <v>74</v>
      </c>
      <c r="H66" s="74"/>
    </row>
    <row r="67" spans="1:8" ht="16.5" x14ac:dyDescent="0.3">
      <c r="A67" s="62" t="s">
        <v>364</v>
      </c>
      <c r="B67" s="63" t="s">
        <v>365</v>
      </c>
      <c r="C67" s="63" t="s">
        <v>366</v>
      </c>
      <c r="D67" s="63" t="s">
        <v>367</v>
      </c>
      <c r="E67" s="54" t="s">
        <v>368</v>
      </c>
      <c r="F67" s="54">
        <v>83703</v>
      </c>
      <c r="G67" s="55">
        <v>24</v>
      </c>
      <c r="H67" s="74"/>
    </row>
    <row r="68" spans="1:8" ht="16.5" x14ac:dyDescent="0.3">
      <c r="A68" s="60" t="s">
        <v>369</v>
      </c>
      <c r="B68" s="61" t="s">
        <v>370</v>
      </c>
      <c r="C68" s="61" t="s">
        <v>371</v>
      </c>
      <c r="D68" s="61" t="s">
        <v>372</v>
      </c>
      <c r="E68" s="58" t="s">
        <v>234</v>
      </c>
      <c r="F68" s="58">
        <v>11530</v>
      </c>
      <c r="G68" s="59">
        <v>64</v>
      </c>
      <c r="H68" s="74"/>
    </row>
    <row r="69" spans="1:8" ht="16.5" x14ac:dyDescent="0.3">
      <c r="A69" s="62" t="s">
        <v>373</v>
      </c>
      <c r="B69" s="63" t="s">
        <v>374</v>
      </c>
      <c r="C69" s="63" t="s">
        <v>375</v>
      </c>
      <c r="D69" s="63" t="s">
        <v>376</v>
      </c>
      <c r="E69" s="54" t="s">
        <v>114</v>
      </c>
      <c r="F69" s="54">
        <v>62201</v>
      </c>
      <c r="G69" s="55">
        <v>62</v>
      </c>
      <c r="H69" s="74"/>
    </row>
    <row r="70" spans="1:8" ht="16.5" x14ac:dyDescent="0.3">
      <c r="A70" s="60" t="s">
        <v>377</v>
      </c>
      <c r="B70" s="61" t="s">
        <v>378</v>
      </c>
      <c r="C70" s="61" t="s">
        <v>379</v>
      </c>
      <c r="D70" s="61" t="s">
        <v>380</v>
      </c>
      <c r="E70" s="58" t="s">
        <v>202</v>
      </c>
      <c r="F70" s="58">
        <v>98168</v>
      </c>
      <c r="G70" s="59">
        <v>26</v>
      </c>
      <c r="H70" s="74"/>
    </row>
    <row r="71" spans="1:8" ht="16.5" x14ac:dyDescent="0.3">
      <c r="A71" s="62" t="s">
        <v>125</v>
      </c>
      <c r="B71" s="63" t="s">
        <v>381</v>
      </c>
      <c r="C71" s="63" t="s">
        <v>127</v>
      </c>
      <c r="D71" s="63" t="s">
        <v>128</v>
      </c>
      <c r="E71" s="54" t="s">
        <v>129</v>
      </c>
      <c r="F71" s="54">
        <v>6062</v>
      </c>
      <c r="G71" s="55">
        <v>51</v>
      </c>
      <c r="H71" s="74"/>
    </row>
    <row r="72" spans="1:8" ht="16.5" x14ac:dyDescent="0.3">
      <c r="A72" s="60" t="s">
        <v>105</v>
      </c>
      <c r="B72" s="61" t="s">
        <v>382</v>
      </c>
      <c r="C72" s="61" t="s">
        <v>107</v>
      </c>
      <c r="D72" s="61" t="s">
        <v>108</v>
      </c>
      <c r="E72" s="58" t="s">
        <v>109</v>
      </c>
      <c r="F72" s="58">
        <v>48335</v>
      </c>
      <c r="G72" s="59">
        <v>20</v>
      </c>
      <c r="H72" s="74"/>
    </row>
    <row r="73" spans="1:8" ht="16.5" x14ac:dyDescent="0.3">
      <c r="A73" s="62" t="s">
        <v>143</v>
      </c>
      <c r="B73" s="63" t="s">
        <v>383</v>
      </c>
      <c r="C73" s="63" t="s">
        <v>145</v>
      </c>
      <c r="D73" s="63" t="s">
        <v>146</v>
      </c>
      <c r="E73" s="54" t="s">
        <v>124</v>
      </c>
      <c r="F73" s="54">
        <v>90017</v>
      </c>
      <c r="G73" s="55">
        <v>40</v>
      </c>
      <c r="H73" s="74"/>
    </row>
    <row r="74" spans="1:8" ht="16.5" x14ac:dyDescent="0.3">
      <c r="A74" s="60" t="s">
        <v>115</v>
      </c>
      <c r="B74" s="61" t="s">
        <v>384</v>
      </c>
      <c r="C74" s="61" t="s">
        <v>117</v>
      </c>
      <c r="D74" s="61" t="s">
        <v>118</v>
      </c>
      <c r="E74" s="58" t="s">
        <v>119</v>
      </c>
      <c r="F74" s="58">
        <v>40507</v>
      </c>
      <c r="G74" s="59">
        <v>57</v>
      </c>
      <c r="H74" s="74"/>
    </row>
    <row r="75" spans="1:8" ht="16.5" x14ac:dyDescent="0.3">
      <c r="A75" s="62" t="s">
        <v>154</v>
      </c>
      <c r="B75" s="63" t="s">
        <v>385</v>
      </c>
      <c r="C75" s="63" t="s">
        <v>156</v>
      </c>
      <c r="D75" s="63" t="s">
        <v>157</v>
      </c>
      <c r="E75" s="54" t="s">
        <v>158</v>
      </c>
      <c r="F75" s="54">
        <v>53703</v>
      </c>
      <c r="G75" s="55">
        <v>86</v>
      </c>
      <c r="H75" s="74"/>
    </row>
    <row r="76" spans="1:8" ht="16.5" x14ac:dyDescent="0.3">
      <c r="A76" s="60" t="s">
        <v>168</v>
      </c>
      <c r="B76" s="61" t="s">
        <v>386</v>
      </c>
      <c r="C76" s="61" t="s">
        <v>170</v>
      </c>
      <c r="D76" s="61" t="s">
        <v>171</v>
      </c>
      <c r="E76" s="58" t="s">
        <v>172</v>
      </c>
      <c r="F76" s="58">
        <v>7662</v>
      </c>
      <c r="G76" s="59">
        <v>58</v>
      </c>
      <c r="H76" s="74"/>
    </row>
    <row r="77" spans="1:8" ht="16.5" x14ac:dyDescent="0.3">
      <c r="A77" s="62" t="s">
        <v>130</v>
      </c>
      <c r="B77" s="63" t="s">
        <v>387</v>
      </c>
      <c r="C77" s="63" t="s">
        <v>132</v>
      </c>
      <c r="D77" s="63" t="s">
        <v>133</v>
      </c>
      <c r="E77" s="54" t="s">
        <v>134</v>
      </c>
      <c r="F77" s="54">
        <v>19034</v>
      </c>
      <c r="G77" s="55">
        <v>25</v>
      </c>
      <c r="H77" s="74"/>
    </row>
    <row r="78" spans="1:8" ht="16.5" x14ac:dyDescent="0.3">
      <c r="A78" s="60" t="s">
        <v>100</v>
      </c>
      <c r="B78" s="61" t="s">
        <v>388</v>
      </c>
      <c r="C78" s="61" t="s">
        <v>102</v>
      </c>
      <c r="D78" s="61" t="s">
        <v>103</v>
      </c>
      <c r="E78" s="58" t="s">
        <v>104</v>
      </c>
      <c r="F78" s="58">
        <v>73102</v>
      </c>
      <c r="G78" s="59">
        <v>61</v>
      </c>
      <c r="H78" s="74"/>
    </row>
    <row r="79" spans="1:8" ht="16.5" x14ac:dyDescent="0.3">
      <c r="A79" s="62" t="s">
        <v>163</v>
      </c>
      <c r="B79" s="63" t="s">
        <v>389</v>
      </c>
      <c r="C79" s="63" t="s">
        <v>165</v>
      </c>
      <c r="D79" s="63" t="s">
        <v>166</v>
      </c>
      <c r="E79" s="54" t="s">
        <v>167</v>
      </c>
      <c r="F79" s="54">
        <v>2154</v>
      </c>
      <c r="G79" s="55">
        <v>24</v>
      </c>
      <c r="H79" s="74"/>
    </row>
    <row r="80" spans="1:8" ht="16.5" x14ac:dyDescent="0.3">
      <c r="A80" s="60" t="s">
        <v>95</v>
      </c>
      <c r="B80" s="61" t="s">
        <v>390</v>
      </c>
      <c r="C80" s="61" t="s">
        <v>97</v>
      </c>
      <c r="D80" s="61" t="s">
        <v>98</v>
      </c>
      <c r="E80" s="58" t="s">
        <v>99</v>
      </c>
      <c r="F80" s="58">
        <v>38671</v>
      </c>
      <c r="G80" s="59">
        <v>38</v>
      </c>
      <c r="H80" s="74"/>
    </row>
    <row r="81" spans="1:8" ht="16.5" x14ac:dyDescent="0.3">
      <c r="A81" s="62" t="s">
        <v>85</v>
      </c>
      <c r="B81" s="63" t="s">
        <v>391</v>
      </c>
      <c r="C81" s="63" t="s">
        <v>87</v>
      </c>
      <c r="D81" s="63" t="s">
        <v>88</v>
      </c>
      <c r="E81" s="54" t="s">
        <v>89</v>
      </c>
      <c r="F81" s="54">
        <v>82601</v>
      </c>
      <c r="G81" s="55">
        <v>78</v>
      </c>
      <c r="H81" s="74"/>
    </row>
    <row r="82" spans="1:8" ht="16.5" x14ac:dyDescent="0.3">
      <c r="A82" s="60" t="s">
        <v>90</v>
      </c>
      <c r="B82" s="61" t="s">
        <v>392</v>
      </c>
      <c r="C82" s="61" t="s">
        <v>92</v>
      </c>
      <c r="D82" s="61" t="s">
        <v>93</v>
      </c>
      <c r="E82" s="58" t="s">
        <v>94</v>
      </c>
      <c r="F82" s="58">
        <v>77488</v>
      </c>
      <c r="G82" s="59">
        <v>75</v>
      </c>
      <c r="H82" s="74"/>
    </row>
    <row r="83" spans="1:8" ht="16.5" x14ac:dyDescent="0.3">
      <c r="A83" s="62" t="s">
        <v>159</v>
      </c>
      <c r="B83" s="63" t="s">
        <v>393</v>
      </c>
      <c r="C83" s="63" t="s">
        <v>161</v>
      </c>
      <c r="D83" s="63" t="s">
        <v>162</v>
      </c>
      <c r="E83" s="54" t="s">
        <v>124</v>
      </c>
      <c r="F83" s="54">
        <v>95113</v>
      </c>
      <c r="G83" s="55">
        <v>71</v>
      </c>
      <c r="H83" s="74"/>
    </row>
    <row r="84" spans="1:8" ht="16.5" x14ac:dyDescent="0.3">
      <c r="A84" s="60" t="s">
        <v>151</v>
      </c>
      <c r="B84" s="61" t="s">
        <v>394</v>
      </c>
      <c r="C84" s="61" t="s">
        <v>153</v>
      </c>
      <c r="D84" s="61" t="s">
        <v>118</v>
      </c>
      <c r="E84" s="58" t="s">
        <v>119</v>
      </c>
      <c r="F84" s="58">
        <v>40507</v>
      </c>
      <c r="G84" s="59">
        <v>77</v>
      </c>
      <c r="H84" s="74"/>
    </row>
    <row r="85" spans="1:8" ht="16.5" x14ac:dyDescent="0.3">
      <c r="A85" s="62" t="s">
        <v>80</v>
      </c>
      <c r="B85" s="63" t="s">
        <v>395</v>
      </c>
      <c r="C85" s="63" t="s">
        <v>82</v>
      </c>
      <c r="D85" s="63" t="s">
        <v>83</v>
      </c>
      <c r="E85" s="54" t="s">
        <v>84</v>
      </c>
      <c r="F85" s="54">
        <v>43215</v>
      </c>
      <c r="G85" s="55">
        <v>83</v>
      </c>
      <c r="H85" s="74"/>
    </row>
    <row r="86" spans="1:8" ht="16.5" x14ac:dyDescent="0.3">
      <c r="A86" s="60" t="s">
        <v>120</v>
      </c>
      <c r="B86" s="61" t="s">
        <v>396</v>
      </c>
      <c r="C86" s="61" t="s">
        <v>122</v>
      </c>
      <c r="D86" s="61" t="s">
        <v>123</v>
      </c>
      <c r="E86" s="58" t="s">
        <v>124</v>
      </c>
      <c r="F86" s="58">
        <v>95901</v>
      </c>
      <c r="G86" s="59">
        <v>42</v>
      </c>
      <c r="H86" s="74"/>
    </row>
    <row r="87" spans="1:8" ht="16.5" x14ac:dyDescent="0.3">
      <c r="A87" s="62" t="s">
        <v>135</v>
      </c>
      <c r="B87" s="63" t="s">
        <v>397</v>
      </c>
      <c r="C87" s="63" t="s">
        <v>137</v>
      </c>
      <c r="D87" s="63" t="s">
        <v>138</v>
      </c>
      <c r="E87" s="54" t="s">
        <v>109</v>
      </c>
      <c r="F87" s="54">
        <v>48104</v>
      </c>
      <c r="G87" s="55">
        <v>21</v>
      </c>
      <c r="H87" s="74"/>
    </row>
    <row r="88" spans="1:8" ht="16.5" x14ac:dyDescent="0.3">
      <c r="A88" s="60" t="s">
        <v>147</v>
      </c>
      <c r="B88" s="61" t="s">
        <v>398</v>
      </c>
      <c r="C88" s="61" t="s">
        <v>149</v>
      </c>
      <c r="D88" s="61" t="s">
        <v>150</v>
      </c>
      <c r="E88" s="58" t="s">
        <v>94</v>
      </c>
      <c r="F88" s="58">
        <v>75469</v>
      </c>
      <c r="G88" s="59">
        <v>35</v>
      </c>
      <c r="H88" s="74"/>
    </row>
    <row r="89" spans="1:8" ht="16.5" x14ac:dyDescent="0.3">
      <c r="A89" s="62" t="s">
        <v>110</v>
      </c>
      <c r="B89" s="63" t="s">
        <v>399</v>
      </c>
      <c r="C89" s="63" t="s">
        <v>112</v>
      </c>
      <c r="D89" s="63" t="s">
        <v>113</v>
      </c>
      <c r="E89" s="54" t="s">
        <v>114</v>
      </c>
      <c r="F89" s="54">
        <v>62812</v>
      </c>
      <c r="G89" s="55">
        <v>22</v>
      </c>
      <c r="H89" s="74"/>
    </row>
    <row r="90" spans="1:8" ht="16.5" x14ac:dyDescent="0.3">
      <c r="A90" s="60" t="s">
        <v>139</v>
      </c>
      <c r="B90" s="61" t="s">
        <v>400</v>
      </c>
      <c r="C90" s="61" t="s">
        <v>141</v>
      </c>
      <c r="D90" s="61" t="s">
        <v>142</v>
      </c>
      <c r="E90" s="58" t="s">
        <v>94</v>
      </c>
      <c r="F90" s="58">
        <v>78401</v>
      </c>
      <c r="G90" s="59">
        <v>45</v>
      </c>
      <c r="H90" s="74"/>
    </row>
    <row r="91" spans="1:8" ht="16.5" x14ac:dyDescent="0.3">
      <c r="A91" s="62" t="s">
        <v>401</v>
      </c>
      <c r="B91" s="63" t="s">
        <v>402</v>
      </c>
      <c r="C91" s="63" t="s">
        <v>403</v>
      </c>
      <c r="D91" s="63" t="s">
        <v>404</v>
      </c>
      <c r="E91" s="54" t="s">
        <v>405</v>
      </c>
      <c r="F91" s="54">
        <v>77784</v>
      </c>
      <c r="G91" s="55">
        <v>57</v>
      </c>
      <c r="H91" s="74"/>
    </row>
    <row r="92" spans="1:8" ht="16.5" x14ac:dyDescent="0.3">
      <c r="A92" s="60" t="s">
        <v>406</v>
      </c>
      <c r="B92" s="61" t="s">
        <v>407</v>
      </c>
      <c r="C92" s="61" t="s">
        <v>408</v>
      </c>
      <c r="D92" s="61" t="s">
        <v>409</v>
      </c>
      <c r="E92" s="58" t="s">
        <v>290</v>
      </c>
      <c r="F92" s="58">
        <v>72212</v>
      </c>
      <c r="G92" s="59">
        <v>85</v>
      </c>
      <c r="H92" s="74"/>
    </row>
    <row r="93" spans="1:8" ht="16.5" x14ac:dyDescent="0.3">
      <c r="A93" s="62" t="s">
        <v>410</v>
      </c>
      <c r="B93" s="63" t="s">
        <v>411</v>
      </c>
      <c r="C93" s="63" t="s">
        <v>412</v>
      </c>
      <c r="D93" s="63" t="s">
        <v>413</v>
      </c>
      <c r="E93" s="54" t="s">
        <v>331</v>
      </c>
      <c r="F93" s="54">
        <v>46625</v>
      </c>
      <c r="G93" s="55">
        <v>81</v>
      </c>
      <c r="H93" s="74"/>
    </row>
    <row r="94" spans="1:8" ht="16.5" x14ac:dyDescent="0.3">
      <c r="A94" s="60" t="s">
        <v>414</v>
      </c>
      <c r="B94" s="61" t="s">
        <v>415</v>
      </c>
      <c r="C94" s="61" t="s">
        <v>416</v>
      </c>
      <c r="D94" s="61" t="s">
        <v>417</v>
      </c>
      <c r="E94" s="58" t="s">
        <v>134</v>
      </c>
      <c r="F94" s="58">
        <v>15210</v>
      </c>
      <c r="G94" s="59">
        <v>30</v>
      </c>
      <c r="H94" s="74"/>
    </row>
    <row r="95" spans="1:8" ht="16.5" x14ac:dyDescent="0.3">
      <c r="A95" s="62" t="s">
        <v>418</v>
      </c>
      <c r="B95" s="63" t="s">
        <v>419</v>
      </c>
      <c r="C95" s="63" t="s">
        <v>420</v>
      </c>
      <c r="D95" s="63" t="s">
        <v>421</v>
      </c>
      <c r="E95" s="54" t="s">
        <v>104</v>
      </c>
      <c r="F95" s="54">
        <v>74116</v>
      </c>
      <c r="G95" s="55">
        <v>45</v>
      </c>
      <c r="H95" s="74"/>
    </row>
    <row r="96" spans="1:8" ht="16.5" x14ac:dyDescent="0.3">
      <c r="A96" s="60" t="s">
        <v>422</v>
      </c>
      <c r="B96" s="61" t="s">
        <v>423</v>
      </c>
      <c r="C96" s="61" t="s">
        <v>424</v>
      </c>
      <c r="D96" s="61" t="s">
        <v>157</v>
      </c>
      <c r="E96" s="58" t="s">
        <v>158</v>
      </c>
      <c r="F96" s="58">
        <v>53703</v>
      </c>
      <c r="G96" s="59">
        <v>85</v>
      </c>
      <c r="H96" s="74"/>
    </row>
    <row r="97" spans="1:8" ht="16.5" x14ac:dyDescent="0.3">
      <c r="A97" s="62" t="s">
        <v>425</v>
      </c>
      <c r="B97" s="63" t="s">
        <v>426</v>
      </c>
      <c r="C97" s="63" t="s">
        <v>427</v>
      </c>
      <c r="D97" s="63" t="s">
        <v>428</v>
      </c>
      <c r="E97" s="54" t="s">
        <v>429</v>
      </c>
      <c r="F97" s="54">
        <v>85003</v>
      </c>
      <c r="G97" s="55">
        <v>86</v>
      </c>
      <c r="H97" s="74"/>
    </row>
    <row r="98" spans="1:8" ht="16.5" x14ac:dyDescent="0.3">
      <c r="A98" s="60" t="s">
        <v>430</v>
      </c>
      <c r="B98" s="61" t="s">
        <v>431</v>
      </c>
      <c r="C98" s="61" t="s">
        <v>432</v>
      </c>
      <c r="D98" s="61" t="s">
        <v>433</v>
      </c>
      <c r="E98" s="58" t="s">
        <v>84</v>
      </c>
      <c r="F98" s="58">
        <v>45065</v>
      </c>
      <c r="G98" s="59">
        <v>61</v>
      </c>
      <c r="H98" s="74"/>
    </row>
    <row r="99" spans="1:8" ht="16.5" x14ac:dyDescent="0.3">
      <c r="A99" s="62" t="s">
        <v>434</v>
      </c>
      <c r="B99" s="63" t="s">
        <v>435</v>
      </c>
      <c r="C99" s="63" t="s">
        <v>436</v>
      </c>
      <c r="D99" s="63" t="s">
        <v>437</v>
      </c>
      <c r="E99" s="54" t="s">
        <v>438</v>
      </c>
      <c r="F99" s="54">
        <v>3103</v>
      </c>
      <c r="G99" s="55">
        <v>63</v>
      </c>
      <c r="H99" s="74"/>
    </row>
    <row r="100" spans="1:8" ht="16.5" x14ac:dyDescent="0.3">
      <c r="A100" s="60" t="s">
        <v>439</v>
      </c>
      <c r="B100" s="61" t="s">
        <v>440</v>
      </c>
      <c r="C100" s="61" t="s">
        <v>441</v>
      </c>
      <c r="D100" s="61" t="s">
        <v>442</v>
      </c>
      <c r="E100" s="58" t="s">
        <v>124</v>
      </c>
      <c r="F100" s="58">
        <v>92103</v>
      </c>
      <c r="G100" s="59">
        <v>32</v>
      </c>
      <c r="H100" s="74"/>
    </row>
    <row r="101" spans="1:8" ht="16.5" x14ac:dyDescent="0.3">
      <c r="A101" s="62" t="s">
        <v>443</v>
      </c>
      <c r="B101" s="63" t="s">
        <v>444</v>
      </c>
      <c r="C101" s="63" t="s">
        <v>445</v>
      </c>
      <c r="D101" s="63" t="s">
        <v>446</v>
      </c>
      <c r="E101" s="54" t="s">
        <v>447</v>
      </c>
      <c r="F101" s="54">
        <v>97303</v>
      </c>
      <c r="G101" s="55">
        <v>87</v>
      </c>
      <c r="H101" s="74"/>
    </row>
    <row r="102" spans="1:8" ht="16.5" x14ac:dyDescent="0.3">
      <c r="A102" s="60" t="s">
        <v>448</v>
      </c>
      <c r="B102" s="61" t="s">
        <v>449</v>
      </c>
      <c r="C102" s="61" t="s">
        <v>450</v>
      </c>
      <c r="D102" s="61" t="s">
        <v>451</v>
      </c>
      <c r="E102" s="58" t="s">
        <v>452</v>
      </c>
      <c r="F102" s="58">
        <v>59923</v>
      </c>
      <c r="G102" s="59">
        <v>52</v>
      </c>
      <c r="H102" s="74"/>
    </row>
    <row r="103" spans="1:8" ht="16.5" x14ac:dyDescent="0.3">
      <c r="A103" s="62" t="s">
        <v>453</v>
      </c>
      <c r="B103" s="63" t="s">
        <v>454</v>
      </c>
      <c r="C103" s="63" t="s">
        <v>455</v>
      </c>
      <c r="D103" s="63" t="s">
        <v>157</v>
      </c>
      <c r="E103" s="54" t="s">
        <v>158</v>
      </c>
      <c r="F103" s="54">
        <v>53703</v>
      </c>
      <c r="G103" s="55">
        <v>36</v>
      </c>
      <c r="H103" s="74"/>
    </row>
    <row r="104" spans="1:8" ht="16.5" x14ac:dyDescent="0.3">
      <c r="A104" s="60" t="s">
        <v>456</v>
      </c>
      <c r="B104" s="61" t="s">
        <v>457</v>
      </c>
      <c r="C104" s="61" t="s">
        <v>458</v>
      </c>
      <c r="D104" s="61" t="s">
        <v>318</v>
      </c>
      <c r="E104" s="58" t="s">
        <v>459</v>
      </c>
      <c r="F104" s="58">
        <v>19107</v>
      </c>
      <c r="G104" s="59">
        <v>75</v>
      </c>
      <c r="H104" s="74"/>
    </row>
    <row r="105" spans="1:8" ht="16.5" x14ac:dyDescent="0.3">
      <c r="A105" s="64" t="s">
        <v>460</v>
      </c>
      <c r="B105" s="65" t="s">
        <v>461</v>
      </c>
      <c r="C105" s="65" t="s">
        <v>462</v>
      </c>
      <c r="D105" s="65" t="s">
        <v>259</v>
      </c>
      <c r="E105" s="66" t="s">
        <v>260</v>
      </c>
      <c r="F105" s="66">
        <v>66606</v>
      </c>
      <c r="G105" s="67">
        <v>80</v>
      </c>
      <c r="H105" s="74"/>
    </row>
  </sheetData>
  <mergeCells count="1">
    <mergeCell ref="J4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workbookViewId="0">
      <selection sqref="A1:D2"/>
    </sheetView>
  </sheetViews>
  <sheetFormatPr defaultRowHeight="15" x14ac:dyDescent="0.25"/>
  <cols>
    <col min="1" max="1" width="16.28515625" style="27" bestFit="1" customWidth="1"/>
    <col min="2" max="2" width="8.42578125" style="27" bestFit="1" customWidth="1"/>
    <col min="3" max="3" width="10.5703125" style="27" bestFit="1" customWidth="1"/>
    <col min="4" max="4" width="13.28515625" style="27" bestFit="1" customWidth="1"/>
    <col min="5" max="16384" width="9.140625" style="27"/>
  </cols>
  <sheetData>
    <row r="1" spans="1:7" x14ac:dyDescent="0.25">
      <c r="A1" s="95" t="s">
        <v>463</v>
      </c>
      <c r="B1" s="95"/>
      <c r="C1" s="95"/>
      <c r="D1" s="95"/>
    </row>
    <row r="2" spans="1:7" x14ac:dyDescent="0.25">
      <c r="A2" s="95"/>
      <c r="B2" s="95"/>
      <c r="C2" s="95"/>
      <c r="D2" s="95"/>
    </row>
    <row r="3" spans="1:7" x14ac:dyDescent="0.25">
      <c r="F3" s="69" t="s">
        <v>470</v>
      </c>
      <c r="G3" s="70">
        <v>32.49</v>
      </c>
    </row>
    <row r="4" spans="1:7" ht="20.25" thickBot="1" x14ac:dyDescent="0.35">
      <c r="A4" s="96" t="s">
        <v>464</v>
      </c>
      <c r="B4" s="96"/>
      <c r="C4" s="96"/>
      <c r="D4" s="96"/>
    </row>
    <row r="5" spans="1:7" ht="15.75" thickTop="1" x14ac:dyDescent="0.25">
      <c r="A5" s="27" t="s">
        <v>465</v>
      </c>
      <c r="B5" s="27" t="s">
        <v>466</v>
      </c>
      <c r="C5" s="27" t="s">
        <v>467</v>
      </c>
      <c r="D5" s="27" t="s">
        <v>468</v>
      </c>
    </row>
    <row r="6" spans="1:7" x14ac:dyDescent="0.25">
      <c r="A6" s="27">
        <v>1</v>
      </c>
      <c r="B6" s="27" t="s">
        <v>495</v>
      </c>
      <c r="C6" s="27">
        <v>103</v>
      </c>
      <c r="D6" s="25">
        <f>Table13[[#This Row],[Units Sold]]*$G$3</f>
        <v>3346.4700000000003</v>
      </c>
    </row>
    <row r="7" spans="1:7" x14ac:dyDescent="0.25">
      <c r="A7" s="27">
        <v>2</v>
      </c>
      <c r="B7" s="27" t="s">
        <v>492</v>
      </c>
      <c r="C7" s="27">
        <v>136</v>
      </c>
      <c r="D7" s="25">
        <f>Table13[[#This Row],[Units Sold]]*$G$3</f>
        <v>4418.6400000000003</v>
      </c>
    </row>
    <row r="8" spans="1:7" x14ac:dyDescent="0.25">
      <c r="A8" s="27">
        <v>3</v>
      </c>
      <c r="B8" s="27" t="s">
        <v>499</v>
      </c>
      <c r="C8" s="27">
        <v>106</v>
      </c>
      <c r="D8" s="25">
        <f>Table13[[#This Row],[Units Sold]]*$G$3</f>
        <v>3443.94</v>
      </c>
    </row>
    <row r="9" spans="1:7" x14ac:dyDescent="0.25">
      <c r="A9" s="27">
        <v>4</v>
      </c>
      <c r="B9" s="27" t="s">
        <v>469</v>
      </c>
      <c r="C9" s="27">
        <v>102</v>
      </c>
      <c r="D9" s="25">
        <f>Table13[[#This Row],[Units Sold]]*$G$3</f>
        <v>3313.98</v>
      </c>
    </row>
    <row r="10" spans="1:7" x14ac:dyDescent="0.25">
      <c r="A10" s="27">
        <v>5</v>
      </c>
      <c r="B10" s="27" t="s">
        <v>494</v>
      </c>
      <c r="C10" s="27">
        <v>84</v>
      </c>
      <c r="D10" s="25">
        <f>Table13[[#This Row],[Units Sold]]*$G$3</f>
        <v>2729.1600000000003</v>
      </c>
    </row>
    <row r="11" spans="1:7" x14ac:dyDescent="0.25">
      <c r="A11" s="27">
        <v>6</v>
      </c>
      <c r="B11" s="27" t="s">
        <v>499</v>
      </c>
      <c r="C11" s="27">
        <v>87</v>
      </c>
      <c r="D11" s="25">
        <f>Table13[[#This Row],[Units Sold]]*$G$3</f>
        <v>2826.63</v>
      </c>
    </row>
    <row r="12" spans="1:7" x14ac:dyDescent="0.25">
      <c r="A12" s="27">
        <v>7</v>
      </c>
      <c r="B12" s="27" t="s">
        <v>492</v>
      </c>
      <c r="C12" s="27">
        <v>140</v>
      </c>
      <c r="D12" s="25">
        <f>Table13[[#This Row],[Units Sold]]*$G$3</f>
        <v>4548.6000000000004</v>
      </c>
    </row>
    <row r="13" spans="1:7" x14ac:dyDescent="0.25">
      <c r="A13" s="27">
        <v>8</v>
      </c>
      <c r="B13" s="27" t="s">
        <v>492</v>
      </c>
      <c r="C13" s="27">
        <v>130</v>
      </c>
      <c r="D13" s="25">
        <f>Table13[[#This Row],[Units Sold]]*$G$3</f>
        <v>4223.7</v>
      </c>
    </row>
    <row r="14" spans="1:7" x14ac:dyDescent="0.25">
      <c r="A14" s="27">
        <v>9</v>
      </c>
      <c r="B14" s="27" t="s">
        <v>493</v>
      </c>
      <c r="C14" s="27">
        <v>138</v>
      </c>
      <c r="D14" s="25">
        <f>Table13[[#This Row],[Units Sold]]*$G$3</f>
        <v>4483.62</v>
      </c>
    </row>
    <row r="15" spans="1:7" x14ac:dyDescent="0.25">
      <c r="A15" s="27">
        <v>10</v>
      </c>
      <c r="B15" s="27" t="s">
        <v>491</v>
      </c>
      <c r="C15" s="27">
        <v>91</v>
      </c>
      <c r="D15" s="25">
        <f>Table13[[#This Row],[Units Sold]]*$G$3</f>
        <v>2956.59</v>
      </c>
    </row>
    <row r="16" spans="1:7" x14ac:dyDescent="0.25">
      <c r="A16" s="27">
        <v>11</v>
      </c>
      <c r="B16" s="27" t="s">
        <v>499</v>
      </c>
      <c r="C16" s="27">
        <v>106</v>
      </c>
      <c r="D16" s="25">
        <f>Table13[[#This Row],[Units Sold]]*$G$3</f>
        <v>3443.94</v>
      </c>
    </row>
    <row r="17" spans="1:14" x14ac:dyDescent="0.25">
      <c r="A17" s="27">
        <v>12</v>
      </c>
      <c r="B17" s="27" t="s">
        <v>494</v>
      </c>
      <c r="C17" s="27">
        <v>95</v>
      </c>
      <c r="D17" s="25">
        <f>Table13[[#This Row],[Units Sold]]*$G$3</f>
        <v>3086.55</v>
      </c>
    </row>
    <row r="18" spans="1:14" x14ac:dyDescent="0.25">
      <c r="A18" s="27">
        <v>13</v>
      </c>
      <c r="B18" s="27" t="s">
        <v>495</v>
      </c>
      <c r="C18" s="27">
        <v>90</v>
      </c>
      <c r="D18" s="25">
        <f>Table13[[#This Row],[Units Sold]]*$G$3</f>
        <v>2924.1000000000004</v>
      </c>
    </row>
    <row r="19" spans="1:14" x14ac:dyDescent="0.25">
      <c r="A19" s="27">
        <v>14</v>
      </c>
      <c r="B19" s="27" t="s">
        <v>492</v>
      </c>
      <c r="C19" s="27">
        <v>97</v>
      </c>
      <c r="D19" s="25">
        <f>Table13[[#This Row],[Units Sold]]*$G$3</f>
        <v>3151.53</v>
      </c>
    </row>
    <row r="20" spans="1:14" x14ac:dyDescent="0.25">
      <c r="A20" s="27">
        <v>15</v>
      </c>
      <c r="B20" s="27" t="s">
        <v>493</v>
      </c>
      <c r="C20" s="27">
        <v>89</v>
      </c>
      <c r="D20" s="25">
        <f>Table13[[#This Row],[Units Sold]]*$G$3</f>
        <v>2891.61</v>
      </c>
    </row>
    <row r="21" spans="1:14" x14ac:dyDescent="0.25">
      <c r="A21" s="27">
        <v>16</v>
      </c>
      <c r="B21" s="27" t="s">
        <v>469</v>
      </c>
      <c r="C21" s="27">
        <v>111</v>
      </c>
      <c r="D21" s="25">
        <f>Table13[[#This Row],[Units Sold]]*$G$3</f>
        <v>3606.3900000000003</v>
      </c>
    </row>
    <row r="22" spans="1:14" x14ac:dyDescent="0.25">
      <c r="A22" s="27">
        <v>17</v>
      </c>
      <c r="B22" s="27" t="s">
        <v>492</v>
      </c>
      <c r="C22" s="27">
        <v>88</v>
      </c>
      <c r="D22" s="25">
        <f>Table13[[#This Row],[Units Sold]]*$G$3</f>
        <v>2859.1200000000003</v>
      </c>
    </row>
    <row r="23" spans="1:14" x14ac:dyDescent="0.25">
      <c r="A23" s="27">
        <v>18</v>
      </c>
      <c r="B23" s="27" t="s">
        <v>498</v>
      </c>
      <c r="C23" s="27">
        <v>108</v>
      </c>
      <c r="D23" s="25">
        <f>Table13[[#This Row],[Units Sold]]*$G$3</f>
        <v>3508.92</v>
      </c>
    </row>
    <row r="24" spans="1:14" x14ac:dyDescent="0.25">
      <c r="A24" s="27">
        <v>19</v>
      </c>
      <c r="B24" s="27" t="s">
        <v>495</v>
      </c>
      <c r="C24" s="27">
        <v>93</v>
      </c>
      <c r="D24" s="25">
        <f>Table13[[#This Row],[Units Sold]]*$G$3</f>
        <v>3021.57</v>
      </c>
    </row>
    <row r="25" spans="1:14" x14ac:dyDescent="0.25">
      <c r="A25" s="27">
        <v>20</v>
      </c>
      <c r="B25" s="27" t="s">
        <v>493</v>
      </c>
      <c r="C25" s="27">
        <v>134</v>
      </c>
      <c r="D25" s="25">
        <f>Table13[[#This Row],[Units Sold]]*$G$3</f>
        <v>4353.66</v>
      </c>
      <c r="L25" s="44"/>
      <c r="M25" s="44"/>
      <c r="N25" s="44"/>
    </row>
    <row r="26" spans="1:14" x14ac:dyDescent="0.25">
      <c r="A26" s="27">
        <v>21</v>
      </c>
      <c r="B26" s="27" t="s">
        <v>497</v>
      </c>
      <c r="C26" s="27">
        <v>138</v>
      </c>
      <c r="D26" s="25">
        <f>Table13[[#This Row],[Units Sold]]*$G$3</f>
        <v>4483.62</v>
      </c>
    </row>
    <row r="27" spans="1:14" x14ac:dyDescent="0.25">
      <c r="A27" s="27">
        <v>22</v>
      </c>
      <c r="B27" s="27" t="s">
        <v>491</v>
      </c>
      <c r="C27" s="27">
        <v>113</v>
      </c>
      <c r="D27" s="25">
        <f>Table13[[#This Row],[Units Sold]]*$G$3</f>
        <v>3671.3700000000003</v>
      </c>
    </row>
    <row r="28" spans="1:14" x14ac:dyDescent="0.25">
      <c r="A28" s="27">
        <v>23</v>
      </c>
      <c r="B28" s="27" t="s">
        <v>495</v>
      </c>
      <c r="C28" s="27">
        <v>99</v>
      </c>
      <c r="D28" s="25">
        <f>Table13[[#This Row],[Units Sold]]*$G$3</f>
        <v>3216.51</v>
      </c>
    </row>
    <row r="29" spans="1:14" x14ac:dyDescent="0.25">
      <c r="A29" s="27">
        <v>24</v>
      </c>
      <c r="B29" s="27" t="s">
        <v>499</v>
      </c>
      <c r="C29" s="27">
        <v>109</v>
      </c>
      <c r="D29" s="25">
        <f>Table13[[#This Row],[Units Sold]]*$G$3</f>
        <v>3541.4100000000003</v>
      </c>
    </row>
    <row r="30" spans="1:14" x14ac:dyDescent="0.25">
      <c r="A30" s="27">
        <v>25</v>
      </c>
      <c r="B30" s="27" t="s">
        <v>498</v>
      </c>
      <c r="C30" s="27">
        <v>98</v>
      </c>
      <c r="D30" s="25">
        <f>Table13[[#This Row],[Units Sold]]*$G$3</f>
        <v>3184.02</v>
      </c>
    </row>
    <row r="31" spans="1:14" x14ac:dyDescent="0.25">
      <c r="A31" s="27">
        <v>26</v>
      </c>
      <c r="B31" s="27" t="s">
        <v>496</v>
      </c>
      <c r="C31" s="27">
        <v>137</v>
      </c>
      <c r="D31" s="25">
        <f>Table13[[#This Row],[Units Sold]]*$G$3</f>
        <v>4451.13</v>
      </c>
    </row>
    <row r="32" spans="1:14" x14ac:dyDescent="0.25">
      <c r="A32" s="27">
        <v>27</v>
      </c>
      <c r="B32" s="27" t="s">
        <v>494</v>
      </c>
      <c r="C32" s="27">
        <v>137</v>
      </c>
      <c r="D32" s="25">
        <f>Table13[[#This Row],[Units Sold]]*$G$3</f>
        <v>4451.13</v>
      </c>
    </row>
    <row r="33" spans="1:4" x14ac:dyDescent="0.25">
      <c r="A33" s="27">
        <v>28</v>
      </c>
      <c r="B33" s="27" t="s">
        <v>492</v>
      </c>
      <c r="C33" s="27">
        <v>96</v>
      </c>
      <c r="D33" s="25">
        <f>Table13[[#This Row],[Units Sold]]*$G$3</f>
        <v>3119.04</v>
      </c>
    </row>
    <row r="34" spans="1:4" x14ac:dyDescent="0.25">
      <c r="A34" s="80">
        <v>29</v>
      </c>
      <c r="B34" s="104" t="s">
        <v>493</v>
      </c>
      <c r="C34" s="27">
        <v>109</v>
      </c>
      <c r="D34" s="105">
        <f>Table13[[#This Row],[Units Sold]]*$G$3</f>
        <v>3541.4100000000003</v>
      </c>
    </row>
    <row r="35" spans="1:4" x14ac:dyDescent="0.25">
      <c r="A35" s="80">
        <v>30</v>
      </c>
      <c r="B35" s="104" t="s">
        <v>491</v>
      </c>
      <c r="C35" s="80">
        <v>96</v>
      </c>
      <c r="D35" s="105">
        <f>Table13[[#This Row],[Units Sold]]*$G$3</f>
        <v>3119.04</v>
      </c>
    </row>
    <row r="36" spans="1:4" x14ac:dyDescent="0.25">
      <c r="A36" s="80">
        <v>31</v>
      </c>
      <c r="B36" s="104" t="s">
        <v>497</v>
      </c>
      <c r="C36" s="80">
        <v>137</v>
      </c>
      <c r="D36" s="105">
        <f>Table13[[#This Row],[Units Sold]]*$G$3</f>
        <v>4451.13</v>
      </c>
    </row>
    <row r="37" spans="1:4" x14ac:dyDescent="0.25">
      <c r="A37" s="80">
        <v>32</v>
      </c>
      <c r="B37" s="104" t="s">
        <v>494</v>
      </c>
      <c r="C37" s="80">
        <v>144</v>
      </c>
      <c r="D37" s="105">
        <f>Table13[[#This Row],[Units Sold]]*$G$3</f>
        <v>4678.5600000000004</v>
      </c>
    </row>
    <row r="38" spans="1:4" x14ac:dyDescent="0.25">
      <c r="A38" s="80">
        <v>33</v>
      </c>
      <c r="B38" s="104" t="s">
        <v>498</v>
      </c>
      <c r="C38" s="80">
        <v>129</v>
      </c>
      <c r="D38" s="105">
        <f>Table13[[#This Row],[Units Sold]]*$G$3</f>
        <v>4191.21</v>
      </c>
    </row>
    <row r="39" spans="1:4" x14ac:dyDescent="0.25">
      <c r="A39" s="80">
        <v>34</v>
      </c>
      <c r="B39" s="104" t="s">
        <v>492</v>
      </c>
      <c r="C39" s="80">
        <v>83</v>
      </c>
      <c r="D39" s="105">
        <f>Table13[[#This Row],[Units Sold]]*$G$3</f>
        <v>2696.67</v>
      </c>
    </row>
    <row r="40" spans="1:4" x14ac:dyDescent="0.25">
      <c r="A40" s="80">
        <v>35</v>
      </c>
      <c r="B40" s="104" t="s">
        <v>499</v>
      </c>
      <c r="C40" s="80">
        <v>115</v>
      </c>
      <c r="D40" s="105">
        <f>Table13[[#This Row],[Units Sold]]*$G$3</f>
        <v>3736.3500000000004</v>
      </c>
    </row>
    <row r="41" spans="1:4" x14ac:dyDescent="0.25">
      <c r="A41" s="80">
        <v>36</v>
      </c>
      <c r="B41" s="104" t="s">
        <v>499</v>
      </c>
      <c r="C41" s="80">
        <v>131</v>
      </c>
      <c r="D41" s="105">
        <f>Table13[[#This Row],[Units Sold]]*$G$3</f>
        <v>4256.1900000000005</v>
      </c>
    </row>
    <row r="42" spans="1:4" x14ac:dyDescent="0.25">
      <c r="A42" s="80">
        <v>37</v>
      </c>
      <c r="B42" s="104" t="s">
        <v>493</v>
      </c>
      <c r="C42" s="80">
        <v>121</v>
      </c>
      <c r="D42" s="105">
        <f>Table13[[#This Row],[Units Sold]]*$G$3</f>
        <v>3931.2900000000004</v>
      </c>
    </row>
    <row r="43" spans="1:4" x14ac:dyDescent="0.25">
      <c r="A43" s="80">
        <v>38</v>
      </c>
      <c r="B43" s="104" t="s">
        <v>499</v>
      </c>
      <c r="C43" s="80">
        <v>131</v>
      </c>
      <c r="D43" s="105">
        <f>Table13[[#This Row],[Units Sold]]*$G$3</f>
        <v>4256.1900000000005</v>
      </c>
    </row>
    <row r="44" spans="1:4" x14ac:dyDescent="0.25">
      <c r="A44" s="80">
        <v>39</v>
      </c>
      <c r="B44" s="104" t="s">
        <v>498</v>
      </c>
      <c r="C44" s="80">
        <v>122</v>
      </c>
      <c r="D44" s="105">
        <f>Table13[[#This Row],[Units Sold]]*$G$3</f>
        <v>3963.78</v>
      </c>
    </row>
    <row r="45" spans="1:4" x14ac:dyDescent="0.25">
      <c r="A45" s="80">
        <v>40</v>
      </c>
      <c r="B45" s="104" t="s">
        <v>495</v>
      </c>
      <c r="C45" s="80">
        <v>81</v>
      </c>
      <c r="D45" s="105">
        <f>Table13[[#This Row],[Units Sold]]*$G$3</f>
        <v>2631.69</v>
      </c>
    </row>
    <row r="46" spans="1:4" x14ac:dyDescent="0.25">
      <c r="A46" s="80">
        <v>41</v>
      </c>
      <c r="B46" s="104" t="s">
        <v>493</v>
      </c>
      <c r="C46" s="80">
        <v>126</v>
      </c>
      <c r="D46" s="105">
        <f>Table13[[#This Row],[Units Sold]]*$G$3</f>
        <v>4093.7400000000002</v>
      </c>
    </row>
    <row r="47" spans="1:4" x14ac:dyDescent="0.25">
      <c r="A47" s="80">
        <v>42</v>
      </c>
      <c r="B47" s="104" t="s">
        <v>494</v>
      </c>
      <c r="C47" s="80">
        <v>80</v>
      </c>
      <c r="D47" s="105">
        <f>Table13[[#This Row],[Units Sold]]*$G$3</f>
        <v>2599.2000000000003</v>
      </c>
    </row>
    <row r="48" spans="1:4" x14ac:dyDescent="0.25">
      <c r="A48" s="80">
        <v>43</v>
      </c>
      <c r="B48" s="104" t="s">
        <v>494</v>
      </c>
      <c r="C48" s="80">
        <v>114</v>
      </c>
      <c r="D48" s="105">
        <f>Table13[[#This Row],[Units Sold]]*$G$3</f>
        <v>3703.86</v>
      </c>
    </row>
    <row r="49" spans="1:4" x14ac:dyDescent="0.25">
      <c r="A49" s="80">
        <v>44</v>
      </c>
      <c r="B49" s="104" t="s">
        <v>494</v>
      </c>
      <c r="C49" s="80">
        <v>110</v>
      </c>
      <c r="D49" s="105">
        <f>Table13[[#This Row],[Units Sold]]*$G$3</f>
        <v>3573.9</v>
      </c>
    </row>
    <row r="50" spans="1:4" x14ac:dyDescent="0.25">
      <c r="A50" s="80">
        <v>45</v>
      </c>
      <c r="B50" s="104" t="s">
        <v>497</v>
      </c>
      <c r="C50" s="80">
        <v>142</v>
      </c>
      <c r="D50" s="105">
        <f>Table13[[#This Row],[Units Sold]]*$G$3</f>
        <v>4613.58</v>
      </c>
    </row>
    <row r="51" spans="1:4" x14ac:dyDescent="0.25">
      <c r="A51" s="80">
        <v>46</v>
      </c>
      <c r="B51" s="104" t="s">
        <v>499</v>
      </c>
      <c r="C51" s="80">
        <v>130</v>
      </c>
      <c r="D51" s="105">
        <f>Table13[[#This Row],[Units Sold]]*$G$3</f>
        <v>4223.7</v>
      </c>
    </row>
    <row r="52" spans="1:4" x14ac:dyDescent="0.25">
      <c r="A52" s="80">
        <v>47</v>
      </c>
      <c r="B52" s="104" t="s">
        <v>492</v>
      </c>
      <c r="C52" s="80">
        <v>84</v>
      </c>
      <c r="D52" s="105">
        <f>Table13[[#This Row],[Units Sold]]*$G$3</f>
        <v>2729.1600000000003</v>
      </c>
    </row>
    <row r="53" spans="1:4" x14ac:dyDescent="0.25">
      <c r="A53" s="80">
        <v>48</v>
      </c>
      <c r="B53" s="104" t="s">
        <v>499</v>
      </c>
      <c r="C53" s="80">
        <v>136</v>
      </c>
      <c r="D53" s="105">
        <f>Table13[[#This Row],[Units Sold]]*$G$3</f>
        <v>4418.6400000000003</v>
      </c>
    </row>
    <row r="54" spans="1:4" x14ac:dyDescent="0.25">
      <c r="A54" s="80">
        <v>49</v>
      </c>
      <c r="B54" s="104" t="s">
        <v>491</v>
      </c>
      <c r="C54" s="80">
        <v>111</v>
      </c>
      <c r="D54" s="105">
        <f>Table13[[#This Row],[Units Sold]]*$G$3</f>
        <v>3606.3900000000003</v>
      </c>
    </row>
    <row r="55" spans="1:4" x14ac:dyDescent="0.25">
      <c r="A55" s="80">
        <v>50</v>
      </c>
      <c r="B55" s="104" t="s">
        <v>469</v>
      </c>
      <c r="C55" s="80">
        <v>95</v>
      </c>
      <c r="D55" s="105">
        <f>Table13[[#This Row],[Units Sold]]*$G$3</f>
        <v>3086.55</v>
      </c>
    </row>
    <row r="56" spans="1:4" x14ac:dyDescent="0.25">
      <c r="A56" s="80"/>
      <c r="B56"/>
      <c r="C56" s="81"/>
      <c r="D56" s="68"/>
    </row>
  </sheetData>
  <mergeCells count="2">
    <mergeCell ref="A1:D2"/>
    <mergeCell ref="A4:D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sqref="A1:B1"/>
    </sheetView>
  </sheetViews>
  <sheetFormatPr defaultRowHeight="15" x14ac:dyDescent="0.25"/>
  <cols>
    <col min="1" max="1" width="15.42578125" bestFit="1" customWidth="1"/>
    <col min="2" max="2" width="14.28515625" bestFit="1" customWidth="1"/>
    <col min="4" max="4" width="15.42578125" bestFit="1" customWidth="1"/>
    <col min="5" max="5" width="11.5703125" bestFit="1" customWidth="1"/>
  </cols>
  <sheetData>
    <row r="1" spans="1:5" ht="20.25" thickBot="1" x14ac:dyDescent="0.35">
      <c r="A1" s="96" t="s">
        <v>54</v>
      </c>
      <c r="B1" s="96"/>
    </row>
    <row r="2" spans="1:5" ht="15.75" thickTop="1" x14ac:dyDescent="0.25">
      <c r="A2" t="s">
        <v>53</v>
      </c>
      <c r="B2" t="s">
        <v>55</v>
      </c>
    </row>
    <row r="3" spans="1:5" x14ac:dyDescent="0.25">
      <c r="A3" t="s">
        <v>56</v>
      </c>
      <c r="B3">
        <v>70</v>
      </c>
      <c r="D3" s="97" t="s">
        <v>487</v>
      </c>
      <c r="E3" s="97"/>
    </row>
    <row r="4" spans="1:5" x14ac:dyDescent="0.25">
      <c r="A4" t="s">
        <v>57</v>
      </c>
      <c r="B4">
        <v>70</v>
      </c>
      <c r="D4" s="97"/>
      <c r="E4" s="97"/>
    </row>
    <row r="5" spans="1:5" x14ac:dyDescent="0.25">
      <c r="A5" t="s">
        <v>58</v>
      </c>
      <c r="B5">
        <v>72</v>
      </c>
      <c r="D5" s="97"/>
      <c r="E5" s="97"/>
    </row>
    <row r="6" spans="1:5" x14ac:dyDescent="0.25">
      <c r="A6" t="s">
        <v>59</v>
      </c>
      <c r="B6">
        <v>60</v>
      </c>
      <c r="D6" s="97"/>
      <c r="E6" s="97"/>
    </row>
    <row r="7" spans="1:5" x14ac:dyDescent="0.25">
      <c r="A7" t="s">
        <v>60</v>
      </c>
      <c r="D7" s="97"/>
      <c r="E7" s="97"/>
    </row>
    <row r="8" spans="1:5" x14ac:dyDescent="0.25">
      <c r="A8" t="s">
        <v>61</v>
      </c>
      <c r="B8">
        <f>AVERAGE(B3:B7)</f>
        <v>68</v>
      </c>
    </row>
    <row r="11" spans="1:5" ht="23.25" x14ac:dyDescent="0.35">
      <c r="A11" s="98" t="s">
        <v>477</v>
      </c>
      <c r="B11" s="98"/>
      <c r="C11" s="98"/>
      <c r="D11" s="98"/>
      <c r="E11" s="98"/>
    </row>
    <row r="12" spans="1:5" ht="20.25" thickBot="1" x14ac:dyDescent="0.35">
      <c r="A12" s="96" t="s">
        <v>471</v>
      </c>
      <c r="B12" s="96"/>
      <c r="C12" s="96"/>
      <c r="D12" s="96"/>
      <c r="E12" s="96"/>
    </row>
    <row r="13" spans="1:5" ht="21" thickTop="1" thickBot="1" x14ac:dyDescent="0.35">
      <c r="A13" s="99" t="s">
        <v>472</v>
      </c>
      <c r="B13" s="100"/>
      <c r="C13" s="71"/>
      <c r="D13" s="99" t="s">
        <v>473</v>
      </c>
      <c r="E13" s="100"/>
    </row>
    <row r="14" spans="1:5" x14ac:dyDescent="0.25">
      <c r="A14" s="27" t="s">
        <v>474</v>
      </c>
      <c r="B14" s="72">
        <f>SUM(Table13[Units Sold])</f>
        <v>5582</v>
      </c>
      <c r="C14" s="27"/>
      <c r="D14" s="27" t="s">
        <v>474</v>
      </c>
      <c r="E14" s="72"/>
    </row>
    <row r="15" spans="1:5" x14ac:dyDescent="0.25">
      <c r="A15" s="27" t="s">
        <v>475</v>
      </c>
      <c r="B15" s="73">
        <f>SUMIF!G3</f>
        <v>32.49</v>
      </c>
      <c r="C15" s="27"/>
      <c r="D15" s="27" t="s">
        <v>475</v>
      </c>
      <c r="E15" s="73"/>
    </row>
    <row r="16" spans="1:5" x14ac:dyDescent="0.25">
      <c r="A16" s="27" t="s">
        <v>476</v>
      </c>
      <c r="B16" s="73">
        <f>B14*B15</f>
        <v>181359.18000000002</v>
      </c>
      <c r="C16" s="27"/>
      <c r="D16" s="27" t="s">
        <v>476</v>
      </c>
      <c r="E16" s="73"/>
    </row>
    <row r="17" spans="1:7" x14ac:dyDescent="0.25">
      <c r="A17" s="27"/>
      <c r="B17" s="27"/>
      <c r="C17" s="27"/>
      <c r="D17" s="27"/>
      <c r="E17" s="27"/>
    </row>
    <row r="18" spans="1:7" x14ac:dyDescent="0.25">
      <c r="A18" s="27"/>
      <c r="B18" s="27"/>
      <c r="C18" s="27"/>
      <c r="D18" s="27"/>
      <c r="E18" s="27"/>
    </row>
    <row r="19" spans="1:7" ht="15" customHeight="1" x14ac:dyDescent="0.25">
      <c r="A19" s="97" t="s">
        <v>500</v>
      </c>
      <c r="B19" s="97"/>
      <c r="C19" s="97"/>
      <c r="D19" s="97"/>
      <c r="E19" s="97"/>
      <c r="F19" s="34" t="s">
        <v>488</v>
      </c>
    </row>
    <row r="20" spans="1:7" x14ac:dyDescent="0.25">
      <c r="A20" s="97"/>
      <c r="B20" s="97"/>
      <c r="C20" s="97"/>
      <c r="D20" s="97"/>
      <c r="E20" s="97"/>
      <c r="F20" s="82">
        <v>1</v>
      </c>
      <c r="G20" s="77"/>
    </row>
    <row r="21" spans="1:7" x14ac:dyDescent="0.25">
      <c r="A21" s="97"/>
      <c r="B21" s="97"/>
      <c r="C21" s="97"/>
      <c r="D21" s="97"/>
      <c r="E21" s="97"/>
      <c r="F21" s="82">
        <v>2</v>
      </c>
      <c r="G21" s="77"/>
    </row>
    <row r="22" spans="1:7" x14ac:dyDescent="0.25">
      <c r="A22" s="97"/>
      <c r="B22" s="97"/>
      <c r="C22" s="97"/>
      <c r="D22" s="97"/>
      <c r="E22" s="97"/>
    </row>
    <row r="23" spans="1:7" x14ac:dyDescent="0.25">
      <c r="A23" s="97"/>
      <c r="B23" s="97"/>
      <c r="C23" s="97"/>
      <c r="D23" s="97"/>
      <c r="E23" s="97"/>
    </row>
    <row r="24" spans="1:7" x14ac:dyDescent="0.25">
      <c r="A24" s="97"/>
      <c r="B24" s="97"/>
      <c r="C24" s="97"/>
      <c r="D24" s="97"/>
      <c r="E24" s="97"/>
    </row>
    <row r="25" spans="1:7" x14ac:dyDescent="0.25">
      <c r="A25" s="97"/>
      <c r="B25" s="97"/>
      <c r="C25" s="97"/>
      <c r="D25" s="97"/>
      <c r="E25" s="97"/>
    </row>
  </sheetData>
  <mergeCells count="7">
    <mergeCell ref="A19:E25"/>
    <mergeCell ref="A11:E11"/>
    <mergeCell ref="A1:B1"/>
    <mergeCell ref="A12:E12"/>
    <mergeCell ref="A13:B13"/>
    <mergeCell ref="D13:E13"/>
    <mergeCell ref="D3:E7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/>
  </sheetViews>
  <sheetFormatPr defaultRowHeight="15" x14ac:dyDescent="0.25"/>
  <cols>
    <col min="1" max="1" width="22.140625" bestFit="1" customWidth="1"/>
    <col min="2" max="2" width="10.7109375" bestFit="1" customWidth="1"/>
    <col min="3" max="3" width="9.5703125" bestFit="1" customWidth="1"/>
    <col min="4" max="4" width="8.85546875" bestFit="1" customWidth="1"/>
    <col min="5" max="5" width="9" bestFit="1" customWidth="1"/>
    <col min="8" max="8" width="10.5703125" customWidth="1"/>
    <col min="12" max="12" width="21.28515625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01" t="s">
        <v>1</v>
      </c>
      <c r="D2" s="101"/>
      <c r="E2" s="101"/>
      <c r="F2" s="1"/>
      <c r="G2" s="1"/>
      <c r="H2" s="1"/>
      <c r="I2" s="1"/>
      <c r="J2" s="1"/>
      <c r="K2" s="1"/>
      <c r="L2" s="1"/>
    </row>
    <row r="3" spans="1:12" x14ac:dyDescent="0.25">
      <c r="A3" s="2" t="s">
        <v>2</v>
      </c>
      <c r="B3" s="1"/>
      <c r="C3" s="101"/>
      <c r="D3" s="101"/>
      <c r="E3" s="101"/>
      <c r="F3" s="1"/>
      <c r="G3" s="1"/>
      <c r="H3" s="1"/>
      <c r="I3" s="1"/>
      <c r="J3" s="1"/>
      <c r="K3" s="1"/>
      <c r="L3" s="3" t="s">
        <v>3</v>
      </c>
    </row>
    <row r="4" spans="1:12" ht="15.75" thickBot="1" x14ac:dyDescent="0.3">
      <c r="A4" s="4">
        <f ca="1">TODAY()</f>
        <v>43502</v>
      </c>
      <c r="B4" s="5"/>
      <c r="C4" s="5"/>
      <c r="D4" s="5"/>
      <c r="E4" s="5"/>
      <c r="F4" s="5"/>
      <c r="G4" s="5"/>
      <c r="H4" s="5"/>
      <c r="I4" s="5"/>
      <c r="J4" s="5"/>
      <c r="K4" s="5"/>
      <c r="L4" s="6">
        <f ca="1">TODAY()</f>
        <v>43502</v>
      </c>
    </row>
    <row r="5" spans="1:12" ht="15.75" thickBot="1" x14ac:dyDescent="0.3"/>
    <row r="6" spans="1:12" ht="44.25" thickBot="1" x14ac:dyDescent="0.3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  <c r="J6" s="7" t="s">
        <v>13</v>
      </c>
      <c r="K6" s="7" t="s">
        <v>14</v>
      </c>
      <c r="L6" s="7" t="s">
        <v>15</v>
      </c>
    </row>
    <row r="8" spans="1:12" x14ac:dyDescent="0.25">
      <c r="A8" t="s">
        <v>16</v>
      </c>
      <c r="B8" t="s">
        <v>17</v>
      </c>
      <c r="C8" s="8">
        <v>13</v>
      </c>
      <c r="D8" s="8">
        <v>40</v>
      </c>
      <c r="E8" s="9">
        <v>6</v>
      </c>
      <c r="F8" s="25"/>
      <c r="G8" s="25"/>
      <c r="H8" s="25"/>
      <c r="I8" s="25"/>
      <c r="J8" s="25"/>
      <c r="K8" s="25"/>
      <c r="L8" s="25"/>
    </row>
    <row r="9" spans="1:12" x14ac:dyDescent="0.25">
      <c r="A9" t="s">
        <v>18</v>
      </c>
      <c r="B9" t="s">
        <v>17</v>
      </c>
      <c r="C9" s="8">
        <v>10</v>
      </c>
      <c r="D9" s="8">
        <v>40</v>
      </c>
      <c r="E9" s="9">
        <v>0</v>
      </c>
      <c r="F9" s="25"/>
      <c r="G9" s="25"/>
      <c r="H9" s="25"/>
      <c r="I9" s="25"/>
      <c r="J9" s="25"/>
      <c r="K9" s="25"/>
      <c r="L9" s="25"/>
    </row>
    <row r="10" spans="1:12" x14ac:dyDescent="0.25">
      <c r="A10" t="s">
        <v>19</v>
      </c>
      <c r="B10" t="s">
        <v>17</v>
      </c>
      <c r="C10" s="8">
        <v>12.5</v>
      </c>
      <c r="D10" s="8">
        <v>40</v>
      </c>
      <c r="E10" s="9">
        <v>0</v>
      </c>
      <c r="F10" s="25"/>
      <c r="G10" s="25"/>
      <c r="H10" s="25"/>
      <c r="I10" s="25"/>
      <c r="J10" s="25"/>
      <c r="K10" s="25"/>
      <c r="L10" s="25"/>
    </row>
    <row r="11" spans="1:12" x14ac:dyDescent="0.25">
      <c r="A11" t="s">
        <v>20</v>
      </c>
      <c r="B11" t="s">
        <v>21</v>
      </c>
      <c r="C11" s="8">
        <v>30</v>
      </c>
      <c r="D11" s="8">
        <v>20</v>
      </c>
      <c r="E11" s="9">
        <v>0</v>
      </c>
      <c r="F11" s="25"/>
      <c r="G11" s="25"/>
      <c r="H11" s="25"/>
      <c r="I11" s="25"/>
      <c r="J11" s="25"/>
      <c r="K11" s="25"/>
      <c r="L11" s="25"/>
    </row>
    <row r="12" spans="1:12" x14ac:dyDescent="0.25">
      <c r="A12" t="s">
        <v>22</v>
      </c>
      <c r="B12" t="s">
        <v>17</v>
      </c>
      <c r="C12" s="8">
        <v>7</v>
      </c>
      <c r="D12" s="8">
        <v>30</v>
      </c>
      <c r="E12" s="9">
        <v>0</v>
      </c>
      <c r="F12" s="25"/>
      <c r="G12" s="25"/>
      <c r="H12" s="25"/>
      <c r="I12" s="25"/>
      <c r="J12" s="25"/>
      <c r="K12" s="25"/>
      <c r="L12" s="25"/>
    </row>
    <row r="13" spans="1:12" x14ac:dyDescent="0.25">
      <c r="A13" t="s">
        <v>23</v>
      </c>
      <c r="B13" t="s">
        <v>17</v>
      </c>
      <c r="C13" s="8">
        <v>19.25</v>
      </c>
      <c r="D13" s="8">
        <v>40</v>
      </c>
      <c r="E13" s="9">
        <v>5</v>
      </c>
      <c r="F13" s="25"/>
      <c r="G13" s="25"/>
      <c r="H13" s="25"/>
      <c r="I13" s="25"/>
      <c r="J13" s="25"/>
      <c r="K13" s="25"/>
      <c r="L13" s="25"/>
    </row>
    <row r="14" spans="1:12" x14ac:dyDescent="0.25">
      <c r="A14" t="s">
        <v>24</v>
      </c>
      <c r="B14" t="s">
        <v>17</v>
      </c>
      <c r="C14" s="8">
        <v>14</v>
      </c>
      <c r="D14" s="8">
        <v>25</v>
      </c>
      <c r="E14" s="9">
        <v>0</v>
      </c>
      <c r="F14" s="25"/>
      <c r="G14" s="25"/>
      <c r="H14" s="25"/>
      <c r="I14" s="25"/>
      <c r="J14" s="25"/>
      <c r="K14" s="25"/>
      <c r="L14" s="25"/>
    </row>
    <row r="15" spans="1:12" x14ac:dyDescent="0.25">
      <c r="A15" t="s">
        <v>25</v>
      </c>
      <c r="B15" t="s">
        <v>17</v>
      </c>
      <c r="C15" s="8">
        <v>7.2</v>
      </c>
      <c r="D15" s="8">
        <v>40</v>
      </c>
      <c r="E15" s="9">
        <v>2</v>
      </c>
      <c r="F15" s="25"/>
      <c r="G15" s="25"/>
      <c r="H15" s="25"/>
      <c r="I15" s="25"/>
      <c r="J15" s="25"/>
      <c r="K15" s="25"/>
      <c r="L15" s="25"/>
    </row>
    <row r="16" spans="1:12" x14ac:dyDescent="0.25">
      <c r="A16" t="s">
        <v>26</v>
      </c>
      <c r="B16" t="s">
        <v>17</v>
      </c>
      <c r="C16" s="8">
        <v>11</v>
      </c>
      <c r="D16" s="8">
        <v>40</v>
      </c>
      <c r="E16" s="9">
        <v>0</v>
      </c>
      <c r="F16" s="25"/>
      <c r="G16" s="25"/>
      <c r="H16" s="25"/>
      <c r="I16" s="25"/>
      <c r="J16" s="25"/>
      <c r="K16" s="25"/>
      <c r="L16" s="25"/>
    </row>
    <row r="17" spans="1:12" x14ac:dyDescent="0.25">
      <c r="A17" t="s">
        <v>27</v>
      </c>
      <c r="B17" t="s">
        <v>28</v>
      </c>
      <c r="C17" s="8">
        <v>8</v>
      </c>
      <c r="D17" s="8">
        <v>37</v>
      </c>
      <c r="E17" s="9">
        <v>0</v>
      </c>
      <c r="F17" s="25"/>
      <c r="G17" s="25"/>
      <c r="H17" s="25"/>
      <c r="I17" s="25"/>
      <c r="J17" s="25"/>
      <c r="K17" s="25"/>
      <c r="L17" s="25"/>
    </row>
    <row r="18" spans="1:12" x14ac:dyDescent="0.25">
      <c r="A18" t="s">
        <v>29</v>
      </c>
      <c r="B18" t="s">
        <v>17</v>
      </c>
      <c r="C18" s="8">
        <v>13.25</v>
      </c>
      <c r="D18" s="8">
        <v>40</v>
      </c>
      <c r="E18" s="9">
        <v>10</v>
      </c>
      <c r="F18" s="25"/>
      <c r="G18" s="25"/>
      <c r="H18" s="25"/>
      <c r="I18" s="25"/>
      <c r="J18" s="25"/>
      <c r="K18" s="25"/>
      <c r="L18" s="25"/>
    </row>
    <row r="19" spans="1:12" x14ac:dyDescent="0.25">
      <c r="A19" t="s">
        <v>30</v>
      </c>
      <c r="B19" t="s">
        <v>31</v>
      </c>
      <c r="C19" s="8">
        <v>12</v>
      </c>
      <c r="D19" s="8">
        <v>32</v>
      </c>
      <c r="E19" s="9">
        <v>0</v>
      </c>
      <c r="F19" s="25"/>
      <c r="G19" s="25"/>
      <c r="H19" s="25"/>
      <c r="I19" s="25"/>
      <c r="J19" s="25"/>
      <c r="K19" s="25"/>
      <c r="L19" s="25"/>
    </row>
    <row r="20" spans="1:12" x14ac:dyDescent="0.25">
      <c r="A20" t="s">
        <v>32</v>
      </c>
      <c r="B20" t="s">
        <v>17</v>
      </c>
      <c r="C20" s="8">
        <v>14.5</v>
      </c>
      <c r="D20" s="8">
        <v>40</v>
      </c>
      <c r="E20" s="9">
        <v>0</v>
      </c>
      <c r="F20" s="25"/>
      <c r="G20" s="25"/>
      <c r="H20" s="25"/>
      <c r="I20" s="25"/>
      <c r="J20" s="25"/>
      <c r="K20" s="25"/>
      <c r="L20" s="25"/>
    </row>
    <row r="21" spans="1:12" x14ac:dyDescent="0.25">
      <c r="A21" t="s">
        <v>33</v>
      </c>
      <c r="B21" t="s">
        <v>17</v>
      </c>
      <c r="C21" s="8">
        <v>8</v>
      </c>
      <c r="D21" s="8">
        <v>15</v>
      </c>
      <c r="E21" s="9">
        <v>0</v>
      </c>
      <c r="F21" s="25"/>
      <c r="G21" s="25"/>
      <c r="H21" s="25"/>
      <c r="I21" s="25"/>
      <c r="J21" s="25"/>
      <c r="K21" s="25"/>
      <c r="L21" s="25"/>
    </row>
    <row r="22" spans="1:12" x14ac:dyDescent="0.25">
      <c r="A22" t="s">
        <v>34</v>
      </c>
      <c r="B22" t="s">
        <v>28</v>
      </c>
      <c r="C22" s="8">
        <v>10</v>
      </c>
      <c r="D22" s="8">
        <v>37</v>
      </c>
      <c r="E22" s="9">
        <v>0</v>
      </c>
      <c r="F22" s="25"/>
      <c r="G22" s="25"/>
      <c r="H22" s="25"/>
      <c r="I22" s="25"/>
      <c r="J22" s="25"/>
      <c r="K22" s="25"/>
      <c r="L22" s="25"/>
    </row>
    <row r="23" spans="1:12" ht="15.75" thickBot="1" x14ac:dyDescent="0.3">
      <c r="A23" s="10"/>
      <c r="B23" s="10"/>
      <c r="C23" s="11"/>
      <c r="D23" s="11"/>
      <c r="E23" s="11"/>
      <c r="F23" s="10"/>
      <c r="G23" s="10"/>
      <c r="H23" s="11"/>
      <c r="I23" s="11"/>
      <c r="J23" s="11"/>
      <c r="K23" s="11"/>
      <c r="L23" s="11"/>
    </row>
    <row r="24" spans="1:12" x14ac:dyDescent="0.25">
      <c r="C24" s="12" t="s">
        <v>35</v>
      </c>
      <c r="H24" s="13"/>
      <c r="I24" s="13"/>
      <c r="J24" s="13"/>
      <c r="K24" s="13"/>
      <c r="L24" s="13"/>
    </row>
    <row r="25" spans="1:12" ht="15.75" thickBot="1" x14ac:dyDescent="0.3">
      <c r="H25" s="83"/>
      <c r="I25" s="83"/>
      <c r="J25" s="83"/>
      <c r="K25" s="83"/>
      <c r="L25" s="83"/>
    </row>
    <row r="26" spans="1:12" x14ac:dyDescent="0.25">
      <c r="A26" s="14" t="s">
        <v>36</v>
      </c>
      <c r="B26" s="15"/>
    </row>
    <row r="27" spans="1:12" x14ac:dyDescent="0.25">
      <c r="A27" s="16"/>
      <c r="B27" s="17"/>
    </row>
    <row r="28" spans="1:12" x14ac:dyDescent="0.25">
      <c r="A28" s="16" t="s">
        <v>37</v>
      </c>
      <c r="B28" s="17">
        <v>1.5</v>
      </c>
    </row>
    <row r="29" spans="1:12" x14ac:dyDescent="0.25">
      <c r="A29" s="16" t="s">
        <v>38</v>
      </c>
      <c r="B29" s="18">
        <v>7.4999999999999997E-2</v>
      </c>
    </row>
    <row r="30" spans="1:12" x14ac:dyDescent="0.25">
      <c r="A30" s="16" t="s">
        <v>39</v>
      </c>
      <c r="B30" s="18">
        <v>0.05</v>
      </c>
    </row>
    <row r="31" spans="1:12" ht="15.75" thickBot="1" x14ac:dyDescent="0.3">
      <c r="A31" s="19" t="s">
        <v>40</v>
      </c>
      <c r="B31" s="20">
        <v>7.0000000000000007E-2</v>
      </c>
    </row>
  </sheetData>
  <mergeCells count="1">
    <mergeCell ref="C2:E3"/>
  </mergeCells>
  <conditionalFormatting sqref="E8:E22 G8:G22">
    <cfRule type="cellIs" priority="1" stopIfTrue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/>
  </sheetViews>
  <sheetFormatPr defaultRowHeight="15" x14ac:dyDescent="0.25"/>
  <cols>
    <col min="1" max="1" width="21.42578125" bestFit="1" customWidth="1"/>
    <col min="4" max="4" width="11.85546875" bestFit="1" customWidth="1"/>
    <col min="5" max="5" width="10.140625" bestFit="1" customWidth="1"/>
  </cols>
  <sheetData>
    <row r="1" spans="1:5" ht="15.75" thickBot="1" x14ac:dyDescent="0.3">
      <c r="A1" s="21" t="s">
        <v>41</v>
      </c>
      <c r="B1" s="21"/>
      <c r="C1" s="21"/>
      <c r="D1" s="21" t="s">
        <v>42</v>
      </c>
      <c r="E1" s="21" t="s">
        <v>43</v>
      </c>
    </row>
    <row r="2" spans="1:5" x14ac:dyDescent="0.25">
      <c r="A2" s="84"/>
      <c r="D2" s="85">
        <f ca="1">TODAY()</f>
        <v>43502</v>
      </c>
      <c r="E2" s="85">
        <f ca="1">TODAY()</f>
        <v>43502</v>
      </c>
    </row>
    <row r="4" spans="1:5" ht="15.75" thickBot="1" x14ac:dyDescent="0.3">
      <c r="A4" s="21" t="s">
        <v>44</v>
      </c>
      <c r="B4" s="21"/>
      <c r="C4" s="21" t="s">
        <v>45</v>
      </c>
      <c r="D4" s="21" t="s">
        <v>46</v>
      </c>
      <c r="E4" s="21" t="s">
        <v>47</v>
      </c>
    </row>
    <row r="5" spans="1:5" x14ac:dyDescent="0.25">
      <c r="B5" t="s">
        <v>489</v>
      </c>
      <c r="C5" s="86"/>
      <c r="D5" s="84"/>
      <c r="E5" s="84"/>
    </row>
    <row r="6" spans="1:5" x14ac:dyDescent="0.25">
      <c r="B6" t="s">
        <v>490</v>
      </c>
      <c r="C6" s="86"/>
      <c r="D6" s="84"/>
      <c r="E6" s="84"/>
    </row>
    <row r="7" spans="1:5" x14ac:dyDescent="0.25">
      <c r="C7" s="23"/>
      <c r="D7" s="24" t="s">
        <v>48</v>
      </c>
      <c r="E7" s="84"/>
    </row>
    <row r="9" spans="1:5" ht="15.75" thickBot="1" x14ac:dyDescent="0.3">
      <c r="A9" s="21" t="s">
        <v>49</v>
      </c>
      <c r="B9" s="21"/>
      <c r="C9" s="21"/>
      <c r="D9" s="21"/>
      <c r="E9" s="21" t="s">
        <v>47</v>
      </c>
    </row>
    <row r="10" spans="1:5" x14ac:dyDescent="0.25">
      <c r="A10" t="s">
        <v>12</v>
      </c>
      <c r="E10" s="84"/>
    </row>
    <row r="11" spans="1:5" x14ac:dyDescent="0.25">
      <c r="A11" t="s">
        <v>50</v>
      </c>
      <c r="E11" s="84"/>
    </row>
    <row r="12" spans="1:5" x14ac:dyDescent="0.25">
      <c r="A12" t="s">
        <v>51</v>
      </c>
      <c r="E12" s="84"/>
    </row>
    <row r="13" spans="1:5" x14ac:dyDescent="0.25">
      <c r="E13" s="22"/>
    </row>
    <row r="14" spans="1:5" x14ac:dyDescent="0.25">
      <c r="E14" s="22"/>
    </row>
    <row r="15" spans="1:5" x14ac:dyDescent="0.25">
      <c r="A15" s="12" t="s">
        <v>52</v>
      </c>
      <c r="E15" s="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workbookViewId="0">
      <selection sqref="A1:B1"/>
    </sheetView>
  </sheetViews>
  <sheetFormatPr defaultRowHeight="15" x14ac:dyDescent="0.25"/>
  <cols>
    <col min="1" max="1" width="18.85546875" customWidth="1"/>
    <col min="2" max="2" width="14.28515625" bestFit="1" customWidth="1"/>
    <col min="3" max="3" width="14.28515625" customWidth="1"/>
    <col min="4" max="4" width="13.42578125" bestFit="1" customWidth="1"/>
    <col min="5" max="7" width="15" bestFit="1" customWidth="1"/>
    <col min="8" max="8" width="14.42578125" customWidth="1"/>
    <col min="9" max="9" width="12.7109375" style="25" customWidth="1"/>
  </cols>
  <sheetData>
    <row r="1" spans="1:9" x14ac:dyDescent="0.25">
      <c r="A1" s="102"/>
      <c r="B1" s="102"/>
    </row>
    <row r="2" spans="1:9" x14ac:dyDescent="0.25">
      <c r="H2" s="26"/>
    </row>
    <row r="3" spans="1:9" ht="18.75" x14ac:dyDescent="0.3">
      <c r="A3" s="103" t="s">
        <v>62</v>
      </c>
      <c r="B3" s="103"/>
      <c r="C3" s="31"/>
    </row>
    <row r="5" spans="1:9" x14ac:dyDescent="0.25">
      <c r="A5" s="30" t="s">
        <v>63</v>
      </c>
      <c r="B5" s="28">
        <v>0.05</v>
      </c>
      <c r="C5" s="28"/>
    </row>
    <row r="6" spans="1:9" x14ac:dyDescent="0.25">
      <c r="A6" s="30" t="s">
        <v>64</v>
      </c>
      <c r="B6">
        <v>30</v>
      </c>
    </row>
    <row r="7" spans="1:9" x14ac:dyDescent="0.25">
      <c r="A7" s="30" t="s">
        <v>65</v>
      </c>
      <c r="B7" s="25">
        <v>250000</v>
      </c>
      <c r="C7" s="25"/>
    </row>
    <row r="8" spans="1:9" x14ac:dyDescent="0.25">
      <c r="A8" s="30"/>
    </row>
    <row r="9" spans="1:9" x14ac:dyDescent="0.25">
      <c r="A9" s="30" t="s">
        <v>66</v>
      </c>
      <c r="B9" s="29">
        <f>PMT(B5/12,B6*12,B7)</f>
        <v>-1342.0540575303476</v>
      </c>
      <c r="C9" s="29"/>
    </row>
    <row r="11" spans="1:9" ht="15.75" thickBot="1" x14ac:dyDescent="0.3">
      <c r="A11" s="35" t="s">
        <v>71</v>
      </c>
    </row>
    <row r="13" spans="1:9" x14ac:dyDescent="0.25">
      <c r="B13" s="34" t="s">
        <v>67</v>
      </c>
      <c r="E13" s="34" t="s">
        <v>68</v>
      </c>
      <c r="H13" s="34" t="s">
        <v>69</v>
      </c>
    </row>
    <row r="15" spans="1:9" x14ac:dyDescent="0.25">
      <c r="B15" s="40" t="s">
        <v>70</v>
      </c>
      <c r="C15" s="106">
        <f>B9</f>
        <v>-1342.0540575303476</v>
      </c>
      <c r="E15" s="40" t="s">
        <v>64</v>
      </c>
      <c r="F15" s="106">
        <f>B9</f>
        <v>-1342.0540575303476</v>
      </c>
      <c r="H15" s="40" t="s">
        <v>65</v>
      </c>
      <c r="I15" s="106">
        <f>B9</f>
        <v>-1342.0540575303476</v>
      </c>
    </row>
    <row r="16" spans="1:9" x14ac:dyDescent="0.25">
      <c r="B16" s="36">
        <v>3.5000000000000003E-2</v>
      </c>
      <c r="C16" s="32"/>
      <c r="E16" s="38">
        <v>5</v>
      </c>
      <c r="F16" s="32"/>
      <c r="H16" s="39">
        <v>100000</v>
      </c>
      <c r="I16" s="32"/>
    </row>
    <row r="17" spans="1:9" x14ac:dyDescent="0.25">
      <c r="B17" s="36">
        <v>0.04</v>
      </c>
      <c r="C17" s="32"/>
      <c r="E17" s="38">
        <v>10</v>
      </c>
      <c r="F17" s="32"/>
      <c r="H17" s="39">
        <v>150000</v>
      </c>
      <c r="I17" s="32"/>
    </row>
    <row r="18" spans="1:9" x14ac:dyDescent="0.25">
      <c r="B18" s="36">
        <v>4.4999999999999998E-2</v>
      </c>
      <c r="C18" s="32"/>
      <c r="E18" s="38">
        <v>15</v>
      </c>
      <c r="F18" s="32"/>
      <c r="H18" s="39">
        <v>200000</v>
      </c>
      <c r="I18" s="32"/>
    </row>
    <row r="19" spans="1:9" x14ac:dyDescent="0.25">
      <c r="B19" s="36">
        <v>0.05</v>
      </c>
      <c r="C19" s="32"/>
      <c r="E19" s="38">
        <v>20</v>
      </c>
      <c r="F19" s="32"/>
      <c r="H19" s="39">
        <v>250000</v>
      </c>
      <c r="I19" s="32"/>
    </row>
    <row r="20" spans="1:9" x14ac:dyDescent="0.25">
      <c r="B20" s="36">
        <v>5.5E-2</v>
      </c>
      <c r="C20" s="32"/>
      <c r="E20" s="38">
        <v>25</v>
      </c>
      <c r="F20" s="32"/>
      <c r="H20" s="39">
        <v>300000</v>
      </c>
      <c r="I20" s="32"/>
    </row>
    <row r="21" spans="1:9" x14ac:dyDescent="0.25">
      <c r="B21" s="36">
        <v>0.06</v>
      </c>
      <c r="C21" s="32"/>
      <c r="E21" s="38">
        <v>30</v>
      </c>
      <c r="F21" s="32"/>
      <c r="H21" s="39">
        <v>350000</v>
      </c>
      <c r="I21" s="32"/>
    </row>
    <row r="22" spans="1:9" x14ac:dyDescent="0.25">
      <c r="B22" s="37">
        <v>6.5000000000000002E-2</v>
      </c>
      <c r="C22" s="33"/>
      <c r="E22" s="107">
        <v>35</v>
      </c>
      <c r="F22" s="33"/>
      <c r="H22" s="108">
        <v>400000</v>
      </c>
      <c r="I22" s="33"/>
    </row>
    <row r="25" spans="1:9" ht="15.75" thickBot="1" x14ac:dyDescent="0.3">
      <c r="A25" s="35" t="s">
        <v>72</v>
      </c>
    </row>
    <row r="27" spans="1:9" x14ac:dyDescent="0.25">
      <c r="B27" s="109">
        <f>B9</f>
        <v>-1342.0540575303476</v>
      </c>
      <c r="C27" s="41">
        <v>5</v>
      </c>
      <c r="D27" s="41">
        <v>10</v>
      </c>
      <c r="E27" s="41">
        <v>15</v>
      </c>
      <c r="F27" s="41">
        <v>20</v>
      </c>
      <c r="G27" s="41">
        <v>25</v>
      </c>
      <c r="H27" s="42">
        <v>30</v>
      </c>
    </row>
    <row r="28" spans="1:9" x14ac:dyDescent="0.25">
      <c r="B28" s="36">
        <v>3.5000000000000003E-2</v>
      </c>
      <c r="C28" s="87"/>
      <c r="D28" s="87"/>
      <c r="E28" s="87"/>
      <c r="F28" s="87"/>
      <c r="G28" s="87"/>
      <c r="H28" s="32"/>
    </row>
    <row r="29" spans="1:9" x14ac:dyDescent="0.25">
      <c r="B29" s="36">
        <v>0.04</v>
      </c>
      <c r="C29" s="87"/>
      <c r="D29" s="87"/>
      <c r="E29" s="87"/>
      <c r="F29" s="87"/>
      <c r="G29" s="87"/>
      <c r="H29" s="32"/>
    </row>
    <row r="30" spans="1:9" x14ac:dyDescent="0.25">
      <c r="B30" s="36">
        <v>4.4999999999999998E-2</v>
      </c>
      <c r="C30" s="87"/>
      <c r="D30" s="87"/>
      <c r="E30" s="87"/>
      <c r="F30" s="87"/>
      <c r="G30" s="87"/>
      <c r="H30" s="32"/>
    </row>
    <row r="31" spans="1:9" x14ac:dyDescent="0.25">
      <c r="B31" s="36">
        <v>0.05</v>
      </c>
      <c r="C31" s="87"/>
      <c r="D31" s="87"/>
      <c r="E31" s="87"/>
      <c r="F31" s="87"/>
      <c r="G31" s="87"/>
      <c r="H31" s="32"/>
    </row>
    <row r="32" spans="1:9" x14ac:dyDescent="0.25">
      <c r="B32" s="36">
        <v>5.5E-2</v>
      </c>
      <c r="C32" s="87"/>
      <c r="D32" s="87"/>
      <c r="E32" s="87"/>
      <c r="F32" s="87"/>
      <c r="G32" s="87"/>
      <c r="H32" s="32"/>
    </row>
    <row r="33" spans="2:8" x14ac:dyDescent="0.25">
      <c r="B33" s="36">
        <v>0.06</v>
      </c>
      <c r="C33" s="87"/>
      <c r="D33" s="87"/>
      <c r="E33" s="87"/>
      <c r="F33" s="87"/>
      <c r="G33" s="87"/>
      <c r="H33" s="32"/>
    </row>
    <row r="34" spans="2:8" x14ac:dyDescent="0.25">
      <c r="B34" s="37">
        <v>6.5000000000000002E-2</v>
      </c>
      <c r="C34" s="88"/>
      <c r="D34" s="88"/>
      <c r="E34" s="88"/>
      <c r="F34" s="88"/>
      <c r="G34" s="88"/>
      <c r="H34" s="33"/>
    </row>
  </sheetData>
  <mergeCells count="2">
    <mergeCell ref="A1:B1"/>
    <mergeCell ref="A3:B3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E6D6-2052-4AC1-B4DF-5F86AF5FEB02}">
  <dimension ref="A1:B10"/>
  <sheetViews>
    <sheetView workbookViewId="0">
      <selection sqref="A1:B1"/>
    </sheetView>
  </sheetViews>
  <sheetFormatPr defaultRowHeight="15" x14ac:dyDescent="0.25"/>
  <cols>
    <col min="1" max="1" width="33" bestFit="1" customWidth="1"/>
    <col min="2" max="2" width="20" customWidth="1"/>
  </cols>
  <sheetData>
    <row r="1" spans="1:2" ht="20.25" thickBot="1" x14ac:dyDescent="0.35">
      <c r="A1" s="96" t="s">
        <v>478</v>
      </c>
      <c r="B1" s="96"/>
    </row>
    <row r="2" spans="1:2" ht="15.75" thickTop="1" x14ac:dyDescent="0.25">
      <c r="A2" s="43"/>
      <c r="B2" s="43"/>
    </row>
    <row r="3" spans="1:2" x14ac:dyDescent="0.25">
      <c r="A3" s="75" t="s">
        <v>479</v>
      </c>
      <c r="B3" s="76"/>
    </row>
    <row r="4" spans="1:2" x14ac:dyDescent="0.25">
      <c r="A4" s="75" t="s">
        <v>480</v>
      </c>
      <c r="B4" s="77"/>
    </row>
    <row r="5" spans="1:2" x14ac:dyDescent="0.25">
      <c r="A5" s="75" t="s">
        <v>481</v>
      </c>
      <c r="B5" s="77"/>
    </row>
    <row r="6" spans="1:2" x14ac:dyDescent="0.25">
      <c r="A6" s="75" t="s">
        <v>482</v>
      </c>
      <c r="B6" s="77"/>
    </row>
    <row r="7" spans="1:2" x14ac:dyDescent="0.25">
      <c r="A7" s="75" t="s">
        <v>483</v>
      </c>
      <c r="B7" s="77"/>
    </row>
    <row r="8" spans="1:2" x14ac:dyDescent="0.25">
      <c r="A8" s="75" t="s">
        <v>484</v>
      </c>
      <c r="B8" s="77"/>
    </row>
    <row r="9" spans="1:2" x14ac:dyDescent="0.25">
      <c r="A9" s="43"/>
      <c r="B9" s="43"/>
    </row>
    <row r="10" spans="1:2" x14ac:dyDescent="0.25">
      <c r="A10" s="78" t="s">
        <v>485</v>
      </c>
      <c r="B10" s="7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IF</vt:lpstr>
      <vt:lpstr>SUMIF</vt:lpstr>
      <vt:lpstr>What If</vt:lpstr>
      <vt:lpstr>Absolute References</vt:lpstr>
      <vt:lpstr>vlookup</vt:lpstr>
      <vt:lpstr>Data Table</vt:lpstr>
      <vt:lpstr>Home 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Kuha</dc:creator>
  <cp:lastModifiedBy>erickuha</cp:lastModifiedBy>
  <dcterms:created xsi:type="dcterms:W3CDTF">2017-03-01T19:46:55Z</dcterms:created>
  <dcterms:modified xsi:type="dcterms:W3CDTF">2019-02-06T20:37:13Z</dcterms:modified>
</cp:coreProperties>
</file>