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BC8B0D1A-E7A1-43A8-BCCC-15A07D9EE805}" xr6:coauthVersionLast="45" xr6:coauthVersionMax="45" xr10:uidLastSave="{00000000-0000-0000-0000-000000000000}"/>
  <bookViews>
    <workbookView xWindow="-8475" yWindow="-16320" windowWidth="19440" windowHeight="10740" xr2:uid="{00000000-000D-0000-FFFF-FFFF00000000}"/>
  </bookViews>
  <sheets>
    <sheet name="choice_verification" sheetId="6" r:id="rId1"/>
    <sheet name="keyword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6" l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" i="6"/>
  <c r="B2" i="6"/>
  <c r="F18" i="6"/>
  <c r="F7" i="6"/>
  <c r="H7" i="6"/>
  <c r="H5" i="6"/>
  <c r="F8" i="6"/>
  <c r="H6" i="6"/>
  <c r="F5" i="6"/>
  <c r="F15" i="6"/>
  <c r="F10" i="6"/>
  <c r="H3" i="6"/>
  <c r="F9" i="6"/>
  <c r="F17" i="6"/>
  <c r="D4" i="6"/>
  <c r="D8" i="6"/>
  <c r="H8" i="6"/>
  <c r="F13" i="6"/>
  <c r="H9" i="6"/>
  <c r="F11" i="6"/>
  <c r="F4" i="6"/>
  <c r="D6" i="6"/>
  <c r="H4" i="6"/>
  <c r="D5" i="6"/>
  <c r="F16" i="6"/>
  <c r="F12" i="6"/>
  <c r="D10" i="6"/>
  <c r="D7" i="6"/>
  <c r="F2" i="6"/>
  <c r="F3" i="6"/>
  <c r="F6" i="6"/>
  <c r="F14" i="6"/>
  <c r="D3" i="6"/>
  <c r="D9" i="6"/>
  <c r="D11" i="6"/>
  <c r="D2" i="6"/>
  <c r="H2" i="6"/>
  <c r="B35" i="6" l="1"/>
  <c r="D12" i="6"/>
  <c r="F19" i="6"/>
  <c r="E19" i="6" s="1"/>
  <c r="H10" i="6"/>
  <c r="G10" i="6" s="1"/>
  <c r="A39" i="6" l="1"/>
  <c r="C12" i="6"/>
  <c r="A35" i="6"/>
</calcChain>
</file>

<file path=xl/sharedStrings.xml><?xml version="1.0" encoding="utf-8"?>
<sst xmlns="http://schemas.openxmlformats.org/spreadsheetml/2006/main" count="145" uniqueCount="74">
  <si>
    <t>Electronics</t>
  </si>
  <si>
    <t>Circuit design and layout</t>
  </si>
  <si>
    <t>Circuit/electromagnetic/multi-physics simulation</t>
  </si>
  <si>
    <t>Computer science</t>
  </si>
  <si>
    <t>Computer systems</t>
  </si>
  <si>
    <t>Control systems</t>
  </si>
  <si>
    <t>Electromagnetics</t>
  </si>
  <si>
    <t>Energy systems</t>
  </si>
  <si>
    <t>Engineering and applied mathematics</t>
  </si>
  <si>
    <t>High frequency technique</t>
  </si>
  <si>
    <t>Systems and signals</t>
  </si>
  <si>
    <t>Telecommunication</t>
  </si>
  <si>
    <t>Communication systems</t>
  </si>
  <si>
    <t>Digital/integrated circuits</t>
  </si>
  <si>
    <t>Electrical machines</t>
  </si>
  <si>
    <t>Electromagnetic compatibility/interference</t>
  </si>
  <si>
    <t>High frequency components/systems</t>
  </si>
  <si>
    <t>High power systems/electronics</t>
  </si>
  <si>
    <t>Industrial/feedback control systems</t>
  </si>
  <si>
    <t>Machine learning and pattern recognition</t>
  </si>
  <si>
    <t>Numerical and computational methods</t>
  </si>
  <si>
    <t>Probabilistic systems and inference</t>
  </si>
  <si>
    <t>Renewable energy</t>
  </si>
  <si>
    <t>Robotics and autonomous vehicles</t>
  </si>
  <si>
    <t>Signal/image processing</t>
  </si>
  <si>
    <t>Space systems</t>
  </si>
  <si>
    <t>Wireless networks</t>
  </si>
  <si>
    <t>Algorithm design</t>
  </si>
  <si>
    <t>Experimental and empirical evaluation</t>
  </si>
  <si>
    <t>Physical design (materials, dimensions, etc.)</t>
  </si>
  <si>
    <t>Measurements</t>
  </si>
  <si>
    <t>Software development</t>
  </si>
  <si>
    <t>System design/simulation</t>
  </si>
  <si>
    <t>Mr JC Bekker</t>
  </si>
  <si>
    <t>Dr HJ Beukes</t>
  </si>
  <si>
    <t>Prof MM Botha</t>
  </si>
  <si>
    <t>Prof DIL De Villiers</t>
  </si>
  <si>
    <t>Dr HW Jordaan</t>
  </si>
  <si>
    <t>Dr H Kamper</t>
  </si>
  <si>
    <t>Dr AJ Rix</t>
  </si>
  <si>
    <t>Prof WH Steyn</t>
  </si>
  <si>
    <t>Dr CE van Daalen</t>
  </si>
  <si>
    <t>Prof HJ Vermeulen</t>
  </si>
  <si>
    <t>Dr L Visagie</t>
  </si>
  <si>
    <t>Prof R Wang</t>
  </si>
  <si>
    <t>Lecturers</t>
  </si>
  <si>
    <t>Modules</t>
  </si>
  <si>
    <t>Knowledge areas</t>
  </si>
  <si>
    <t>Activities</t>
  </si>
  <si>
    <t>Choice values</t>
  </si>
  <si>
    <t>Antennas, guided waves and scattering</t>
  </si>
  <si>
    <t>Sensors/analogue electronics</t>
  </si>
  <si>
    <t>Mr A Barnard</t>
  </si>
  <si>
    <t>Prof JB De Swardt</t>
  </si>
  <si>
    <t>Dr N Gule</t>
  </si>
  <si>
    <t>Prof TR Niesler</t>
  </si>
  <si>
    <t>Mnr WA Smit</t>
  </si>
  <si>
    <t>Prof DJJ Versfeld</t>
  </si>
  <si>
    <t>Final choice sequence</t>
  </si>
  <si>
    <t>Prof JA Du Preez</t>
  </si>
  <si>
    <t>Dr DJ Ludick</t>
  </si>
  <si>
    <t>Mr CB Nicholls</t>
  </si>
  <si>
    <t>Dr R Wolhuter</t>
  </si>
  <si>
    <t>Dr JAA Engelbrecht</t>
  </si>
  <si>
    <t>Mr C Fisher</t>
  </si>
  <si>
    <t>Prof CJ Fourie</t>
  </si>
  <si>
    <t>Dr J Gilmore</t>
  </si>
  <si>
    <t>Mr LL Grootboom</t>
  </si>
  <si>
    <t>Prof MJ Kamper</t>
  </si>
  <si>
    <t>Prof HdT Mouton</t>
  </si>
  <si>
    <t>Dr FM Mwaniki</t>
  </si>
  <si>
    <t>Mr JC Schoeman</t>
  </si>
  <si>
    <t>Dr JM Strauss</t>
  </si>
  <si>
    <t>Dr RP Theart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</si>
</sst>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C6EFCE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2" borderId="1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Protection="1">
      <protection locked="0"/>
    </xf>
    <xf numFmtId="0" fontId="3" fillId="2" borderId="1" xfId="3" applyProtection="1"/>
    <xf numFmtId="0" fontId="0" fillId="0" borderId="0" xfId="0" applyAlignment="1" applyProtection="1">
      <alignment horizontal="center"/>
    </xf>
    <xf numFmtId="0" fontId="0" fillId="0" borderId="0" xfId="0" applyProtection="1"/>
    <xf numFmtId="49" fontId="0" fillId="0" borderId="0" xfId="0" applyNumberFormat="1" applyBorder="1" applyAlignment="1" applyProtection="1">
      <alignment horizontal="left" wrapText="1"/>
    </xf>
    <xf numFmtId="49" fontId="0" fillId="0" borderId="0" xfId="0" applyNumberFormat="1" applyAlignment="1" applyProtection="1">
      <alignment horizontal="left" wrapText="1"/>
    </xf>
    <xf numFmtId="49" fontId="0" fillId="0" borderId="0" xfId="0" applyNumberFormat="1" applyAlignment="1" applyProtection="1">
      <alignment wrapText="1"/>
    </xf>
    <xf numFmtId="49" fontId="0" fillId="0" borderId="0" xfId="0" applyNumberFormat="1" applyAlignment="1" applyProtection="1">
      <alignment horizontal="left" wrapText="1"/>
      <protection locked="0"/>
    </xf>
    <xf numFmtId="0" fontId="5" fillId="4" borderId="0" xfId="5" applyAlignment="1" applyProtection="1">
      <alignment horizontal="center"/>
    </xf>
    <xf numFmtId="0" fontId="4" fillId="3" borderId="0" xfId="4" applyAlignment="1" applyProtection="1">
      <alignment horizontal="center"/>
    </xf>
  </cellXfs>
  <cellStyles count="6">
    <cellStyle name="Accent5" xfId="5" builtinId="45"/>
    <cellStyle name="Explanatory Text 2" xfId="3" xr:uid="{00000000-0005-0000-0000-000001000000}"/>
    <cellStyle name="Good" xfId="4" builtinId="26"/>
    <cellStyle name="Normal" xfId="0" builtinId="0"/>
    <cellStyle name="Normal 2" xfId="1" xr:uid="{00000000-0005-0000-0000-000004000000}"/>
    <cellStyle name="Normal 3" xfId="2" xr:uid="{00000000-0005-0000-0000-000005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zoomScale="70" zoomScaleNormal="70" workbookViewId="0">
      <selection activeCell="H13" sqref="H13"/>
    </sheetView>
  </sheetViews>
  <sheetFormatPr defaultRowHeight="15" x14ac:dyDescent="0.25"/>
  <cols>
    <col min="1" max="1" width="18.140625" style="1" customWidth="1"/>
    <col min="2" max="2" width="13.28515625" style="1" bestFit="1" customWidth="1"/>
    <col min="3" max="3" width="34.85546875" style="1" customWidth="1"/>
    <col min="4" max="4" width="13.28515625" style="1" bestFit="1" customWidth="1"/>
    <col min="5" max="5" width="39.85546875" style="1" customWidth="1"/>
    <col min="6" max="6" width="13.28515625" style="1" bestFit="1" customWidth="1"/>
    <col min="7" max="7" width="45.28515625" style="1" customWidth="1"/>
    <col min="8" max="8" width="13.28515625" style="1" bestFit="1" customWidth="1"/>
    <col min="9" max="16384" width="9.140625" style="1"/>
  </cols>
  <sheetData>
    <row r="1" spans="1:8" x14ac:dyDescent="0.25">
      <c r="A1" s="2" t="s">
        <v>45</v>
      </c>
      <c r="B1" s="2" t="s">
        <v>49</v>
      </c>
      <c r="C1" s="2" t="s">
        <v>46</v>
      </c>
      <c r="D1" s="2" t="s">
        <v>49</v>
      </c>
      <c r="E1" s="2" t="s">
        <v>47</v>
      </c>
      <c r="F1" s="2" t="s">
        <v>49</v>
      </c>
      <c r="G1" s="2" t="s">
        <v>48</v>
      </c>
      <c r="H1" s="2" t="s">
        <v>49</v>
      </c>
    </row>
    <row r="2" spans="1:8" x14ac:dyDescent="0.25">
      <c r="A2" s="1" t="s">
        <v>39</v>
      </c>
      <c r="B2" s="3">
        <f>MATCH(A2,keywords!$D$1:$D$50,0)</f>
        <v>22</v>
      </c>
      <c r="C2" s="8" t="s">
        <v>3</v>
      </c>
      <c r="D2" s="3">
        <f ca="1">MATCH(INDIRECT("C2"),keywords!$A$1:$A$10,0)</f>
        <v>1</v>
      </c>
      <c r="E2" s="8" t="s">
        <v>19</v>
      </c>
      <c r="F2" s="3">
        <f ca="1">MATCH(INDIRECT("E2"),keywords!$B$1:$B$17,0)</f>
        <v>9</v>
      </c>
      <c r="G2" s="8" t="s">
        <v>31</v>
      </c>
      <c r="H2" s="3">
        <f ca="1">MATCH(INDIRECT("G2"),keywords!$C$1:$C$8,0)</f>
        <v>7</v>
      </c>
    </row>
    <row r="3" spans="1:8" x14ac:dyDescent="0.25">
      <c r="A3" s="1" t="s">
        <v>65</v>
      </c>
      <c r="B3" s="3">
        <f>MATCH(A3,keywords!$D$1:$D$50,0)</f>
        <v>10</v>
      </c>
      <c r="C3" s="8" t="s">
        <v>5</v>
      </c>
      <c r="D3" s="3">
        <f ca="1">MATCH(INDIRECT("C3"),keywords!$A$1:$A$10,0)</f>
        <v>3</v>
      </c>
      <c r="E3" s="8" t="s">
        <v>23</v>
      </c>
      <c r="F3" s="3">
        <f ca="1">MATCH(INDIRECT("E3"),keywords!$B$1:$B$17,0)</f>
        <v>13</v>
      </c>
      <c r="G3" s="8" t="s">
        <v>27</v>
      </c>
      <c r="H3" s="3">
        <f ca="1">MATCH(INDIRECT("G3"),keywords!$C$1:$C$8,0)</f>
        <v>1</v>
      </c>
    </row>
    <row r="4" spans="1:8" x14ac:dyDescent="0.25">
      <c r="A4" s="1" t="s">
        <v>72</v>
      </c>
      <c r="B4" s="3">
        <f>MATCH(A4,keywords!$D$1:$D$50,0)</f>
        <v>26</v>
      </c>
      <c r="C4" s="8" t="s">
        <v>6</v>
      </c>
      <c r="D4" s="3">
        <f ca="1">MATCH(INDIRECT("C4"),keywords!$A$1:$A$10,0)</f>
        <v>4</v>
      </c>
      <c r="E4" s="8" t="s">
        <v>25</v>
      </c>
      <c r="F4" s="3">
        <f ca="1">MATCH(INDIRECT("E4"),keywords!$B$1:$B$17,0)</f>
        <v>16</v>
      </c>
      <c r="G4" s="8" t="s">
        <v>32</v>
      </c>
      <c r="H4" s="3">
        <f ca="1">MATCH(INDIRECT("G4"),keywords!$C$1:$C$8,0)</f>
        <v>8</v>
      </c>
    </row>
    <row r="5" spans="1:8" ht="30" x14ac:dyDescent="0.25">
      <c r="A5" s="1" t="s">
        <v>60</v>
      </c>
      <c r="B5" s="3">
        <f>MATCH(A5,keywords!$D$1:$D$50,0)</f>
        <v>17</v>
      </c>
      <c r="C5" s="8" t="s">
        <v>0</v>
      </c>
      <c r="D5" s="3">
        <f ca="1">MATCH(INDIRECT("C5"),keywords!$A$1:$A$10,0)</f>
        <v>5</v>
      </c>
      <c r="E5" s="8" t="s">
        <v>18</v>
      </c>
      <c r="F5" s="3">
        <f ca="1">MATCH(INDIRECT("E5"),keywords!$B$1:$B$17,0)</f>
        <v>8</v>
      </c>
      <c r="G5" s="8" t="s">
        <v>2</v>
      </c>
      <c r="H5" s="3">
        <f ca="1">MATCH(INDIRECT("G5"),keywords!$C$1:$C$8,0)</f>
        <v>3</v>
      </c>
    </row>
    <row r="6" spans="1:8" ht="30" x14ac:dyDescent="0.25">
      <c r="A6" s="1" t="s">
        <v>41</v>
      </c>
      <c r="B6" s="3">
        <f>MATCH(A6,keywords!$D$1:$D$50,0)</f>
        <v>28</v>
      </c>
      <c r="C6" s="8" t="s">
        <v>8</v>
      </c>
      <c r="D6" s="3">
        <f ca="1">MATCH(INDIRECT("C6"),keywords!$A$1:$A$10,0)</f>
        <v>7</v>
      </c>
      <c r="E6" s="8" t="s">
        <v>50</v>
      </c>
      <c r="F6" s="3">
        <f ca="1">MATCH(INDIRECT("E6"),keywords!$B$1:$B$17,0)</f>
        <v>1</v>
      </c>
      <c r="G6" s="8" t="s">
        <v>1</v>
      </c>
      <c r="H6" s="3">
        <f ca="1">MATCH(INDIRECT("G6"),keywords!$C$1:$C$8,0)</f>
        <v>2</v>
      </c>
    </row>
    <row r="7" spans="1:8" ht="30" x14ac:dyDescent="0.25">
      <c r="A7" s="1" t="s">
        <v>53</v>
      </c>
      <c r="B7" s="3">
        <f>MATCH(A7,keywords!$D$1:$D$50,0)</f>
        <v>5</v>
      </c>
      <c r="C7" s="8" t="s">
        <v>4</v>
      </c>
      <c r="D7" s="3">
        <f ca="1">MATCH(INDIRECT("C7"),keywords!$A$1:$A$10,0)</f>
        <v>2</v>
      </c>
      <c r="E7" s="8" t="s">
        <v>15</v>
      </c>
      <c r="F7" s="3">
        <f ca="1">MATCH(INDIRECT("E7"),keywords!$B$1:$B$17,0)</f>
        <v>5</v>
      </c>
      <c r="G7" s="8" t="s">
        <v>28</v>
      </c>
      <c r="H7" s="3">
        <f ca="1">MATCH(INDIRECT("G7"),keywords!$C$1:$C$8,0)</f>
        <v>4</v>
      </c>
    </row>
    <row r="8" spans="1:8" x14ac:dyDescent="0.25">
      <c r="A8" s="1" t="s">
        <v>34</v>
      </c>
      <c r="B8" s="3">
        <f>MATCH(A8,keywords!$D$1:$D$50,0)</f>
        <v>3</v>
      </c>
      <c r="C8" s="8" t="s">
        <v>10</v>
      </c>
      <c r="D8" s="3">
        <f ca="1">MATCH(INDIRECT("C8"),keywords!$A$1:$A$10,0)</f>
        <v>9</v>
      </c>
      <c r="E8" s="8" t="s">
        <v>51</v>
      </c>
      <c r="F8" s="3">
        <f ca="1">MATCH(INDIRECT("E8"),keywords!$B$1:$B$17,0)</f>
        <v>14</v>
      </c>
      <c r="G8" s="8" t="s">
        <v>29</v>
      </c>
      <c r="H8" s="3">
        <f ca="1">MATCH(INDIRECT("G8"),keywords!$C$1:$C$8,0)</f>
        <v>5</v>
      </c>
    </row>
    <row r="9" spans="1:8" x14ac:dyDescent="0.25">
      <c r="A9" s="1" t="s">
        <v>42</v>
      </c>
      <c r="B9" s="3">
        <f>MATCH(A9,keywords!$D$1:$D$50,0)</f>
        <v>29</v>
      </c>
      <c r="C9" s="8" t="s">
        <v>7</v>
      </c>
      <c r="D9" s="3">
        <f ca="1">MATCH(INDIRECT("C9"),keywords!$A$1:$A$10,0)</f>
        <v>6</v>
      </c>
      <c r="E9" s="8" t="s">
        <v>13</v>
      </c>
      <c r="F9" s="3">
        <f ca="1">MATCH(INDIRECT("E9"),keywords!$B$1:$B$17,0)</f>
        <v>3</v>
      </c>
      <c r="G9" s="8" t="s">
        <v>30</v>
      </c>
      <c r="H9" s="3">
        <f ca="1">MATCH(INDIRECT("G9"),keywords!$C$1:$C$8,0)</f>
        <v>6</v>
      </c>
    </row>
    <row r="10" spans="1:8" x14ac:dyDescent="0.25">
      <c r="A10" s="1" t="s">
        <v>63</v>
      </c>
      <c r="B10" s="3">
        <f>MATCH(A10,keywords!$D$1:$D$50,0)</f>
        <v>8</v>
      </c>
      <c r="C10" s="8" t="s">
        <v>9</v>
      </c>
      <c r="D10" s="3">
        <f ca="1">MATCH(INDIRECT("C10"),keywords!$A$1:$A$10,0)</f>
        <v>8</v>
      </c>
      <c r="E10" s="8" t="s">
        <v>17</v>
      </c>
      <c r="F10" s="3">
        <f ca="1">MATCH(INDIRECT("E10"),keywords!$B$1:$B$17,0)</f>
        <v>7</v>
      </c>
      <c r="G10" s="4" t="str">
        <f ca="1">$H$10</f>
        <v>Valid</v>
      </c>
      <c r="H10" s="3" t="str">
        <f ca="1">IF(   IF(ISNUMBER(MATCH(1,H2:H9,0)),1,0) + IF(ISNUMBER(MATCH(2,H2:H9,0)),1,0) + IF(ISNUMBER(MATCH(3,H2:H9,0)),1,0) + IF(ISNUMBER(MATCH(4,H2:H9,0)),1,0) + IF(ISNUMBER(MATCH(5,H2:H9,0)),1,0) + IF(ISNUMBER(MATCH(6,H2:H9,0)),1,0) + IF(ISNUMBER(MATCH(7,H2:H9,0)),1,0) + IF(ISNUMBER(MATCH(8,H2:H9,0)),1,0) = 8,"Valid","Invalid")</f>
        <v>Valid</v>
      </c>
    </row>
    <row r="11" spans="1:8" x14ac:dyDescent="0.25">
      <c r="A11" s="1" t="s">
        <v>35</v>
      </c>
      <c r="B11" s="3">
        <f>MATCH(A11,keywords!$D$1:$D$50,0)</f>
        <v>4</v>
      </c>
      <c r="C11" s="8" t="s">
        <v>11</v>
      </c>
      <c r="D11" s="3">
        <f ca="1">MATCH(INDIRECT("C11"),keywords!$A$1:$A$10,0)</f>
        <v>10</v>
      </c>
      <c r="E11" s="8" t="s">
        <v>24</v>
      </c>
      <c r="F11" s="3">
        <f ca="1">MATCH(INDIRECT("E11"),keywords!$B$1:$B$17,0)</f>
        <v>15</v>
      </c>
    </row>
    <row r="12" spans="1:8" x14ac:dyDescent="0.25">
      <c r="A12" s="1" t="s">
        <v>67</v>
      </c>
      <c r="B12" s="3">
        <f>MATCH(A12,keywords!$D$1:$D$50,0)</f>
        <v>12</v>
      </c>
      <c r="C12" s="4" t="str">
        <f ca="1">$D$12</f>
        <v>Valid</v>
      </c>
      <c r="D12" s="3" t="str">
        <f ca="1">IF(   IF(ISNUMBER(MATCH(1,D2:D11,0)),1,0) + IF(ISNUMBER(MATCH(2,D2:D11,0)),1,0)  + IF(ISNUMBER(MATCH(3,D2:D11,0)),1,0) + IF(ISNUMBER(MATCH(4,D2:D11,0)),1,0) + IF(ISNUMBER(MATCH(5,D2:D11,0)),1,0) + IF(ISNUMBER(MATCH(6,D2:D11,0)),1,0) + IF(ISNUMBER(MATCH(7,D2:D11,0)),1,0) + IF(ISNUMBER(MATCH(8,D2:D11,0)),1,0) + IF(ISNUMBER(MATCH(9,D2:D11,0)),1,0) + IF(ISNUMBER(MATCH(10,D2:D11,0)),1,0) = 10,"Valid","Invalid")</f>
        <v>Valid</v>
      </c>
      <c r="E12" s="8" t="s">
        <v>26</v>
      </c>
      <c r="F12" s="3">
        <f ca="1">MATCH(INDIRECT("E12"),keywords!$B$1:$B$17,0)</f>
        <v>17</v>
      </c>
    </row>
    <row r="13" spans="1:8" x14ac:dyDescent="0.25">
      <c r="A13" s="1" t="s">
        <v>40</v>
      </c>
      <c r="B13" s="3">
        <f>MATCH(A13,keywords!$D$1:$D$50,0)</f>
        <v>25</v>
      </c>
      <c r="E13" s="8" t="s">
        <v>12</v>
      </c>
      <c r="F13" s="3">
        <f ca="1">MATCH(INDIRECT("E13"),keywords!$B$1:$B$17,0)</f>
        <v>2</v>
      </c>
    </row>
    <row r="14" spans="1:8" x14ac:dyDescent="0.25">
      <c r="A14" s="1" t="s">
        <v>43</v>
      </c>
      <c r="B14" s="3">
        <f>MATCH(A14,keywords!$D$1:$D$50,0)</f>
        <v>31</v>
      </c>
      <c r="E14" s="8" t="s">
        <v>20</v>
      </c>
      <c r="F14" s="3">
        <f ca="1">MATCH(INDIRECT("E14"),keywords!$B$1:$B$17,0)</f>
        <v>10</v>
      </c>
    </row>
    <row r="15" spans="1:8" x14ac:dyDescent="0.25">
      <c r="A15" s="1" t="s">
        <v>70</v>
      </c>
      <c r="B15" s="3">
        <f>MATCH(A15,keywords!$D$1:$D$50,0)</f>
        <v>19</v>
      </c>
      <c r="E15" s="8" t="s">
        <v>21</v>
      </c>
      <c r="F15" s="3">
        <f ca="1">MATCH(INDIRECT("E15"),keywords!$B$1:$B$17,0)</f>
        <v>11</v>
      </c>
    </row>
    <row r="16" spans="1:8" x14ac:dyDescent="0.25">
      <c r="A16" s="1" t="s">
        <v>71</v>
      </c>
      <c r="B16" s="3">
        <f>MATCH(A16,keywords!$D$1:$D$50,0)</f>
        <v>23</v>
      </c>
      <c r="E16" s="8" t="s">
        <v>14</v>
      </c>
      <c r="F16" s="3">
        <f ca="1">MATCH(INDIRECT("E16"),keywords!$B$1:$B$17,0)</f>
        <v>4</v>
      </c>
    </row>
    <row r="17" spans="1:6" x14ac:dyDescent="0.25">
      <c r="A17" s="1" t="s">
        <v>69</v>
      </c>
      <c r="B17" s="3">
        <f>MATCH(A17,keywords!$D$1:$D$50,0)</f>
        <v>18</v>
      </c>
      <c r="E17" s="8" t="s">
        <v>22</v>
      </c>
      <c r="F17" s="3">
        <f ca="1">MATCH(INDIRECT("E17"),keywords!$B$1:$B$17,0)</f>
        <v>12</v>
      </c>
    </row>
    <row r="18" spans="1:6" x14ac:dyDescent="0.25">
      <c r="A18" s="1" t="s">
        <v>38</v>
      </c>
      <c r="B18" s="3">
        <f>MATCH(A18,keywords!$D$1:$D$50,0)</f>
        <v>15</v>
      </c>
      <c r="E18" s="8" t="s">
        <v>16</v>
      </c>
      <c r="F18" s="3">
        <f ca="1">MATCH(INDIRECT("E18"),keywords!$B$1:$B$17,0)</f>
        <v>6</v>
      </c>
    </row>
    <row r="19" spans="1:6" x14ac:dyDescent="0.25">
      <c r="A19" s="1" t="s">
        <v>73</v>
      </c>
      <c r="B19" s="3">
        <f>MATCH(A19,keywords!$D$1:$D$50,0)</f>
        <v>27</v>
      </c>
      <c r="E19" s="4" t="str">
        <f ca="1">$F$19</f>
        <v>Valid</v>
      </c>
      <c r="F19" s="3" t="str">
        <f ca="1">IF(   IF(ISNUMBER(MATCH(1,F2:F18,0)),1,0) + IF(ISNUMBER(MATCH(2,F2:F18,0)),1,0) + IF(ISNUMBER(MATCH(3,F2:F18,0)),1,0) + IF(ISNUMBER(MATCH(4,F2:F18,0)),1,0) + IF(ISNUMBER(MATCH(5,F2:F18,0)),1,0) + IF(ISNUMBER(MATCH(6,F2:F18,0)),1,0) + IF(ISNUMBER(MATCH(7,F2:F18,0)),1,0) + IF(ISNUMBER(MATCH(8,F2:F18,0)),1,0) + IF(ISNUMBER(MATCH(9,F2:F18,0)),1,0) + IF(ISNUMBER(MATCH(10,F2:F18,0)),1,0) + IF(ISNUMBER(MATCH(11,F2:F18,0)),1,0) + IF(ISNUMBER(MATCH(12,F2:F18,0)),1,0) + IF(ISNUMBER(MATCH(13,F2:F18,0)),1,0) + IF(ISNUMBER(MATCH(14,F2:F18,0)),1,0) + IF(ISNUMBER(MATCH(15,F2:F18,0)),1,0) + IF(ISNUMBER(MATCH(16,F2:F18,0)),1,0) + IF(ISNUMBER(MATCH(17,F2:F18,0)),1,0) = 17,"Valid","Invalid")</f>
        <v>Valid</v>
      </c>
    </row>
    <row r="20" spans="1:6" x14ac:dyDescent="0.25">
      <c r="A20" s="1" t="s">
        <v>52</v>
      </c>
      <c r="B20" s="3">
        <f>MATCH(A20,keywords!$D$1:$D$50,0)</f>
        <v>1</v>
      </c>
    </row>
    <row r="21" spans="1:6" x14ac:dyDescent="0.25">
      <c r="A21" s="1" t="s">
        <v>37</v>
      </c>
      <c r="B21" s="3">
        <f>MATCH(A21,keywords!$D$1:$D$50,0)</f>
        <v>14</v>
      </c>
    </row>
    <row r="22" spans="1:6" x14ac:dyDescent="0.25">
      <c r="A22" s="1" t="s">
        <v>62</v>
      </c>
      <c r="B22" s="3">
        <f>MATCH(A22,keywords!$D$1:$D$50,0)</f>
        <v>33</v>
      </c>
    </row>
    <row r="23" spans="1:6" x14ac:dyDescent="0.25">
      <c r="A23" s="1" t="s">
        <v>56</v>
      </c>
      <c r="B23" s="3">
        <f>MATCH(A23,keywords!$D$1:$D$50,0)</f>
        <v>24</v>
      </c>
    </row>
    <row r="24" spans="1:6" x14ac:dyDescent="0.25">
      <c r="A24" s="1" t="s">
        <v>66</v>
      </c>
      <c r="B24" s="3">
        <f>MATCH(A24,keywords!$D$1:$D$50,0)</f>
        <v>11</v>
      </c>
    </row>
    <row r="25" spans="1:6" x14ac:dyDescent="0.25">
      <c r="A25" s="1" t="s">
        <v>61</v>
      </c>
      <c r="B25" s="3">
        <f>MATCH(A26,keywords!$D$1:$D$50,0)</f>
        <v>7</v>
      </c>
    </row>
    <row r="26" spans="1:6" x14ac:dyDescent="0.25">
      <c r="A26" s="1" t="s">
        <v>59</v>
      </c>
      <c r="B26" s="3">
        <f>MATCH(A27,keywords!$D$1:$D$50,0)</f>
        <v>21</v>
      </c>
    </row>
    <row r="27" spans="1:6" x14ac:dyDescent="0.25">
      <c r="A27" s="1" t="s">
        <v>55</v>
      </c>
      <c r="B27" s="3">
        <f>MATCH(A28,keywords!$D$1:$D$50,0)</f>
        <v>9</v>
      </c>
    </row>
    <row r="28" spans="1:6" x14ac:dyDescent="0.25">
      <c r="A28" s="1" t="s">
        <v>64</v>
      </c>
      <c r="B28" s="3">
        <f>MATCH(A29,keywords!$D$1:$D$50,0)</f>
        <v>6</v>
      </c>
    </row>
    <row r="29" spans="1:6" x14ac:dyDescent="0.25">
      <c r="A29" s="1" t="s">
        <v>36</v>
      </c>
      <c r="B29" s="3">
        <f>MATCH(A30,keywords!$D$1:$D$50,0)</f>
        <v>16</v>
      </c>
    </row>
    <row r="30" spans="1:6" x14ac:dyDescent="0.25">
      <c r="A30" s="1" t="s">
        <v>68</v>
      </c>
      <c r="B30" s="3">
        <f>MATCH(A31,keywords!$D$1:$D$50,0)</f>
        <v>2</v>
      </c>
    </row>
    <row r="31" spans="1:6" x14ac:dyDescent="0.25">
      <c r="A31" s="1" t="s">
        <v>33</v>
      </c>
      <c r="B31" s="3">
        <f>MATCH(A32,keywords!$D$1:$D$50,0)</f>
        <v>13</v>
      </c>
    </row>
    <row r="32" spans="1:6" x14ac:dyDescent="0.25">
      <c r="A32" s="1" t="s">
        <v>54</v>
      </c>
      <c r="B32" s="3">
        <f>MATCH(A33,keywords!$D$1:$D$50,0)</f>
        <v>32</v>
      </c>
    </row>
    <row r="33" spans="1:8" x14ac:dyDescent="0.25">
      <c r="A33" s="1" t="s">
        <v>44</v>
      </c>
      <c r="B33" s="3">
        <f>MATCH(A34,keywords!$D$1:$D$50,0)</f>
        <v>30</v>
      </c>
    </row>
    <row r="34" spans="1:8" x14ac:dyDescent="0.25">
      <c r="A34" s="1" t="s">
        <v>57</v>
      </c>
      <c r="B34" s="3">
        <f>MATCH(A25,keywords!$D$1:$D$50,0)</f>
        <v>20</v>
      </c>
    </row>
    <row r="35" spans="1:8" x14ac:dyDescent="0.25">
      <c r="A35" s="4" t="str">
        <f>$B$35</f>
        <v>Valid</v>
      </c>
      <c r="B35" s="3" t="str">
        <f>IF(   IF(ISNUMBER(MATCH(1,B2:B34,0)),1,0) + IF(ISNUMBER(MATCH(2,B2:B34,0)),1,0) + IF(ISNUMBER(MATCH(3,B2:B34,0)),1,0) + IF(ISNUMBER(MATCH(4,B2:B34,0)),1,0) + IF(ISNUMBER(MATCH(5,B2:B34,0)),1,0) + IF(ISNUMBER(MATCH(6,B2:B34,0)),1,0) + IF(ISNUMBER(MATCH(7,B2:B34,0)),1,0) + IF(ISNUMBER(MATCH(8,B2:B34,0)),1,0) + IF(ISNUMBER(MATCH(9,B2:B34,0)),1,0) + IF(ISNUMBER(MATCH(10,B2:B34,0)),1,0) + IF(ISNUMBER(MATCH(11,B2:B34,0)),1,0) + IF(ISNUMBER(MATCH(12,B2:B34,0)),1,0) + IF(ISNUMBER(MATCH(13,B2:B34,0)),1,0) + IF(ISNUMBER(MATCH(14,B2:B34,0)),1,0) + IF(ISNUMBER(MATCH(15,B2:B34,0)),1,0) + IF(ISNUMBER(MATCH(16,B2:B34,0)),1,0) + IF(ISNUMBER(MATCH(17,B2:B34,0)),1,0) + IF(ISNUMBER(MATCH(18,B2:B34,0)),1,0) + IF(ISNUMBER(MATCH(19,B2:B34,0)),1,0) + IF(ISNUMBER(MATCH(20,B2:B34,0)),1,0) + IF(ISNUMBER(MATCH(21,B2:B34,0)),1,0) + IF(ISNUMBER(MATCH(22,B2:B34,0)),1,0) + IF(ISNUMBER(MATCH(23,B2:B34,0)),1,0) + IF(ISNUMBER(MATCH(24,B2:B34,0)),1,0) + IF(ISNUMBER(MATCH(25,B2:B34,0)),1,0) + IF(ISNUMBER(MATCH(26,B2:B34,0)),1,0) + IF(ISNUMBER(MATCH(27,B2:B34,0)),1,0) + IF(ISNUMBER(MATCH(28,B2:B34,0)),1,0) + IF(ISNUMBER(MATCH(29,B2:B34,0)),1,0) + IF(ISNUMBER(MATCH(30,B2:B34,0)),1,0) + IF(ISNUMBER(MATCH(31,B2:B34,0)),1,0) + IF(ISNUMBER(MATCH(32,B2:B34,0)),1,0) + IF(ISNUMBER(MATCH(33,B2:B34,0)),1,0) = 33,"Valid","Invalid")</f>
        <v>Valid</v>
      </c>
    </row>
    <row r="38" spans="1:8" x14ac:dyDescent="0.25">
      <c r="A38" s="9" t="s">
        <v>58</v>
      </c>
      <c r="B38" s="9"/>
      <c r="C38" s="9"/>
      <c r="D38" s="9"/>
      <c r="E38" s="9"/>
      <c r="F38" s="9"/>
      <c r="G38" s="9"/>
      <c r="H38" s="9"/>
    </row>
    <row r="39" spans="1:8" x14ac:dyDescent="0.25">
      <c r="A39" s="10" t="str">
        <f ca="1">IF(AND($B$35="Valid",$D$12="Valid",$F$19="Valid",$H$10="Valid"),
CONCATENATE(B2,",",B3,",",B4,",",B5,",",B6,",",B7,",",B8,",",B9,",",B10,",",B11,",",B12,",",B13,",",B14,",",B15,",",B16,",",B17,",",B18,",",B19,",",B20,",",B21,",",B22,",",B23,",",B24,",",B25,",",B26,",",B27,",",B28,",",B29,",",B30,",",B31,",",B32,",",B33,",",B34,",",
D2,",",D3,",",D4,",",D5,",",D6,",",D7,",",D8,",",D9,",",D10,",",D11,",",
F2,",",F3,",",F4,",",F5,",",F6,",",F7,",",F8,",",F9,",",F10,",",F11,",",F12,",",F13,",",F14,",",F15,",",F16,",",F17,",",F18,",",
H2,",",H3,",",H4,",",H5,",",H6,",",H7,",",H8,",",H9),
"Invalid")</f>
        <v>22,10,26,17,28,5,3,29,8,4,12,25,31,19,23,18,15,27,1,14,33,24,11,7,21,9,6,16,2,13,32,30,20,1,3,4,5,7,2,9,6,8,10,9,13,16,8,1,5,14,3,7,15,17,2,10,11,4,12,6,7,1,8,3,2,4,5,6</v>
      </c>
      <c r="B39" s="10"/>
      <c r="C39" s="10"/>
      <c r="D39" s="10"/>
      <c r="E39" s="10"/>
      <c r="F39" s="10"/>
      <c r="G39" s="10"/>
      <c r="H39" s="10"/>
    </row>
  </sheetData>
  <sheetProtection algorithmName="SHA-512" hashValue="bXabVAJk0fCkDTRNOAsmou1QYrbMwCwtzCb38JiAh10drhKWUKBmXH/KOHU2lBKaftD62UyhbvFICnJS42yHzw==" saltValue="gZbXcyFIjQR/aKkV6BcpxQ==" spinCount="100000" sheet="1" objects="1" scenarios="1"/>
  <mergeCells count="2">
    <mergeCell ref="A38:H38"/>
    <mergeCell ref="A39:H39"/>
  </mergeCells>
  <conditionalFormatting sqref="A35:B35">
    <cfRule type="cellIs" dxfId="8" priority="8" operator="equal">
      <formula>"Valid"</formula>
    </cfRule>
    <cfRule type="cellIs" dxfId="7" priority="9" operator="equal">
      <formula>"Invalid"</formula>
    </cfRule>
  </conditionalFormatting>
  <conditionalFormatting sqref="C12:D12">
    <cfRule type="cellIs" dxfId="6" priority="6" operator="equal">
      <formula>"Valid"</formula>
    </cfRule>
    <cfRule type="cellIs" dxfId="5" priority="7" operator="equal">
      <formula>"Invalid"</formula>
    </cfRule>
  </conditionalFormatting>
  <conditionalFormatting sqref="E19:F19">
    <cfRule type="cellIs" dxfId="4" priority="4" operator="equal">
      <formula>"Valid"</formula>
    </cfRule>
    <cfRule type="cellIs" dxfId="3" priority="5" operator="equal">
      <formula>"Invalid"</formula>
    </cfRule>
  </conditionalFormatting>
  <conditionalFormatting sqref="G10:H10">
    <cfRule type="cellIs" dxfId="2" priority="2" operator="equal">
      <formula>"Valid"</formula>
    </cfRule>
    <cfRule type="cellIs" dxfId="1" priority="3" operator="equal">
      <formula>"Invalid"</formula>
    </cfRule>
  </conditionalFormatting>
  <conditionalFormatting sqref="A39">
    <cfRule type="cellIs" dxfId="0" priority="1" operator="equal">
      <formula>"Invalid"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keywords!$D$1:$D$33</xm:f>
          </x14:formula1>
          <xm:sqref>A25 A26:A34 A2:A24</xm:sqref>
        </x14:dataValidation>
        <x14:dataValidation type="list" allowBlank="1" showInputMessage="1" showErrorMessage="1" xr:uid="{00000000-0002-0000-0000-000000000000}">
          <x14:formula1>
            <xm:f>keywords!$A$1:$A$10</xm:f>
          </x14:formula1>
          <xm:sqref>C8 C9:C11 C2:C7</xm:sqref>
        </x14:dataValidation>
        <x14:dataValidation type="list" allowBlank="1" showInputMessage="1" showErrorMessage="1" xr:uid="{00000000-0002-0000-0000-000001000000}">
          <x14:formula1>
            <xm:f>keywords!$B$1:$B$17</xm:f>
          </x14:formula1>
          <xm:sqref>E4 E5:E18 E2:E3</xm:sqref>
        </x14:dataValidation>
        <x14:dataValidation type="list" allowBlank="1" showInputMessage="1" showErrorMessage="1" xr:uid="{00000000-0002-0000-0000-000002000000}">
          <x14:formula1>
            <xm:f>keywords!$C$1:$C$8</xm:f>
          </x14:formula1>
          <xm:sqref>G2:G7 G8:G9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topLeftCell="A6" workbookViewId="0">
      <selection activeCell="D9" sqref="D9"/>
    </sheetView>
  </sheetViews>
  <sheetFormatPr defaultRowHeight="15" x14ac:dyDescent="0.25"/>
  <cols>
    <col min="1" max="1" width="22.140625" style="7" customWidth="1"/>
    <col min="2" max="2" width="20" style="7" customWidth="1"/>
    <col min="3" max="3" width="18.5703125" style="7" customWidth="1"/>
    <col min="4" max="4" width="31.5703125" style="4" bestFit="1" customWidth="1"/>
    <col min="5" max="16384" width="9.140625" style="4"/>
  </cols>
  <sheetData>
    <row r="1" spans="1:4" ht="30" x14ac:dyDescent="0.25">
      <c r="A1" s="5" t="s">
        <v>3</v>
      </c>
      <c r="B1" s="6" t="s">
        <v>50</v>
      </c>
      <c r="C1" s="6" t="s">
        <v>27</v>
      </c>
      <c r="D1" s="4" t="s">
        <v>52</v>
      </c>
    </row>
    <row r="2" spans="1:4" ht="30" x14ac:dyDescent="0.25">
      <c r="A2" s="6" t="s">
        <v>4</v>
      </c>
      <c r="B2" s="6" t="s">
        <v>12</v>
      </c>
      <c r="C2" s="6" t="s">
        <v>1</v>
      </c>
      <c r="D2" s="4" t="s">
        <v>33</v>
      </c>
    </row>
    <row r="3" spans="1:4" ht="45" x14ac:dyDescent="0.25">
      <c r="A3" s="6" t="s">
        <v>5</v>
      </c>
      <c r="B3" s="6" t="s">
        <v>13</v>
      </c>
      <c r="C3" s="6" t="s">
        <v>2</v>
      </c>
      <c r="D3" s="4" t="s">
        <v>34</v>
      </c>
    </row>
    <row r="4" spans="1:4" ht="45" x14ac:dyDescent="0.25">
      <c r="A4" s="6" t="s">
        <v>6</v>
      </c>
      <c r="B4" s="6" t="s">
        <v>14</v>
      </c>
      <c r="C4" s="6" t="s">
        <v>28</v>
      </c>
      <c r="D4" s="4" t="s">
        <v>35</v>
      </c>
    </row>
    <row r="5" spans="1:4" ht="45" x14ac:dyDescent="0.25">
      <c r="A5" s="6" t="s">
        <v>0</v>
      </c>
      <c r="B5" s="6" t="s">
        <v>15</v>
      </c>
      <c r="C5" s="6" t="s">
        <v>29</v>
      </c>
      <c r="D5" s="4" t="s">
        <v>53</v>
      </c>
    </row>
    <row r="6" spans="1:4" ht="45" x14ac:dyDescent="0.25">
      <c r="A6" s="6" t="s">
        <v>7</v>
      </c>
      <c r="B6" s="6" t="s">
        <v>16</v>
      </c>
      <c r="C6" s="6" t="s">
        <v>30</v>
      </c>
      <c r="D6" s="4" t="s">
        <v>36</v>
      </c>
    </row>
    <row r="7" spans="1:4" ht="30" x14ac:dyDescent="0.25">
      <c r="A7" s="6" t="s">
        <v>8</v>
      </c>
      <c r="B7" s="6" t="s">
        <v>17</v>
      </c>
      <c r="C7" s="6" t="s">
        <v>31</v>
      </c>
      <c r="D7" s="4" t="s">
        <v>59</v>
      </c>
    </row>
    <row r="8" spans="1:4" ht="30" x14ac:dyDescent="0.25">
      <c r="A8" s="6" t="s">
        <v>9</v>
      </c>
      <c r="B8" s="6" t="s">
        <v>18</v>
      </c>
      <c r="C8" s="6" t="s">
        <v>32</v>
      </c>
      <c r="D8" s="4" t="s">
        <v>63</v>
      </c>
    </row>
    <row r="9" spans="1:4" ht="45" x14ac:dyDescent="0.25">
      <c r="A9" s="6" t="s">
        <v>10</v>
      </c>
      <c r="B9" s="6" t="s">
        <v>19</v>
      </c>
      <c r="C9" s="4"/>
      <c r="D9" s="4" t="s">
        <v>64</v>
      </c>
    </row>
    <row r="10" spans="1:4" ht="45" x14ac:dyDescent="0.25">
      <c r="A10" s="6" t="s">
        <v>11</v>
      </c>
      <c r="B10" s="6" t="s">
        <v>20</v>
      </c>
      <c r="C10" s="4"/>
      <c r="D10" s="4" t="s">
        <v>65</v>
      </c>
    </row>
    <row r="11" spans="1:4" ht="30" x14ac:dyDescent="0.25">
      <c r="A11" s="4"/>
      <c r="B11" s="6" t="s">
        <v>21</v>
      </c>
      <c r="C11" s="4"/>
      <c r="D11" s="4" t="s">
        <v>66</v>
      </c>
    </row>
    <row r="12" spans="1:4" x14ac:dyDescent="0.25">
      <c r="A12" s="4"/>
      <c r="B12" s="6" t="s">
        <v>22</v>
      </c>
      <c r="C12" s="4"/>
      <c r="D12" s="4" t="s">
        <v>67</v>
      </c>
    </row>
    <row r="13" spans="1:4" ht="45" x14ac:dyDescent="0.25">
      <c r="A13" s="4"/>
      <c r="B13" s="6" t="s">
        <v>23</v>
      </c>
      <c r="C13" s="4"/>
      <c r="D13" s="4" t="s">
        <v>54</v>
      </c>
    </row>
    <row r="14" spans="1:4" ht="30" x14ac:dyDescent="0.25">
      <c r="A14" s="4"/>
      <c r="B14" s="6" t="s">
        <v>51</v>
      </c>
      <c r="C14" s="4"/>
      <c r="D14" s="4" t="s">
        <v>37</v>
      </c>
    </row>
    <row r="15" spans="1:4" ht="30" x14ac:dyDescent="0.25">
      <c r="A15" s="4"/>
      <c r="B15" s="6" t="s">
        <v>24</v>
      </c>
      <c r="C15" s="4"/>
      <c r="D15" s="4" t="s">
        <v>38</v>
      </c>
    </row>
    <row r="16" spans="1:4" x14ac:dyDescent="0.25">
      <c r="A16" s="4"/>
      <c r="B16" s="6" t="s">
        <v>25</v>
      </c>
      <c r="C16" s="4"/>
      <c r="D16" s="4" t="s">
        <v>68</v>
      </c>
    </row>
    <row r="17" spans="1:4" x14ac:dyDescent="0.25">
      <c r="A17" s="4"/>
      <c r="B17" s="6" t="s">
        <v>26</v>
      </c>
      <c r="C17" s="4"/>
      <c r="D17" s="4" t="s">
        <v>60</v>
      </c>
    </row>
    <row r="18" spans="1:4" x14ac:dyDescent="0.25">
      <c r="A18" s="4"/>
      <c r="B18" s="6"/>
      <c r="C18" s="4"/>
      <c r="D18" s="4" t="s">
        <v>69</v>
      </c>
    </row>
    <row r="19" spans="1:4" x14ac:dyDescent="0.25">
      <c r="A19" s="4"/>
      <c r="B19" s="6"/>
      <c r="C19" s="4"/>
      <c r="D19" s="4" t="s">
        <v>70</v>
      </c>
    </row>
    <row r="20" spans="1:4" x14ac:dyDescent="0.25">
      <c r="A20" s="4"/>
      <c r="B20" s="6"/>
      <c r="C20" s="4"/>
      <c r="D20" s="4" t="s">
        <v>61</v>
      </c>
    </row>
    <row r="21" spans="1:4" x14ac:dyDescent="0.25">
      <c r="A21" s="4"/>
      <c r="B21" s="6"/>
      <c r="C21" s="4"/>
      <c r="D21" s="4" t="s">
        <v>55</v>
      </c>
    </row>
    <row r="22" spans="1:4" x14ac:dyDescent="0.25">
      <c r="A22" s="4"/>
      <c r="B22" s="6"/>
      <c r="C22" s="4"/>
      <c r="D22" s="4" t="s">
        <v>39</v>
      </c>
    </row>
    <row r="23" spans="1:4" x14ac:dyDescent="0.25">
      <c r="A23" s="4"/>
      <c r="B23" s="6"/>
      <c r="C23" s="4"/>
      <c r="D23" s="4" t="s">
        <v>71</v>
      </c>
    </row>
    <row r="24" spans="1:4" x14ac:dyDescent="0.25">
      <c r="D24" s="4" t="s">
        <v>56</v>
      </c>
    </row>
    <row r="25" spans="1:4" x14ac:dyDescent="0.25">
      <c r="D25" s="4" t="s">
        <v>40</v>
      </c>
    </row>
    <row r="26" spans="1:4" x14ac:dyDescent="0.25">
      <c r="D26" s="4" t="s">
        <v>72</v>
      </c>
    </row>
    <row r="27" spans="1:4" x14ac:dyDescent="0.25">
      <c r="D27" s="4" t="s">
        <v>73</v>
      </c>
    </row>
    <row r="28" spans="1:4" x14ac:dyDescent="0.25">
      <c r="D28" s="4" t="s">
        <v>41</v>
      </c>
    </row>
    <row r="29" spans="1:4" x14ac:dyDescent="0.25">
      <c r="D29" s="4" t="s">
        <v>42</v>
      </c>
    </row>
    <row r="30" spans="1:4" x14ac:dyDescent="0.25">
      <c r="D30" s="4" t="s">
        <v>57</v>
      </c>
    </row>
    <row r="31" spans="1:4" x14ac:dyDescent="0.25">
      <c r="D31" s="4" t="s">
        <v>43</v>
      </c>
    </row>
    <row r="32" spans="1:4" x14ac:dyDescent="0.25">
      <c r="D32" s="4" t="s">
        <v>44</v>
      </c>
    </row>
    <row r="33" spans="4:4" x14ac:dyDescent="0.25">
      <c r="D33" s="4" t="s">
        <v>62</v>
      </c>
    </row>
  </sheetData>
  <sheetProtection algorithmName="SHA-512" hashValue="4Zp9X6rYPJ3/u5+FzOB+b1jMCRyTNqPzNRRJcLEaFPlabqj5eyEb4clG5s3kXH16317nE6M788lZgQHQY3Li2A==" saltValue="zGOPUfIDACpzemeCF744+g==" spinCount="100000" sheet="1" objects="1" scenarios="1" formatCells="0" formatColumns="0" formatRows="0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choice_verification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2020-04-13T16:24:46Z</dcterms:modified>
</cp:coreProperties>
</file>