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ankl\Documents\uni\Thesis\Development\modelDesign_bias_CXR\experiments\"/>
    </mc:Choice>
  </mc:AlternateContent>
  <xr:revisionPtr revIDLastSave="0" documentId="13_ncr:1_{030B1B94-B61B-40A7-B715-FF339DC207E5}" xr6:coauthVersionLast="47" xr6:coauthVersionMax="47" xr10:uidLastSave="{00000000-0000-0000-0000-000000000000}"/>
  <bookViews>
    <workbookView xWindow="11685" yWindow="2280" windowWidth="20910" windowHeight="17340" activeTab="1" xr2:uid="{00000000-000D-0000-FFFF-FFFF00000000}"/>
  </bookViews>
  <sheets>
    <sheet name="Data" sheetId="3" r:id="rId1"/>
    <sheet name="Graph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9" i="3" l="1"/>
  <c r="J39" i="3"/>
  <c r="K19" i="3"/>
  <c r="J19" i="3"/>
  <c r="V45" i="3" l="1"/>
  <c r="W45" i="3"/>
  <c r="X45" i="3"/>
  <c r="Y45" i="3"/>
  <c r="Z45" i="3"/>
  <c r="AA45" i="3"/>
  <c r="W44" i="3"/>
  <c r="X44" i="3"/>
  <c r="Y44" i="3"/>
  <c r="Z44" i="3"/>
  <c r="AA44" i="3"/>
  <c r="V44" i="3"/>
  <c r="AD42" i="3"/>
  <c r="AD41" i="3"/>
  <c r="AA42" i="3"/>
  <c r="Z42" i="3"/>
  <c r="Y42" i="3"/>
  <c r="X42" i="3"/>
  <c r="W42" i="3"/>
  <c r="V42" i="3"/>
  <c r="AA41" i="3"/>
  <c r="Z41" i="3"/>
  <c r="Y41" i="3"/>
  <c r="X41" i="3"/>
  <c r="W41" i="3"/>
  <c r="V41" i="3"/>
  <c r="AB41" i="3" s="1"/>
  <c r="AD37" i="3"/>
  <c r="AB37" i="3"/>
  <c r="AD36" i="3"/>
  <c r="AB36" i="3"/>
  <c r="AA20" i="3"/>
  <c r="AE41" i="3" s="1"/>
  <c r="Z20" i="3"/>
  <c r="Y20" i="3"/>
  <c r="X20" i="3"/>
  <c r="W20" i="3"/>
  <c r="V20" i="3"/>
  <c r="AA19" i="3"/>
  <c r="Z19" i="3"/>
  <c r="Y19" i="3"/>
  <c r="X19" i="3"/>
  <c r="W19" i="3"/>
  <c r="V19" i="3"/>
  <c r="AF17" i="3"/>
  <c r="AD15" i="3"/>
  <c r="AB15" i="3"/>
  <c r="AD14" i="3"/>
  <c r="AB14" i="3"/>
  <c r="AD4" i="3"/>
  <c r="AB4" i="3"/>
  <c r="AD3" i="3"/>
  <c r="AB3" i="3"/>
  <c r="E2" i="1"/>
  <c r="D2" i="1" s="1"/>
  <c r="E3" i="1"/>
  <c r="D3" i="1" s="1"/>
  <c r="E4" i="1"/>
  <c r="D4" i="1" s="1"/>
  <c r="AC3" i="3" l="1"/>
  <c r="AC14" i="3"/>
  <c r="AE14" i="3"/>
  <c r="AE36" i="3"/>
  <c r="AB42" i="3"/>
  <c r="AB20" i="3"/>
  <c r="AE3" i="3"/>
  <c r="AC36" i="3"/>
  <c r="AB19" i="3"/>
</calcChain>
</file>

<file path=xl/sharedStrings.xml><?xml version="1.0" encoding="utf-8"?>
<sst xmlns="http://schemas.openxmlformats.org/spreadsheetml/2006/main" count="137" uniqueCount="31">
  <si>
    <t>Edema</t>
  </si>
  <si>
    <t>Cardiomegaly</t>
  </si>
  <si>
    <t>Atelectasis</t>
  </si>
  <si>
    <t>Lung Opacity</t>
  </si>
  <si>
    <t>Pleural Effusion</t>
  </si>
  <si>
    <t>Support Devices</t>
  </si>
  <si>
    <t>F</t>
  </si>
  <si>
    <t>M</t>
  </si>
  <si>
    <t>Training of vit with 0,0001 lr</t>
  </si>
  <si>
    <t>gender</t>
  </si>
  <si>
    <t>Schnitt</t>
  </si>
  <si>
    <t>26k sd</t>
  </si>
  <si>
    <t xml:space="preserve">Edema </t>
  </si>
  <si>
    <t xml:space="preserve">Cardiomegaly </t>
  </si>
  <si>
    <t xml:space="preserve">Atelectasis </t>
  </si>
  <si>
    <t xml:space="preserve">Lung Opacity </t>
  </si>
  <si>
    <t xml:space="preserve">Pleural Effusion </t>
  </si>
  <si>
    <t>Baseline</t>
  </si>
  <si>
    <t>26k</t>
  </si>
  <si>
    <t>30k</t>
  </si>
  <si>
    <t>Copy</t>
  </si>
  <si>
    <t>Diff mid</t>
  </si>
  <si>
    <t>Difference</t>
  </si>
  <si>
    <t>30k sd</t>
  </si>
  <si>
    <t>Baseline comp</t>
  </si>
  <si>
    <t>26k comp.</t>
  </si>
  <si>
    <t xml:space="preserve"> Support Devices   </t>
  </si>
  <si>
    <t xml:space="preserve"> Lung Opacity  </t>
  </si>
  <si>
    <t xml:space="preserve"> Pleural Effusion</t>
  </si>
  <si>
    <t>IS</t>
  </si>
  <si>
    <t>0.7999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</si>
</sst>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F</c:v>
                </c:pt>
              </c:strCache>
            </c:strRef>
          </c:tx>
          <c:spPr>
            <a:ln w="31750" cap="rnd">
              <a:solidFill>
                <a:schemeClr val="tx1">
                  <a:lumMod val="85000"/>
                  <a:lumOff val="15000"/>
                </a:schemeClr>
              </a:solidFill>
              <a:prstDash val="lgDash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Graphs!$A$2:$A$4</c:f>
              <c:strCache>
                <c:ptCount val="3"/>
                <c:pt idx="0">
                  <c:v>Baseline</c:v>
                </c:pt>
                <c:pt idx="1">
                  <c:v>26k</c:v>
                </c:pt>
                <c:pt idx="2">
                  <c:v>30k</c:v>
                </c:pt>
              </c:strCache>
            </c:strRef>
          </c:cat>
          <c:val>
            <c:numRef>
              <c:f>Graphs!$B$2:$B$4</c:f>
              <c:numCache>
                <c:formatCode>0.0000</c:formatCode>
                <c:ptCount val="3"/>
                <c:pt idx="0">
                  <c:v>0.74783826346352533</c:v>
                </c:pt>
                <c:pt idx="1">
                  <c:v>0.74715130109570216</c:v>
                </c:pt>
                <c:pt idx="2">
                  <c:v>0.75532582053143305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D-4316-940D-5A0CA87EFB24}"/>
            </c:ext>
          </c:extLst>
        </c:ser>
        <c:ser>
          <c:idx val="4"/>
          <c:order val="4"/>
          <c:tx>
            <c:strRef>
              <c:f>Graphs!$F$1</c:f>
              <c:strCache>
                <c:ptCount val="1"/>
                <c:pt idx="0">
                  <c:v>M</c:v>
                </c:pt>
              </c:strCache>
            </c:strRef>
          </c:tx>
          <c:spPr>
            <a:ln w="3492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Graphs!$A$2:$A$4</c:f>
              <c:strCache>
                <c:ptCount val="3"/>
                <c:pt idx="0">
                  <c:v>Baseline</c:v>
                </c:pt>
                <c:pt idx="1">
                  <c:v>26k</c:v>
                </c:pt>
                <c:pt idx="2">
                  <c:v>30k</c:v>
                </c:pt>
              </c:strCache>
            </c:strRef>
          </c:cat>
          <c:val>
            <c:numRef>
              <c:f>Graphs!$F$2:$F$4</c:f>
              <c:numCache>
                <c:formatCode>0.0000</c:formatCode>
                <c:ptCount val="3"/>
                <c:pt idx="0">
                  <c:v>0.78208317908681035</c:v>
                </c:pt>
                <c:pt idx="1">
                  <c:v>0.77990816466633994</c:v>
                </c:pt>
                <c:pt idx="2">
                  <c:v>0.78432288918545046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D-4316-940D-5A0CA87E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587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</c:hiLowLines>
        <c:marker val="1"/>
        <c:smooth val="0"/>
        <c:axId val="1839583904"/>
        <c:axId val="184792361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Graphs!$E$1</c15:sqref>
                        </c15:formulaRef>
                      </c:ext>
                    </c:extLst>
                    <c:strCache>
                      <c:ptCount val="1"/>
                      <c:pt idx="0">
                        <c:v>Difference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Graphs!$A$2:$A$4</c15:sqref>
                        </c15:formulaRef>
                      </c:ext>
                    </c:extLst>
                    <c:strCache>
                      <c:ptCount val="3"/>
                      <c:pt idx="0">
                        <c:v>Baseline</c:v>
                      </c:pt>
                      <c:pt idx="1">
                        <c:v>26k</c:v>
                      </c:pt>
                      <c:pt idx="2">
                        <c:v>30k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Graphs!$E$2:$E$4</c15:sqref>
                        </c15:formulaRef>
                      </c:ext>
                    </c:extLst>
                    <c:numCache>
                      <c:formatCode>0.0000</c:formatCode>
                      <c:ptCount val="3"/>
                      <c:pt idx="0">
                        <c:v>3.4244915623285022E-2</c:v>
                      </c:pt>
                      <c:pt idx="1">
                        <c:v>3.2756863570637784E-2</c:v>
                      </c:pt>
                      <c:pt idx="2">
                        <c:v>2.8997068654017411E-2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2AD-4316-940D-5A0CA87EFB24}"/>
                  </c:ext>
                </c:extLst>
              </c15:ser>
            </c15:filteredLineSeries>
          </c:ext>
        </c:extLst>
      </c:lineChart>
      <c:lineChart>
        <c:grouping val="stacked"/>
        <c:varyColors val="0"/>
        <c:ser>
          <c:idx val="1"/>
          <c:order val="1"/>
          <c:tx>
            <c:strRef>
              <c:f>Graphs!$C$1</c:f>
              <c:strCache>
                <c:ptCount val="1"/>
                <c:pt idx="0">
                  <c:v>Copy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Graphs!$E$2:$E$4</c:f>
              <c:numCache>
                <c:formatCode>0.0000</c:formatCode>
                <c:ptCount val="3"/>
                <c:pt idx="0">
                  <c:v>3.4244915623285022E-2</c:v>
                </c:pt>
                <c:pt idx="1">
                  <c:v>3.2756863570637784E-2</c:v>
                </c:pt>
                <c:pt idx="2">
                  <c:v>2.8997068654017411E-2</c:v>
                </c:pt>
              </c:numCache>
            </c:numRef>
          </c:cat>
          <c:val>
            <c:numRef>
              <c:f>Graphs!$C$2:$C$4</c:f>
              <c:numCache>
                <c:formatCode>0.0000</c:formatCode>
                <c:ptCount val="3"/>
                <c:pt idx="0">
                  <c:v>0.74783826346352533</c:v>
                </c:pt>
                <c:pt idx="1">
                  <c:v>0.74715130109570216</c:v>
                </c:pt>
                <c:pt idx="2">
                  <c:v>0.75532582053143305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D-4316-940D-5A0CA87EFB24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Diff mid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0A021843-0468-4752-BBE6-B638EDC2296E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E2AD-4316-940D-5A0CA87EFB2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45FEC3-C72B-4735-ACB5-476678E60BB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AD-4316-940D-5A0CA87EFB2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7C7EE9B-FDB6-4805-9129-3E322309F5B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AD-4316-940D-5A0CA87EFB24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Graphs!$E$2:$E$4</c:f>
              <c:numCache>
                <c:formatCode>0.0000</c:formatCode>
                <c:ptCount val="3"/>
                <c:pt idx="0">
                  <c:v>3.4244915623285022E-2</c:v>
                </c:pt>
                <c:pt idx="1">
                  <c:v>3.2756863570637784E-2</c:v>
                </c:pt>
                <c:pt idx="2">
                  <c:v>2.8997068654017411E-2</c:v>
                </c:pt>
              </c:numCache>
            </c:numRef>
          </c:cat>
          <c:val>
            <c:numRef>
              <c:f>Graphs!$D$2:$D$4</c:f>
              <c:numCache>
                <c:formatCode>General</c:formatCode>
                <c:ptCount val="3"/>
                <c:pt idx="0">
                  <c:v>1.7122457811642511E-2</c:v>
                </c:pt>
                <c:pt idx="1">
                  <c:v>1.6378431785318892E-2</c:v>
                </c:pt>
                <c:pt idx="2">
                  <c:v>1.4498534327008705E-2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Graphs!$E$2:$E$4</c15:f>
                <c15:dlblRangeCache>
                  <c:ptCount val="3"/>
                  <c:pt idx="0">
                    <c:v>0,0342</c:v>
                  </c:pt>
                  <c:pt idx="1">
                    <c:v>0,0328</c:v>
                  </c:pt>
                  <c:pt idx="2">
                    <c:v>0,0290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E2AD-4316-940D-5A0CA87EF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139904"/>
        <c:axId val="1853722576"/>
      </c:lineChart>
      <c:catAx>
        <c:axId val="1839583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Minimum samples per class and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47923616"/>
        <c:crosses val="autoZero"/>
        <c:auto val="1"/>
        <c:lblAlgn val="ctr"/>
        <c:lblOffset val="100"/>
        <c:noMultiLvlLbl val="0"/>
      </c:catAx>
      <c:valAx>
        <c:axId val="18479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ØAUC-ROC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15875">
            <a:solidFill>
              <a:schemeClr val="tx1">
                <a:lumMod val="95000"/>
                <a:lumOff val="5000"/>
              </a:schemeClr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839583904"/>
        <c:crosses val="autoZero"/>
        <c:crossBetween val="between"/>
      </c:valAx>
      <c:valAx>
        <c:axId val="1853722576"/>
        <c:scaling>
          <c:orientation val="minMax"/>
          <c:max val="0.79"/>
        </c:scaling>
        <c:delete val="1"/>
        <c:axPos val="r"/>
        <c:numFmt formatCode="0.0000" sourceLinked="1"/>
        <c:majorTickMark val="out"/>
        <c:minorTickMark val="none"/>
        <c:tickLblPos val="nextTo"/>
        <c:crossAx val="1849139904"/>
        <c:crosses val="max"/>
        <c:crossBetween val="between"/>
      </c:valAx>
      <c:catAx>
        <c:axId val="1849139904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1853722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3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Graphs!$R$1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2.1166666666666667E-2"/>
                  <c:y val="-3.20707070707070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9B-4AFC-944C-D2877198ED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Graphs!$Q$2:$Q$3</c:f>
              <c:strCache>
                <c:ptCount val="2"/>
                <c:pt idx="0">
                  <c:v>26k</c:v>
                </c:pt>
                <c:pt idx="1">
                  <c:v>30k</c:v>
                </c:pt>
              </c:strCache>
            </c:strRef>
          </c:cat>
          <c:val>
            <c:numRef>
              <c:f>Graphs!$R$2:$R$3</c:f>
              <c:numCache>
                <c:formatCode>General</c:formatCode>
                <c:ptCount val="2"/>
                <c:pt idx="0">
                  <c:v>31.21</c:v>
                </c:pt>
                <c:pt idx="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9B-4AFC-944C-D2877198ED48}"/>
            </c:ext>
          </c:extLst>
        </c:ser>
        <c:ser>
          <c:idx val="1"/>
          <c:order val="1"/>
          <c:tx>
            <c:strRef>
              <c:f>Graphs!$S$1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1.2935185185185185E-2"/>
                  <c:y val="-9.621212121212120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9B-4AFC-944C-D2877198ED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Graphs!$Q$2:$Q$3</c:f>
              <c:strCache>
                <c:ptCount val="2"/>
                <c:pt idx="0">
                  <c:v>26k</c:v>
                </c:pt>
                <c:pt idx="1">
                  <c:v>30k</c:v>
                </c:pt>
              </c:strCache>
            </c:strRef>
          </c:cat>
          <c:val>
            <c:numRef>
              <c:f>Graphs!$S$2:$S$3</c:f>
              <c:numCache>
                <c:formatCode>General</c:formatCode>
                <c:ptCount val="2"/>
                <c:pt idx="0">
                  <c:v>37.28</c:v>
                </c:pt>
                <c:pt idx="1">
                  <c:v>34.300000000000004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9B-4AFC-944C-D2877198ED4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9326495"/>
        <c:axId val="805652143"/>
      </c:lineChart>
      <c:catAx>
        <c:axId val="80932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Minimum</a:t>
                </a:r>
                <a:r>
                  <a:rPr lang="de-DE" baseline="0"/>
                  <a:t>  samples per class and group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05652143"/>
        <c:crosses val="autoZero"/>
        <c:auto val="1"/>
        <c:lblAlgn val="ctr"/>
        <c:lblOffset val="100"/>
        <c:noMultiLvlLbl val="0"/>
      </c:catAx>
      <c:valAx>
        <c:axId val="805652143"/>
        <c:scaling>
          <c:orientation val="minMax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/>
                  <a:t>ISc all</a:t>
                </a:r>
                <a:r>
                  <a:rPr lang="de-DE" baseline="0"/>
                  <a:t> classes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0932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6</xdr:row>
      <xdr:rowOff>14285</xdr:rowOff>
    </xdr:from>
    <xdr:to>
      <xdr:col>10</xdr:col>
      <xdr:colOff>418424</xdr:colOff>
      <xdr:row>26</xdr:row>
      <xdr:rowOff>164285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327B865-C237-A769-7A32-CAF00CDA4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7</xdr:row>
      <xdr:rowOff>161925</xdr:rowOff>
    </xdr:from>
    <xdr:to>
      <xdr:col>25</xdr:col>
      <xdr:colOff>142200</xdr:colOff>
      <xdr:row>28</xdr:row>
      <xdr:rowOff>121425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55BC285-EAB0-4D31-A182-801F50BB8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7CFEC-9395-430C-A92C-99434C04618B}">
  <dimension ref="A1:AF50"/>
  <sheetViews>
    <sheetView workbookViewId="0">
      <selection activeCell="K43" sqref="K43:M45"/>
    </sheetView>
  </sheetViews>
  <sheetFormatPr baseColWidth="10" defaultRowHeight="15" x14ac:dyDescent="0.25"/>
  <cols>
    <col min="1" max="1" width="17.140625" bestFit="1" customWidth="1"/>
    <col min="4" max="4" width="13.140625" bestFit="1" customWidth="1"/>
    <col min="5" max="5" width="12.28515625" bestFit="1" customWidth="1"/>
    <col min="6" max="6" width="15" bestFit="1" customWidth="1"/>
    <col min="7" max="7" width="15.42578125" bestFit="1" customWidth="1"/>
    <col min="9" max="9" width="17.140625" bestFit="1" customWidth="1"/>
    <col min="10" max="10" width="13.85546875" bestFit="1" customWidth="1"/>
    <col min="13" max="13" width="13.140625" bestFit="1" customWidth="1"/>
    <col min="15" max="15" width="13.5703125" bestFit="1" customWidth="1"/>
    <col min="16" max="16" width="15.42578125" bestFit="1" customWidth="1"/>
    <col min="17" max="17" width="17.140625" bestFit="1" customWidth="1"/>
  </cols>
  <sheetData>
    <row r="1" spans="1:31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5"/>
      <c r="J1" s="5" t="s">
        <v>6</v>
      </c>
      <c r="K1" s="5" t="s">
        <v>7</v>
      </c>
      <c r="L1" s="5" t="s">
        <v>0</v>
      </c>
      <c r="M1" s="5" t="s">
        <v>1</v>
      </c>
      <c r="N1" s="5" t="s">
        <v>2</v>
      </c>
      <c r="O1" s="5" t="s">
        <v>3</v>
      </c>
      <c r="P1" s="5" t="s">
        <v>4</v>
      </c>
      <c r="Q1" s="5" t="s">
        <v>5</v>
      </c>
      <c r="R1" s="6" t="s">
        <v>29</v>
      </c>
      <c r="V1" t="s">
        <v>8</v>
      </c>
    </row>
    <row r="2" spans="1:31" x14ac:dyDescent="0.25">
      <c r="A2" t="s">
        <v>6</v>
      </c>
      <c r="B2">
        <v>13001</v>
      </c>
      <c r="C2">
        <v>21431</v>
      </c>
      <c r="D2">
        <v>20208</v>
      </c>
      <c r="E2">
        <v>23238</v>
      </c>
      <c r="F2">
        <v>24975</v>
      </c>
      <c r="G2">
        <v>29165</v>
      </c>
      <c r="I2" t="s">
        <v>0</v>
      </c>
      <c r="J2">
        <v>9.15</v>
      </c>
      <c r="K2">
        <v>10.15</v>
      </c>
      <c r="L2">
        <v>1.18</v>
      </c>
      <c r="M2">
        <v>1.1599999999999999</v>
      </c>
      <c r="N2">
        <v>1.36</v>
      </c>
      <c r="O2">
        <v>1.29</v>
      </c>
      <c r="P2">
        <v>1.25</v>
      </c>
      <c r="Q2">
        <v>1.45</v>
      </c>
      <c r="R2">
        <v>4.4120999999999997</v>
      </c>
      <c r="U2" t="s">
        <v>9</v>
      </c>
      <c r="V2" t="s">
        <v>0</v>
      </c>
      <c r="W2" t="s">
        <v>1</v>
      </c>
      <c r="X2" t="s">
        <v>5</v>
      </c>
      <c r="Y2" t="s">
        <v>2</v>
      </c>
      <c r="Z2" t="s">
        <v>4</v>
      </c>
      <c r="AA2" t="s">
        <v>3</v>
      </c>
      <c r="AB2" t="s">
        <v>10</v>
      </c>
    </row>
    <row r="3" spans="1:31" x14ac:dyDescent="0.25">
      <c r="A3" t="s">
        <v>7</v>
      </c>
      <c r="B3">
        <v>15338</v>
      </c>
      <c r="C3">
        <v>24940</v>
      </c>
      <c r="D3">
        <v>27417</v>
      </c>
      <c r="E3">
        <v>29990</v>
      </c>
      <c r="F3">
        <v>31139</v>
      </c>
      <c r="G3">
        <v>42268</v>
      </c>
      <c r="I3" t="s">
        <v>1</v>
      </c>
      <c r="J3">
        <v>6.32</v>
      </c>
      <c r="K3" s="4">
        <v>6.87</v>
      </c>
      <c r="L3" s="4"/>
      <c r="M3" s="4"/>
      <c r="N3" s="4"/>
      <c r="O3" s="4"/>
      <c r="P3" s="4"/>
      <c r="Q3" s="4"/>
      <c r="U3" t="s">
        <v>6</v>
      </c>
      <c r="V3" s="2">
        <v>0.75046754498714596</v>
      </c>
      <c r="W3" s="2">
        <v>0.70882398697972704</v>
      </c>
      <c r="X3" s="2">
        <v>0.84051079046280697</v>
      </c>
      <c r="Y3" s="2">
        <v>0.67409369771332905</v>
      </c>
      <c r="Z3" s="2">
        <v>0.86180270947176596</v>
      </c>
      <c r="AA3" s="2">
        <v>0.65133085116637701</v>
      </c>
      <c r="AB3" s="2">
        <f>AVERAGE(V3:AA3)</f>
        <v>0.74783826346352533</v>
      </c>
      <c r="AC3" s="2">
        <f>AB4-AB3</f>
        <v>3.4244915623285022E-2</v>
      </c>
      <c r="AD3" s="2">
        <f>AVERAGE(V3:W3,Y3,AA3)</f>
        <v>0.69617902021164479</v>
      </c>
      <c r="AE3" s="2">
        <f>AD4-AD3</f>
        <v>5.3630727855179305E-2</v>
      </c>
    </row>
    <row r="4" spans="1:31" x14ac:dyDescent="0.25">
      <c r="I4" t="s">
        <v>2</v>
      </c>
      <c r="J4">
        <v>6.44</v>
      </c>
      <c r="K4" s="4">
        <v>6.66</v>
      </c>
      <c r="L4" s="4"/>
      <c r="M4" s="4"/>
      <c r="N4" s="4"/>
      <c r="O4" s="4"/>
      <c r="P4" s="4"/>
      <c r="Q4" s="4"/>
      <c r="U4" t="s">
        <v>7</v>
      </c>
      <c r="V4" s="2">
        <v>0.79454828997812299</v>
      </c>
      <c r="W4" s="2">
        <v>0.76801760047605905</v>
      </c>
      <c r="X4" s="2">
        <v>0.85951275104287606</v>
      </c>
      <c r="Y4" s="2">
        <v>0.73210290827740399</v>
      </c>
      <c r="Z4" s="2">
        <v>0.83374733121069</v>
      </c>
      <c r="AA4" s="2">
        <v>0.70457019353571004</v>
      </c>
      <c r="AB4" s="2">
        <f t="shared" ref="AB4" si="0">AVERAGE(V4:AA4)</f>
        <v>0.78208317908681035</v>
      </c>
      <c r="AC4" s="2"/>
      <c r="AD4" s="2">
        <f>AVERAGE(V4:W4,Y4,AA4)</f>
        <v>0.7498097480668241</v>
      </c>
      <c r="AE4" s="2"/>
    </row>
    <row r="5" spans="1:31" x14ac:dyDescent="0.25">
      <c r="I5" t="s">
        <v>3</v>
      </c>
      <c r="J5">
        <v>6.35</v>
      </c>
      <c r="K5" s="4">
        <v>6.7</v>
      </c>
      <c r="L5" s="4"/>
      <c r="M5" s="4"/>
      <c r="N5" s="4"/>
      <c r="O5" s="4"/>
      <c r="P5" s="4"/>
      <c r="Q5" s="4"/>
      <c r="V5" s="2">
        <v>1.5600899742931301E-3</v>
      </c>
      <c r="W5" s="2">
        <v>8.4338574950336108E-3</v>
      </c>
      <c r="X5" s="2">
        <v>3.8329277627354098E-3</v>
      </c>
      <c r="Y5" s="2">
        <v>7.57685115317735E-3</v>
      </c>
      <c r="Z5" s="2">
        <v>1.22381602914389E-3</v>
      </c>
      <c r="AA5" s="2">
        <v>1.0326296510506899E-2</v>
      </c>
      <c r="AB5" s="2"/>
      <c r="AC5" s="2"/>
      <c r="AD5" s="2"/>
    </row>
    <row r="6" spans="1:31" x14ac:dyDescent="0.25">
      <c r="C6" s="4"/>
      <c r="D6" s="4"/>
      <c r="E6" s="4"/>
      <c r="F6" s="4"/>
      <c r="G6" s="4"/>
      <c r="H6" s="4"/>
      <c r="I6" t="s">
        <v>4</v>
      </c>
      <c r="J6">
        <v>6.56</v>
      </c>
      <c r="K6" s="4">
        <v>6.81</v>
      </c>
      <c r="L6" s="4"/>
      <c r="M6" s="4"/>
      <c r="N6" s="4"/>
      <c r="O6" s="4"/>
      <c r="P6" s="4"/>
      <c r="Q6" s="4"/>
      <c r="S6" s="4"/>
      <c r="V6" s="2">
        <v>1.37267430526982E-3</v>
      </c>
      <c r="W6" s="2">
        <v>1.17727501602123E-2</v>
      </c>
      <c r="X6" s="2">
        <v>1.32631957557777E-3</v>
      </c>
      <c r="Y6" s="2">
        <v>9.8950266735503491E-4</v>
      </c>
      <c r="Z6" s="2">
        <v>4.82137178867803E-4</v>
      </c>
      <c r="AA6" s="2">
        <v>4.6645053541605197E-3</v>
      </c>
      <c r="AB6" s="2"/>
      <c r="AC6" s="2"/>
      <c r="AD6" s="2"/>
    </row>
    <row r="7" spans="1:31" x14ac:dyDescent="0.25">
      <c r="C7" s="4"/>
      <c r="D7" s="4"/>
      <c r="E7" s="4"/>
      <c r="F7" s="4"/>
      <c r="G7" s="4"/>
      <c r="H7" s="4"/>
      <c r="I7" t="s">
        <v>5</v>
      </c>
      <c r="J7">
        <v>7.47</v>
      </c>
      <c r="K7" s="4">
        <v>8.76</v>
      </c>
      <c r="L7" s="4"/>
      <c r="M7" s="4"/>
      <c r="N7" s="4"/>
      <c r="O7" s="4"/>
      <c r="P7" s="4"/>
      <c r="Q7" s="4"/>
      <c r="S7" s="4"/>
    </row>
    <row r="8" spans="1:31" x14ac:dyDescent="0.25">
      <c r="C8" s="4"/>
      <c r="D8" s="4"/>
      <c r="E8" s="4"/>
      <c r="F8" s="4"/>
      <c r="G8" s="4"/>
      <c r="H8" s="4"/>
      <c r="L8" s="4"/>
      <c r="M8" s="4"/>
      <c r="N8" s="4"/>
      <c r="O8" s="4"/>
      <c r="P8" s="4"/>
      <c r="Q8" s="4"/>
      <c r="S8" s="4"/>
    </row>
    <row r="9" spans="1:31" x14ac:dyDescent="0.25">
      <c r="C9" s="4"/>
      <c r="D9" s="4"/>
      <c r="E9" s="4"/>
      <c r="F9" s="4"/>
      <c r="G9" s="4"/>
      <c r="H9" s="4"/>
      <c r="I9" s="4"/>
    </row>
    <row r="10" spans="1:31" x14ac:dyDescent="0.25">
      <c r="C10" s="4"/>
      <c r="D10" s="4"/>
      <c r="E10" s="4"/>
      <c r="F10" s="4"/>
      <c r="G10" s="4"/>
      <c r="H10" s="4"/>
      <c r="I10" s="4"/>
    </row>
    <row r="12" spans="1:31" x14ac:dyDescent="0.25">
      <c r="A12" t="s">
        <v>9</v>
      </c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I12" s="5"/>
      <c r="J12" s="5" t="s">
        <v>6</v>
      </c>
      <c r="K12" s="5" t="s">
        <v>7</v>
      </c>
      <c r="L12" s="5" t="s">
        <v>0</v>
      </c>
      <c r="M12" s="5" t="s">
        <v>1</v>
      </c>
      <c r="N12" s="5" t="s">
        <v>2</v>
      </c>
      <c r="O12" s="5" t="s">
        <v>3</v>
      </c>
      <c r="P12" s="5" t="s">
        <v>4</v>
      </c>
      <c r="Q12" s="5" t="s">
        <v>5</v>
      </c>
      <c r="R12" s="6" t="s">
        <v>29</v>
      </c>
      <c r="U12" t="s">
        <v>11</v>
      </c>
    </row>
    <row r="13" spans="1:31" x14ac:dyDescent="0.25">
      <c r="A13" t="s">
        <v>6</v>
      </c>
      <c r="B13">
        <v>26000</v>
      </c>
      <c r="C13">
        <v>26000</v>
      </c>
      <c r="D13">
        <v>26000</v>
      </c>
      <c r="E13">
        <v>26000</v>
      </c>
      <c r="F13">
        <v>26000</v>
      </c>
      <c r="G13">
        <v>29165</v>
      </c>
      <c r="I13" t="s">
        <v>0</v>
      </c>
      <c r="J13">
        <v>5.12</v>
      </c>
      <c r="K13">
        <v>6.03</v>
      </c>
      <c r="L13">
        <v>1</v>
      </c>
      <c r="M13">
        <v>1</v>
      </c>
      <c r="N13">
        <v>1.05</v>
      </c>
      <c r="O13">
        <v>1.1499999999999999</v>
      </c>
      <c r="P13">
        <v>1.2</v>
      </c>
      <c r="Q13">
        <v>1.45</v>
      </c>
      <c r="R13" s="3">
        <v>1.5731999999999999</v>
      </c>
      <c r="U13" t="s">
        <v>9</v>
      </c>
      <c r="V13" t="s">
        <v>0</v>
      </c>
      <c r="W13" t="s">
        <v>1</v>
      </c>
      <c r="X13" t="s">
        <v>5</v>
      </c>
      <c r="Y13" t="s">
        <v>2</v>
      </c>
      <c r="Z13" t="s">
        <v>4</v>
      </c>
      <c r="AA13" t="s">
        <v>3</v>
      </c>
      <c r="AB13" t="s">
        <v>10</v>
      </c>
    </row>
    <row r="14" spans="1:31" x14ac:dyDescent="0.25">
      <c r="A14" t="s">
        <v>7</v>
      </c>
      <c r="B14">
        <v>26000</v>
      </c>
      <c r="C14">
        <v>26000</v>
      </c>
      <c r="D14">
        <v>27417</v>
      </c>
      <c r="E14">
        <v>29990</v>
      </c>
      <c r="F14">
        <v>31139</v>
      </c>
      <c r="G14">
        <v>42268</v>
      </c>
      <c r="I14" t="s">
        <v>1</v>
      </c>
      <c r="J14">
        <v>5.12</v>
      </c>
      <c r="K14">
        <v>6.03</v>
      </c>
      <c r="U14" t="s">
        <v>6</v>
      </c>
      <c r="V14" s="2">
        <v>0.75776028277634899</v>
      </c>
      <c r="W14" s="2">
        <v>0.71495416576912896</v>
      </c>
      <c r="X14" s="2">
        <v>0.81881847574002298</v>
      </c>
      <c r="Y14" s="2">
        <v>0.66727797644434195</v>
      </c>
      <c r="Z14" s="2">
        <v>0.86121072404371501</v>
      </c>
      <c r="AA14" s="2">
        <v>0.66288618180065495</v>
      </c>
      <c r="AB14" s="2">
        <f>AVERAGE(V14:AA14)</f>
        <v>0.74715130109570216</v>
      </c>
      <c r="AC14" s="2">
        <f>AB15-AB14</f>
        <v>3.2756863570637784E-2</v>
      </c>
      <c r="AD14" s="2">
        <f>AVERAGE(V14:W14,Y14,AA14)</f>
        <v>0.70071965169761863</v>
      </c>
      <c r="AE14" s="2">
        <f>AD15-AD14</f>
        <v>4.8787035702152481E-2</v>
      </c>
    </row>
    <row r="15" spans="1:31" x14ac:dyDescent="0.25">
      <c r="I15" t="s">
        <v>2</v>
      </c>
      <c r="J15">
        <v>5.12</v>
      </c>
      <c r="K15">
        <v>5.88</v>
      </c>
      <c r="U15" t="s">
        <v>7</v>
      </c>
      <c r="V15" s="2">
        <v>0.80198293227057105</v>
      </c>
      <c r="W15" s="2">
        <v>0.77521285361164505</v>
      </c>
      <c r="X15" s="2">
        <v>0.84970463244234296</v>
      </c>
      <c r="Y15" s="2">
        <v>0.72085945374535898</v>
      </c>
      <c r="Z15" s="2">
        <v>0.83171760595661304</v>
      </c>
      <c r="AA15" s="2">
        <v>0.69997150997150903</v>
      </c>
      <c r="AB15" s="2">
        <f t="shared" ref="AB15" si="1">AVERAGE(V15:AA15)</f>
        <v>0.77990816466633994</v>
      </c>
      <c r="AC15" s="2"/>
      <c r="AD15" s="2">
        <f>AVERAGE(V15:W15,Y15,AA15)</f>
        <v>0.74950668739977111</v>
      </c>
      <c r="AE15" s="2"/>
    </row>
    <row r="16" spans="1:31" x14ac:dyDescent="0.25">
      <c r="I16" t="s">
        <v>27</v>
      </c>
      <c r="J16">
        <v>5.12</v>
      </c>
      <c r="K16">
        <v>5.85</v>
      </c>
      <c r="V16" s="2">
        <v>1.52956298200518E-3</v>
      </c>
      <c r="W16" s="2">
        <v>1.51982958761148E-3</v>
      </c>
      <c r="X16" s="2">
        <v>4.4784133621230604E-3</v>
      </c>
      <c r="Y16" s="2">
        <v>1.5156983038614399E-3</v>
      </c>
      <c r="Z16" s="2">
        <v>2.27686703096474E-4</v>
      </c>
      <c r="AA16" s="2">
        <v>1.35856468093314E-3</v>
      </c>
      <c r="AB16" s="2"/>
      <c r="AC16" s="2"/>
      <c r="AD16" s="2"/>
      <c r="AE16" s="2"/>
    </row>
    <row r="17" spans="1:32" x14ac:dyDescent="0.25">
      <c r="I17" t="s">
        <v>28</v>
      </c>
      <c r="J17">
        <v>5.12</v>
      </c>
      <c r="K17">
        <v>5.93</v>
      </c>
      <c r="V17" s="2">
        <v>7.4183976261121799E-4</v>
      </c>
      <c r="W17" s="2">
        <v>2.0369861759589299E-3</v>
      </c>
      <c r="X17" s="2">
        <v>4.2751081971826796E-3</v>
      </c>
      <c r="Y17" s="2">
        <v>5.3592939498986404E-4</v>
      </c>
      <c r="Z17" s="2">
        <v>1.5413935932537799E-3</v>
      </c>
      <c r="AA17" s="2">
        <v>2.0483348069555399E-3</v>
      </c>
      <c r="AB17" s="2"/>
      <c r="AC17" s="2"/>
      <c r="AD17" s="2"/>
      <c r="AE17" s="2"/>
      <c r="AF17" s="2">
        <f>AVERAGE(Y3:Y4)</f>
        <v>0.70309830299536658</v>
      </c>
    </row>
    <row r="18" spans="1:32" x14ac:dyDescent="0.25">
      <c r="I18" t="s">
        <v>26</v>
      </c>
      <c r="J18">
        <v>5.61</v>
      </c>
      <c r="K18">
        <v>7.56</v>
      </c>
    </row>
    <row r="19" spans="1:32" x14ac:dyDescent="0.25">
      <c r="J19">
        <f>SUM(J13:J18)</f>
        <v>31.21</v>
      </c>
      <c r="K19">
        <f>SUM(K13:K18)</f>
        <v>37.28</v>
      </c>
      <c r="U19" t="s">
        <v>24</v>
      </c>
      <c r="V19" s="2">
        <f t="shared" ref="V19:AA19" si="2">V$3-V14</f>
        <v>-7.2927377892030298E-3</v>
      </c>
      <c r="W19" s="2">
        <f t="shared" si="2"/>
        <v>-6.1301787894019188E-3</v>
      </c>
      <c r="X19" s="2">
        <f t="shared" si="2"/>
        <v>2.169231472278399E-2</v>
      </c>
      <c r="Y19" s="2">
        <f t="shared" si="2"/>
        <v>6.8157212689871072E-3</v>
      </c>
      <c r="Z19" s="2">
        <f t="shared" si="2"/>
        <v>5.9198542805094512E-4</v>
      </c>
      <c r="AA19" s="2">
        <f t="shared" si="2"/>
        <v>-1.1555330634277938E-2</v>
      </c>
      <c r="AB19" s="2">
        <f>AVERAGE(V19:AA19)</f>
        <v>6.8696236782319253E-4</v>
      </c>
    </row>
    <row r="20" spans="1:32" x14ac:dyDescent="0.25">
      <c r="V20" s="2">
        <f t="shared" ref="V20:AA20" si="3">V$4-V15</f>
        <v>-7.4346422924480571E-3</v>
      </c>
      <c r="W20" s="2">
        <f t="shared" si="3"/>
        <v>-7.1952531355859994E-3</v>
      </c>
      <c r="X20" s="2">
        <f t="shared" si="3"/>
        <v>9.8081186005331E-3</v>
      </c>
      <c r="Y20" s="2">
        <f t="shared" si="3"/>
        <v>1.1243454532045005E-2</v>
      </c>
      <c r="Z20" s="2">
        <f t="shared" si="3"/>
        <v>2.0297252540769639E-3</v>
      </c>
      <c r="AA20" s="2">
        <f t="shared" si="3"/>
        <v>4.5986835642010115E-3</v>
      </c>
      <c r="AB20" s="2">
        <f>AVERAGE(V20:AA20)</f>
        <v>2.1750144204703372E-3</v>
      </c>
    </row>
    <row r="30" spans="1:32" x14ac:dyDescent="0.25">
      <c r="U30" t="s">
        <v>23</v>
      </c>
    </row>
    <row r="31" spans="1:32" x14ac:dyDescent="0.25">
      <c r="U31" t="s">
        <v>9</v>
      </c>
      <c r="V31" s="1" t="s">
        <v>12</v>
      </c>
      <c r="W31" t="s">
        <v>13</v>
      </c>
      <c r="X31" t="s">
        <v>5</v>
      </c>
      <c r="Y31" t="s">
        <v>14</v>
      </c>
      <c r="Z31" t="s">
        <v>16</v>
      </c>
      <c r="AA31" t="s">
        <v>15</v>
      </c>
    </row>
    <row r="32" spans="1:32" x14ac:dyDescent="0.25">
      <c r="A32" t="s">
        <v>9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J32" s="5" t="s">
        <v>6</v>
      </c>
      <c r="K32" s="5" t="s">
        <v>7</v>
      </c>
      <c r="L32" s="5" t="s">
        <v>0</v>
      </c>
      <c r="M32" s="5" t="s">
        <v>1</v>
      </c>
      <c r="N32" s="5" t="s">
        <v>2</v>
      </c>
      <c r="O32" s="5" t="s">
        <v>3</v>
      </c>
      <c r="P32" s="5" t="s">
        <v>4</v>
      </c>
      <c r="Q32" s="5" t="s">
        <v>5</v>
      </c>
      <c r="R32" s="6" t="s">
        <v>29</v>
      </c>
      <c r="U32" t="s">
        <v>6</v>
      </c>
      <c r="V32">
        <v>30000</v>
      </c>
      <c r="W32">
        <v>30000</v>
      </c>
      <c r="X32">
        <v>30000</v>
      </c>
      <c r="Y32">
        <v>30000</v>
      </c>
      <c r="Z32">
        <v>30000</v>
      </c>
      <c r="AA32">
        <v>30000</v>
      </c>
    </row>
    <row r="33" spans="1:31" x14ac:dyDescent="0.25">
      <c r="A33" t="s">
        <v>6</v>
      </c>
      <c r="B33">
        <v>30000</v>
      </c>
      <c r="C33">
        <v>30000</v>
      </c>
      <c r="D33">
        <v>30000</v>
      </c>
      <c r="E33">
        <v>30000</v>
      </c>
      <c r="F33">
        <v>30000</v>
      </c>
      <c r="G33">
        <v>30000</v>
      </c>
      <c r="I33" t="s">
        <v>0</v>
      </c>
      <c r="J33">
        <v>5</v>
      </c>
      <c r="K33">
        <v>5.45</v>
      </c>
      <c r="L33">
        <v>1</v>
      </c>
      <c r="M33">
        <v>1</v>
      </c>
      <c r="N33">
        <v>1</v>
      </c>
      <c r="O33">
        <v>1</v>
      </c>
      <c r="P33">
        <v>1.04</v>
      </c>
      <c r="Q33">
        <v>1.41</v>
      </c>
      <c r="R33" t="s">
        <v>30</v>
      </c>
      <c r="U33" t="s">
        <v>7</v>
      </c>
      <c r="V33">
        <v>30000</v>
      </c>
      <c r="W33">
        <v>30000</v>
      </c>
      <c r="X33">
        <v>43344</v>
      </c>
      <c r="Y33">
        <v>30000</v>
      </c>
      <c r="Z33">
        <v>31943</v>
      </c>
      <c r="AA33">
        <v>30881</v>
      </c>
    </row>
    <row r="34" spans="1:31" x14ac:dyDescent="0.25">
      <c r="A34" t="s">
        <v>7</v>
      </c>
      <c r="B34">
        <v>30015</v>
      </c>
      <c r="C34">
        <v>30001</v>
      </c>
      <c r="D34">
        <v>30000</v>
      </c>
      <c r="E34">
        <v>30000</v>
      </c>
      <c r="F34">
        <v>31139</v>
      </c>
      <c r="G34">
        <v>42268</v>
      </c>
      <c r="I34" t="s">
        <v>1</v>
      </c>
      <c r="J34">
        <v>5</v>
      </c>
      <c r="K34">
        <v>5.45</v>
      </c>
    </row>
    <row r="35" spans="1:31" x14ac:dyDescent="0.25">
      <c r="I35" t="s">
        <v>2</v>
      </c>
      <c r="J35">
        <v>5</v>
      </c>
      <c r="K35">
        <v>5.45</v>
      </c>
      <c r="V35" t="s">
        <v>0</v>
      </c>
      <c r="W35" t="s">
        <v>1</v>
      </c>
      <c r="X35" t="s">
        <v>5</v>
      </c>
      <c r="Y35" t="s">
        <v>2</v>
      </c>
      <c r="Z35" t="s">
        <v>4</v>
      </c>
      <c r="AA35" t="s">
        <v>3</v>
      </c>
      <c r="AB35" t="s">
        <v>10</v>
      </c>
    </row>
    <row r="36" spans="1:31" x14ac:dyDescent="0.25">
      <c r="I36" t="s">
        <v>27</v>
      </c>
      <c r="J36">
        <v>5</v>
      </c>
      <c r="K36">
        <v>5.45</v>
      </c>
      <c r="V36" s="2">
        <v>0.76050449871465298</v>
      </c>
      <c r="W36" s="2">
        <v>0.72127881094277302</v>
      </c>
      <c r="X36" s="2">
        <v>0.83703059487495801</v>
      </c>
      <c r="Y36" s="2">
        <v>0.68443128506282602</v>
      </c>
      <c r="Z36" s="2">
        <v>0.86212289389799601</v>
      </c>
      <c r="AA36" s="2">
        <v>0.66658683969539201</v>
      </c>
      <c r="AB36" s="2">
        <f>AVERAGE(V36:AA36)</f>
        <v>0.75532582053143305</v>
      </c>
      <c r="AC36" s="2">
        <f>AB37-AB36</f>
        <v>2.8997068654017411E-2</v>
      </c>
      <c r="AD36" s="2">
        <f>AVERAGE(V36:W36,AA36,Y36)</f>
        <v>0.70820035860391095</v>
      </c>
      <c r="AE36" s="2">
        <f>AD37-AD36</f>
        <v>4.5123849320387266E-2</v>
      </c>
    </row>
    <row r="37" spans="1:31" x14ac:dyDescent="0.25">
      <c r="I37" t="s">
        <v>28</v>
      </c>
      <c r="J37">
        <v>5</v>
      </c>
      <c r="K37">
        <v>5.51</v>
      </c>
      <c r="V37" s="2">
        <v>0.80342464640776201</v>
      </c>
      <c r="W37" s="2">
        <v>0.77982582623821295</v>
      </c>
      <c r="X37" s="2">
        <v>0.857296028273966</v>
      </c>
      <c r="Y37" s="2">
        <v>0.72173218280600804</v>
      </c>
      <c r="Z37" s="2">
        <v>0.83534447514154397</v>
      </c>
      <c r="AA37" s="2">
        <v>0.70831417624520998</v>
      </c>
      <c r="AB37" s="2">
        <f>AVERAGE(V37:AA37)</f>
        <v>0.78432288918545046</v>
      </c>
      <c r="AC37" s="2"/>
      <c r="AD37" s="2">
        <f>AVERAGE(V37:W37,AA37,Y37)</f>
        <v>0.75332420792429822</v>
      </c>
      <c r="AE37" s="2"/>
    </row>
    <row r="38" spans="1:31" x14ac:dyDescent="0.25">
      <c r="I38" t="s">
        <v>26</v>
      </c>
      <c r="J38">
        <v>5</v>
      </c>
      <c r="K38">
        <v>6.99</v>
      </c>
      <c r="V38" s="2">
        <v>2.89203084832934E-4</v>
      </c>
      <c r="W38" s="2">
        <v>2.4413010698643399E-3</v>
      </c>
      <c r="X38" s="2">
        <v>6.68763066799193E-3</v>
      </c>
      <c r="Y38" s="2">
        <v>1.78963944752469E-3</v>
      </c>
      <c r="Z38" s="2">
        <v>3.0381944444444098E-3</v>
      </c>
      <c r="AA38" s="2">
        <v>7.3124518025833299E-3</v>
      </c>
      <c r="AB38" s="2"/>
      <c r="AC38" s="2"/>
      <c r="AD38" s="2"/>
      <c r="AE38" s="2"/>
    </row>
    <row r="39" spans="1:31" x14ac:dyDescent="0.25">
      <c r="J39">
        <f>SUM(J33:J38)</f>
        <v>30</v>
      </c>
      <c r="K39">
        <f>SUM(K33:K38)</f>
        <v>34.300000000000004</v>
      </c>
      <c r="V39" s="2">
        <v>3.9027810868764701E-3</v>
      </c>
      <c r="W39" s="2">
        <v>3.2843541151700198E-4</v>
      </c>
      <c r="X39" s="2">
        <v>1.09370051958113E-3</v>
      </c>
      <c r="Y39" s="2">
        <v>1.1333185829829799E-3</v>
      </c>
      <c r="Z39" s="2">
        <v>2.9031472097988901E-3</v>
      </c>
      <c r="AA39" s="2">
        <v>1.44709696433825E-3</v>
      </c>
      <c r="AB39" s="2"/>
      <c r="AC39" s="2"/>
      <c r="AD39" s="2"/>
      <c r="AE39" s="2"/>
    </row>
    <row r="41" spans="1:31" x14ac:dyDescent="0.25">
      <c r="U41" t="s">
        <v>24</v>
      </c>
      <c r="V41" s="2">
        <f t="shared" ref="V41:AA41" si="4">V$3-V36</f>
        <v>-1.0036953727507014E-2</v>
      </c>
      <c r="W41" s="2">
        <f t="shared" si="4"/>
        <v>-1.245482396304598E-2</v>
      </c>
      <c r="X41" s="2">
        <f t="shared" si="4"/>
        <v>3.4801955878489554E-3</v>
      </c>
      <c r="Y41" s="2">
        <f t="shared" si="4"/>
        <v>-1.0337587349496968E-2</v>
      </c>
      <c r="Z41" s="2">
        <f t="shared" si="4"/>
        <v>-3.2018442623005239E-4</v>
      </c>
      <c r="AA41" s="2">
        <f t="shared" si="4"/>
        <v>-1.5255988529014997E-2</v>
      </c>
      <c r="AB41" s="2">
        <f>AVERAGE(V41:AA41)</f>
        <v>-7.4875570679076757E-3</v>
      </c>
      <c r="AD41" s="2">
        <f>W14-W36</f>
        <v>-6.3246451736440612E-3</v>
      </c>
      <c r="AE41" s="2">
        <f>AA20-AA42</f>
        <v>8.3426662737009494E-3</v>
      </c>
    </row>
    <row r="42" spans="1:31" x14ac:dyDescent="0.25">
      <c r="V42" s="2">
        <f t="shared" ref="V42:AA42" si="5">V$4-V37</f>
        <v>-8.8763564296390207E-3</v>
      </c>
      <c r="W42" s="2">
        <f t="shared" si="5"/>
        <v>-1.1808225762153901E-2</v>
      </c>
      <c r="X42" s="2">
        <f t="shared" si="5"/>
        <v>2.216722768910051E-3</v>
      </c>
      <c r="Y42" s="2">
        <f t="shared" si="5"/>
        <v>1.0370725471395947E-2</v>
      </c>
      <c r="Z42" s="2">
        <f t="shared" si="5"/>
        <v>-1.5971439308539725E-3</v>
      </c>
      <c r="AA42" s="2">
        <f t="shared" si="5"/>
        <v>-3.7439827094999378E-3</v>
      </c>
      <c r="AB42" s="2">
        <f>AVERAGE(V42:AA42)</f>
        <v>-2.2397100986401388E-3</v>
      </c>
      <c r="AD42" s="2">
        <f>W15-W37</f>
        <v>-4.6129726265679016E-3</v>
      </c>
    </row>
    <row r="43" spans="1:31" x14ac:dyDescent="0.25">
      <c r="L43" t="s">
        <v>6</v>
      </c>
      <c r="M43" t="s">
        <v>7</v>
      </c>
    </row>
    <row r="44" spans="1:31" x14ac:dyDescent="0.25">
      <c r="K44" t="s">
        <v>18</v>
      </c>
      <c r="L44">
        <v>31.21</v>
      </c>
      <c r="M44">
        <v>37.28</v>
      </c>
      <c r="U44" t="s">
        <v>25</v>
      </c>
      <c r="V44" s="2">
        <f t="shared" ref="V44:AA45" si="6">V14-V36</f>
        <v>-2.7442159383039844E-3</v>
      </c>
      <c r="W44" s="2">
        <f t="shared" si="6"/>
        <v>-6.3246451736440612E-3</v>
      </c>
      <c r="X44" s="2">
        <f t="shared" si="6"/>
        <v>-1.8212119134935034E-2</v>
      </c>
      <c r="Y44" s="2">
        <f t="shared" si="6"/>
        <v>-1.7153308618484076E-2</v>
      </c>
      <c r="Z44" s="2">
        <f t="shared" si="6"/>
        <v>-9.1216985428099751E-4</v>
      </c>
      <c r="AA44" s="2">
        <f t="shared" si="6"/>
        <v>-3.7006578947370583E-3</v>
      </c>
    </row>
    <row r="45" spans="1:31" x14ac:dyDescent="0.25">
      <c r="K45" t="s">
        <v>19</v>
      </c>
      <c r="L45">
        <v>30</v>
      </c>
      <c r="M45">
        <v>34.300000000000004</v>
      </c>
      <c r="V45" s="2">
        <f t="shared" si="6"/>
        <v>-1.4417141371909636E-3</v>
      </c>
      <c r="W45" s="2">
        <f t="shared" si="6"/>
        <v>-4.6129726265679016E-3</v>
      </c>
      <c r="X45" s="2">
        <f t="shared" si="6"/>
        <v>-7.591395831623049E-3</v>
      </c>
      <c r="Y45" s="2">
        <f t="shared" si="6"/>
        <v>-8.7272906064905786E-4</v>
      </c>
      <c r="Z45" s="2">
        <f t="shared" si="6"/>
        <v>-3.6268691849309365E-3</v>
      </c>
      <c r="AA45" s="2">
        <f t="shared" si="6"/>
        <v>-8.3426662737009494E-3</v>
      </c>
    </row>
    <row r="50" spans="1:1" x14ac:dyDescent="0.25">
      <c r="A50" s="1"/>
    </row>
  </sheetData>
  <conditionalFormatting sqref="V19:AA2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1:AA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4:AA45">
    <cfRule type="colorScale" priority="1">
      <colorScale>
        <cfvo type="min"/>
        <cfvo type="max"/>
        <color rgb="FF63BE7B"/>
        <color rgb="FFFCFCFF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topLeftCell="A4" workbookViewId="0">
      <selection activeCell="R43" sqref="R43"/>
    </sheetView>
  </sheetViews>
  <sheetFormatPr baseColWidth="10" defaultColWidth="9.140625" defaultRowHeight="15" x14ac:dyDescent="0.25"/>
  <sheetData>
    <row r="1" spans="1:19" x14ac:dyDescent="0.25">
      <c r="B1" t="s">
        <v>6</v>
      </c>
      <c r="C1" t="s">
        <v>20</v>
      </c>
      <c r="D1" t="s">
        <v>21</v>
      </c>
      <c r="E1" t="s">
        <v>22</v>
      </c>
      <c r="F1" t="s">
        <v>7</v>
      </c>
      <c r="I1" t="s">
        <v>9</v>
      </c>
      <c r="J1" t="s">
        <v>17</v>
      </c>
      <c r="K1" t="s">
        <v>18</v>
      </c>
      <c r="L1" t="s">
        <v>19</v>
      </c>
      <c r="R1" t="s">
        <v>6</v>
      </c>
      <c r="S1" t="s">
        <v>7</v>
      </c>
    </row>
    <row r="2" spans="1:19" x14ac:dyDescent="0.25">
      <c r="A2" t="s">
        <v>17</v>
      </c>
      <c r="B2" s="2">
        <v>0.74783826346352533</v>
      </c>
      <c r="C2" s="2">
        <v>0.74783826346352533</v>
      </c>
      <c r="D2">
        <f>E2/2</f>
        <v>1.7122457811642511E-2</v>
      </c>
      <c r="E2" s="2">
        <f>F2-B2</f>
        <v>3.4244915623285022E-2</v>
      </c>
      <c r="F2" s="2">
        <v>0.78208317908681035</v>
      </c>
      <c r="I2" t="s">
        <v>6</v>
      </c>
      <c r="J2" s="2">
        <v>0.74783826346352533</v>
      </c>
      <c r="K2" s="2">
        <v>0.74715130109570216</v>
      </c>
      <c r="L2" s="2">
        <v>0.75532582053143305</v>
      </c>
      <c r="Q2" t="s">
        <v>18</v>
      </c>
      <c r="R2">
        <v>31.21</v>
      </c>
      <c r="S2">
        <v>37.28</v>
      </c>
    </row>
    <row r="3" spans="1:19" x14ac:dyDescent="0.25">
      <c r="A3" t="s">
        <v>18</v>
      </c>
      <c r="B3" s="2">
        <v>0.74715130109570216</v>
      </c>
      <c r="C3" s="2">
        <v>0.74715130109570216</v>
      </c>
      <c r="D3">
        <f>E3/2</f>
        <v>1.6378431785318892E-2</v>
      </c>
      <c r="E3" s="2">
        <f>F3-B3</f>
        <v>3.2756863570637784E-2</v>
      </c>
      <c r="F3" s="2">
        <v>0.77990816466633994</v>
      </c>
      <c r="I3" t="s">
        <v>7</v>
      </c>
      <c r="J3" s="2">
        <v>0.78208317908681035</v>
      </c>
      <c r="K3" s="2">
        <v>0.77990816466633994</v>
      </c>
      <c r="L3" s="2">
        <v>0.78432288918545046</v>
      </c>
      <c r="Q3" t="s">
        <v>19</v>
      </c>
      <c r="R3">
        <v>30</v>
      </c>
      <c r="S3">
        <v>34.300000000000004</v>
      </c>
    </row>
    <row r="4" spans="1:19" x14ac:dyDescent="0.25">
      <c r="A4" t="s">
        <v>19</v>
      </c>
      <c r="B4" s="2">
        <v>0.75532582053143305</v>
      </c>
      <c r="C4" s="2">
        <v>0.75532582053143305</v>
      </c>
      <c r="D4">
        <f>E4/2</f>
        <v>1.4498534327008705E-2</v>
      </c>
      <c r="E4" s="2">
        <f>F4-B4</f>
        <v>2.8997068654017411E-2</v>
      </c>
      <c r="F4" s="2">
        <v>0.78432288918545046</v>
      </c>
    </row>
    <row r="7" spans="1:19" x14ac:dyDescent="0.25">
      <c r="B7" s="2"/>
      <c r="C7" s="2"/>
      <c r="D7" s="2"/>
      <c r="E7" s="2"/>
      <c r="F7" s="2"/>
      <c r="G7" s="2"/>
      <c r="H7" s="2"/>
      <c r="I7" s="2"/>
      <c r="J7" s="2"/>
      <c r="K7" s="2"/>
    </row>
    <row r="8" spans="1:19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9" x14ac:dyDescent="0.25">
      <c r="B9" s="2"/>
      <c r="C9" s="2"/>
      <c r="D9" s="2"/>
      <c r="E9" s="2"/>
      <c r="F9" s="2"/>
      <c r="G9" s="2"/>
      <c r="H9" s="2"/>
      <c r="I9" s="2"/>
      <c r="J9" s="2"/>
      <c r="K9" s="2"/>
    </row>
    <row r="10" spans="1:19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</row>
    <row r="18" spans="2:12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2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2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2:12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3" spans="2:12" x14ac:dyDescent="0.25">
      <c r="B23" s="2"/>
      <c r="C23" s="2"/>
      <c r="D23" s="2"/>
      <c r="E23" s="2"/>
      <c r="F23" s="2"/>
      <c r="G23" s="2"/>
      <c r="H23" s="2"/>
    </row>
    <row r="24" spans="2:12" x14ac:dyDescent="0.25">
      <c r="B24" s="2"/>
      <c r="C24" s="2"/>
      <c r="D24" s="2"/>
      <c r="E24" s="2"/>
      <c r="F24" s="2"/>
      <c r="G24" s="2"/>
      <c r="H24" s="2"/>
    </row>
    <row r="30" spans="2:12" x14ac:dyDescent="0.25">
      <c r="B30" s="1"/>
    </row>
    <row r="35" spans="2:18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2:18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2:18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2:18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</row>
    <row r="40" spans="2:18" x14ac:dyDescent="0.25">
      <c r="B40" s="2"/>
      <c r="C40" s="2"/>
      <c r="D40" s="2"/>
      <c r="E40" s="2"/>
      <c r="F40" s="2"/>
      <c r="G40" s="2"/>
      <c r="H40" s="2"/>
    </row>
    <row r="41" spans="2:18" x14ac:dyDescent="0.25">
      <c r="B41" s="2"/>
      <c r="C41" s="2"/>
      <c r="D41" s="2"/>
      <c r="E41" s="2"/>
      <c r="F41" s="2"/>
      <c r="G41" s="2"/>
      <c r="H41" s="2"/>
    </row>
    <row r="43" spans="2:18" x14ac:dyDescent="0.25">
      <c r="P43" s="2"/>
      <c r="Q43" s="2"/>
      <c r="R43" s="2"/>
    </row>
  </sheetData>
  <conditionalFormatting sqref="B23:G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G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Rankl</dc:creator>
  <cp:lastModifiedBy>Simon Rankl</cp:lastModifiedBy>
  <dcterms:created xsi:type="dcterms:W3CDTF">2015-06-05T18:19:34Z</dcterms:created>
  <dcterms:modified xsi:type="dcterms:W3CDTF">2023-09-23T15:50:03Z</dcterms:modified>
</cp:coreProperties>
</file>