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ad-js-kurs\projekt-tischplatten\documents\"/>
    </mc:Choice>
  </mc:AlternateContent>
  <xr:revisionPtr revIDLastSave="0" documentId="13_ncr:1_{F14B5375-120E-404D-BCDA-EB24AB575565}" xr6:coauthVersionLast="47" xr6:coauthVersionMax="47" xr10:uidLastSave="{00000000-0000-0000-0000-000000000000}"/>
  <bookViews>
    <workbookView xWindow="-120" yWindow="-120" windowWidth="29040" windowHeight="15720" xr2:uid="{F6735F5B-8943-4856-9AAA-08D8BB47D6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K34" i="1"/>
  <c r="K37" i="1"/>
  <c r="K38" i="1"/>
  <c r="K39" i="1"/>
  <c r="K40" i="1"/>
  <c r="K41" i="1"/>
  <c r="K42" i="1"/>
  <c r="K43" i="1"/>
  <c r="K44" i="1"/>
  <c r="K45" i="1"/>
  <c r="K24" i="1"/>
  <c r="H25" i="1"/>
  <c r="H26" i="1"/>
  <c r="H27" i="1"/>
  <c r="H28" i="1"/>
  <c r="H29" i="1"/>
  <c r="H30" i="1"/>
  <c r="H31" i="1"/>
  <c r="H32" i="1"/>
  <c r="H33" i="1"/>
  <c r="H34" i="1"/>
  <c r="H37" i="1"/>
  <c r="H38" i="1"/>
  <c r="H39" i="1"/>
  <c r="H40" i="1"/>
  <c r="H41" i="1"/>
  <c r="H42" i="1"/>
  <c r="H43" i="1"/>
  <c r="H44" i="1"/>
  <c r="H45" i="1"/>
  <c r="H24" i="1"/>
  <c r="J25" i="1"/>
  <c r="J26" i="1"/>
  <c r="J27" i="1"/>
  <c r="J28" i="1"/>
  <c r="J29" i="1"/>
  <c r="J30" i="1"/>
  <c r="J31" i="1"/>
  <c r="J32" i="1"/>
  <c r="J33" i="1"/>
  <c r="J34" i="1"/>
  <c r="J37" i="1"/>
  <c r="J38" i="1"/>
  <c r="J39" i="1"/>
  <c r="J40" i="1"/>
  <c r="J41" i="1"/>
  <c r="J42" i="1"/>
  <c r="J43" i="1"/>
  <c r="J44" i="1"/>
  <c r="J45" i="1"/>
  <c r="J24" i="1"/>
  <c r="G27" i="1"/>
  <c r="G28" i="1"/>
  <c r="G29" i="1"/>
  <c r="G30" i="1"/>
  <c r="G31" i="1"/>
  <c r="G32" i="1"/>
  <c r="G33" i="1"/>
  <c r="G34" i="1"/>
  <c r="G37" i="1"/>
  <c r="G38" i="1"/>
  <c r="G39" i="1"/>
  <c r="G40" i="1"/>
  <c r="G41" i="1"/>
  <c r="G42" i="1"/>
  <c r="G43" i="1"/>
  <c r="G44" i="1"/>
  <c r="G45" i="1"/>
  <c r="G25" i="1"/>
  <c r="G26" i="1"/>
  <c r="G24" i="1"/>
  <c r="J20" i="1"/>
  <c r="G23" i="1" s="1"/>
</calcChain>
</file>

<file path=xl/sharedStrings.xml><?xml version="1.0" encoding="utf-8"?>
<sst xmlns="http://schemas.openxmlformats.org/spreadsheetml/2006/main" count="54" uniqueCount="52">
  <si>
    <t>Form</t>
  </si>
  <si>
    <t>Farbe</t>
  </si>
  <si>
    <t>Durchgängige Bohlen</t>
  </si>
  <si>
    <t>Facettenkante</t>
  </si>
  <si>
    <t>Gerade Kante</t>
  </si>
  <si>
    <t>Leichter Rissanteil</t>
  </si>
  <si>
    <t>Natura</t>
  </si>
  <si>
    <t>Finish</t>
  </si>
  <si>
    <t>Rund</t>
  </si>
  <si>
    <t>Mattlack</t>
  </si>
  <si>
    <t>Hartöl</t>
  </si>
  <si>
    <t>Flechtmuster</t>
  </si>
  <si>
    <t>Rautenmuster</t>
  </si>
  <si>
    <t>Schiffsbodenmuster</t>
  </si>
  <si>
    <t>Oval</t>
  </si>
  <si>
    <t>Mit Querfrieß</t>
  </si>
  <si>
    <t>Normaler Rissanteil</t>
  </si>
  <si>
    <t>Bild</t>
  </si>
  <si>
    <t>Eiche dunkel</t>
  </si>
  <si>
    <t>Alte Eiche</t>
  </si>
  <si>
    <t>Dunkelgrau geölt</t>
  </si>
  <si>
    <t>Weiss geölt</t>
  </si>
  <si>
    <t>Hellgrau geölt</t>
  </si>
  <si>
    <t>Weiss gekälkt</t>
  </si>
  <si>
    <t>Rissanteil</t>
  </si>
  <si>
    <t>Finish (hier ändert sich der QM-Preis)</t>
  </si>
  <si>
    <t>Rissanteil (hier ändert sich der QM-Preis)</t>
  </si>
  <si>
    <t>Breite</t>
  </si>
  <si>
    <t>Länge</t>
  </si>
  <si>
    <t>QM</t>
  </si>
  <si>
    <t>Bitte die Maße eingeben</t>
  </si>
  <si>
    <t>Mit Baumkante</t>
  </si>
  <si>
    <t>Äste/Risse schwarz 
verfüllt</t>
  </si>
  <si>
    <t>zzgl. Risse verfüllen
+ 47,60 € / m²</t>
  </si>
  <si>
    <t>zzgl. Reine Balken Aussenseiten
+ 71,40 € / m²</t>
  </si>
  <si>
    <t>zzgl. Risse verfüllen und Reine Balken Aussenseiten 
+ 47,60 € / m²
+ 71,40 € / m²</t>
  </si>
  <si>
    <r>
      <t xml:space="preserve">Reine Balken Außenseiten
</t>
    </r>
    <r>
      <rPr>
        <sz val="10"/>
        <color theme="4"/>
        <rFont val="Calibri"/>
        <family val="2"/>
        <scheme val="minor"/>
      </rPr>
      <t>(dies kann sowohl mit der Option</t>
    </r>
    <r>
      <rPr>
        <b/>
        <sz val="10"/>
        <color theme="4"/>
        <rFont val="Calibri"/>
        <family val="2"/>
        <scheme val="minor"/>
      </rPr>
      <t xml:space="preserve"> Leichter Rissanteil</t>
    </r>
    <r>
      <rPr>
        <sz val="10"/>
        <color theme="4"/>
        <rFont val="Calibri"/>
        <family val="2"/>
        <scheme val="minor"/>
      </rPr>
      <t xml:space="preserve"> als auch </t>
    </r>
    <r>
      <rPr>
        <b/>
        <sz val="10"/>
        <color theme="4"/>
        <rFont val="Calibri"/>
        <family val="2"/>
        <scheme val="minor"/>
      </rPr>
      <t>Normaler Rissanteil</t>
    </r>
    <r>
      <rPr>
        <sz val="10"/>
        <color theme="4"/>
        <rFont val="Calibri"/>
        <family val="2"/>
        <scheme val="minor"/>
      </rPr>
      <t xml:space="preserve"> kombiniert werden)</t>
    </r>
  </si>
  <si>
    <t>Preis / m²</t>
  </si>
  <si>
    <t>Plattenstärke</t>
  </si>
  <si>
    <t>Brutto-QM-Preis Tischplatte 
optisch gedoppelt (-25%)</t>
  </si>
  <si>
    <t>Brutto-QM-Preis Tischplatte 
vollmassiv</t>
  </si>
  <si>
    <t>Grundpreis je Plattenstärke</t>
  </si>
  <si>
    <t>Errechnete Preise bezogen auf die oben angegebenen Maße für Breite und Länge</t>
  </si>
  <si>
    <t>nur 1 Option möglich</t>
  </si>
  <si>
    <t>nur 1 Option, 
kann jeweils mit "Reine Balken Außenseiten" kombiniert werden</t>
  </si>
  <si>
    <r>
      <rPr>
        <b/>
        <sz val="11"/>
        <color rgb="FFC00000"/>
        <rFont val="Wingdings"/>
        <charset val="2"/>
      </rPr>
      <t>á</t>
    </r>
    <r>
      <rPr>
        <b/>
        <sz val="11"/>
        <color rgb="FFC00000"/>
        <rFont val="Calibri"/>
        <family val="2"/>
        <scheme val="minor"/>
      </rPr>
      <t xml:space="preserve">
Preis-Aufschlag 
71,40 €/m²</t>
    </r>
  </si>
  <si>
    <r>
      <rPr>
        <b/>
        <sz val="11"/>
        <color rgb="FFC00000"/>
        <rFont val="Wingdings"/>
        <charset val="2"/>
      </rPr>
      <t>á</t>
    </r>
    <r>
      <rPr>
        <b/>
        <sz val="11"/>
        <color rgb="FFC00000"/>
        <rFont val="Calibri"/>
        <family val="2"/>
        <scheme val="minor"/>
      </rPr>
      <t xml:space="preserve">
Preis-Aufschlag 
47,60 €/m²</t>
    </r>
  </si>
  <si>
    <t>Preisberechnung</t>
  </si>
  <si>
    <t>Äste/Risse verfüllen + 47,60 € brutto pro QM</t>
  </si>
  <si>
    <t>Reine Balken Außenseiten + 71,40 € brutto pro QM</t>
  </si>
  <si>
    <t>Das maximale Plattenmaß 
ist 450 cm lang x 180 cm breit x 12 cm stark</t>
  </si>
  <si>
    <t>Zuschlag Kleinteil (&lt; 1m²)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</si>
</sst>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"/>
    <numFmt numFmtId="165" formatCode="0\ &quot;mm&quot;"/>
    <numFmt numFmtId="166" formatCode="0\ &quot;cm&quot;"/>
    <numFmt numFmtId="167" formatCode="General\ &quot;m²&quot;"/>
    <numFmt numFmtId="168" formatCode="#,##0.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C00000"/>
      <name val="Calibri"/>
      <family val="2"/>
      <charset val="2"/>
      <scheme val="minor"/>
    </font>
    <font>
      <b/>
      <sz val="11"/>
      <color rgb="FFC00000"/>
      <name val="Wingdings"/>
      <charset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6" fillId="7" borderId="1" applyNumberFormat="0" applyAlignment="0" applyProtection="0"/>
    <xf numFmtId="0" fontId="8" fillId="0" borderId="0" applyNumberFormat="0" applyFill="0" applyBorder="0" applyAlignment="0" applyProtection="0"/>
    <xf numFmtId="0" fontId="9" fillId="8" borderId="5" applyNumberFormat="0" applyAlignment="0" applyProtection="0"/>
  </cellStyleXfs>
  <cellXfs count="125">
    <xf numFmtId="0" fontId="0" fillId="0" borderId="0" xfId="0"/>
    <xf numFmtId="0" fontId="1" fillId="0" borderId="0" xfId="0" applyFont="1"/>
    <xf numFmtId="0" fontId="0" fillId="6" borderId="0" xfId="0" applyFill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6" fontId="7" fillId="7" borderId="1" xfId="2" applyNumberFormat="1" applyFont="1"/>
    <xf numFmtId="0" fontId="0" fillId="0" borderId="0" xfId="0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13" fillId="0" borderId="0" xfId="0" applyFont="1"/>
    <xf numFmtId="9" fontId="13" fillId="0" borderId="0" xfId="1" applyFont="1"/>
    <xf numFmtId="0" fontId="1" fillId="0" borderId="8" xfId="0" applyFont="1" applyBorder="1"/>
    <xf numFmtId="164" fontId="0" fillId="0" borderId="11" xfId="0" applyNumberFormat="1" applyBorder="1"/>
    <xf numFmtId="0" fontId="1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164" fontId="0" fillId="0" borderId="10" xfId="0" applyNumberFormat="1" applyBorder="1"/>
    <xf numFmtId="164" fontId="0" fillId="0" borderId="13" xfId="0" applyNumberFormat="1" applyBorder="1"/>
    <xf numFmtId="0" fontId="0" fillId="0" borderId="13" xfId="0" applyBorder="1"/>
    <xf numFmtId="0" fontId="0" fillId="0" borderId="12" xfId="0" applyBorder="1"/>
    <xf numFmtId="164" fontId="0" fillId="0" borderId="7" xfId="0" applyNumberFormat="1" applyBorder="1"/>
    <xf numFmtId="164" fontId="0" fillId="0" borderId="6" xfId="0" applyNumberFormat="1" applyBorder="1"/>
    <xf numFmtId="164" fontId="0" fillId="0" borderId="12" xfId="0" applyNumberFormat="1" applyBorder="1"/>
    <xf numFmtId="0" fontId="6" fillId="7" borderId="1" xfId="2" applyAlignment="1">
      <alignment horizontal="right"/>
    </xf>
    <xf numFmtId="0" fontId="0" fillId="0" borderId="0" xfId="0" applyAlignment="1">
      <alignment horizontal="right"/>
    </xf>
    <xf numFmtId="0" fontId="15" fillId="8" borderId="5" xfId="4" applyFont="1" applyAlignment="1">
      <alignment horizontal="right"/>
    </xf>
    <xf numFmtId="0" fontId="3" fillId="0" borderId="0" xfId="0" applyFont="1" applyAlignment="1">
      <alignment horizontal="center" vertical="center"/>
    </xf>
    <xf numFmtId="0" fontId="14" fillId="6" borderId="0" xfId="0" applyFont="1" applyFill="1"/>
    <xf numFmtId="0" fontId="16" fillId="6" borderId="0" xfId="0" applyFont="1" applyFill="1"/>
    <xf numFmtId="0" fontId="14" fillId="0" borderId="0" xfId="0" applyFont="1"/>
    <xf numFmtId="0" fontId="1" fillId="6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165" fontId="0" fillId="10" borderId="14" xfId="0" applyNumberFormat="1" applyFill="1" applyBorder="1"/>
    <xf numFmtId="165" fontId="1" fillId="10" borderId="15" xfId="0" applyNumberFormat="1" applyFont="1" applyFill="1" applyBorder="1"/>
    <xf numFmtId="165" fontId="0" fillId="10" borderId="15" xfId="0" applyNumberFormat="1" applyFill="1" applyBorder="1"/>
    <xf numFmtId="165" fontId="0" fillId="10" borderId="16" xfId="0" applyNumberFormat="1" applyFill="1" applyBorder="1"/>
    <xf numFmtId="165" fontId="0" fillId="9" borderId="14" xfId="0" applyNumberFormat="1" applyFill="1" applyBorder="1"/>
    <xf numFmtId="165" fontId="0" fillId="9" borderId="15" xfId="0" applyNumberFormat="1" applyFill="1" applyBorder="1"/>
    <xf numFmtId="165" fontId="1" fillId="9" borderId="15" xfId="0" applyNumberFormat="1" applyFont="1" applyFill="1" applyBorder="1"/>
    <xf numFmtId="165" fontId="0" fillId="9" borderId="16" xfId="0" applyNumberFormat="1" applyFill="1" applyBorder="1"/>
    <xf numFmtId="0" fontId="0" fillId="9" borderId="17" xfId="0" applyFill="1" applyBorder="1"/>
    <xf numFmtId="0" fontId="0" fillId="9" borderId="18" xfId="0" applyFill="1" applyBorder="1"/>
    <xf numFmtId="0" fontId="1" fillId="9" borderId="18" xfId="0" applyFont="1" applyFill="1" applyBorder="1"/>
    <xf numFmtId="0" fontId="0" fillId="0" borderId="18" xfId="0" applyBorder="1"/>
    <xf numFmtId="0" fontId="0" fillId="10" borderId="18" xfId="0" applyFill="1" applyBorder="1"/>
    <xf numFmtId="0" fontId="1" fillId="10" borderId="18" xfId="0" applyFont="1" applyFill="1" applyBorder="1"/>
    <xf numFmtId="0" fontId="0" fillId="10" borderId="19" xfId="0" applyFill="1" applyBorder="1"/>
    <xf numFmtId="0" fontId="0" fillId="9" borderId="19" xfId="0" applyFill="1" applyBorder="1"/>
    <xf numFmtId="0" fontId="0" fillId="0" borderId="19" xfId="0" applyBorder="1"/>
    <xf numFmtId="0" fontId="1" fillId="0" borderId="20" xfId="0" applyFont="1" applyBorder="1"/>
    <xf numFmtId="164" fontId="0" fillId="9" borderId="21" xfId="0" applyNumberFormat="1" applyFill="1" applyBorder="1"/>
    <xf numFmtId="164" fontId="0" fillId="9" borderId="22" xfId="0" applyNumberFormat="1" applyFill="1" applyBorder="1"/>
    <xf numFmtId="164" fontId="1" fillId="9" borderId="22" xfId="0" applyNumberFormat="1" applyFont="1" applyFill="1" applyBorder="1"/>
    <xf numFmtId="164" fontId="0" fillId="9" borderId="23" xfId="0" applyNumberFormat="1" applyFill="1" applyBorder="1"/>
    <xf numFmtId="164" fontId="0" fillId="10" borderId="21" xfId="0" applyNumberFormat="1" applyFill="1" applyBorder="1"/>
    <xf numFmtId="164" fontId="1" fillId="10" borderId="22" xfId="0" applyNumberFormat="1" applyFont="1" applyFill="1" applyBorder="1"/>
    <xf numFmtId="164" fontId="0" fillId="10" borderId="22" xfId="0" applyNumberFormat="1" applyFill="1" applyBorder="1"/>
    <xf numFmtId="164" fontId="0" fillId="10" borderId="23" xfId="0" applyNumberFormat="1" applyFill="1" applyBorder="1"/>
    <xf numFmtId="164" fontId="0" fillId="9" borderId="24" xfId="0" applyNumberFormat="1" applyFill="1" applyBorder="1"/>
    <xf numFmtId="164" fontId="0" fillId="9" borderId="25" xfId="0" applyNumberFormat="1" applyFill="1" applyBorder="1"/>
    <xf numFmtId="0" fontId="0" fillId="9" borderId="25" xfId="0" applyFill="1" applyBorder="1"/>
    <xf numFmtId="164" fontId="0" fillId="9" borderId="26" xfId="0" applyNumberFormat="1" applyFill="1" applyBorder="1"/>
    <xf numFmtId="164" fontId="0" fillId="9" borderId="27" xfId="0" applyNumberFormat="1" applyFill="1" applyBorder="1"/>
    <xf numFmtId="0" fontId="0" fillId="9" borderId="27" xfId="0" applyFill="1" applyBorder="1"/>
    <xf numFmtId="164" fontId="1" fillId="9" borderId="26" xfId="0" applyNumberFormat="1" applyFont="1" applyFill="1" applyBorder="1"/>
    <xf numFmtId="164" fontId="1" fillId="9" borderId="27" xfId="0" applyNumberFormat="1" applyFont="1" applyFill="1" applyBorder="1"/>
    <xf numFmtId="0" fontId="1" fillId="9" borderId="27" xfId="0" applyFont="1" applyFill="1" applyBorder="1"/>
    <xf numFmtId="164" fontId="0" fillId="9" borderId="28" xfId="0" applyNumberFormat="1" applyFill="1" applyBorder="1"/>
    <xf numFmtId="164" fontId="0" fillId="9" borderId="29" xfId="0" applyNumberFormat="1" applyFill="1" applyBorder="1"/>
    <xf numFmtId="0" fontId="0" fillId="9" borderId="29" xfId="0" applyFill="1" applyBorder="1"/>
    <xf numFmtId="164" fontId="0" fillId="10" borderId="24" xfId="0" applyNumberFormat="1" applyFill="1" applyBorder="1"/>
    <xf numFmtId="164" fontId="0" fillId="10" borderId="25" xfId="0" applyNumberFormat="1" applyFill="1" applyBorder="1"/>
    <xf numFmtId="0" fontId="0" fillId="10" borderId="25" xfId="0" applyFill="1" applyBorder="1"/>
    <xf numFmtId="164" fontId="1" fillId="10" borderId="26" xfId="0" applyNumberFormat="1" applyFont="1" applyFill="1" applyBorder="1"/>
    <xf numFmtId="164" fontId="1" fillId="10" borderId="27" xfId="0" applyNumberFormat="1" applyFont="1" applyFill="1" applyBorder="1"/>
    <xf numFmtId="0" fontId="1" fillId="10" borderId="27" xfId="0" applyFont="1" applyFill="1" applyBorder="1"/>
    <xf numFmtId="164" fontId="0" fillId="10" borderId="26" xfId="0" applyNumberFormat="1" applyFill="1" applyBorder="1"/>
    <xf numFmtId="164" fontId="0" fillId="10" borderId="27" xfId="0" applyNumberFormat="1" applyFill="1" applyBorder="1"/>
    <xf numFmtId="0" fontId="0" fillId="10" borderId="27" xfId="0" applyFill="1" applyBorder="1"/>
    <xf numFmtId="164" fontId="0" fillId="10" borderId="28" xfId="0" applyNumberFormat="1" applyFill="1" applyBorder="1"/>
    <xf numFmtId="164" fontId="0" fillId="10" borderId="29" xfId="0" applyNumberFormat="1" applyFill="1" applyBorder="1"/>
    <xf numFmtId="0" fontId="0" fillId="10" borderId="29" xfId="0" applyFill="1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10" fillId="0" borderId="0" xfId="0" applyFont="1"/>
    <xf numFmtId="167" fontId="9" fillId="8" borderId="5" xfId="4" applyNumberFormat="1"/>
    <xf numFmtId="0" fontId="8" fillId="0" borderId="12" xfId="3" applyBorder="1" applyAlignment="1">
      <alignment horizontal="center"/>
    </xf>
    <xf numFmtId="0" fontId="14" fillId="9" borderId="6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4" fillId="9" borderId="0" xfId="0" applyFont="1" applyFill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13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14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7" fillId="7" borderId="2" xfId="2" applyFont="1" applyBorder="1"/>
    <xf numFmtId="0" fontId="7" fillId="7" borderId="3" xfId="2" applyFont="1" applyBorder="1"/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8" fontId="0" fillId="0" borderId="0" xfId="0" applyNumberFormat="1"/>
  </cellXfs>
  <cellStyles count="5">
    <cellStyle name="Input" xfId="2" builtinId="20"/>
    <cellStyle name="Normal" xfId="0" builtinId="0"/>
    <cellStyle name="Output" xfId="4" builtinId="21"/>
    <cellStyle name="Percent" xfId="1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76247</xdr:colOff>
      <xdr:row>2</xdr:row>
      <xdr:rowOff>38101</xdr:rowOff>
    </xdr:from>
    <xdr:to>
      <xdr:col>1</xdr:col>
      <xdr:colOff>1238250</xdr:colOff>
      <xdr:row>2</xdr:row>
      <xdr:rowOff>909446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3412A70-05B6-4A92-9CFD-8629F1BD1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922" y="228601"/>
          <a:ext cx="1162003" cy="87134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</xdr:row>
      <xdr:rowOff>38102</xdr:rowOff>
    </xdr:from>
    <xdr:to>
      <xdr:col>1</xdr:col>
      <xdr:colOff>1241214</xdr:colOff>
      <xdr:row>4</xdr:row>
      <xdr:rowOff>876300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790E9D5-9573-44C5-9E21-BBB7883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33577"/>
          <a:ext cx="1117389" cy="83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5</xdr:row>
      <xdr:rowOff>66677</xdr:rowOff>
    </xdr:from>
    <xdr:to>
      <xdr:col>1</xdr:col>
      <xdr:colOff>1209676</xdr:colOff>
      <xdr:row>5</xdr:row>
      <xdr:rowOff>959645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21F6E38-37D4-4BC1-ABDA-C080C037B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7" y="2733677"/>
          <a:ext cx="1190624" cy="8929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5</xdr:row>
      <xdr:rowOff>1000126</xdr:rowOff>
    </xdr:from>
    <xdr:to>
      <xdr:col>1</xdr:col>
      <xdr:colOff>1238250</xdr:colOff>
      <xdr:row>7</xdr:row>
      <xdr:rowOff>2381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F79187C-0082-4987-90FB-6DE36ECB5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3667126"/>
          <a:ext cx="1209674" cy="90725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</xdr:row>
      <xdr:rowOff>95251</xdr:rowOff>
    </xdr:from>
    <xdr:to>
      <xdr:col>1</xdr:col>
      <xdr:colOff>1238250</xdr:colOff>
      <xdr:row>7</xdr:row>
      <xdr:rowOff>807245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82B518D-6DDC-4630-B342-D46DA6C09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4667251"/>
          <a:ext cx="1219200" cy="71199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47627</xdr:rowOff>
    </xdr:from>
    <xdr:to>
      <xdr:col>2</xdr:col>
      <xdr:colOff>0</xdr:colOff>
      <xdr:row>8</xdr:row>
      <xdr:rowOff>879477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4FEB3D4A-AE7D-48C1-BC53-F0C763DD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438777"/>
          <a:ext cx="1247775" cy="8318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9</xdr:row>
      <xdr:rowOff>47626</xdr:rowOff>
    </xdr:from>
    <xdr:to>
      <xdr:col>1</xdr:col>
      <xdr:colOff>1228726</xdr:colOff>
      <xdr:row>9</xdr:row>
      <xdr:rowOff>954881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011D3516-F8C8-4367-9039-53BD9A05C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7" y="6334126"/>
          <a:ext cx="1209674" cy="90725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47625</xdr:rowOff>
    </xdr:from>
    <xdr:to>
      <xdr:col>1</xdr:col>
      <xdr:colOff>1266825</xdr:colOff>
      <xdr:row>10</xdr:row>
      <xdr:rowOff>926306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8247562F-88C0-4A73-8D35-0D912368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6" y="7315200"/>
          <a:ext cx="1171574" cy="87868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</xdr:row>
      <xdr:rowOff>114301</xdr:rowOff>
    </xdr:from>
    <xdr:to>
      <xdr:col>1</xdr:col>
      <xdr:colOff>1238250</xdr:colOff>
      <xdr:row>11</xdr:row>
      <xdr:rowOff>1007269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9BBBA780-3852-4BB2-ACA4-03931FD75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1" y="8343901"/>
          <a:ext cx="1190624" cy="892968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257176</xdr:colOff>
      <xdr:row>2</xdr:row>
      <xdr:rowOff>47627</xdr:rowOff>
    </xdr:from>
    <xdr:to>
      <xdr:col>4</xdr:col>
      <xdr:colOff>1419226</xdr:colOff>
      <xdr:row>2</xdr:row>
      <xdr:rowOff>919164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21017BF7-0FB4-4C64-9DC3-D0AC35E20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1" y="238127"/>
          <a:ext cx="1162050" cy="871537"/>
        </a:xfrm>
        <a:prstGeom prst="rect">
          <a:avLst/>
        </a:prstGeom>
      </xdr:spPr>
    </xdr:pic>
    <xdr:clientData/>
  </xdr:twoCellAnchor>
  <xdr:twoCellAnchor editAs="oneCell">
    <xdr:from>
      <xdr:col>4</xdr:col>
      <xdr:colOff>357189</xdr:colOff>
      <xdr:row>3</xdr:row>
      <xdr:rowOff>28576</xdr:rowOff>
    </xdr:from>
    <xdr:to>
      <xdr:col>4</xdr:col>
      <xdr:colOff>1400175</xdr:colOff>
      <xdr:row>3</xdr:row>
      <xdr:rowOff>723900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DB4F989B-8697-4C28-837F-0B3A7BB15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0614" y="1171576"/>
          <a:ext cx="1042986" cy="695324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4</xdr:row>
      <xdr:rowOff>28574</xdr:rowOff>
    </xdr:from>
    <xdr:to>
      <xdr:col>4</xdr:col>
      <xdr:colOff>1409699</xdr:colOff>
      <xdr:row>4</xdr:row>
      <xdr:rowOff>866773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404A3215-B563-4036-A5E0-333AFC6B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5525" y="1924049"/>
          <a:ext cx="1117599" cy="838199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371476</xdr:colOff>
      <xdr:row>4</xdr:row>
      <xdr:rowOff>30956</xdr:rowOff>
    </xdr:from>
    <xdr:to>
      <xdr:col>10</xdr:col>
      <xdr:colOff>1419226</xdr:colOff>
      <xdr:row>4</xdr:row>
      <xdr:rowOff>816769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07F43919-D416-4D2D-B8BB-28631942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1" y="4707731"/>
          <a:ext cx="1047750" cy="7858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1047750</xdr:colOff>
      <xdr:row>3</xdr:row>
      <xdr:rowOff>740759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33D21E0-C251-DBEA-F7F7-ED673EF96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1143000"/>
          <a:ext cx="1047750" cy="740759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2</xdr:row>
      <xdr:rowOff>19049</xdr:rowOff>
    </xdr:from>
    <xdr:to>
      <xdr:col>7</xdr:col>
      <xdr:colOff>952500</xdr:colOff>
      <xdr:row>3</xdr:row>
      <xdr:rowOff>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AFE286F4-0E4D-6A05-6DA2-42259172D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4" y="209549"/>
          <a:ext cx="933451" cy="93345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</xdr:row>
      <xdr:rowOff>27273</xdr:rowOff>
    </xdr:from>
    <xdr:to>
      <xdr:col>7</xdr:col>
      <xdr:colOff>771525</xdr:colOff>
      <xdr:row>3</xdr:row>
      <xdr:rowOff>723900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E252BA1-69E0-3482-AC40-7D143B68B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1170273"/>
          <a:ext cx="704850" cy="696627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</xdr:row>
      <xdr:rowOff>28576</xdr:rowOff>
    </xdr:from>
    <xdr:to>
      <xdr:col>7</xdr:col>
      <xdr:colOff>1466850</xdr:colOff>
      <xdr:row>4</xdr:row>
      <xdr:rowOff>842964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B44993EE-4671-0964-01D1-D5EE14BC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1924051"/>
          <a:ext cx="1447800" cy="814388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5</xdr:row>
      <xdr:rowOff>28575</xdr:rowOff>
    </xdr:from>
    <xdr:to>
      <xdr:col>7</xdr:col>
      <xdr:colOff>1095375</xdr:colOff>
      <xdr:row>5</xdr:row>
      <xdr:rowOff>1000125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D67B54A-073C-753A-52F6-9056CABDF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800350"/>
          <a:ext cx="971550" cy="97155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6</xdr:row>
      <xdr:rowOff>95250</xdr:rowOff>
    </xdr:from>
    <xdr:to>
      <xdr:col>7</xdr:col>
      <xdr:colOff>904875</xdr:colOff>
      <xdr:row>6</xdr:row>
      <xdr:rowOff>866775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2EAED358-676E-9F8F-83C4-C47CB5578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3876675"/>
          <a:ext cx="77152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7</xdr:row>
      <xdr:rowOff>85725</xdr:rowOff>
    </xdr:from>
    <xdr:to>
      <xdr:col>7</xdr:col>
      <xdr:colOff>990601</xdr:colOff>
      <xdr:row>7</xdr:row>
      <xdr:rowOff>777586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B027F508-7601-9DF6-27E5-B98525D5BE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01026" y="4762500"/>
          <a:ext cx="895350" cy="69186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8</xdr:row>
      <xdr:rowOff>133350</xdr:rowOff>
    </xdr:from>
    <xdr:to>
      <xdr:col>7</xdr:col>
      <xdr:colOff>1000126</xdr:colOff>
      <xdr:row>8</xdr:row>
      <xdr:rowOff>825211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E839944E-16DE-7AD5-7F2B-FB1B65F212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10551" y="5629275"/>
          <a:ext cx="895350" cy="691861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2</xdr:row>
      <xdr:rowOff>19050</xdr:rowOff>
    </xdr:from>
    <xdr:to>
      <xdr:col>10</xdr:col>
      <xdr:colOff>1285612</xdr:colOff>
      <xdr:row>3</xdr:row>
      <xdr:rowOff>19050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382C8D9A-D093-4876-ADC5-B2A0E85E6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209550"/>
          <a:ext cx="999862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285751</xdr:colOff>
      <xdr:row>3</xdr:row>
      <xdr:rowOff>19050</xdr:rowOff>
    </xdr:from>
    <xdr:to>
      <xdr:col>10</xdr:col>
      <xdr:colOff>1292255</xdr:colOff>
      <xdr:row>4</xdr:row>
      <xdr:rowOff>19050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75D89F3E-17C0-40D2-B781-E7CCF89D2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1" y="1162050"/>
          <a:ext cx="1006504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9E65-F32C-4014-A5B3-983E5EEF0270}">
  <dimension ref="A1:N53"/>
  <sheetViews>
    <sheetView tabSelected="1" zoomScaleNormal="100" workbookViewId="0">
      <selection activeCell="N44" sqref="N44"/>
    </sheetView>
  </sheetViews>
  <sheetFormatPr defaultColWidth="11.42578125" defaultRowHeight="15"/>
  <cols>
    <col min="1" max="1" width="23.85546875" customWidth="1"/>
    <col min="2" max="2" width="19.140625" customWidth="1"/>
    <col min="3" max="3" width="2.7109375" customWidth="1"/>
    <col min="4" max="4" width="25.140625" customWidth="1"/>
    <col min="5" max="5" width="24.42578125" customWidth="1"/>
    <col min="6" max="6" width="3.140625" customWidth="1"/>
    <col min="7" max="8" width="23.140625" customWidth="1"/>
    <col min="9" max="9" width="3" customWidth="1"/>
    <col min="10" max="10" width="22.85546875" customWidth="1"/>
    <col min="11" max="11" width="24" bestFit="1" customWidth="1"/>
    <col min="12" max="12" width="2.85546875" customWidth="1"/>
  </cols>
  <sheetData>
    <row r="1" spans="1:12" s="29" customFormat="1" ht="18.75">
      <c r="A1" s="115" t="s">
        <v>0</v>
      </c>
      <c r="B1" s="115"/>
      <c r="C1" s="27"/>
      <c r="D1" s="116" t="s">
        <v>24</v>
      </c>
      <c r="E1" s="116"/>
      <c r="F1" s="27"/>
      <c r="G1" s="117" t="s">
        <v>1</v>
      </c>
      <c r="H1" s="117"/>
      <c r="I1" s="28"/>
      <c r="J1" s="118" t="s">
        <v>7</v>
      </c>
      <c r="K1" s="118"/>
      <c r="L1" s="27"/>
    </row>
    <row r="2" spans="1:12" s="32" customFormat="1" ht="48" customHeight="1">
      <c r="A2" s="110" t="s">
        <v>43</v>
      </c>
      <c r="B2" s="110"/>
      <c r="C2" s="30"/>
      <c r="D2" s="111" t="s">
        <v>44</v>
      </c>
      <c r="E2" s="112"/>
      <c r="F2" s="30"/>
      <c r="G2" s="113" t="s">
        <v>43</v>
      </c>
      <c r="H2" s="113"/>
      <c r="I2" s="31"/>
      <c r="J2" s="114" t="s">
        <v>43</v>
      </c>
      <c r="K2" s="114"/>
      <c r="L2" s="30"/>
    </row>
    <row r="3" spans="1:12" ht="75" customHeight="1">
      <c r="A3" t="s">
        <v>4</v>
      </c>
      <c r="C3" s="2"/>
      <c r="D3" t="s">
        <v>5</v>
      </c>
      <c r="F3" s="2"/>
      <c r="G3" t="s">
        <v>6</v>
      </c>
      <c r="H3" s="3"/>
      <c r="I3" s="2"/>
      <c r="J3" t="s">
        <v>9</v>
      </c>
      <c r="K3" s="26"/>
      <c r="L3" s="2"/>
    </row>
    <row r="4" spans="1:12" ht="59.25" customHeight="1" thickBot="1">
      <c r="A4" t="s">
        <v>3</v>
      </c>
      <c r="B4" s="3"/>
      <c r="C4" s="2"/>
      <c r="D4" t="s">
        <v>16</v>
      </c>
      <c r="F4" s="2"/>
      <c r="G4" t="s">
        <v>19</v>
      </c>
      <c r="H4" s="3"/>
      <c r="I4" s="2"/>
      <c r="J4" t="s">
        <v>10</v>
      </c>
      <c r="K4" s="26" t="s">
        <v>17</v>
      </c>
      <c r="L4" s="2"/>
    </row>
    <row r="5" spans="1:12" ht="73.5" customHeight="1" thickTop="1" thickBot="1">
      <c r="A5" t="s">
        <v>31</v>
      </c>
      <c r="C5" s="2"/>
      <c r="D5" s="9" t="s">
        <v>36</v>
      </c>
      <c r="E5" s="8"/>
      <c r="F5" s="2"/>
      <c r="G5" t="s">
        <v>18</v>
      </c>
      <c r="H5" s="3"/>
      <c r="I5" s="2"/>
      <c r="J5" s="7" t="s">
        <v>32</v>
      </c>
      <c r="L5" s="2"/>
    </row>
    <row r="6" spans="1:12" ht="79.5" customHeight="1" thickTop="1">
      <c r="A6" t="s">
        <v>2</v>
      </c>
      <c r="C6" s="2"/>
      <c r="D6" s="33" t="s">
        <v>45</v>
      </c>
      <c r="F6" s="2"/>
      <c r="G6" t="s">
        <v>22</v>
      </c>
      <c r="H6" s="3"/>
      <c r="I6" s="2"/>
      <c r="J6" s="33" t="s">
        <v>46</v>
      </c>
      <c r="L6" s="2"/>
    </row>
    <row r="7" spans="1:12" ht="70.5" customHeight="1">
      <c r="A7" t="s">
        <v>15</v>
      </c>
      <c r="C7" s="2"/>
      <c r="F7" s="2"/>
      <c r="G7" t="s">
        <v>20</v>
      </c>
      <c r="H7" s="3"/>
      <c r="I7" s="2"/>
      <c r="L7" s="2"/>
    </row>
    <row r="8" spans="1:12" ht="64.5" customHeight="1">
      <c r="A8" t="s">
        <v>8</v>
      </c>
      <c r="C8" s="2"/>
      <c r="F8" s="2"/>
      <c r="G8" t="s">
        <v>21</v>
      </c>
      <c r="H8" s="3"/>
      <c r="I8" s="2"/>
      <c r="L8" s="2"/>
    </row>
    <row r="9" spans="1:12" ht="70.5" customHeight="1">
      <c r="A9" t="s">
        <v>14</v>
      </c>
      <c r="C9" s="2"/>
      <c r="F9" s="2"/>
      <c r="G9" t="s">
        <v>23</v>
      </c>
      <c r="H9" s="3"/>
      <c r="I9" s="2"/>
      <c r="L9" s="2"/>
    </row>
    <row r="10" spans="1:12" ht="77.25" customHeight="1">
      <c r="A10" t="s">
        <v>13</v>
      </c>
      <c r="C10" s="2"/>
      <c r="F10" s="2"/>
      <c r="I10" s="2"/>
      <c r="L10" s="2"/>
    </row>
    <row r="11" spans="1:12" ht="75.75" customHeight="1">
      <c r="A11" t="s">
        <v>11</v>
      </c>
      <c r="C11" s="2"/>
      <c r="F11" s="2"/>
      <c r="I11" s="2"/>
      <c r="L11" s="2"/>
    </row>
    <row r="12" spans="1:12" ht="89.25" customHeight="1">
      <c r="A12" t="s">
        <v>12</v>
      </c>
      <c r="C12" s="2"/>
      <c r="F12" s="2"/>
      <c r="I12" s="2"/>
      <c r="L12" s="2"/>
    </row>
    <row r="14" spans="1:12" ht="23.25">
      <c r="A14" s="90" t="s">
        <v>47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19"/>
    </row>
    <row r="16" spans="1:12" ht="30" customHeight="1">
      <c r="G16" s="109" t="s">
        <v>50</v>
      </c>
      <c r="H16" s="109"/>
      <c r="I16" s="10"/>
      <c r="J16" s="10"/>
      <c r="K16" s="10"/>
    </row>
    <row r="18" spans="1:14" ht="15.75">
      <c r="G18" s="119" t="s">
        <v>30</v>
      </c>
      <c r="H18" s="120"/>
    </row>
    <row r="19" spans="1:14" ht="15.75">
      <c r="G19" s="23" t="s">
        <v>27</v>
      </c>
      <c r="H19" s="23" t="s">
        <v>28</v>
      </c>
      <c r="I19" s="24"/>
      <c r="J19" s="25" t="s">
        <v>29</v>
      </c>
      <c r="K19" s="10" t="s">
        <v>51</v>
      </c>
    </row>
    <row r="20" spans="1:14" ht="15.75">
      <c r="G20" s="6">
        <v>180</v>
      </c>
      <c r="H20" s="6">
        <v>230</v>
      </c>
      <c r="J20" s="89">
        <f>$G$20/100*$H$20/100</f>
        <v>4.1399999999999997</v>
      </c>
      <c r="K20" s="11">
        <v>0.05</v>
      </c>
    </row>
    <row r="22" spans="1:14" ht="18.75">
      <c r="D22" s="121" t="s">
        <v>41</v>
      </c>
      <c r="E22" s="122"/>
      <c r="G22" s="121" t="s">
        <v>42</v>
      </c>
      <c r="H22" s="123"/>
      <c r="I22" s="123"/>
      <c r="J22" s="123"/>
      <c r="K22" s="122"/>
    </row>
    <row r="23" spans="1:14" ht="75">
      <c r="A23" s="4"/>
      <c r="D23" s="12" t="s">
        <v>38</v>
      </c>
      <c r="E23" s="51" t="s">
        <v>37</v>
      </c>
      <c r="F23" s="1"/>
      <c r="G23" s="12" t="str">
        <f>"Preis / m² * "&amp;J20&amp;" m²"</f>
        <v>Preis / m² * 4,14 m²</v>
      </c>
      <c r="H23" s="14" t="s">
        <v>33</v>
      </c>
      <c r="I23" s="1"/>
      <c r="J23" s="14" t="s">
        <v>34</v>
      </c>
      <c r="K23" s="15" t="s">
        <v>35</v>
      </c>
    </row>
    <row r="24" spans="1:14" ht="15" customHeight="1">
      <c r="A24" s="91" t="s">
        <v>40</v>
      </c>
      <c r="B24" s="92"/>
      <c r="C24" s="93"/>
      <c r="D24" s="38">
        <v>25</v>
      </c>
      <c r="E24" s="52">
        <v>300</v>
      </c>
      <c r="F24" s="42"/>
      <c r="G24" s="60">
        <f t="shared" ref="G24:G34" si="0">IF($G$20/100*$H$20/100&lt;1,$G$20/100*$H$20/100*E24*(1+$K$20),$G$20/100*$H$20/100*E24)</f>
        <v>1242</v>
      </c>
      <c r="H24" s="61">
        <f t="shared" ref="H24:H34" si="1">IF($G$20/100*$H$20/100&lt;1,$G$20/100*$H$20/100*(E24+$D$50)*(1+$K$20),$G$20/100*$H$20/100*(E24+$D$50))</f>
        <v>1439.0640000000001</v>
      </c>
      <c r="I24" s="62"/>
      <c r="J24" s="61">
        <f t="shared" ref="J24:J34" si="2">IF($G$20/100*$H$20/100&lt;1,$G$20/100*$H$20/100*(E24+$D$53)*(1+$K$20),$G$20/100*$H$20/100*(E24+$D$53))</f>
        <v>1537.5959999999998</v>
      </c>
      <c r="K24" s="52">
        <f t="shared" ref="K24:K34" si="3">IF($G$20/100*$H$20/100&lt;1,$G$20/100*$H$20/100*(E24+$D$50+$D$53)*(1+$K$20),$G$20/100*$H$20/100*(E24+$D$50+$D$53))</f>
        <v>1734.6599999999999</v>
      </c>
      <c r="M24" s="124"/>
      <c r="N24" s="124"/>
    </row>
    <row r="25" spans="1:14" ht="15" customHeight="1">
      <c r="A25" s="94"/>
      <c r="B25" s="95"/>
      <c r="C25" s="96"/>
      <c r="D25" s="39">
        <v>30</v>
      </c>
      <c r="E25" s="53">
        <v>360</v>
      </c>
      <c r="F25" s="43"/>
      <c r="G25" s="63">
        <f t="shared" si="0"/>
        <v>1490.3999999999999</v>
      </c>
      <c r="H25" s="64">
        <f t="shared" si="1"/>
        <v>1687.4639999999999</v>
      </c>
      <c r="I25" s="65"/>
      <c r="J25" s="64">
        <f t="shared" si="2"/>
        <v>1785.9959999999999</v>
      </c>
      <c r="K25" s="53">
        <f t="shared" si="3"/>
        <v>1983.06</v>
      </c>
      <c r="M25" s="124"/>
      <c r="N25" s="124"/>
    </row>
    <row r="26" spans="1:14" ht="15" customHeight="1">
      <c r="A26" s="94"/>
      <c r="B26" s="95"/>
      <c r="C26" s="96"/>
      <c r="D26" s="39">
        <v>40</v>
      </c>
      <c r="E26" s="53">
        <v>420</v>
      </c>
      <c r="F26" s="43"/>
      <c r="G26" s="63">
        <f t="shared" si="0"/>
        <v>1738.8</v>
      </c>
      <c r="H26" s="64">
        <f t="shared" si="1"/>
        <v>1935.864</v>
      </c>
      <c r="I26" s="65"/>
      <c r="J26" s="64">
        <f t="shared" si="2"/>
        <v>2034.3959999999997</v>
      </c>
      <c r="K26" s="53">
        <f t="shared" si="3"/>
        <v>2231.46</v>
      </c>
      <c r="M26" s="124"/>
      <c r="N26" s="124"/>
    </row>
    <row r="27" spans="1:14" s="1" customFormat="1" ht="15" customHeight="1">
      <c r="A27" s="94"/>
      <c r="B27" s="95"/>
      <c r="C27" s="96"/>
      <c r="D27" s="40">
        <v>50</v>
      </c>
      <c r="E27" s="54">
        <v>480</v>
      </c>
      <c r="F27" s="44"/>
      <c r="G27" s="66">
        <f t="shared" si="0"/>
        <v>1987.1999999999998</v>
      </c>
      <c r="H27" s="67">
        <f t="shared" si="1"/>
        <v>2184.2640000000001</v>
      </c>
      <c r="I27" s="68"/>
      <c r="J27" s="67">
        <f t="shared" si="2"/>
        <v>2282.7959999999998</v>
      </c>
      <c r="K27" s="54">
        <f t="shared" si="3"/>
        <v>2479.8599999999997</v>
      </c>
      <c r="M27" s="124"/>
      <c r="N27" s="124"/>
    </row>
    <row r="28" spans="1:14" ht="15" customHeight="1">
      <c r="A28" s="94"/>
      <c r="B28" s="95"/>
      <c r="C28" s="96"/>
      <c r="D28" s="39">
        <v>60</v>
      </c>
      <c r="E28" s="53">
        <v>560</v>
      </c>
      <c r="F28" s="43"/>
      <c r="G28" s="63">
        <f t="shared" si="0"/>
        <v>2318.3999999999996</v>
      </c>
      <c r="H28" s="64">
        <f t="shared" si="1"/>
        <v>2515.4639999999999</v>
      </c>
      <c r="I28" s="65"/>
      <c r="J28" s="64">
        <f t="shared" si="2"/>
        <v>2613.9959999999996</v>
      </c>
      <c r="K28" s="53">
        <f t="shared" si="3"/>
        <v>2811.06</v>
      </c>
      <c r="M28" s="124"/>
      <c r="N28" s="124"/>
    </row>
    <row r="29" spans="1:14" ht="15" customHeight="1">
      <c r="A29" s="94"/>
      <c r="B29" s="95"/>
      <c r="C29" s="96"/>
      <c r="D29" s="39">
        <v>70</v>
      </c>
      <c r="E29" s="53">
        <v>640</v>
      </c>
      <c r="F29" s="43"/>
      <c r="G29" s="63">
        <f t="shared" si="0"/>
        <v>2649.6</v>
      </c>
      <c r="H29" s="64">
        <f t="shared" si="1"/>
        <v>2846.6639999999998</v>
      </c>
      <c r="I29" s="65"/>
      <c r="J29" s="64">
        <f t="shared" si="2"/>
        <v>2945.1959999999995</v>
      </c>
      <c r="K29" s="53">
        <f t="shared" si="3"/>
        <v>3142.2599999999998</v>
      </c>
      <c r="M29" s="124"/>
      <c r="N29" s="124"/>
    </row>
    <row r="30" spans="1:14" ht="15" customHeight="1">
      <c r="A30" s="94"/>
      <c r="B30" s="95"/>
      <c r="C30" s="96"/>
      <c r="D30" s="39">
        <v>80</v>
      </c>
      <c r="E30" s="53">
        <v>720</v>
      </c>
      <c r="F30" s="43"/>
      <c r="G30" s="63">
        <f t="shared" si="0"/>
        <v>2980.7999999999997</v>
      </c>
      <c r="H30" s="64">
        <f t="shared" si="1"/>
        <v>3177.864</v>
      </c>
      <c r="I30" s="65"/>
      <c r="J30" s="64">
        <f t="shared" si="2"/>
        <v>3276.3959999999997</v>
      </c>
      <c r="K30" s="53">
        <f t="shared" si="3"/>
        <v>3473.4599999999996</v>
      </c>
      <c r="M30" s="124"/>
      <c r="N30" s="124"/>
    </row>
    <row r="31" spans="1:14" ht="15" customHeight="1">
      <c r="A31" s="94"/>
      <c r="B31" s="95"/>
      <c r="C31" s="96"/>
      <c r="D31" s="39">
        <v>90</v>
      </c>
      <c r="E31" s="53">
        <v>800</v>
      </c>
      <c r="F31" s="43"/>
      <c r="G31" s="63">
        <f t="shared" si="0"/>
        <v>3311.9999999999995</v>
      </c>
      <c r="H31" s="64">
        <f t="shared" si="1"/>
        <v>3509.0639999999999</v>
      </c>
      <c r="I31" s="65"/>
      <c r="J31" s="64">
        <f t="shared" si="2"/>
        <v>3607.5959999999995</v>
      </c>
      <c r="K31" s="53">
        <f t="shared" si="3"/>
        <v>3804.66</v>
      </c>
      <c r="M31" s="124"/>
      <c r="N31" s="124"/>
    </row>
    <row r="32" spans="1:14" ht="15" customHeight="1">
      <c r="A32" s="94"/>
      <c r="B32" s="95"/>
      <c r="C32" s="96"/>
      <c r="D32" s="39">
        <v>100</v>
      </c>
      <c r="E32" s="53">
        <v>880</v>
      </c>
      <c r="F32" s="43"/>
      <c r="G32" s="63">
        <f t="shared" si="0"/>
        <v>3643.2</v>
      </c>
      <c r="H32" s="64">
        <f t="shared" si="1"/>
        <v>3840.2639999999997</v>
      </c>
      <c r="I32" s="65"/>
      <c r="J32" s="64">
        <f t="shared" si="2"/>
        <v>3938.7959999999998</v>
      </c>
      <c r="K32" s="53">
        <f t="shared" si="3"/>
        <v>4135.8599999999997</v>
      </c>
      <c r="M32" s="124"/>
      <c r="N32" s="124"/>
    </row>
    <row r="33" spans="1:14" ht="15" customHeight="1">
      <c r="A33" s="94"/>
      <c r="B33" s="95"/>
      <c r="C33" s="96"/>
      <c r="D33" s="39">
        <v>110</v>
      </c>
      <c r="E33" s="53">
        <v>960</v>
      </c>
      <c r="F33" s="43"/>
      <c r="G33" s="63">
        <f t="shared" si="0"/>
        <v>3974.3999999999996</v>
      </c>
      <c r="H33" s="64">
        <f t="shared" si="1"/>
        <v>4171.4639999999999</v>
      </c>
      <c r="I33" s="65"/>
      <c r="J33" s="64">
        <f t="shared" si="2"/>
        <v>4269.9960000000001</v>
      </c>
      <c r="K33" s="53">
        <f t="shared" si="3"/>
        <v>4467.0599999999995</v>
      </c>
      <c r="M33" s="124"/>
      <c r="N33" s="124"/>
    </row>
    <row r="34" spans="1:14" ht="15" customHeight="1">
      <c r="A34" s="97"/>
      <c r="B34" s="98"/>
      <c r="C34" s="99"/>
      <c r="D34" s="41">
        <v>120</v>
      </c>
      <c r="E34" s="55">
        <v>1040</v>
      </c>
      <c r="F34" s="49"/>
      <c r="G34" s="69">
        <f t="shared" si="0"/>
        <v>4305.5999999999995</v>
      </c>
      <c r="H34" s="70">
        <f t="shared" si="1"/>
        <v>4502.6639999999989</v>
      </c>
      <c r="I34" s="71"/>
      <c r="J34" s="70">
        <f t="shared" si="2"/>
        <v>4601.1959999999999</v>
      </c>
      <c r="K34" s="55">
        <f t="shared" si="3"/>
        <v>4798.2599999999993</v>
      </c>
      <c r="M34" s="124"/>
      <c r="N34" s="124"/>
    </row>
    <row r="35" spans="1:14">
      <c r="D35" s="84"/>
      <c r="E35" s="85"/>
      <c r="F35" s="45"/>
      <c r="G35" s="21"/>
      <c r="H35" s="22"/>
      <c r="I35" s="19"/>
      <c r="J35" s="22"/>
      <c r="K35" s="20"/>
    </row>
    <row r="36" spans="1:14">
      <c r="A36" s="4"/>
      <c r="D36" s="86"/>
      <c r="E36" s="87"/>
      <c r="F36" s="50"/>
      <c r="G36" s="16"/>
      <c r="H36" s="17"/>
      <c r="I36" s="18"/>
      <c r="J36" s="17"/>
      <c r="K36" s="13"/>
    </row>
    <row r="37" spans="1:14" ht="15" customHeight="1">
      <c r="A37" s="100" t="s">
        <v>39</v>
      </c>
      <c r="B37" s="101"/>
      <c r="C37" s="102"/>
      <c r="D37" s="34">
        <v>40</v>
      </c>
      <c r="E37" s="56">
        <v>315</v>
      </c>
      <c r="F37" s="46"/>
      <c r="G37" s="72">
        <f t="shared" ref="G37:G45" si="4">IF($G$20/100*$H$20/100&lt;1,$G$20/100*$H$20/100*E37*(1+$K$20),$G$20/100*$H$20/100*E37)</f>
        <v>1304.0999999999999</v>
      </c>
      <c r="H37" s="73">
        <f t="shared" ref="H37:H45" si="5">IF($G$20/100*$H$20/100&lt;1,$G$20/100*$H$20/100*(E37+$D$50)*(1+$K$20),$G$20/100*$H$20/100*(E37+$D$50))</f>
        <v>1501.164</v>
      </c>
      <c r="I37" s="74"/>
      <c r="J37" s="73">
        <f t="shared" ref="J37:J45" si="6">IF($G$20/100*$H$20/100&lt;1,$G$20/100*$H$20/100*(E37+$D$53)*(1+$K$20),$G$20/100*$H$20/100*(E37+$D$53))</f>
        <v>1599.6959999999997</v>
      </c>
      <c r="K37" s="56">
        <f t="shared" ref="K37:K45" si="7">IF($G$20/100*$H$20/100&lt;1,$G$20/100*$H$20/100*(E37+$D$50+$D$53)*(1+$K$20),$G$20/100*$H$20/100*(E37+$D$50+$D$53))</f>
        <v>1796.7599999999998</v>
      </c>
    </row>
    <row r="38" spans="1:14" s="1" customFormat="1" ht="15" customHeight="1">
      <c r="A38" s="103"/>
      <c r="B38" s="104"/>
      <c r="C38" s="105"/>
      <c r="D38" s="35">
        <v>50</v>
      </c>
      <c r="E38" s="57">
        <v>360</v>
      </c>
      <c r="F38" s="47"/>
      <c r="G38" s="75">
        <f t="shared" si="4"/>
        <v>1490.3999999999999</v>
      </c>
      <c r="H38" s="76">
        <f t="shared" si="5"/>
        <v>1687.4639999999999</v>
      </c>
      <c r="I38" s="77"/>
      <c r="J38" s="76">
        <f t="shared" si="6"/>
        <v>1785.9959999999999</v>
      </c>
      <c r="K38" s="57">
        <f t="shared" si="7"/>
        <v>1983.06</v>
      </c>
    </row>
    <row r="39" spans="1:14" ht="15" customHeight="1">
      <c r="A39" s="103"/>
      <c r="B39" s="104"/>
      <c r="C39" s="105"/>
      <c r="D39" s="36">
        <v>60</v>
      </c>
      <c r="E39" s="58">
        <v>420</v>
      </c>
      <c r="F39" s="46"/>
      <c r="G39" s="78">
        <f t="shared" si="4"/>
        <v>1738.8</v>
      </c>
      <c r="H39" s="79">
        <f t="shared" si="5"/>
        <v>1935.864</v>
      </c>
      <c r="I39" s="80"/>
      <c r="J39" s="79">
        <f t="shared" si="6"/>
        <v>2034.3959999999997</v>
      </c>
      <c r="K39" s="58">
        <f t="shared" si="7"/>
        <v>2231.46</v>
      </c>
    </row>
    <row r="40" spans="1:14" ht="15" customHeight="1">
      <c r="A40" s="103"/>
      <c r="B40" s="104"/>
      <c r="C40" s="105"/>
      <c r="D40" s="36">
        <v>70</v>
      </c>
      <c r="E40" s="58">
        <v>480</v>
      </c>
      <c r="F40" s="46"/>
      <c r="G40" s="78">
        <f t="shared" si="4"/>
        <v>1987.1999999999998</v>
      </c>
      <c r="H40" s="79">
        <f t="shared" si="5"/>
        <v>2184.2640000000001</v>
      </c>
      <c r="I40" s="80"/>
      <c r="J40" s="79">
        <f t="shared" si="6"/>
        <v>2282.7959999999998</v>
      </c>
      <c r="K40" s="58">
        <f t="shared" si="7"/>
        <v>2479.8599999999997</v>
      </c>
    </row>
    <row r="41" spans="1:14" ht="15" customHeight="1">
      <c r="A41" s="103"/>
      <c r="B41" s="104"/>
      <c r="C41" s="105"/>
      <c r="D41" s="36">
        <v>80</v>
      </c>
      <c r="E41" s="58">
        <v>540</v>
      </c>
      <c r="F41" s="46"/>
      <c r="G41" s="78">
        <f t="shared" si="4"/>
        <v>2235.6</v>
      </c>
      <c r="H41" s="79">
        <f t="shared" si="5"/>
        <v>2432.6639999999998</v>
      </c>
      <c r="I41" s="80"/>
      <c r="J41" s="79">
        <f t="shared" si="6"/>
        <v>2531.1959999999999</v>
      </c>
      <c r="K41" s="58">
        <f t="shared" si="7"/>
        <v>2728.2599999999998</v>
      </c>
    </row>
    <row r="42" spans="1:14" ht="15" customHeight="1">
      <c r="A42" s="103"/>
      <c r="B42" s="104"/>
      <c r="C42" s="105"/>
      <c r="D42" s="36">
        <v>90</v>
      </c>
      <c r="E42" s="58">
        <v>600</v>
      </c>
      <c r="F42" s="46"/>
      <c r="G42" s="78">
        <f t="shared" si="4"/>
        <v>2484</v>
      </c>
      <c r="H42" s="79">
        <f t="shared" si="5"/>
        <v>2681.0639999999999</v>
      </c>
      <c r="I42" s="80"/>
      <c r="J42" s="79">
        <f t="shared" si="6"/>
        <v>2779.5959999999995</v>
      </c>
      <c r="K42" s="58">
        <f t="shared" si="7"/>
        <v>2976.66</v>
      </c>
    </row>
    <row r="43" spans="1:14" ht="15" customHeight="1">
      <c r="A43" s="103"/>
      <c r="B43" s="104"/>
      <c r="C43" s="105"/>
      <c r="D43" s="36">
        <v>100</v>
      </c>
      <c r="E43" s="58">
        <v>660</v>
      </c>
      <c r="F43" s="46"/>
      <c r="G43" s="78">
        <f t="shared" si="4"/>
        <v>2732.3999999999996</v>
      </c>
      <c r="H43" s="79">
        <f t="shared" si="5"/>
        <v>2929.4639999999999</v>
      </c>
      <c r="I43" s="80"/>
      <c r="J43" s="79">
        <f t="shared" si="6"/>
        <v>3027.9959999999996</v>
      </c>
      <c r="K43" s="58">
        <f t="shared" si="7"/>
        <v>3225.06</v>
      </c>
    </row>
    <row r="44" spans="1:14" ht="15" customHeight="1">
      <c r="A44" s="103"/>
      <c r="B44" s="104"/>
      <c r="C44" s="105"/>
      <c r="D44" s="36">
        <v>110</v>
      </c>
      <c r="E44" s="58">
        <v>720</v>
      </c>
      <c r="F44" s="46"/>
      <c r="G44" s="78">
        <f t="shared" si="4"/>
        <v>2980.7999999999997</v>
      </c>
      <c r="H44" s="79">
        <f t="shared" si="5"/>
        <v>3177.864</v>
      </c>
      <c r="I44" s="80"/>
      <c r="J44" s="79">
        <f t="shared" si="6"/>
        <v>3276.3959999999997</v>
      </c>
      <c r="K44" s="58">
        <f t="shared" si="7"/>
        <v>3473.4599999999996</v>
      </c>
    </row>
    <row r="45" spans="1:14" ht="15" customHeight="1">
      <c r="A45" s="106"/>
      <c r="B45" s="107"/>
      <c r="C45" s="108"/>
      <c r="D45" s="37">
        <v>120</v>
      </c>
      <c r="E45" s="59">
        <v>780</v>
      </c>
      <c r="F45" s="48"/>
      <c r="G45" s="81">
        <f t="shared" si="4"/>
        <v>3229.2</v>
      </c>
      <c r="H45" s="82">
        <f t="shared" si="5"/>
        <v>3426.2639999999997</v>
      </c>
      <c r="I45" s="83"/>
      <c r="J45" s="82">
        <f t="shared" si="6"/>
        <v>3524.7959999999998</v>
      </c>
      <c r="K45" s="59">
        <f t="shared" si="7"/>
        <v>3721.8599999999997</v>
      </c>
    </row>
    <row r="47" spans="1:14">
      <c r="A47" s="88">
        <v>4500</v>
      </c>
      <c r="B47" s="88">
        <v>1800</v>
      </c>
    </row>
    <row r="49" spans="1:4">
      <c r="A49" s="4" t="s">
        <v>25</v>
      </c>
    </row>
    <row r="50" spans="1:4">
      <c r="A50" t="s">
        <v>48</v>
      </c>
      <c r="D50" s="5">
        <v>47.6</v>
      </c>
    </row>
    <row r="52" spans="1:4">
      <c r="A52" s="4" t="s">
        <v>26</v>
      </c>
    </row>
    <row r="53" spans="1:4">
      <c r="A53" t="s">
        <v>49</v>
      </c>
      <c r="D53" s="5">
        <v>71.400000000000006</v>
      </c>
    </row>
  </sheetData>
  <mergeCells count="15">
    <mergeCell ref="A1:B1"/>
    <mergeCell ref="D1:E1"/>
    <mergeCell ref="G1:H1"/>
    <mergeCell ref="J1:K1"/>
    <mergeCell ref="G18:H18"/>
    <mergeCell ref="A14:K14"/>
    <mergeCell ref="A24:C34"/>
    <mergeCell ref="A37:C45"/>
    <mergeCell ref="G16:H16"/>
    <mergeCell ref="A2:B2"/>
    <mergeCell ref="D2:E2"/>
    <mergeCell ref="G2:H2"/>
    <mergeCell ref="J2:K2"/>
    <mergeCell ref="D22:E22"/>
    <mergeCell ref="G22:K22"/>
  </mergeCells>
  <pageMargins left="0.7" right="0.7" top="0.78740157499999996" bottom="0.78740157499999996" header="0.3" footer="0.3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</dc:creator>
  <cp:lastModifiedBy>Siriluck Rattanapong</cp:lastModifiedBy>
  <dcterms:created xsi:type="dcterms:W3CDTF">2019-04-16T06:40:16Z</dcterms:created>
  <dcterms:modified xsi:type="dcterms:W3CDTF">2025-07-04T10:24:59Z</dcterms:modified>
</cp:coreProperties>
</file>