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irius/Node/pilu/csv/transposed/"/>
    </mc:Choice>
  </mc:AlternateContent>
  <bookViews>
    <workbookView xWindow="0" yWindow="460" windowWidth="25100" windowHeight="15540" tabRatio="500"/>
  </bookViews>
  <sheets>
    <sheet name="PILPRES2014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</calcChain>
</file>

<file path=xl/sharedStrings.xml><?xml version="1.0" encoding="utf-8"?>
<sst xmlns="http://schemas.openxmlformats.org/spreadsheetml/2006/main" count="78" uniqueCount="45">
  <si>
    <t>Provinsi</t>
  </si>
  <si>
    <t>Kabupaten / Kota</t>
  </si>
  <si>
    <t>5. Jumlah Pemilih (1+2+3+4+5) (JML)</t>
  </si>
  <si>
    <t>H. Prabowo Subianto - Ir. M. H. Hatta Rajasa</t>
  </si>
  <si>
    <t>Ir. H. Joko Widodo - Drs. H. M. Jusuf Kalla</t>
  </si>
  <si>
    <t>Jumlah Suara Sah Calon Presiden dan Wakil Presiden</t>
  </si>
  <si>
    <t>Id</t>
  </si>
  <si>
    <t>Nanggroe Aceh Darussalam</t>
  </si>
  <si>
    <t>Kepulauan Riau</t>
  </si>
  <si>
    <t>DKI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</si>
  <si>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</si>
  <si>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</si>
  <si>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</si>
  <si>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</si>
  <si>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</si>
  <si>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</si>
  <si>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</si>
  <si>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</si>
  <si>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Sumatera Utara</t>
  </si>
  <si>
    <t>Kalimantan Barat</t>
  </si>
  <si>
    <t>Kalimantan Tengah</t>
  </si>
  <si>
    <t>Kalimantan Selatan</t>
  </si>
  <si>
    <t>Kalimantan Timur</t>
  </si>
  <si>
    <t>Sulawesi Utara</t>
  </si>
  <si>
    <t>Sulawesi Tengah</t>
  </si>
  <si>
    <t>Sulawesi Selatan</t>
  </si>
  <si>
    <t>Sulawesi Tenggara</t>
  </si>
  <si>
    <t>Gorontalo</t>
  </si>
  <si>
    <t>Sulawesi Barat</t>
  </si>
  <si>
    <t>Sumatera Barat</t>
  </si>
  <si>
    <t>Maluku</t>
  </si>
  <si>
    <t>Maluku Utara</t>
  </si>
  <si>
    <t>Papua Barat</t>
  </si>
  <si>
    <t>Riau</t>
  </si>
  <si>
    <t>Jambi</t>
  </si>
  <si>
    <t>Sumatera Selatan</t>
  </si>
  <si>
    <t>Bengkulu</t>
  </si>
  <si>
    <t>Lampung</t>
  </si>
  <si>
    <t>Kepulauan Bangka Belitung</t>
  </si>
  <si>
    <t>Papua</t>
  </si>
  <si>
    <t>Jumlah Tidak Memilih dan Suara Tidak Sah</t>
  </si>
  <si>
    <t>Jumlah Tidak Memilih dan Suara Tidak Sah (%)</t>
  </si>
  <si>
    <t>Pasangan yang Unggul</t>
  </si>
  <si>
    <t>Selisih Suara</t>
  </si>
  <si>
    <t>Selisih Suara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</si>
</sst>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L35" totalsRowCount="1">
  <autoFilter ref="A1:L34"/>
  <sortState ref="A2:I531">
    <sortCondition ref="A1:A531"/>
  </sortState>
  <tableColumns count="12">
    <tableColumn id="46" name="Id"/>
    <tableColumn id="1" name="Provinsi"/>
    <tableColumn id="2" name="Kabupaten / Kota"/>
    <tableColumn id="17" name="5. Jumlah Pemilih (1+2+3+4+5) (JML)"/>
    <tableColumn id="40" name="H. Prabowo Subianto - Ir. M. H. Hatta Rajasa"/>
    <tableColumn id="41" name="Ir. H. Joko Widodo - Drs. H. M. Jusuf Kalla"/>
    <tableColumn id="43" name="Jumlah Suara Sah Calon Presiden dan Wakil Presiden" totalsRowDxfId="10"/>
    <tableColumn id="5" name="Jumlah Tidak Memilih dan Suara Tidak Sah" dataDxfId="9" totalsRowDxfId="8">
      <calculatedColumnFormula>Table1[[#This Row],[5. Jumlah Pemilih (1+2+3+4+5) (JML)]]-Table1[[#This Row],[Jumlah Suara Sah Calon Presiden dan Wakil Presiden]]</calculatedColumnFormula>
    </tableColumn>
    <tableColumn id="4" name="Jumlah Tidak Memilih dan Suara Tidak Sah (%)" dataDxfId="7" totalsRowDxfId="6">
      <calculatedColumnFormula>(Table1[[#This Row],[Jumlah Tidak Memilih dan Suara Tidak Sah]]/Table1[[#This Row],[5. Jumlah Pemilih (1+2+3+4+5) (JML)]])*100</calculatedColumnFormula>
    </tableColumn>
    <tableColumn id="3" name="Pasangan yang Unggul" dataDxfId="5" totalsRowDxfId="4">
      <calculatedColumnFormula>IF(Table1[[#This Row],[H. Prabowo Subianto - Ir. M. H. Hatta Rajasa]]&gt;Table1[[#This Row],[Ir. H. Joko Widodo - Drs. H. M. Jusuf Kalla]],"H. Prabowo Subianto - Ir. M. H. Hatta Rajasa","Ir. H. Joko Widodo - Drs. H. M. Jusuf Kalla")</calculatedColumnFormula>
    </tableColumn>
    <tableColumn id="7" name="Selisih Suara" dataDxfId="3" totalsRowDxfId="2">
      <calculatedColumnFormula>(Table1[[#This Row],[H. Prabowo Subianto - Ir. M. H. Hatta Rajasa]]-Table1[[#This Row],[Ir. H. Joko Widodo - Drs. H. M. Jusuf Kalla]])</calculatedColumnFormula>
    </tableColumn>
    <tableColumn id="42" name="Selisih Suara (%)" dataDxfId="1" totalsRowDxfId="0">
      <calculatedColumnFormula>(Table1[[#This Row],[Selisih Suara]]/Table1[[#This Row],[Jumlah Suara Sah Calon Presiden dan Wakil Presiden]])*100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topLeftCell="G1" workbookViewId="0">
      <selection sqref="A1:A1048576"/>
    </sheetView>
  </sheetViews>
  <sheetFormatPr baseColWidth="10" defaultRowHeight="16" x14ac:dyDescent="0.2"/>
  <cols>
    <col min="1" max="1" width="5.33203125" customWidth="1"/>
    <col min="2" max="2" width="28.5" bestFit="1" customWidth="1"/>
    <col min="3" max="3" width="30" bestFit="1" customWidth="1"/>
    <col min="4" max="4" width="34" bestFit="1" customWidth="1"/>
    <col min="5" max="5" width="40.5" customWidth="1"/>
    <col min="6" max="6" width="38" bestFit="1" customWidth="1"/>
    <col min="7" max="7" width="47.5" bestFit="1" customWidth="1"/>
    <col min="8" max="8" width="39.1640625" bestFit="1" customWidth="1"/>
    <col min="9" max="9" width="42.33203125" bestFit="1" customWidth="1"/>
    <col min="10" max="10" width="37" bestFit="1" customWidth="1"/>
    <col min="11" max="11" width="14.1640625" bestFit="1" customWidth="1"/>
    <col min="12" max="12" width="17.33203125" bestFit="1" customWidth="1"/>
  </cols>
  <sheetData>
    <row r="1" spans="1:12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</row>
    <row r="2" spans="1:12" x14ac:dyDescent="0.2">
      <c r="A2">
        <v>24</v>
      </c>
      <c r="B2" t="s">
        <v>7</v>
      </c>
      <c r="C2" t="s">
        <v>7</v>
      </c>
      <c r="D2">
        <v>3357159</v>
      </c>
      <c r="E2">
        <v>1089290</v>
      </c>
      <c r="F2">
        <v>913309</v>
      </c>
      <c r="G2">
        <v>2002599</v>
      </c>
      <c r="H2">
        <f>Table1[[#This Row],[5. Jumlah Pemilih (1+2+3+4+5) (JML)]]-Table1[[#This Row],[Jumlah Suara Sah Calon Presiden dan Wakil Presiden]]</f>
        <v>1354560</v>
      </c>
      <c r="I2">
        <f>(Table1[[#This Row],[Jumlah Tidak Memilih dan Suara Tidak Sah]]/Table1[[#This Row],[5. Jumlah Pemilih (1+2+3+4+5) (JML)]])*100</f>
        <v>40.348401728961896</v>
      </c>
      <c r="J2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K2">
        <f>(Table1[[#This Row],[H. Prabowo Subianto - Ir. M. H. Hatta Rajasa]]-Table1[[#This Row],[Ir. H. Joko Widodo - Drs. H. M. Jusuf Kalla]])</f>
        <v>175981</v>
      </c>
      <c r="L2">
        <f>(Table1[[#This Row],[Selisih Suara]]/Table1[[#This Row],[Jumlah Suara Sah Calon Presiden dan Wakil Presiden]])*100</f>
        <v>8.7876304741987799</v>
      </c>
    </row>
    <row r="3" spans="1:12" x14ac:dyDescent="0.2">
      <c r="A3">
        <v>32</v>
      </c>
      <c r="B3" t="s">
        <v>8</v>
      </c>
      <c r="C3" t="s">
        <v>8</v>
      </c>
      <c r="D3">
        <v>1396550</v>
      </c>
      <c r="E3">
        <v>332908</v>
      </c>
      <c r="F3">
        <v>491819</v>
      </c>
      <c r="G3">
        <v>824727</v>
      </c>
      <c r="H3">
        <f>Table1[[#This Row],[5. Jumlah Pemilih (1+2+3+4+5) (JML)]]-Table1[[#This Row],[Jumlah Suara Sah Calon Presiden dan Wakil Presiden]]</f>
        <v>571823</v>
      </c>
      <c r="I3">
        <f>(Table1[[#This Row],[Jumlah Tidak Memilih dan Suara Tidak Sah]]/Table1[[#This Row],[5. Jumlah Pemilih (1+2+3+4+5) (JML)]])*100</f>
        <v>40.945401167161933</v>
      </c>
      <c r="J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K3">
        <f>(Table1[[#This Row],[H. Prabowo Subianto - Ir. M. H. Hatta Rajasa]]-Table1[[#This Row],[Ir. H. Joko Widodo - Drs. H. M. Jusuf Kalla]])</f>
        <v>-158911</v>
      </c>
      <c r="L3">
        <f>(Table1[[#This Row],[Selisih Suara]]/Table1[[#This Row],[Jumlah Suara Sah Calon Presiden dan Wakil Presiden]])*100</f>
        <v>-19.268315454689855</v>
      </c>
    </row>
    <row r="4" spans="1:12" x14ac:dyDescent="0.2">
      <c r="A4">
        <v>39</v>
      </c>
      <c r="B4" t="s">
        <v>9</v>
      </c>
      <c r="C4" t="s">
        <v>9</v>
      </c>
      <c r="D4">
        <v>7523101</v>
      </c>
      <c r="E4">
        <v>2528064</v>
      </c>
      <c r="F4">
        <v>2859894</v>
      </c>
      <c r="G4">
        <v>5387958</v>
      </c>
      <c r="H4">
        <f>Table1[[#This Row],[5. Jumlah Pemilih (1+2+3+4+5) (JML)]]-Table1[[#This Row],[Jumlah Suara Sah Calon Presiden dan Wakil Presiden]]</f>
        <v>2135143</v>
      </c>
      <c r="I4">
        <f>(Table1[[#This Row],[Jumlah Tidak Memilih dan Suara Tidak Sah]]/Table1[[#This Row],[5. Jumlah Pemilih (1+2+3+4+5) (JML)]])*100</f>
        <v>28.381155589962169</v>
      </c>
      <c r="J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K4">
        <f>(Table1[[#This Row],[H. Prabowo Subianto - Ir. M. H. Hatta Rajasa]]-Table1[[#This Row],[Ir. H. Joko Widodo - Drs. H. M. Jusuf Kalla]])</f>
        <v>-331830</v>
      </c>
      <c r="L4">
        <f>(Table1[[#This Row],[Selisih Suara]]/Table1[[#This Row],[Jumlah Suara Sah Calon Presiden dan Wakil Presiden]])*100</f>
        <v>-6.1587339767681932</v>
      </c>
    </row>
    <row r="5" spans="1:12" x14ac:dyDescent="0.2">
      <c r="A5">
        <v>66</v>
      </c>
      <c r="B5" t="s">
        <v>10</v>
      </c>
      <c r="C5" t="s">
        <v>10</v>
      </c>
      <c r="D5">
        <v>33821378</v>
      </c>
      <c r="E5">
        <v>14167381</v>
      </c>
      <c r="F5">
        <v>9530315</v>
      </c>
      <c r="G5">
        <v>23697696</v>
      </c>
      <c r="H5">
        <f>Table1[[#This Row],[5. Jumlah Pemilih (1+2+3+4+5) (JML)]]-Table1[[#This Row],[Jumlah Suara Sah Calon Presiden dan Wakil Presiden]]</f>
        <v>10123682</v>
      </c>
      <c r="I5">
        <f>(Table1[[#This Row],[Jumlah Tidak Memilih dan Suara Tidak Sah]]/Table1[[#This Row],[5. Jumlah Pemilih (1+2+3+4+5) (JML)]])*100</f>
        <v>29.93278984670583</v>
      </c>
      <c r="J5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K5">
        <f>(Table1[[#This Row],[H. Prabowo Subianto - Ir. M. H. Hatta Rajasa]]-Table1[[#This Row],[Ir. H. Joko Widodo - Drs. H. M. Jusuf Kalla]])</f>
        <v>4637066</v>
      </c>
      <c r="L5">
        <f>(Table1[[#This Row],[Selisih Suara]]/Table1[[#This Row],[Jumlah Suara Sah Calon Presiden dan Wakil Presiden]])*100</f>
        <v>19.567581591054253</v>
      </c>
    </row>
    <row r="6" spans="1:12" x14ac:dyDescent="0.2">
      <c r="A6">
        <v>102</v>
      </c>
      <c r="B6" t="s">
        <v>11</v>
      </c>
      <c r="C6" t="s">
        <v>11</v>
      </c>
      <c r="D6">
        <v>27606063</v>
      </c>
      <c r="E6">
        <v>6485720</v>
      </c>
      <c r="F6">
        <v>12959540</v>
      </c>
      <c r="G6">
        <v>19445260</v>
      </c>
      <c r="H6">
        <f>Table1[[#This Row],[5. Jumlah Pemilih (1+2+3+4+5) (JML)]]-Table1[[#This Row],[Jumlah Suara Sah Calon Presiden dan Wakil Presiden]]</f>
        <v>8160803</v>
      </c>
      <c r="I6">
        <f>(Table1[[#This Row],[Jumlah Tidak Memilih dan Suara Tidak Sah]]/Table1[[#This Row],[5. Jumlah Pemilih (1+2+3+4+5) (JML)]])*100</f>
        <v>29.561632892020857</v>
      </c>
      <c r="J6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K6">
        <f>(Table1[[#This Row],[H. Prabowo Subianto - Ir. M. H. Hatta Rajasa]]-Table1[[#This Row],[Ir. H. Joko Widodo - Drs. H. M. Jusuf Kalla]])</f>
        <v>-6473820</v>
      </c>
      <c r="L6">
        <f>(Table1[[#This Row],[Selisih Suara]]/Table1[[#This Row],[Jumlah Suara Sah Calon Presiden dan Wakil Presiden]])*100</f>
        <v>-33.292535044530133</v>
      </c>
    </row>
    <row r="7" spans="1:12" x14ac:dyDescent="0.2">
      <c r="A7">
        <v>108</v>
      </c>
      <c r="B7" t="s">
        <v>12</v>
      </c>
      <c r="C7" t="s">
        <v>12</v>
      </c>
      <c r="D7">
        <v>2812144</v>
      </c>
      <c r="E7">
        <v>977342</v>
      </c>
      <c r="F7">
        <v>1234249</v>
      </c>
      <c r="G7">
        <v>2211591</v>
      </c>
      <c r="H7">
        <f>Table1[[#This Row],[5. Jumlah Pemilih (1+2+3+4+5) (JML)]]-Table1[[#This Row],[Jumlah Suara Sah Calon Presiden dan Wakil Presiden]]</f>
        <v>600553</v>
      </c>
      <c r="I7">
        <f>(Table1[[#This Row],[Jumlah Tidak Memilih dan Suara Tidak Sah]]/Table1[[#This Row],[5. Jumlah Pemilih (1+2+3+4+5) (JML)]])*100</f>
        <v>21.355698712441466</v>
      </c>
      <c r="J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K7">
        <f>(Table1[[#This Row],[H. Prabowo Subianto - Ir. M. H. Hatta Rajasa]]-Table1[[#This Row],[Ir. H. Joko Widodo - Drs. H. M. Jusuf Kalla]])</f>
        <v>-256907</v>
      </c>
      <c r="L7">
        <f>(Table1[[#This Row],[Selisih Suara]]/Table1[[#This Row],[Jumlah Suara Sah Calon Presiden dan Wakil Presiden]])*100</f>
        <v>-11.61638838284294</v>
      </c>
    </row>
    <row r="8" spans="1:12" x14ac:dyDescent="0.2">
      <c r="A8">
        <v>147</v>
      </c>
      <c r="B8" t="s">
        <v>13</v>
      </c>
      <c r="C8" t="s">
        <v>13</v>
      </c>
      <c r="D8">
        <v>30933642</v>
      </c>
      <c r="E8">
        <v>10277088</v>
      </c>
      <c r="F8">
        <v>11669313</v>
      </c>
      <c r="G8">
        <v>21946401</v>
      </c>
      <c r="H8">
        <f>Table1[[#This Row],[5. Jumlah Pemilih (1+2+3+4+5) (JML)]]-Table1[[#This Row],[Jumlah Suara Sah Calon Presiden dan Wakil Presiden]]</f>
        <v>8987241</v>
      </c>
      <c r="I8">
        <f>(Table1[[#This Row],[Jumlah Tidak Memilih dan Suara Tidak Sah]]/Table1[[#This Row],[5. Jumlah Pemilih (1+2+3+4+5) (JML)]])*100</f>
        <v>29.053290912204904</v>
      </c>
      <c r="J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K8">
        <f>(Table1[[#This Row],[H. Prabowo Subianto - Ir. M. H. Hatta Rajasa]]-Table1[[#This Row],[Ir. H. Joko Widodo - Drs. H. M. Jusuf Kalla]])</f>
        <v>-1392225</v>
      </c>
      <c r="L8">
        <f>(Table1[[#This Row],[Selisih Suara]]/Table1[[#This Row],[Jumlah Suara Sah Calon Presiden dan Wakil Presiden]])*100</f>
        <v>-6.3437508500824347</v>
      </c>
    </row>
    <row r="9" spans="1:12" x14ac:dyDescent="0.2">
      <c r="A9">
        <v>156</v>
      </c>
      <c r="B9" t="s">
        <v>14</v>
      </c>
      <c r="C9" t="s">
        <v>14</v>
      </c>
      <c r="D9">
        <v>8230615</v>
      </c>
      <c r="E9">
        <v>3192671</v>
      </c>
      <c r="F9">
        <v>2398631</v>
      </c>
      <c r="G9">
        <v>5591302</v>
      </c>
      <c r="H9">
        <f>Table1[[#This Row],[5. Jumlah Pemilih (1+2+3+4+5) (JML)]]-Table1[[#This Row],[Jumlah Suara Sah Calon Presiden dan Wakil Presiden]]</f>
        <v>2639313</v>
      </c>
      <c r="I9">
        <f>(Table1[[#This Row],[Jumlah Tidak Memilih dan Suara Tidak Sah]]/Table1[[#This Row],[5. Jumlah Pemilih (1+2+3+4+5) (JML)]])*100</f>
        <v>32.06702050818803</v>
      </c>
      <c r="J9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K9">
        <f>(Table1[[#This Row],[H. Prabowo Subianto - Ir. M. H. Hatta Rajasa]]-Table1[[#This Row],[Ir. H. Joko Widodo - Drs. H. M. Jusuf Kalla]])</f>
        <v>794040</v>
      </c>
      <c r="L9">
        <f>(Table1[[#This Row],[Selisih Suara]]/Table1[[#This Row],[Jumlah Suara Sah Calon Presiden dan Wakil Presiden]])*100</f>
        <v>14.201343443798958</v>
      </c>
    </row>
    <row r="10" spans="1:12" x14ac:dyDescent="0.2">
      <c r="A10">
        <v>166</v>
      </c>
      <c r="B10" t="s">
        <v>15</v>
      </c>
      <c r="C10" t="s">
        <v>15</v>
      </c>
      <c r="D10">
        <v>2992122</v>
      </c>
      <c r="E10">
        <v>614241</v>
      </c>
      <c r="F10">
        <v>1535110</v>
      </c>
      <c r="G10">
        <v>2149351</v>
      </c>
      <c r="H10">
        <f>Table1[[#This Row],[5. Jumlah Pemilih (1+2+3+4+5) (JML)]]-Table1[[#This Row],[Jumlah Suara Sah Calon Presiden dan Wakil Presiden]]</f>
        <v>842771</v>
      </c>
      <c r="I10">
        <f>(Table1[[#This Row],[Jumlah Tidak Memilih dan Suara Tidak Sah]]/Table1[[#This Row],[5. Jumlah Pemilih (1+2+3+4+5) (JML)]])*100</f>
        <v>28.166331453062408</v>
      </c>
      <c r="J1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K10">
        <f>(Table1[[#This Row],[H. Prabowo Subianto - Ir. M. H. Hatta Rajasa]]-Table1[[#This Row],[Ir. H. Joko Widodo - Drs. H. M. Jusuf Kalla]])</f>
        <v>-920869</v>
      </c>
      <c r="L10">
        <f>(Table1[[#This Row],[Selisih Suara]]/Table1[[#This Row],[Jumlah Suara Sah Calon Presiden dan Wakil Presiden]])*100</f>
        <v>-42.844049203689863</v>
      </c>
    </row>
    <row r="11" spans="1:12" x14ac:dyDescent="0.2">
      <c r="A11">
        <v>177</v>
      </c>
      <c r="B11" t="s">
        <v>16</v>
      </c>
      <c r="C11" t="s">
        <v>16</v>
      </c>
      <c r="D11">
        <v>3579559</v>
      </c>
      <c r="E11">
        <v>1844178</v>
      </c>
      <c r="F11">
        <v>701238</v>
      </c>
      <c r="G11">
        <v>2545416</v>
      </c>
      <c r="H11">
        <f>Table1[[#This Row],[5. Jumlah Pemilih (1+2+3+4+5) (JML)]]-Table1[[#This Row],[Jumlah Suara Sah Calon Presiden dan Wakil Presiden]]</f>
        <v>1034143</v>
      </c>
      <c r="I11">
        <f>(Table1[[#This Row],[Jumlah Tidak Memilih dan Suara Tidak Sah]]/Table1[[#This Row],[5. Jumlah Pemilih (1+2+3+4+5) (JML)]])*100</f>
        <v>28.890234802667031</v>
      </c>
      <c r="J11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K11">
        <f>(Table1[[#This Row],[H. Prabowo Subianto - Ir. M. H. Hatta Rajasa]]-Table1[[#This Row],[Ir. H. Joko Widodo - Drs. H. M. Jusuf Kalla]])</f>
        <v>1142940</v>
      </c>
      <c r="L11">
        <f>(Table1[[#This Row],[Selisih Suara]]/Table1[[#This Row],[Jumlah Suara Sah Calon Presiden dan Wakil Presiden]])*100</f>
        <v>44.901894228684036</v>
      </c>
    </row>
    <row r="12" spans="1:12" x14ac:dyDescent="0.2">
      <c r="A12">
        <v>199</v>
      </c>
      <c r="B12" t="s">
        <v>17</v>
      </c>
      <c r="C12" t="s">
        <v>17</v>
      </c>
      <c r="D12">
        <v>3237432</v>
      </c>
      <c r="E12">
        <v>769391</v>
      </c>
      <c r="F12">
        <v>1488076</v>
      </c>
      <c r="G12">
        <v>2257467</v>
      </c>
      <c r="H12">
        <f>Table1[[#This Row],[5. Jumlah Pemilih (1+2+3+4+5) (JML)]]-Table1[[#This Row],[Jumlah Suara Sah Calon Presiden dan Wakil Presiden]]</f>
        <v>979965</v>
      </c>
      <c r="I12">
        <f>(Table1[[#This Row],[Jumlah Tidak Memilih dan Suara Tidak Sah]]/Table1[[#This Row],[5. Jumlah Pemilih (1+2+3+4+5) (JML)]])*100</f>
        <v>30.269824972385521</v>
      </c>
      <c r="J12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K12">
        <f>(Table1[[#This Row],[H. Prabowo Subianto - Ir. M. H. Hatta Rajasa]]-Table1[[#This Row],[Ir. H. Joko Widodo - Drs. H. M. Jusuf Kalla]])</f>
        <v>-718685</v>
      </c>
      <c r="L12">
        <f>(Table1[[#This Row],[Selisih Suara]]/Table1[[#This Row],[Jumlah Suara Sah Calon Presiden dan Wakil Presiden]])*100</f>
        <v>-31.835902806109679</v>
      </c>
    </row>
    <row r="13" spans="1:12" x14ac:dyDescent="0.2">
      <c r="A13">
        <v>233</v>
      </c>
      <c r="B13" t="s">
        <v>18</v>
      </c>
      <c r="C13" t="s">
        <v>18</v>
      </c>
      <c r="D13">
        <v>10129891</v>
      </c>
      <c r="E13">
        <v>2831514</v>
      </c>
      <c r="F13">
        <v>3494835</v>
      </c>
      <c r="G13">
        <v>6326349</v>
      </c>
      <c r="H13">
        <f>Table1[[#This Row],[5. Jumlah Pemilih (1+2+3+4+5) (JML)]]-Table1[[#This Row],[Jumlah Suara Sah Calon Presiden dan Wakil Presiden]]</f>
        <v>3803542</v>
      </c>
      <c r="I13">
        <f>(Table1[[#This Row],[Jumlah Tidak Memilih dan Suara Tidak Sah]]/Table1[[#This Row],[5. Jumlah Pemilih (1+2+3+4+5) (JML)]])*100</f>
        <v>37.547709052348146</v>
      </c>
      <c r="J1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K13">
        <f>(Table1[[#This Row],[H. Prabowo Subianto - Ir. M. H. Hatta Rajasa]]-Table1[[#This Row],[Ir. H. Joko Widodo - Drs. H. M. Jusuf Kalla]])</f>
        <v>-663321</v>
      </c>
      <c r="L13">
        <f>(Table1[[#This Row],[Selisih Suara]]/Table1[[#This Row],[Jumlah Suara Sah Calon Presiden dan Wakil Presiden]])*100</f>
        <v>-10.485052278968485</v>
      </c>
    </row>
    <row r="14" spans="1:12" x14ac:dyDescent="0.2">
      <c r="A14">
        <v>248</v>
      </c>
      <c r="B14" t="s">
        <v>19</v>
      </c>
      <c r="C14" t="s">
        <v>19</v>
      </c>
      <c r="D14">
        <v>3560852</v>
      </c>
      <c r="E14">
        <v>1032354</v>
      </c>
      <c r="F14">
        <v>1573046</v>
      </c>
      <c r="G14">
        <v>2605400</v>
      </c>
      <c r="H14">
        <f>Table1[[#This Row],[5. Jumlah Pemilih (1+2+3+4+5) (JML)]]-Table1[[#This Row],[Jumlah Suara Sah Calon Presiden dan Wakil Presiden]]</f>
        <v>955452</v>
      </c>
      <c r="I14">
        <f>(Table1[[#This Row],[Jumlah Tidak Memilih dan Suara Tidak Sah]]/Table1[[#This Row],[5. Jumlah Pemilih (1+2+3+4+5) (JML)]])*100</f>
        <v>26.832117706661212</v>
      </c>
      <c r="J1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K14">
        <f>(Table1[[#This Row],[H. Prabowo Subianto - Ir. M. H. Hatta Rajasa]]-Table1[[#This Row],[Ir. H. Joko Widodo - Drs. H. M. Jusuf Kalla]])</f>
        <v>-540692</v>
      </c>
      <c r="L14">
        <f>(Table1[[#This Row],[Selisih Suara]]/Table1[[#This Row],[Jumlah Suara Sah Calon Presiden dan Wakil Presiden]])*100</f>
        <v>-20.752744300299376</v>
      </c>
    </row>
    <row r="15" spans="1:12" x14ac:dyDescent="0.2">
      <c r="A15">
        <v>263</v>
      </c>
      <c r="B15" t="s">
        <v>20</v>
      </c>
      <c r="C15" t="s">
        <v>20</v>
      </c>
      <c r="D15">
        <v>1880910</v>
      </c>
      <c r="E15">
        <v>468277</v>
      </c>
      <c r="F15">
        <v>696199</v>
      </c>
      <c r="G15">
        <v>1164476</v>
      </c>
      <c r="H15">
        <f>Table1[[#This Row],[5. Jumlah Pemilih (1+2+3+4+5) (JML)]]-Table1[[#This Row],[Jumlah Suara Sah Calon Presiden dan Wakil Presiden]]</f>
        <v>716434</v>
      </c>
      <c r="I15">
        <f>(Table1[[#This Row],[Jumlah Tidak Memilih dan Suara Tidak Sah]]/Table1[[#This Row],[5. Jumlah Pemilih (1+2+3+4+5) (JML)]])*100</f>
        <v>38.089754427378239</v>
      </c>
      <c r="J1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K15">
        <f>(Table1[[#This Row],[H. Prabowo Subianto - Ir. M. H. Hatta Rajasa]]-Table1[[#This Row],[Ir. H. Joko Widodo - Drs. H. M. Jusuf Kalla]])</f>
        <v>-227922</v>
      </c>
      <c r="L15">
        <f>(Table1[[#This Row],[Selisih Suara]]/Table1[[#This Row],[Jumlah Suara Sah Calon Presiden dan Wakil Presiden]])*100</f>
        <v>-19.572923787179814</v>
      </c>
    </row>
    <row r="16" spans="1:12" x14ac:dyDescent="0.2">
      <c r="A16">
        <v>277</v>
      </c>
      <c r="B16" t="s">
        <v>21</v>
      </c>
      <c r="C16" t="s">
        <v>21</v>
      </c>
      <c r="D16">
        <v>2888127</v>
      </c>
      <c r="E16">
        <v>941809</v>
      </c>
      <c r="F16">
        <v>939748</v>
      </c>
      <c r="G16">
        <v>1881557</v>
      </c>
      <c r="H16">
        <f>Table1[[#This Row],[5. Jumlah Pemilih (1+2+3+4+5) (JML)]]-Table1[[#This Row],[Jumlah Suara Sah Calon Presiden dan Wakil Presiden]]</f>
        <v>1006570</v>
      </c>
      <c r="I16">
        <f>(Table1[[#This Row],[Jumlah Tidak Memilih dan Suara Tidak Sah]]/Table1[[#This Row],[5. Jumlah Pemilih (1+2+3+4+5) (JML)]])*100</f>
        <v>34.851999236875663</v>
      </c>
      <c r="J16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K16">
        <f>(Table1[[#This Row],[H. Prabowo Subianto - Ir. M. H. Hatta Rajasa]]-Table1[[#This Row],[Ir. H. Joko Widodo - Drs. H. M. Jusuf Kalla]])</f>
        <v>2061</v>
      </c>
      <c r="L16">
        <f>(Table1[[#This Row],[Selisih Suara]]/Table1[[#This Row],[Jumlah Suara Sah Calon Presiden dan Wakil Presiden]])*100</f>
        <v>0.10953694201132359</v>
      </c>
    </row>
    <row r="17" spans="1:12" x14ac:dyDescent="0.2">
      <c r="A17">
        <v>292</v>
      </c>
      <c r="B17" t="s">
        <v>22</v>
      </c>
      <c r="C17" t="s">
        <v>22</v>
      </c>
      <c r="D17">
        <v>3023405</v>
      </c>
      <c r="E17">
        <v>687734</v>
      </c>
      <c r="F17">
        <v>1190156</v>
      </c>
      <c r="G17">
        <v>1877890</v>
      </c>
      <c r="H17">
        <f>Table1[[#This Row],[5. Jumlah Pemilih (1+2+3+4+5) (JML)]]-Table1[[#This Row],[Jumlah Suara Sah Calon Presiden dan Wakil Presiden]]</f>
        <v>1145515</v>
      </c>
      <c r="I17">
        <f>(Table1[[#This Row],[Jumlah Tidak Memilih dan Suara Tidak Sah]]/Table1[[#This Row],[5. Jumlah Pemilih (1+2+3+4+5) (JML)]])*100</f>
        <v>37.888241899447806</v>
      </c>
      <c r="J1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K17">
        <f>(Table1[[#This Row],[H. Prabowo Subianto - Ir. M. H. Hatta Rajasa]]-Table1[[#This Row],[Ir. H. Joko Widodo - Drs. H. M. Jusuf Kalla]])</f>
        <v>-502422</v>
      </c>
      <c r="L17">
        <f>(Table1[[#This Row],[Selisih Suara]]/Table1[[#This Row],[Jumlah Suara Sah Calon Presiden dan Wakil Presiden]])*100</f>
        <v>-26.754602239747804</v>
      </c>
    </row>
    <row r="18" spans="1:12" x14ac:dyDescent="0.2">
      <c r="A18">
        <v>308</v>
      </c>
      <c r="B18" t="s">
        <v>23</v>
      </c>
      <c r="C18" t="s">
        <v>23</v>
      </c>
      <c r="D18">
        <v>1934354</v>
      </c>
      <c r="E18">
        <v>620095</v>
      </c>
      <c r="F18">
        <v>724553</v>
      </c>
      <c r="G18">
        <v>1344648</v>
      </c>
      <c r="H18">
        <f>Table1[[#This Row],[5. Jumlah Pemilih (1+2+3+4+5) (JML)]]-Table1[[#This Row],[Jumlah Suara Sah Calon Presiden dan Wakil Presiden]]</f>
        <v>589706</v>
      </c>
      <c r="I18">
        <f>(Table1[[#This Row],[Jumlah Tidak Memilih dan Suara Tidak Sah]]/Table1[[#This Row],[5. Jumlah Pemilih (1+2+3+4+5) (JML)]])*100</f>
        <v>30.485940008912536</v>
      </c>
      <c r="J1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K18">
        <f>(Table1[[#This Row],[H. Prabowo Subianto - Ir. M. H. Hatta Rajasa]]-Table1[[#This Row],[Ir. H. Joko Widodo - Drs. H. M. Jusuf Kalla]])</f>
        <v>-104458</v>
      </c>
      <c r="L18">
        <f>(Table1[[#This Row],[Selisih Suara]]/Table1[[#This Row],[Jumlah Suara Sah Calon Presiden dan Wakil Presiden]])*100</f>
        <v>-7.7684271273969099</v>
      </c>
    </row>
    <row r="19" spans="1:12" x14ac:dyDescent="0.2">
      <c r="A19">
        <v>320</v>
      </c>
      <c r="B19" t="s">
        <v>24</v>
      </c>
      <c r="C19" t="s">
        <v>24</v>
      </c>
      <c r="D19">
        <v>1985135</v>
      </c>
      <c r="E19">
        <v>632009</v>
      </c>
      <c r="F19">
        <v>767151</v>
      </c>
      <c r="G19">
        <v>1399160</v>
      </c>
      <c r="H19">
        <f>Table1[[#This Row],[5. Jumlah Pemilih (1+2+3+4+5) (JML)]]-Table1[[#This Row],[Jumlah Suara Sah Calon Presiden dan Wakil Presiden]]</f>
        <v>585975</v>
      </c>
      <c r="I19">
        <f>(Table1[[#This Row],[Jumlah Tidak Memilih dan Suara Tidak Sah]]/Table1[[#This Row],[5. Jumlah Pemilih (1+2+3+4+5) (JML)]])*100</f>
        <v>29.518143602324276</v>
      </c>
      <c r="J19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K19">
        <f>(Table1[[#This Row],[H. Prabowo Subianto - Ir. M. H. Hatta Rajasa]]-Table1[[#This Row],[Ir. H. Joko Widodo - Drs. H. M. Jusuf Kalla]])</f>
        <v>-135142</v>
      </c>
      <c r="L19">
        <f>(Table1[[#This Row],[Selisih Suara]]/Table1[[#This Row],[Jumlah Suara Sah Calon Presiden dan Wakil Presiden]])*100</f>
        <v>-9.6587952771663002</v>
      </c>
    </row>
    <row r="20" spans="1:12" x14ac:dyDescent="0.2">
      <c r="A20">
        <v>345</v>
      </c>
      <c r="B20" t="s">
        <v>25</v>
      </c>
      <c r="C20" t="s">
        <v>25</v>
      </c>
      <c r="D20">
        <v>6426837</v>
      </c>
      <c r="E20">
        <v>1214857</v>
      </c>
      <c r="F20">
        <v>3037026</v>
      </c>
      <c r="G20">
        <v>4251883</v>
      </c>
      <c r="H20">
        <f>Table1[[#This Row],[5. Jumlah Pemilih (1+2+3+4+5) (JML)]]-Table1[[#This Row],[Jumlah Suara Sah Calon Presiden dan Wakil Presiden]]</f>
        <v>2174954</v>
      </c>
      <c r="I20">
        <f>(Table1[[#This Row],[Jumlah Tidak Memilih dan Suara Tidak Sah]]/Table1[[#This Row],[5. Jumlah Pemilih (1+2+3+4+5) (JML)]])*100</f>
        <v>33.84174828146412</v>
      </c>
      <c r="J2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K20">
        <f>(Table1[[#This Row],[H. Prabowo Subianto - Ir. M. H. Hatta Rajasa]]-Table1[[#This Row],[Ir. H. Joko Widodo - Drs. H. M. Jusuf Kalla]])</f>
        <v>-1822169</v>
      </c>
      <c r="L20">
        <f>(Table1[[#This Row],[Selisih Suara]]/Table1[[#This Row],[Jumlah Suara Sah Calon Presiden dan Wakil Presiden]])*100</f>
        <v>-42.855577164282273</v>
      </c>
    </row>
    <row r="21" spans="1:12" x14ac:dyDescent="0.2">
      <c r="A21">
        <v>358</v>
      </c>
      <c r="B21" t="s">
        <v>26</v>
      </c>
      <c r="C21" t="s">
        <v>26</v>
      </c>
      <c r="D21">
        <v>1827083</v>
      </c>
      <c r="E21">
        <v>511134</v>
      </c>
      <c r="F21">
        <v>622217</v>
      </c>
      <c r="G21">
        <v>1133351</v>
      </c>
      <c r="H21">
        <f>Table1[[#This Row],[5. Jumlah Pemilih (1+2+3+4+5) (JML)]]-Table1[[#This Row],[Jumlah Suara Sah Calon Presiden dan Wakil Presiden]]</f>
        <v>693732</v>
      </c>
      <c r="I21">
        <f>(Table1[[#This Row],[Jumlah Tidak Memilih dan Suara Tidak Sah]]/Table1[[#This Row],[5. Jumlah Pemilih (1+2+3+4+5) (JML)]])*100</f>
        <v>37.969375228164239</v>
      </c>
      <c r="J21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K21">
        <f>(Table1[[#This Row],[H. Prabowo Subianto - Ir. M. H. Hatta Rajasa]]-Table1[[#This Row],[Ir. H. Joko Widodo - Drs. H. M. Jusuf Kalla]])</f>
        <v>-111083</v>
      </c>
      <c r="L21">
        <f>(Table1[[#This Row],[Selisih Suara]]/Table1[[#This Row],[Jumlah Suara Sah Calon Presiden dan Wakil Presiden]])*100</f>
        <v>-9.8012883916809521</v>
      </c>
    </row>
    <row r="22" spans="1:12" x14ac:dyDescent="0.2">
      <c r="A22">
        <v>365</v>
      </c>
      <c r="B22" t="s">
        <v>27</v>
      </c>
      <c r="C22" t="s">
        <v>27</v>
      </c>
      <c r="D22">
        <v>803465</v>
      </c>
      <c r="E22">
        <v>378735</v>
      </c>
      <c r="F22">
        <v>221497</v>
      </c>
      <c r="G22">
        <v>600232</v>
      </c>
      <c r="H22">
        <f>Table1[[#This Row],[5. Jumlah Pemilih (1+2+3+4+5) (JML)]]-Table1[[#This Row],[Jumlah Suara Sah Calon Presiden dan Wakil Presiden]]</f>
        <v>203233</v>
      </c>
      <c r="I22">
        <f>(Table1[[#This Row],[Jumlah Tidak Memilih dan Suara Tidak Sah]]/Table1[[#This Row],[5. Jumlah Pemilih (1+2+3+4+5) (JML)]])*100</f>
        <v>25.294567902771121</v>
      </c>
      <c r="J22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K22">
        <f>(Table1[[#This Row],[H. Prabowo Subianto - Ir. M. H. Hatta Rajasa]]-Table1[[#This Row],[Ir. H. Joko Widodo - Drs. H. M. Jusuf Kalla]])</f>
        <v>157238</v>
      </c>
      <c r="L22">
        <f>(Table1[[#This Row],[Selisih Suara]]/Table1[[#This Row],[Jumlah Suara Sah Calon Presiden dan Wakil Presiden]])*100</f>
        <v>26.196204134401363</v>
      </c>
    </row>
    <row r="23" spans="1:12" x14ac:dyDescent="0.2">
      <c r="A23">
        <v>371</v>
      </c>
      <c r="B23" t="s">
        <v>28</v>
      </c>
      <c r="C23" t="s">
        <v>28</v>
      </c>
      <c r="D23">
        <v>902061</v>
      </c>
      <c r="E23">
        <v>165494</v>
      </c>
      <c r="F23">
        <v>456021</v>
      </c>
      <c r="G23">
        <v>621515</v>
      </c>
      <c r="H23">
        <f>Table1[[#This Row],[5. Jumlah Pemilih (1+2+3+4+5) (JML)]]-Table1[[#This Row],[Jumlah Suara Sah Calon Presiden dan Wakil Presiden]]</f>
        <v>280546</v>
      </c>
      <c r="I23">
        <f>(Table1[[#This Row],[Jumlah Tidak Memilih dan Suara Tidak Sah]]/Table1[[#This Row],[5. Jumlah Pemilih (1+2+3+4+5) (JML)]])*100</f>
        <v>31.100557501100255</v>
      </c>
      <c r="J2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K23">
        <f>(Table1[[#This Row],[H. Prabowo Subianto - Ir. M. H. Hatta Rajasa]]-Table1[[#This Row],[Ir. H. Joko Widodo - Drs. H. M. Jusuf Kalla]])</f>
        <v>-290527</v>
      </c>
      <c r="L23">
        <f>(Table1[[#This Row],[Selisih Suara]]/Table1[[#This Row],[Jumlah Suara Sah Calon Presiden dan Wakil Presiden]])*100</f>
        <v>-46.744969952454888</v>
      </c>
    </row>
    <row r="24" spans="1:12" x14ac:dyDescent="0.2">
      <c r="A24">
        <v>391</v>
      </c>
      <c r="B24" t="s">
        <v>29</v>
      </c>
      <c r="C24" t="s">
        <v>29</v>
      </c>
      <c r="D24">
        <v>3693822</v>
      </c>
      <c r="E24">
        <v>1797505</v>
      </c>
      <c r="F24">
        <v>539308</v>
      </c>
      <c r="G24">
        <v>2336813</v>
      </c>
      <c r="H24">
        <f>Table1[[#This Row],[5. Jumlah Pemilih (1+2+3+4+5) (JML)]]-Table1[[#This Row],[Jumlah Suara Sah Calon Presiden dan Wakil Presiden]]</f>
        <v>1357009</v>
      </c>
      <c r="I24">
        <f>(Table1[[#This Row],[Jumlah Tidak Memilih dan Suara Tidak Sah]]/Table1[[#This Row],[5. Jumlah Pemilih (1+2+3+4+5) (JML)]])*100</f>
        <v>36.737260214487868</v>
      </c>
      <c r="J24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K24">
        <f>(Table1[[#This Row],[H. Prabowo Subianto - Ir. M. H. Hatta Rajasa]]-Table1[[#This Row],[Ir. H. Joko Widodo - Drs. H. M. Jusuf Kalla]])</f>
        <v>1258197</v>
      </c>
      <c r="L24">
        <f>(Table1[[#This Row],[Selisih Suara]]/Table1[[#This Row],[Jumlah Suara Sah Calon Presiden dan Wakil Presiden]])*100</f>
        <v>53.842434118605134</v>
      </c>
    </row>
    <row r="25" spans="1:12" x14ac:dyDescent="0.2">
      <c r="A25">
        <v>403</v>
      </c>
      <c r="B25" t="s">
        <v>30</v>
      </c>
      <c r="C25" t="s">
        <v>30</v>
      </c>
      <c r="D25">
        <v>1238067</v>
      </c>
      <c r="E25">
        <v>433981</v>
      </c>
      <c r="F25">
        <v>443040</v>
      </c>
      <c r="G25">
        <v>877021</v>
      </c>
      <c r="H25">
        <f>Table1[[#This Row],[5. Jumlah Pemilih (1+2+3+4+5) (JML)]]-Table1[[#This Row],[Jumlah Suara Sah Calon Presiden dan Wakil Presiden]]</f>
        <v>361046</v>
      </c>
      <c r="I25">
        <f>(Table1[[#This Row],[Jumlah Tidak Memilih dan Suara Tidak Sah]]/Table1[[#This Row],[5. Jumlah Pemilih (1+2+3+4+5) (JML)]])*100</f>
        <v>29.162072811891441</v>
      </c>
      <c r="J25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K25">
        <f>(Table1[[#This Row],[H. Prabowo Subianto - Ir. M. H. Hatta Rajasa]]-Table1[[#This Row],[Ir. H. Joko Widodo - Drs. H. M. Jusuf Kalla]])</f>
        <v>-9059</v>
      </c>
      <c r="L25">
        <f>(Table1[[#This Row],[Selisih Suara]]/Table1[[#This Row],[Jumlah Suara Sah Calon Presiden dan Wakil Presiden]])*100</f>
        <v>-1.03292851596484</v>
      </c>
    </row>
    <row r="26" spans="1:12" x14ac:dyDescent="0.2">
      <c r="A26">
        <v>413</v>
      </c>
      <c r="B26" t="s">
        <v>31</v>
      </c>
      <c r="C26" t="s">
        <v>31</v>
      </c>
      <c r="D26">
        <v>859717</v>
      </c>
      <c r="E26">
        <v>306792</v>
      </c>
      <c r="F26">
        <v>256601</v>
      </c>
      <c r="G26">
        <v>563393</v>
      </c>
      <c r="H26">
        <f>Table1[[#This Row],[5. Jumlah Pemilih (1+2+3+4+5) (JML)]]-Table1[[#This Row],[Jumlah Suara Sah Calon Presiden dan Wakil Presiden]]</f>
        <v>296324</v>
      </c>
      <c r="I26">
        <f>(Table1[[#This Row],[Jumlah Tidak Memilih dan Suara Tidak Sah]]/Table1[[#This Row],[5. Jumlah Pemilih (1+2+3+4+5) (JML)]])*100</f>
        <v>34.467621321900118</v>
      </c>
      <c r="J26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K26">
        <f>(Table1[[#This Row],[H. Prabowo Subianto - Ir. M. H. Hatta Rajasa]]-Table1[[#This Row],[Ir. H. Joko Widodo - Drs. H. M. Jusuf Kalla]])</f>
        <v>50191</v>
      </c>
      <c r="L26">
        <f>(Table1[[#This Row],[Selisih Suara]]/Table1[[#This Row],[Jumlah Suara Sah Calon Presiden dan Wakil Presiden]])*100</f>
        <v>8.908701386066209</v>
      </c>
    </row>
    <row r="27" spans="1:12" x14ac:dyDescent="0.2">
      <c r="A27">
        <v>443</v>
      </c>
      <c r="B27" t="s">
        <v>39</v>
      </c>
      <c r="C27" t="s">
        <v>39</v>
      </c>
      <c r="D27">
        <v>3269961</v>
      </c>
      <c r="E27">
        <v>769132</v>
      </c>
      <c r="F27">
        <v>2026735</v>
      </c>
      <c r="G27">
        <v>2795867</v>
      </c>
      <c r="H27">
        <f>Table1[[#This Row],[5. Jumlah Pemilih (1+2+3+4+5) (JML)]]-Table1[[#This Row],[Jumlah Suara Sah Calon Presiden dan Wakil Presiden]]</f>
        <v>474094</v>
      </c>
      <c r="I27">
        <f>(Table1[[#This Row],[Jumlah Tidak Memilih dan Suara Tidak Sah]]/Table1[[#This Row],[5. Jumlah Pemilih (1+2+3+4+5) (JML)]])*100</f>
        <v>14.498460379191066</v>
      </c>
      <c r="J27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K27">
        <f>(Table1[[#This Row],[H. Prabowo Subianto - Ir. M. H. Hatta Rajasa]]-Table1[[#This Row],[Ir. H. Joko Widodo - Drs. H. M. Jusuf Kalla]])</f>
        <v>-1257603</v>
      </c>
      <c r="L27">
        <f>(Table1[[#This Row],[Selisih Suara]]/Table1[[#This Row],[Jumlah Suara Sah Calon Presiden dan Wakil Presiden]])*100</f>
        <v>-44.980787712720236</v>
      </c>
    </row>
    <row r="28" spans="1:12" x14ac:dyDescent="0.2">
      <c r="A28">
        <v>455</v>
      </c>
      <c r="B28" t="s">
        <v>32</v>
      </c>
      <c r="C28" t="s">
        <v>32</v>
      </c>
      <c r="D28">
        <v>730426</v>
      </c>
      <c r="E28">
        <v>172528</v>
      </c>
      <c r="F28">
        <v>360379</v>
      </c>
      <c r="G28">
        <v>532907</v>
      </c>
      <c r="H28">
        <f>Table1[[#This Row],[5. Jumlah Pemilih (1+2+3+4+5) (JML)]]-Table1[[#This Row],[Jumlah Suara Sah Calon Presiden dan Wakil Presiden]]</f>
        <v>197519</v>
      </c>
      <c r="I28">
        <f>(Table1[[#This Row],[Jumlah Tidak Memilih dan Suara Tidak Sah]]/Table1[[#This Row],[5. Jumlah Pemilih (1+2+3+4+5) (JML)]])*100</f>
        <v>27.041616809916402</v>
      </c>
      <c r="J28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K28">
        <f>(Table1[[#This Row],[H. Prabowo Subianto - Ir. M. H. Hatta Rajasa]]-Table1[[#This Row],[Ir. H. Joko Widodo - Drs. H. M. Jusuf Kalla]])</f>
        <v>-187851</v>
      </c>
      <c r="L28">
        <f>(Table1[[#This Row],[Selisih Suara]]/Table1[[#This Row],[Jumlah Suara Sah Calon Presiden dan Wakil Presiden]])*100</f>
        <v>-35.250240661128487</v>
      </c>
    </row>
    <row r="29" spans="1:12" x14ac:dyDescent="0.2">
      <c r="A29">
        <v>468</v>
      </c>
      <c r="B29" t="s">
        <v>33</v>
      </c>
      <c r="C29" t="s">
        <v>33</v>
      </c>
      <c r="D29">
        <v>4319920</v>
      </c>
      <c r="E29">
        <v>1349338</v>
      </c>
      <c r="F29">
        <v>1342817</v>
      </c>
      <c r="G29">
        <v>2692155</v>
      </c>
      <c r="H29">
        <f>Table1[[#This Row],[5. Jumlah Pemilih (1+2+3+4+5) (JML)]]-Table1[[#This Row],[Jumlah Suara Sah Calon Presiden dan Wakil Presiden]]</f>
        <v>1627765</v>
      </c>
      <c r="I29">
        <f>(Table1[[#This Row],[Jumlah Tidak Memilih dan Suara Tidak Sah]]/Table1[[#This Row],[5. Jumlah Pemilih (1+2+3+4+5) (JML)]])*100</f>
        <v>37.680443156354748</v>
      </c>
      <c r="J29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K29">
        <f>(Table1[[#This Row],[H. Prabowo Subianto - Ir. M. H. Hatta Rajasa]]-Table1[[#This Row],[Ir. H. Joko Widodo - Drs. H. M. Jusuf Kalla]])</f>
        <v>6521</v>
      </c>
      <c r="L29">
        <f>(Table1[[#This Row],[Selisih Suara]]/Table1[[#This Row],[Jumlah Suara Sah Calon Presiden dan Wakil Presiden]])*100</f>
        <v>0.24222230889380442</v>
      </c>
    </row>
    <row r="30" spans="1:12" x14ac:dyDescent="0.2">
      <c r="A30">
        <v>480</v>
      </c>
      <c r="B30" t="s">
        <v>34</v>
      </c>
      <c r="C30" t="s">
        <v>34</v>
      </c>
      <c r="D30">
        <v>2525649</v>
      </c>
      <c r="E30">
        <v>871316</v>
      </c>
      <c r="F30">
        <v>897787</v>
      </c>
      <c r="G30">
        <v>1769103</v>
      </c>
      <c r="H30">
        <f>Table1[[#This Row],[5. Jumlah Pemilih (1+2+3+4+5) (JML)]]-Table1[[#This Row],[Jumlah Suara Sah Calon Presiden dan Wakil Presiden]]</f>
        <v>756546</v>
      </c>
      <c r="I30">
        <f>(Table1[[#This Row],[Jumlah Tidak Memilih dan Suara Tidak Sah]]/Table1[[#This Row],[5. Jumlah Pemilih (1+2+3+4+5) (JML)]])*100</f>
        <v>29.954518620758471</v>
      </c>
      <c r="J30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K30">
        <f>(Table1[[#This Row],[H. Prabowo Subianto - Ir. M. H. Hatta Rajasa]]-Table1[[#This Row],[Ir. H. Joko Widodo - Drs. H. M. Jusuf Kalla]])</f>
        <v>-26471</v>
      </c>
      <c r="L30">
        <f>(Table1[[#This Row],[Selisih Suara]]/Table1[[#This Row],[Jumlah Suara Sah Calon Presiden dan Wakil Presiden]])*100</f>
        <v>-1.4962950150443473</v>
      </c>
    </row>
    <row r="31" spans="1:12" x14ac:dyDescent="0.2">
      <c r="A31">
        <v>496</v>
      </c>
      <c r="B31" t="s">
        <v>35</v>
      </c>
      <c r="C31" t="s">
        <v>35</v>
      </c>
      <c r="D31">
        <v>5941085</v>
      </c>
      <c r="E31">
        <v>2132163</v>
      </c>
      <c r="F31">
        <v>2027049</v>
      </c>
      <c r="G31">
        <v>4159212</v>
      </c>
      <c r="H31">
        <f>Table1[[#This Row],[5. Jumlah Pemilih (1+2+3+4+5) (JML)]]-Table1[[#This Row],[Jumlah Suara Sah Calon Presiden dan Wakil Presiden]]</f>
        <v>1781873</v>
      </c>
      <c r="I31">
        <f>(Table1[[#This Row],[Jumlah Tidak Memilih dan Suara Tidak Sah]]/Table1[[#This Row],[5. Jumlah Pemilih (1+2+3+4+5) (JML)]])*100</f>
        <v>29.992383546103113</v>
      </c>
      <c r="J31" t="str">
        <f>IF(Table1[[#This Row],[H. Prabowo Subianto - Ir. M. H. Hatta Rajasa]]&gt;Table1[[#This Row],[Ir. H. Joko Widodo - Drs. H. M. Jusuf Kalla]],"H. Prabowo Subianto - Ir. M. H. Hatta Rajasa","Ir. H. Joko Widodo - Drs. H. M. Jusuf Kalla")</f>
        <v>H. Prabowo Subianto - Ir. M. H. Hatta Rajasa</v>
      </c>
      <c r="K31">
        <f>(Table1[[#This Row],[H. Prabowo Subianto - Ir. M. H. Hatta Rajasa]]-Table1[[#This Row],[Ir. H. Joko Widodo - Drs. H. M. Jusuf Kalla]])</f>
        <v>105114</v>
      </c>
      <c r="L31">
        <f>(Table1[[#This Row],[Selisih Suara]]/Table1[[#This Row],[Jumlah Suara Sah Calon Presiden dan Wakil Presiden]])*100</f>
        <v>2.5272575670583755</v>
      </c>
    </row>
    <row r="32" spans="1:12" x14ac:dyDescent="0.2">
      <c r="A32">
        <v>507</v>
      </c>
      <c r="B32" t="s">
        <v>36</v>
      </c>
      <c r="C32" t="s">
        <v>36</v>
      </c>
      <c r="D32">
        <v>1396279</v>
      </c>
      <c r="E32">
        <v>433173</v>
      </c>
      <c r="F32">
        <v>523669</v>
      </c>
      <c r="G32">
        <v>956842</v>
      </c>
      <c r="H32">
        <f>Table1[[#This Row],[5. Jumlah Pemilih (1+2+3+4+5) (JML)]]-Table1[[#This Row],[Jumlah Suara Sah Calon Presiden dan Wakil Presiden]]</f>
        <v>439437</v>
      </c>
      <c r="I32">
        <f>(Table1[[#This Row],[Jumlah Tidak Memilih dan Suara Tidak Sah]]/Table1[[#This Row],[5. Jumlah Pemilih (1+2+3+4+5) (JML)]])*100</f>
        <v>31.472005236775747</v>
      </c>
      <c r="J32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K32">
        <f>(Table1[[#This Row],[H. Prabowo Subianto - Ir. M. H. Hatta Rajasa]]-Table1[[#This Row],[Ir. H. Joko Widodo - Drs. H. M. Jusuf Kalla]])</f>
        <v>-90496</v>
      </c>
      <c r="L32">
        <f>(Table1[[#This Row],[Selisih Suara]]/Table1[[#This Row],[Jumlah Suara Sah Calon Presiden dan Wakil Presiden]])*100</f>
        <v>-9.4577788182374949</v>
      </c>
    </row>
    <row r="33" spans="1:12" x14ac:dyDescent="0.2">
      <c r="A33">
        <v>522</v>
      </c>
      <c r="B33" t="s">
        <v>37</v>
      </c>
      <c r="C33" t="s">
        <v>37</v>
      </c>
      <c r="D33">
        <v>6070978</v>
      </c>
      <c r="E33">
        <v>2033924</v>
      </c>
      <c r="F33">
        <v>2299889</v>
      </c>
      <c r="G33">
        <v>4333813</v>
      </c>
      <c r="H33">
        <f>Table1[[#This Row],[5. Jumlah Pemilih (1+2+3+4+5) (JML)]]-Table1[[#This Row],[Jumlah Suara Sah Calon Presiden dan Wakil Presiden]]</f>
        <v>1737165</v>
      </c>
      <c r="I33">
        <f>(Table1[[#This Row],[Jumlah Tidak Memilih dan Suara Tidak Sah]]/Table1[[#This Row],[5. Jumlah Pemilih (1+2+3+4+5) (JML)]])*100</f>
        <v>28.614252925970085</v>
      </c>
      <c r="J33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K33">
        <f>(Table1[[#This Row],[H. Prabowo Subianto - Ir. M. H. Hatta Rajasa]]-Table1[[#This Row],[Ir. H. Joko Widodo - Drs. H. M. Jusuf Kalla]])</f>
        <v>-265965</v>
      </c>
      <c r="L33">
        <f>(Table1[[#This Row],[Selisih Suara]]/Table1[[#This Row],[Jumlah Suara Sah Calon Presiden dan Wakil Presiden]])*100</f>
        <v>-6.1369745302808409</v>
      </c>
    </row>
    <row r="34" spans="1:12" x14ac:dyDescent="0.2">
      <c r="A34">
        <v>530</v>
      </c>
      <c r="B34" t="s">
        <v>38</v>
      </c>
      <c r="C34" t="s">
        <v>38</v>
      </c>
      <c r="D34">
        <v>943944</v>
      </c>
      <c r="E34">
        <v>200706</v>
      </c>
      <c r="F34">
        <v>412359</v>
      </c>
      <c r="G34">
        <v>613065</v>
      </c>
      <c r="H34">
        <f>Table1[[#This Row],[5. Jumlah Pemilih (1+2+3+4+5) (JML)]]-Table1[[#This Row],[Jumlah Suara Sah Calon Presiden dan Wakil Presiden]]</f>
        <v>330879</v>
      </c>
      <c r="I34">
        <f>(Table1[[#This Row],[Jumlah Tidak Memilih dan Suara Tidak Sah]]/Table1[[#This Row],[5. Jumlah Pemilih (1+2+3+4+5) (JML)]])*100</f>
        <v>35.052820930055177</v>
      </c>
      <c r="J34" t="str">
        <f>IF(Table1[[#This Row],[H. Prabowo Subianto - Ir. M. H. Hatta Rajasa]]&gt;Table1[[#This Row],[Ir. H. Joko Widodo - Drs. H. M. Jusuf Kalla]],"H. Prabowo Subianto - Ir. M. H. Hatta Rajasa","Ir. H. Joko Widodo - Drs. H. M. Jusuf Kalla")</f>
        <v>Ir. H. Joko Widodo - Drs. H. M. Jusuf Kalla</v>
      </c>
      <c r="K34">
        <f>(Table1[[#This Row],[H. Prabowo Subianto - Ir. M. H. Hatta Rajasa]]-Table1[[#This Row],[Ir. H. Joko Widodo - Drs. H. M. Jusuf Kalla]])</f>
        <v>-211653</v>
      </c>
      <c r="L34">
        <f>(Table1[[#This Row],[Selisih Suara]]/Table1[[#This Row],[Jumlah Suara Sah Calon Presiden dan Wakil Presiden]])*100</f>
        <v>-34.523745442979134</v>
      </c>
    </row>
    <row r="35" spans="1:12" x14ac:dyDescent="0.2">
      <c r="G35" s="1"/>
      <c r="H35" s="1"/>
      <c r="I35" s="1"/>
      <c r="J35" s="1"/>
      <c r="K35" s="1"/>
      <c r="L3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PILPRES2014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2019-01-01T09:53:51Z</dcterms:created>
  <dcterms:modified xsi:type="dcterms:W3CDTF">2019-01-29T04:54:08Z</dcterms:modified>
</cp:coreProperties>
</file>