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04"/>
  <workbookPr codeName="ThisWorkbook" hidePivotFieldList="1"/>
  <mc:AlternateContent xmlns:mc="http://schemas.openxmlformats.org/markup-compatibility/2006">
    <mc:Choice Requires="x15">
      <x15ac:absPath xmlns:x15ac="http://schemas.microsoft.com/office/spreadsheetml/2010/11/ac" url="E:\"/>
    </mc:Choice>
  </mc:AlternateContent>
  <xr:revisionPtr revIDLastSave="0" documentId="8_{9AAE8FA3-A0E2-4C62-8BEF-15A428B68610}" xr6:coauthVersionLast="47" xr6:coauthVersionMax="47" xr10:uidLastSave="{00000000-0000-0000-0000-000000000000}"/>
  <bookViews>
    <workbookView xWindow="0" yWindow="0" windowWidth="16380" windowHeight="8190" tabRatio="500" firstSheet="2" xr2:uid="{00000000-000D-0000-FFFF-FFFF00000000}"/>
  </bookViews>
  <sheets>
    <sheet name="Data Sample" sheetId="1" r:id="rId1"/>
    <sheet name="Sheet2" sheetId="2" r:id="rId2"/>
    <sheet name="Sheet4" sheetId="7" r:id="rId3"/>
  </sheets>
  <definedNames>
    <definedName name="Slicer_Category">#N/A</definedName>
    <definedName name="Slicer_Category1">#N/A</definedName>
    <definedName name="Slicer_Quantity">#N/A</definedName>
    <definedName name="Slicer_Region">#N/A</definedName>
    <definedName name="Slicer_Region1">#N/A</definedName>
    <definedName name="Slicer_Segment">#N/A</definedName>
    <definedName name="Slicer_Segment1">#N/A</definedName>
    <definedName name="Slicer_Ship_Mode">#N/A</definedName>
    <definedName name="Slicer_Ship_Mode1">#N/A</definedName>
  </definedNames>
  <calcPr calcId="191028" iterateDelta="1E-4"/>
  <pivotCaches>
    <pivotCache cacheId="8926" r:id="rId4"/>
    <pivotCache cacheId="8927" r:id="rId5"/>
    <pivotCache cacheId="8928" r:id="rId6"/>
  </pivotCaches>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P5" i="1" l="1"/>
  <c r="P4" i="1"/>
  <c r="P3" i="1"/>
  <c r="P2" i="1"/>
  <c r="M4" i="1"/>
  <c r="M3" i="1"/>
  <c r="M2" i="1"/>
  <c r="O126" i="1"/>
</calcChain>
</file>

<file path=xl/sharedStrings.xml><?xml version="1.0" encoding="utf-8"?>
<sst xmlns="http://schemas.openxmlformats.org/spreadsheetml/2006/main" count="867" uniqueCount="32">
  <si>
    <t>Order Date</t>
  </si>
  <si>
    <t>Ship Mode</t>
  </si>
  <si>
    <t>Segment</t>
  </si>
  <si>
    <t>Region</t>
  </si>
  <si>
    <t>Category</t>
  </si>
  <si>
    <t>Sales</t>
  </si>
  <si>
    <t>Quantity</t>
  </si>
  <si>
    <t>Discount</t>
  </si>
  <si>
    <t>Profit</t>
  </si>
  <si>
    <t>Frequency</t>
  </si>
  <si>
    <t>Second Class</t>
  </si>
  <si>
    <t>Consumer</t>
  </si>
  <si>
    <t>South</t>
  </si>
  <si>
    <t>Furniture</t>
  </si>
  <si>
    <t>First Class</t>
  </si>
  <si>
    <t>Standard Class</t>
  </si>
  <si>
    <t>Central</t>
  </si>
  <si>
    <t>Corporate</t>
  </si>
  <si>
    <t>Same Day</t>
  </si>
  <si>
    <t>Office Supplies</t>
  </si>
  <si>
    <t>Home Office</t>
  </si>
  <si>
    <t>West</t>
  </si>
  <si>
    <t>Technology</t>
  </si>
  <si>
    <t>East</t>
  </si>
  <si>
    <t xml:space="preserve"> </t>
  </si>
  <si>
    <t>Sum of Sales</t>
  </si>
  <si>
    <t>Grand Total</t>
  </si>
  <si>
    <t>Sum of Profit</t>
  </si>
  <si>
    <t>Row Labels</t>
  </si>
  <si>
    <t>Sum of Quantity</t>
  </si>
  <si>
    <t>Count of Years</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</si>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</sst>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0.0%"/>
  </numFmts>
  <fonts count="4">
    <font>
      <sz val="11"/>
      <color theme="1"/>
      <name val="Calibri"/>
      <family val="2"/>
      <charset val="1"/>
    </font>
    <font>
      <b/>
      <sz val="11"/>
      <color theme="1"/>
      <name val="Calibri"/>
      <family val="2"/>
      <charset val="1"/>
    </font>
    <font>
      <sz val="12"/>
      <color rgb="FF000000"/>
      <name val="Calibri"/>
      <family val="2"/>
      <charset val="1"/>
    </font>
    <font>
      <sz val="11"/>
      <color theme="1"/>
      <name val="Calibri"/>
      <family val="2"/>
      <charset val="1"/>
    </font>
  </fonts>
  <fills count="3">
    <fill>
      <patternFill patternType="none"/>
    </fill>
    <fill>
      <patternFill patternType="gray125"/>
    </fill>
    <fill>
      <patternFill patternType="solid">
        <fgColor theme="2"/>
        <bgColor indexed="64"/>
      </patternFill>
    </fill>
  </fills>
  <borders count="10">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style="thin">
        <color auto="1"/>
      </right>
      <top/>
      <bottom/>
      <diagonal/>
    </border>
    <border>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s>
  <cellStyleXfs count="8">
    <xf numFmtId="0" fontId="0" fillId="0" borderId="0"/>
    <xf numFmtId="9" fontId="3" fillId="0" borderId="0" applyBorder="0" applyProtection="0"/>
    <xf numFmtId="0" fontId="3" fillId="0" borderId="0" applyBorder="0" applyProtection="0"/>
    <xf numFmtId="0" fontId="3" fillId="0" borderId="0" applyBorder="0" applyProtection="0"/>
    <xf numFmtId="0" fontId="3" fillId="0" borderId="0" applyBorder="0" applyProtection="0"/>
    <xf numFmtId="0" fontId="3" fillId="0" borderId="0" applyBorder="0" applyProtection="0">
      <alignment horizontal="left"/>
    </xf>
    <xf numFmtId="0" fontId="1" fillId="0" borderId="0" applyBorder="0" applyProtection="0">
      <alignment horizontal="left"/>
    </xf>
    <xf numFmtId="0" fontId="1" fillId="0" borderId="0" applyBorder="0" applyProtection="0"/>
  </cellStyleXfs>
  <cellXfs count="23">
    <xf numFmtId="0" fontId="0" fillId="0" borderId="0" xfId="0"/>
    <xf numFmtId="14" fontId="2" fillId="0" borderId="0" xfId="0" applyNumberFormat="1" applyFont="1"/>
    <xf numFmtId="0" fontId="2" fillId="0" borderId="0" xfId="0" applyFont="1"/>
    <xf numFmtId="164" fontId="2" fillId="0" borderId="0" xfId="0" applyNumberFormat="1" applyFont="1"/>
    <xf numFmtId="165" fontId="2" fillId="0" borderId="0" xfId="1" applyNumberFormat="1" applyFont="1" applyBorder="1" applyProtection="1"/>
    <xf numFmtId="14" fontId="0" fillId="0" borderId="0" xfId="0" applyNumberFormat="1"/>
    <xf numFmtId="164" fontId="0" fillId="0" borderId="0" xfId="0" applyNumberFormat="1"/>
    <xf numFmtId="165" fontId="0" fillId="0" borderId="0" xfId="1" applyNumberFormat="1" applyFont="1" applyBorder="1" applyProtection="1"/>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6" xfId="0" applyBorder="1" applyAlignment="1">
      <alignment horizontal="left"/>
    </xf>
    <xf numFmtId="0" fontId="0" fillId="0" borderId="0" xfId="0" applyAlignment="1">
      <alignment horizontal="left"/>
    </xf>
    <xf numFmtId="0" fontId="0" fillId="0" borderId="7" xfId="0" applyBorder="1" applyAlignment="1">
      <alignment horizontal="left"/>
    </xf>
    <xf numFmtId="0" fontId="0" fillId="0" borderId="4" xfId="0" applyBorder="1"/>
    <xf numFmtId="0" fontId="0" fillId="0" borderId="5" xfId="0" applyBorder="1"/>
    <xf numFmtId="0" fontId="0" fillId="0" borderId="8" xfId="0" applyBorder="1"/>
    <xf numFmtId="0" fontId="0" fillId="0" borderId="0" xfId="0" pivotButton="1"/>
    <xf numFmtId="0" fontId="0" fillId="0" borderId="0" xfId="0" pivotButton="1" applyAlignment="1">
      <alignment horizontal="center"/>
    </xf>
    <xf numFmtId="0" fontId="0" fillId="0" borderId="0" xfId="0" applyAlignment="1">
      <alignment horizontal="center"/>
    </xf>
    <xf numFmtId="0" fontId="0" fillId="0" borderId="0" xfId="0" applyAlignment="1">
      <alignment horizontal="center" vertical="center" wrapText="1"/>
    </xf>
    <xf numFmtId="2" fontId="0" fillId="0" borderId="0" xfId="0" applyNumberFormat="1"/>
    <xf numFmtId="0" fontId="0" fillId="2" borderId="9" xfId="0" applyFill="1" applyBorder="1"/>
  </cellXfs>
  <cellStyles count="8">
    <cellStyle name="Normal" xfId="0" builtinId="0"/>
    <cellStyle name="Percent" xfId="1" builtinId="5"/>
    <cellStyle name="Pivot Table Category" xfId="5" xr:uid="{00000000-0005-0000-0000-000009000000}"/>
    <cellStyle name="Pivot Table Corner" xfId="2" xr:uid="{00000000-0005-0000-0000-000006000000}"/>
    <cellStyle name="Pivot Table Field" xfId="4" xr:uid="{00000000-0005-0000-0000-000008000000}"/>
    <cellStyle name="Pivot Table Result" xfId="7" xr:uid="{00000000-0005-0000-0000-00000B000000}"/>
    <cellStyle name="Pivot Table Title" xfId="6" xr:uid="{00000000-0005-0000-0000-00000A000000}"/>
    <cellStyle name="Pivot Table Value" xfId="3" xr:uid="{00000000-0005-0000-0000-000007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9C9C9"/>
      <rgbColor rgb="FF5B9BD5"/>
      <rgbColor rgb="FFA6A6A6"/>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2D050"/>
      <rgbColor rgb="FFFFC000"/>
      <rgbColor rgb="FFFF9900"/>
      <rgbColor rgb="FFED7D31"/>
      <rgbColor rgb="FF595959"/>
      <rgbColor rgb="FFA5A5A5"/>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5.xml"/><Relationship Id="rId5" Type="http://schemas.openxmlformats.org/officeDocument/2006/relationships/pivotCacheDefinition" Target="pivotCache/pivotCacheDefinition2.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pivotCacheDefinition" Target="pivotCache/pivotCacheDefinition1.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[Samples for Python.xlsx]Sheet2!PivotTable4</c:name>
    <c:fmtId val="8"/>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solidFill>
            <a:schemeClr val="accent6"/>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6"/>
          </a:solidFill>
          <a:ln>
            <a:noFill/>
          </a:ln>
          <a:effectLst>
            <a:outerShdw blurRad="317500" algn="ctr" rotWithShape="0">
              <a:prstClr val="black">
                <a:alpha val="25000"/>
              </a:prstClr>
            </a:outerShdw>
          </a:effectLst>
        </c:spPr>
      </c:pivotFmt>
      <c:pivotFmt>
        <c:idx val="8"/>
        <c:spPr>
          <a:solidFill>
            <a:schemeClr val="accent6"/>
          </a:solidFill>
          <a:ln>
            <a:noFill/>
          </a:ln>
          <a:effectLst>
            <a:outerShdw blurRad="317500" algn="ctr" rotWithShape="0">
              <a:prstClr val="black">
                <a:alpha val="25000"/>
              </a:prstClr>
            </a:outerShdw>
          </a:effectLst>
        </c:spPr>
      </c:pivotFmt>
      <c:pivotFmt>
        <c:idx val="9"/>
        <c:spPr>
          <a:solidFill>
            <a:schemeClr val="accent6"/>
          </a:solidFill>
          <a:ln>
            <a:noFill/>
          </a:ln>
          <a:effectLst>
            <a:outerShdw blurRad="317500" algn="ctr" rotWithShape="0">
              <a:prstClr val="black">
                <a:alpha val="25000"/>
              </a:prstClr>
            </a:outerShdw>
          </a:effectLst>
        </c:spPr>
      </c:pivotFmt>
      <c:pivotFmt>
        <c:idx val="10"/>
        <c:spPr>
          <a:solidFill>
            <a:schemeClr val="accent6"/>
          </a:solidFill>
          <a:ln>
            <a:noFill/>
          </a:ln>
          <a:effectLst>
            <a:outerShdw blurRad="317500" algn="ctr" rotWithShape="0">
              <a:prstClr val="black">
                <a:alpha val="25000"/>
              </a:prstClr>
            </a:outerShdw>
          </a:effectLst>
        </c:spPr>
      </c:pivotFmt>
    </c:pivotFmts>
    <c:plotArea>
      <c:layout/>
      <c:pieChart>
        <c:varyColors val="1"/>
        <c:ser>
          <c:idx val="0"/>
          <c:order val="0"/>
          <c:tx>
            <c:strRef>
              <c:f>Sheet2!$E$10</c:f>
              <c:strCache>
                <c:ptCount val="1"/>
                <c:pt idx="0">
                  <c:v>Total</c:v>
                </c:pt>
              </c:strCache>
            </c:strRef>
          </c:tx>
          <c:dPt>
            <c:idx val="0"/>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653F-4FC2-82D4-190F92E3DE71}"/>
              </c:ext>
            </c:extLst>
          </c:dPt>
          <c:dPt>
            <c:idx val="1"/>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653F-4FC2-82D4-190F92E3DE71}"/>
              </c:ext>
            </c:extLst>
          </c:dPt>
          <c:dPt>
            <c:idx val="2"/>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653F-4FC2-82D4-190F92E3DE71}"/>
              </c:ext>
            </c:extLst>
          </c:dPt>
          <c:dPt>
            <c:idx val="3"/>
            <c:bubble3D val="0"/>
            <c:spPr>
              <a:solidFill>
                <a:schemeClr val="accent6">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653F-4FC2-82D4-190F92E3DE7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Sheet2!$D$11:$D$15</c:f>
              <c:strCache>
                <c:ptCount val="4"/>
                <c:pt idx="0">
                  <c:v>First Class</c:v>
                </c:pt>
                <c:pt idx="1">
                  <c:v>Same Day</c:v>
                </c:pt>
                <c:pt idx="2">
                  <c:v>Second Class</c:v>
                </c:pt>
                <c:pt idx="3">
                  <c:v>Standard Class</c:v>
                </c:pt>
              </c:strCache>
            </c:strRef>
          </c:cat>
          <c:val>
            <c:numRef>
              <c:f>Sheet2!$E$11:$E$15</c:f>
              <c:numCache>
                <c:formatCode>General</c:formatCode>
                <c:ptCount val="4"/>
                <c:pt idx="0">
                  <c:v>130</c:v>
                </c:pt>
                <c:pt idx="1">
                  <c:v>37</c:v>
                </c:pt>
                <c:pt idx="2">
                  <c:v>175</c:v>
                </c:pt>
                <c:pt idx="3">
                  <c:v>437</c:v>
                </c:pt>
              </c:numCache>
            </c:numRef>
          </c:val>
          <c:extLst>
            <c:ext xmlns:c16="http://schemas.microsoft.com/office/drawing/2014/chart" uri="{C3380CC4-5D6E-409C-BE32-E72D297353CC}">
              <c16:uniqueId val="{00000008-653F-4FC2-82D4-190F92E3DE71}"/>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[Samples for Python.xlsx]Sheet2!PivotTable3</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Sheet2!$B$10</c:f>
              <c:strCache>
                <c:ptCount val="1"/>
                <c:pt idx="0">
                  <c:v>Total</c:v>
                </c:pt>
              </c:strCache>
            </c:strRef>
          </c:tx>
          <c:spPr>
            <a:solidFill>
              <a:schemeClr val="accent1"/>
            </a:solidFill>
            <a:ln>
              <a:noFill/>
            </a:ln>
            <a:effectLst/>
          </c:spPr>
          <c:invertIfNegative val="0"/>
          <c:cat>
            <c:strRef>
              <c:f>Sheet2!$A$11:$A$15</c:f>
              <c:strCache>
                <c:ptCount val="4"/>
                <c:pt idx="0">
                  <c:v>First Class</c:v>
                </c:pt>
                <c:pt idx="1">
                  <c:v>Same Day</c:v>
                </c:pt>
                <c:pt idx="2">
                  <c:v>Second Class</c:v>
                </c:pt>
                <c:pt idx="3">
                  <c:v>Standard Class</c:v>
                </c:pt>
              </c:strCache>
            </c:strRef>
          </c:cat>
          <c:val>
            <c:numRef>
              <c:f>Sheet2!$B$11:$B$15</c:f>
              <c:numCache>
                <c:formatCode>\$#,##0.00</c:formatCode>
                <c:ptCount val="4"/>
                <c:pt idx="0">
                  <c:v>-67.941799999999958</c:v>
                </c:pt>
                <c:pt idx="1">
                  <c:v>58.247500000000102</c:v>
                </c:pt>
                <c:pt idx="2">
                  <c:v>681.60489999999993</c:v>
                </c:pt>
                <c:pt idx="3">
                  <c:v>3157.9842999999996</c:v>
                </c:pt>
              </c:numCache>
            </c:numRef>
          </c:val>
          <c:extLst>
            <c:ext xmlns:c16="http://schemas.microsoft.com/office/drawing/2014/chart" uri="{C3380CC4-5D6E-409C-BE32-E72D297353CC}">
              <c16:uniqueId val="{00000000-93A2-4B3B-B5CD-23ED482BEE8C}"/>
            </c:ext>
          </c:extLst>
        </c:ser>
        <c:dLbls>
          <c:showLegendKey val="0"/>
          <c:showVal val="0"/>
          <c:showCatName val="0"/>
          <c:showSerName val="0"/>
          <c:showPercent val="0"/>
          <c:showBubbleSize val="0"/>
        </c:dLbls>
        <c:gapWidth val="219"/>
        <c:overlap val="-27"/>
        <c:axId val="1608598063"/>
        <c:axId val="1609184623"/>
      </c:barChart>
      <c:catAx>
        <c:axId val="1608598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9184623"/>
        <c:crosses val="autoZero"/>
        <c:auto val="1"/>
        <c:lblAlgn val="ctr"/>
        <c:lblOffset val="100"/>
        <c:noMultiLvlLbl val="0"/>
      </c:catAx>
      <c:valAx>
        <c:axId val="160918462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8598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[Samples for Python.xlsx]Sheet2!PivotTable2</c:name>
    <c:fmtId val="3"/>
  </c:pivotSource>
  <c:chart>
    <c:autoTitleDeleted val="0"/>
    <c:pivotFmts>
      <c:pivotFmt>
        <c:idx val="0"/>
      </c:pivotFmt>
      <c:pivotFmt>
        <c:idx val="1"/>
      </c:pivotFmt>
      <c:pivotFmt>
        <c:idx val="2"/>
      </c:pivotFmt>
      <c:pivotFmt>
        <c:idx val="3"/>
      </c:pivotFmt>
      <c:pivotFmt>
        <c:idx val="4"/>
      </c:pivotFmt>
      <c:pivotFmt>
        <c:idx val="5"/>
      </c:pivotFmt>
      <c:pivotFmt>
        <c:idx val="6"/>
        <c:spPr>
          <a:solidFill>
            <a:schemeClr val="accent1"/>
          </a:solidFill>
          <a:ln>
            <a:noFill/>
          </a:ln>
          <a:effectLst/>
        </c:spPr>
        <c:marker>
          <c:spPr>
            <a:solidFill>
              <a:schemeClr val="accent1"/>
            </a:solidFill>
            <a:ln w="9525">
              <a:solidFill>
                <a:schemeClr val="accent1"/>
              </a:solidFill>
            </a:ln>
            <a:effectLst/>
          </c:spPr>
        </c:marker>
      </c:pivotFmt>
      <c:pivotFmt>
        <c:idx val="7"/>
        <c:spPr>
          <a:solidFill>
            <a:schemeClr val="accent1"/>
          </a:solidFill>
          <a:ln>
            <a:noFill/>
          </a:ln>
          <a:effectLst/>
        </c:spPr>
        <c:marker>
          <c:spPr>
            <a:solidFill>
              <a:schemeClr val="accent1"/>
            </a:solidFill>
            <a:ln w="9525">
              <a:solidFill>
                <a:schemeClr val="accent1"/>
              </a:solidFill>
            </a:ln>
            <a:effectLst/>
          </c:spPr>
        </c:marker>
      </c:pivotFmt>
      <c:pivotFmt>
        <c:idx val="8"/>
        <c:spPr>
          <a:solidFill>
            <a:schemeClr val="accent1"/>
          </a:solidFill>
          <a:ln>
            <a:noFill/>
          </a:ln>
          <a:effectLst/>
        </c:spPr>
        <c:marker>
          <c:spPr>
            <a:solidFill>
              <a:schemeClr val="accent1"/>
            </a:solidFill>
            <a:ln w="9525">
              <a:solidFill>
                <a:schemeClr val="accent1"/>
              </a:solidFill>
            </a:ln>
            <a:effectLst/>
          </c:spPr>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1"/>
          </a:solidFill>
          <a:ln>
            <a:noFill/>
          </a:ln>
          <a:effectLst/>
        </c:spPr>
        <c:marker>
          <c:symbol val="none"/>
        </c:marker>
      </c:pivotFmt>
      <c:pivotFmt>
        <c:idx val="207"/>
        <c:spPr>
          <a:solidFill>
            <a:schemeClr val="accent1"/>
          </a:solidFill>
          <a:ln>
            <a:noFill/>
          </a:ln>
          <a:effectLst/>
        </c:spPr>
        <c:marker>
          <c:symbol val="none"/>
        </c:marker>
      </c:pivotFmt>
      <c:pivotFmt>
        <c:idx val="2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0"/>
        <c:spPr>
          <a:solidFill>
            <a:schemeClr val="accent1"/>
          </a:solidFill>
          <a:ln>
            <a:noFill/>
          </a:ln>
          <a:effectLst/>
        </c:spPr>
        <c:marker>
          <c:symbol val="none"/>
        </c:marker>
      </c:pivotFmt>
      <c:pivotFmt>
        <c:idx val="211"/>
        <c:spPr>
          <a:solidFill>
            <a:schemeClr val="accent1"/>
          </a:solidFill>
          <a:ln>
            <a:noFill/>
          </a:ln>
          <a:effectLst/>
        </c:spPr>
        <c:marker>
          <c:symbol val="none"/>
        </c:marker>
      </c:pivotFmt>
      <c:pivotFmt>
        <c:idx val="212"/>
        <c:spPr>
          <a:solidFill>
            <a:schemeClr val="accent1"/>
          </a:solidFill>
          <a:ln>
            <a:noFill/>
          </a:ln>
          <a:effectLst/>
        </c:spPr>
        <c:marker>
          <c:symbol val="none"/>
        </c:marker>
      </c:pivotFmt>
      <c:pivotFmt>
        <c:idx val="213"/>
        <c:spPr>
          <a:solidFill>
            <a:schemeClr val="accent1"/>
          </a:solidFill>
          <a:ln>
            <a:noFill/>
          </a:ln>
          <a:effectLst/>
        </c:spPr>
        <c:marker>
          <c:symbol val="none"/>
        </c:marker>
      </c:pivotFmt>
      <c:pivotFmt>
        <c:idx val="2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7"/>
        <c:spPr>
          <a:solidFill>
            <a:schemeClr val="accent1"/>
          </a:solidFill>
          <a:ln>
            <a:noFill/>
          </a:ln>
          <a:effectLst/>
        </c:spPr>
        <c:marker>
          <c:symbol val="none"/>
        </c:marker>
      </c:pivotFmt>
      <c:pivotFmt>
        <c:idx val="218"/>
        <c:spPr>
          <a:solidFill>
            <a:schemeClr val="accent1"/>
          </a:solidFill>
          <a:ln>
            <a:noFill/>
          </a:ln>
          <a:effectLst/>
        </c:spPr>
        <c:marker>
          <c:symbol val="none"/>
        </c:marker>
      </c:pivotFmt>
      <c:pivotFmt>
        <c:idx val="219"/>
        <c:spPr>
          <a:solidFill>
            <a:schemeClr val="accent1"/>
          </a:solidFill>
          <a:ln>
            <a:noFill/>
          </a:ln>
          <a:effectLst/>
        </c:spPr>
        <c:marker>
          <c:symbol val="none"/>
        </c:marker>
      </c:pivotFmt>
      <c:pivotFmt>
        <c:idx val="220"/>
        <c:spPr>
          <a:solidFill>
            <a:schemeClr val="accent1"/>
          </a:solidFill>
          <a:ln>
            <a:noFill/>
          </a:ln>
          <a:effectLst/>
        </c:spPr>
        <c:marker>
          <c:symbol val="none"/>
        </c:marker>
      </c:pivotFmt>
      <c:pivotFmt>
        <c:idx val="2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067825896762905"/>
          <c:y val="0.15638670166229221"/>
          <c:w val="0.62198337707786522"/>
          <c:h val="0.65853091280256637"/>
        </c:manualLayout>
      </c:layout>
      <c:barChart>
        <c:barDir val="col"/>
        <c:grouping val="clustered"/>
        <c:varyColors val="0"/>
        <c:ser>
          <c:idx val="0"/>
          <c:order val="0"/>
          <c:tx>
            <c:strRef>
              <c:f>Sheet2!$E$3:$E$4</c:f>
              <c:strCache>
                <c:ptCount val="1"/>
                <c:pt idx="0">
                  <c:v>Consumer</c:v>
                </c:pt>
              </c:strCache>
            </c:strRef>
          </c:tx>
          <c:spPr>
            <a:solidFill>
              <a:schemeClr val="accent1">
                <a:tint val="65000"/>
              </a:schemeClr>
            </a:solidFill>
            <a:ln>
              <a:noFill/>
            </a:ln>
            <a:effectLst/>
          </c:spPr>
          <c:invertIfNegative val="0"/>
          <c:cat>
            <c:strRef>
              <c:f>Sheet2!$D$5:$D$9</c:f>
              <c:strCache>
                <c:ptCount val="4"/>
                <c:pt idx="0">
                  <c:v>Central</c:v>
                </c:pt>
                <c:pt idx="1">
                  <c:v>East</c:v>
                </c:pt>
                <c:pt idx="2">
                  <c:v>South</c:v>
                </c:pt>
                <c:pt idx="3">
                  <c:v>West</c:v>
                </c:pt>
              </c:strCache>
            </c:strRef>
          </c:cat>
          <c:val>
            <c:numRef>
              <c:f>Sheet2!$E$5:$E$9</c:f>
              <c:numCache>
                <c:formatCode>General</c:formatCode>
                <c:ptCount val="4"/>
                <c:pt idx="0">
                  <c:v>9427.1418000000012</c:v>
                </c:pt>
                <c:pt idx="1">
                  <c:v>6943.5410000000002</c:v>
                </c:pt>
                <c:pt idx="2">
                  <c:v>3706.2090000000003</c:v>
                </c:pt>
                <c:pt idx="3">
                  <c:v>5556.0319999999992</c:v>
                </c:pt>
              </c:numCache>
            </c:numRef>
          </c:val>
          <c:extLst>
            <c:ext xmlns:c16="http://schemas.microsoft.com/office/drawing/2014/chart" uri="{C3380CC4-5D6E-409C-BE32-E72D297353CC}">
              <c16:uniqueId val="{00000000-04F4-4ABC-BAF5-CE59CA8771B9}"/>
            </c:ext>
          </c:extLst>
        </c:ser>
        <c:ser>
          <c:idx val="1"/>
          <c:order val="1"/>
          <c:tx>
            <c:strRef>
              <c:f>Sheet2!$F$3:$F$4</c:f>
              <c:strCache>
                <c:ptCount val="1"/>
                <c:pt idx="0">
                  <c:v>Corporate</c:v>
                </c:pt>
              </c:strCache>
            </c:strRef>
          </c:tx>
          <c:spPr>
            <a:solidFill>
              <a:schemeClr val="accent1"/>
            </a:solidFill>
            <a:ln>
              <a:noFill/>
            </a:ln>
            <a:effectLst/>
          </c:spPr>
          <c:invertIfNegative val="0"/>
          <c:cat>
            <c:strRef>
              <c:f>Sheet2!$D$5:$D$9</c:f>
              <c:strCache>
                <c:ptCount val="4"/>
                <c:pt idx="0">
                  <c:v>Central</c:v>
                </c:pt>
                <c:pt idx="1">
                  <c:v>East</c:v>
                </c:pt>
                <c:pt idx="2">
                  <c:v>South</c:v>
                </c:pt>
                <c:pt idx="3">
                  <c:v>West</c:v>
                </c:pt>
              </c:strCache>
            </c:strRef>
          </c:cat>
          <c:val>
            <c:numRef>
              <c:f>Sheet2!$F$5:$F$9</c:f>
              <c:numCache>
                <c:formatCode>General</c:formatCode>
                <c:ptCount val="4"/>
                <c:pt idx="0">
                  <c:v>618.24</c:v>
                </c:pt>
                <c:pt idx="1">
                  <c:v>1483.9150000000002</c:v>
                </c:pt>
                <c:pt idx="2">
                  <c:v>981.46300000000019</c:v>
                </c:pt>
                <c:pt idx="3">
                  <c:v>7056.0739999999987</c:v>
                </c:pt>
              </c:numCache>
            </c:numRef>
          </c:val>
          <c:extLst>
            <c:ext xmlns:c16="http://schemas.microsoft.com/office/drawing/2014/chart" uri="{C3380CC4-5D6E-409C-BE32-E72D297353CC}">
              <c16:uniqueId val="{0000018D-04F4-4ABC-BAF5-CE59CA8771B9}"/>
            </c:ext>
          </c:extLst>
        </c:ser>
        <c:ser>
          <c:idx val="2"/>
          <c:order val="2"/>
          <c:tx>
            <c:strRef>
              <c:f>Sheet2!$G$3:$G$4</c:f>
              <c:strCache>
                <c:ptCount val="1"/>
                <c:pt idx="0">
                  <c:v>Home Office</c:v>
                </c:pt>
              </c:strCache>
            </c:strRef>
          </c:tx>
          <c:spPr>
            <a:solidFill>
              <a:schemeClr val="accent1">
                <a:shade val="65000"/>
              </a:schemeClr>
            </a:solidFill>
            <a:ln>
              <a:noFill/>
            </a:ln>
            <a:effectLst/>
          </c:spPr>
          <c:invertIfNegative val="0"/>
          <c:cat>
            <c:strRef>
              <c:f>Sheet2!$D$5:$D$9</c:f>
              <c:strCache>
                <c:ptCount val="4"/>
                <c:pt idx="0">
                  <c:v>Central</c:v>
                </c:pt>
                <c:pt idx="1">
                  <c:v>East</c:v>
                </c:pt>
                <c:pt idx="2">
                  <c:v>South</c:v>
                </c:pt>
                <c:pt idx="3">
                  <c:v>West</c:v>
                </c:pt>
              </c:strCache>
            </c:strRef>
          </c:cat>
          <c:val>
            <c:numRef>
              <c:f>Sheet2!$G$5:$G$9</c:f>
              <c:numCache>
                <c:formatCode>General</c:formatCode>
                <c:ptCount val="4"/>
                <c:pt idx="0">
                  <c:v>535.77399999999989</c:v>
                </c:pt>
                <c:pt idx="1">
                  <c:v>3181.136</c:v>
                </c:pt>
                <c:pt idx="2">
                  <c:v>1033.22</c:v>
                </c:pt>
                <c:pt idx="3">
                  <c:v>893.70799999999997</c:v>
                </c:pt>
              </c:numCache>
            </c:numRef>
          </c:val>
          <c:extLst>
            <c:ext xmlns:c16="http://schemas.microsoft.com/office/drawing/2014/chart" uri="{C3380CC4-5D6E-409C-BE32-E72D297353CC}">
              <c16:uniqueId val="{0000018E-04F4-4ABC-BAF5-CE59CA8771B9}"/>
            </c:ext>
          </c:extLst>
        </c:ser>
        <c:dLbls>
          <c:showLegendKey val="0"/>
          <c:showVal val="0"/>
          <c:showCatName val="0"/>
          <c:showSerName val="0"/>
          <c:showPercent val="0"/>
          <c:showBubbleSize val="0"/>
        </c:dLbls>
        <c:gapWidth val="150"/>
        <c:axId val="1608600863"/>
        <c:axId val="1616406095"/>
      </c:barChart>
      <c:catAx>
        <c:axId val="1608600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6406095"/>
        <c:crosses val="autoZero"/>
        <c:auto val="1"/>
        <c:lblAlgn val="ctr"/>
        <c:lblOffset val="100"/>
        <c:noMultiLvlLbl val="0"/>
      </c:catAx>
      <c:valAx>
        <c:axId val="1616406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86008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[Samples for Python.xlsx]Sheet2!PivotTable12</c:name>
    <c:fmtId val="0"/>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6"/>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1"/>
          <c:order val="1"/>
          <c:tx>
            <c:strRef>
              <c:f>Sheet2!$C$18:$C$19</c:f>
              <c:strCache>
                <c:ptCount val="1"/>
                <c:pt idx="0">
                  <c:v>Corporate</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Sheet2!$A$20:$A$24</c:f>
              <c:strCache>
                <c:ptCount val="4"/>
                <c:pt idx="0">
                  <c:v>First Class</c:v>
                </c:pt>
                <c:pt idx="1">
                  <c:v>Same Day</c:v>
                </c:pt>
                <c:pt idx="2">
                  <c:v>Second Class</c:v>
                </c:pt>
                <c:pt idx="3">
                  <c:v>Standard Class</c:v>
                </c:pt>
              </c:strCache>
            </c:strRef>
          </c:cat>
          <c:val>
            <c:numRef>
              <c:f>Sheet2!$C$20:$C$24</c:f>
              <c:numCache>
                <c:formatCode>General</c:formatCode>
                <c:ptCount val="4"/>
                <c:pt idx="0">
                  <c:v>11</c:v>
                </c:pt>
                <c:pt idx="1">
                  <c:v>2</c:v>
                </c:pt>
                <c:pt idx="2">
                  <c:v>6</c:v>
                </c:pt>
                <c:pt idx="3">
                  <c:v>32</c:v>
                </c:pt>
              </c:numCache>
            </c:numRef>
          </c:val>
          <c:smooth val="0"/>
          <c:extLst>
            <c:ext xmlns:c16="http://schemas.microsoft.com/office/drawing/2014/chart" uri="{C3380CC4-5D6E-409C-BE32-E72D297353CC}">
              <c16:uniqueId val="{00000018-B061-4468-8BC6-ED647CE6E4DE}"/>
            </c:ext>
          </c:extLst>
        </c:ser>
        <c:ser>
          <c:idx val="2"/>
          <c:order val="2"/>
          <c:tx>
            <c:strRef>
              <c:f>Sheet2!$D$18:$D$19</c:f>
              <c:strCache>
                <c:ptCount val="1"/>
                <c:pt idx="0">
                  <c:v>Home Office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Sheet2!$A$20:$A$24</c:f>
              <c:strCache>
                <c:ptCount val="4"/>
                <c:pt idx="0">
                  <c:v>First Class</c:v>
                </c:pt>
                <c:pt idx="1">
                  <c:v>Same Day</c:v>
                </c:pt>
                <c:pt idx="2">
                  <c:v>Second Class</c:v>
                </c:pt>
                <c:pt idx="3">
                  <c:v>Standard Class</c:v>
                </c:pt>
              </c:strCache>
            </c:strRef>
          </c:cat>
          <c:val>
            <c:numRef>
              <c:f>Sheet2!$D$20:$D$24</c:f>
              <c:numCache>
                <c:formatCode>General</c:formatCode>
                <c:ptCount val="4"/>
                <c:pt idx="0">
                  <c:v>3</c:v>
                </c:pt>
                <c:pt idx="1">
                  <c:v>2</c:v>
                </c:pt>
                <c:pt idx="2">
                  <c:v>7</c:v>
                </c:pt>
                <c:pt idx="3">
                  <c:v>20</c:v>
                </c:pt>
              </c:numCache>
            </c:numRef>
          </c:val>
          <c:smooth val="0"/>
          <c:extLst>
            <c:ext xmlns:c16="http://schemas.microsoft.com/office/drawing/2014/chart" uri="{C3380CC4-5D6E-409C-BE32-E72D297353CC}">
              <c16:uniqueId val="{00000019-B061-4468-8BC6-ED647CE6E4DE}"/>
            </c:ext>
          </c:extLst>
        </c:ser>
        <c:dLbls>
          <c:showLegendKey val="0"/>
          <c:showVal val="0"/>
          <c:showCatName val="0"/>
          <c:showSerName val="0"/>
          <c:showPercent val="0"/>
          <c:showBubbleSize val="0"/>
        </c:dLbls>
        <c:marker val="1"/>
        <c:smooth val="0"/>
        <c:axId val="1879248767"/>
        <c:axId val="1703128655"/>
      </c:lineChart>
      <c:lineChart>
        <c:grouping val="standard"/>
        <c:varyColors val="0"/>
        <c:ser>
          <c:idx val="0"/>
          <c:order val="0"/>
          <c:tx>
            <c:strRef>
              <c:f>Sheet2!$B$18:$B$19</c:f>
              <c:strCache>
                <c:ptCount val="1"/>
                <c:pt idx="0">
                  <c:v>Consumer</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Sheet2!$A$20:$A$24</c:f>
              <c:strCache>
                <c:ptCount val="4"/>
                <c:pt idx="0">
                  <c:v>First Class</c:v>
                </c:pt>
                <c:pt idx="1">
                  <c:v>Same Day</c:v>
                </c:pt>
                <c:pt idx="2">
                  <c:v>Second Class</c:v>
                </c:pt>
                <c:pt idx="3">
                  <c:v>Standard Class</c:v>
                </c:pt>
              </c:strCache>
            </c:strRef>
          </c:cat>
          <c:val>
            <c:numRef>
              <c:f>Sheet2!$B$20:$B$24</c:f>
              <c:numCache>
                <c:formatCode>General</c:formatCode>
                <c:ptCount val="4"/>
                <c:pt idx="0">
                  <c:v>19</c:v>
                </c:pt>
                <c:pt idx="1">
                  <c:v>4</c:v>
                </c:pt>
                <c:pt idx="2">
                  <c:v>28</c:v>
                </c:pt>
                <c:pt idx="3">
                  <c:v>66</c:v>
                </c:pt>
              </c:numCache>
            </c:numRef>
          </c:val>
          <c:smooth val="0"/>
          <c:extLst>
            <c:ext xmlns:c16="http://schemas.microsoft.com/office/drawing/2014/chart" uri="{C3380CC4-5D6E-409C-BE32-E72D297353CC}">
              <c16:uniqueId val="{00000000-B061-4468-8BC6-ED647CE6E4DE}"/>
            </c:ext>
          </c:extLst>
        </c:ser>
        <c:dLbls>
          <c:showLegendKey val="0"/>
          <c:showVal val="0"/>
          <c:showCatName val="0"/>
          <c:showSerName val="0"/>
          <c:showPercent val="0"/>
          <c:showBubbleSize val="0"/>
        </c:dLbls>
        <c:marker val="1"/>
        <c:smooth val="0"/>
        <c:axId val="1702262879"/>
        <c:axId val="1703889615"/>
      </c:lineChart>
      <c:catAx>
        <c:axId val="1879248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128655"/>
        <c:crosses val="autoZero"/>
        <c:auto val="1"/>
        <c:lblAlgn val="ctr"/>
        <c:lblOffset val="100"/>
        <c:noMultiLvlLbl val="0"/>
      </c:catAx>
      <c:valAx>
        <c:axId val="1703128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9248767"/>
        <c:crosses val="autoZero"/>
        <c:crossBetween val="between"/>
      </c:valAx>
      <c:valAx>
        <c:axId val="1703889615"/>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2262879"/>
        <c:crosses val="max"/>
        <c:crossBetween val="between"/>
      </c:valAx>
      <c:catAx>
        <c:axId val="1702262879"/>
        <c:scaling>
          <c:orientation val="minMax"/>
        </c:scaling>
        <c:delete val="1"/>
        <c:axPos val="b"/>
        <c:numFmt formatCode="General" sourceLinked="1"/>
        <c:majorTickMark val="none"/>
        <c:minorTickMark val="none"/>
        <c:tickLblPos val="nextTo"/>
        <c:crossAx val="1703889615"/>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1">
  <a:schemeClr val="accent1"/>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180974</xdr:colOff>
      <xdr:row>2</xdr:row>
      <xdr:rowOff>0</xdr:rowOff>
    </xdr:from>
    <xdr:to>
      <xdr:col>9</xdr:col>
      <xdr:colOff>171449</xdr:colOff>
      <xdr:row>15</xdr:row>
      <xdr:rowOff>38100</xdr:rowOff>
    </xdr:to>
    <xdr:graphicFrame macro="">
      <xdr:nvGraphicFramePr>
        <xdr:cNvPr id="9" name="Chart 8">
          <a:extLst>
            <a:ext uri="{FF2B5EF4-FFF2-40B4-BE49-F238E27FC236}">
              <a16:creationId xmlns:a16="http://schemas.microsoft.com/office/drawing/2014/main" id="{F380FA31-4F61-4CC4-BB12-B6A406E807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2</xdr:row>
      <xdr:rowOff>9525</xdr:rowOff>
    </xdr:from>
    <xdr:to>
      <xdr:col>3</xdr:col>
      <xdr:colOff>0</xdr:colOff>
      <xdr:row>15</xdr:row>
      <xdr:rowOff>57150</xdr:rowOff>
    </xdr:to>
    <mc:AlternateContent xmlns:mc="http://schemas.openxmlformats.org/markup-compatibility/2006" xmlns:a14="http://schemas.microsoft.com/office/drawing/2010/main">
      <mc:Choice Requires="a14">
        <xdr:graphicFrame macro="">
          <xdr:nvGraphicFramePr>
            <xdr:cNvPr id="10" name="Ship Mode">
              <a:extLst>
                <a:ext uri="{FF2B5EF4-FFF2-40B4-BE49-F238E27FC236}">
                  <a16:creationId xmlns:a16="http://schemas.microsoft.com/office/drawing/2014/main" id="{2FED29BC-550D-4061-BA1C-20BBACD9BC52}"/>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0" y="390525"/>
              <a:ext cx="1828800" cy="2524125"/>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133350</xdr:rowOff>
    </xdr:from>
    <xdr:to>
      <xdr:col>3</xdr:col>
      <xdr:colOff>0</xdr:colOff>
      <xdr:row>28</xdr:row>
      <xdr:rowOff>180975</xdr:rowOff>
    </xdr:to>
    <mc:AlternateContent xmlns:mc="http://schemas.openxmlformats.org/markup-compatibility/2006" xmlns:a14="http://schemas.microsoft.com/office/drawing/2010/main">
      <mc:Choice Requires="a14">
        <xdr:graphicFrame macro="">
          <xdr:nvGraphicFramePr>
            <xdr:cNvPr id="11" name="Segment">
              <a:extLst>
                <a:ext uri="{FF2B5EF4-FFF2-40B4-BE49-F238E27FC236}">
                  <a16:creationId xmlns:a16="http://schemas.microsoft.com/office/drawing/2014/main" id="{378035FD-3977-4001-BBA5-00B90ABE002A}"/>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0" y="2990850"/>
              <a:ext cx="1828800" cy="2524125"/>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123825</xdr:colOff>
      <xdr:row>2</xdr:row>
      <xdr:rowOff>19050</xdr:rowOff>
    </xdr:from>
    <xdr:to>
      <xdr:col>19</xdr:col>
      <xdr:colOff>495300</xdr:colOff>
      <xdr:row>15</xdr:row>
      <xdr:rowOff>66675</xdr:rowOff>
    </xdr:to>
    <mc:AlternateContent xmlns:mc="http://schemas.openxmlformats.org/markup-compatibility/2006" xmlns:a14="http://schemas.microsoft.com/office/drawing/2010/main">
      <mc:Choice Requires="a14">
        <xdr:graphicFrame macro="">
          <xdr:nvGraphicFramePr>
            <xdr:cNvPr id="12" name="Region">
              <a:extLst>
                <a:ext uri="{FF2B5EF4-FFF2-40B4-BE49-F238E27FC236}">
                  <a16:creationId xmlns:a16="http://schemas.microsoft.com/office/drawing/2014/main" id="{8C147861-C0F2-413E-8B79-716F906ED281}"/>
                </a:ext>
                <a:ext uri="{147F2762-F138-4A5C-976F-8EAC2B608ADB}">
                  <a16:predDERef xmlns:a16="http://schemas.microsoft.com/office/drawing/2014/main" pred="{378035FD-3977-4001-BBA5-00B90ABE002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230100" y="381000"/>
              <a:ext cx="1828800" cy="2524125"/>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133350</xdr:colOff>
      <xdr:row>15</xdr:row>
      <xdr:rowOff>142875</xdr:rowOff>
    </xdr:from>
    <xdr:to>
      <xdr:col>19</xdr:col>
      <xdr:colOff>504825</xdr:colOff>
      <xdr:row>29</xdr:row>
      <xdr:rowOff>0</xdr:rowOff>
    </xdr:to>
    <mc:AlternateContent xmlns:mc="http://schemas.openxmlformats.org/markup-compatibility/2006" xmlns:a14="http://schemas.microsoft.com/office/drawing/2010/main">
      <mc:Choice Requires="a14">
        <xdr:graphicFrame macro="">
          <xdr:nvGraphicFramePr>
            <xdr:cNvPr id="13" name="Category">
              <a:extLst>
                <a:ext uri="{FF2B5EF4-FFF2-40B4-BE49-F238E27FC236}">
                  <a16:creationId xmlns:a16="http://schemas.microsoft.com/office/drawing/2014/main" id="{0F61EB24-C785-4C77-B661-C6131699B8E4}"/>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2249150" y="3000375"/>
              <a:ext cx="1828800" cy="2524125"/>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523875</xdr:colOff>
      <xdr:row>2</xdr:row>
      <xdr:rowOff>28575</xdr:rowOff>
    </xdr:from>
    <xdr:to>
      <xdr:col>21</xdr:col>
      <xdr:colOff>438150</xdr:colOff>
      <xdr:row>15</xdr:row>
      <xdr:rowOff>76200</xdr:rowOff>
    </xdr:to>
    <mc:AlternateContent xmlns:mc="http://schemas.openxmlformats.org/markup-compatibility/2006" xmlns:a14="http://schemas.microsoft.com/office/drawing/2010/main">
      <mc:Choice Requires="a14">
        <xdr:graphicFrame macro="">
          <xdr:nvGraphicFramePr>
            <xdr:cNvPr id="14" name="Quantity">
              <a:extLst>
                <a:ext uri="{FF2B5EF4-FFF2-40B4-BE49-F238E27FC236}">
                  <a16:creationId xmlns:a16="http://schemas.microsoft.com/office/drawing/2014/main" id="{95BBBA3C-DB2D-4152-A2F7-105B72ACCA85}"/>
                </a:ext>
              </a:extLst>
            </xdr:cNvPr>
            <xdr:cNvGraphicFramePr/>
          </xdr:nvGraphicFramePr>
          <xdr:xfrm>
            <a:off x="0" y="0"/>
            <a:ext cx="0" cy="0"/>
          </xdr:xfrm>
          <a:graphic>
            <a:graphicData uri="http://schemas.microsoft.com/office/drawing/2010/slicer">
              <sle:slicer xmlns:sle="http://schemas.microsoft.com/office/drawing/2010/slicer" name="Quantity"/>
            </a:graphicData>
          </a:graphic>
        </xdr:graphicFrame>
      </mc:Choice>
      <mc:Fallback xmlns="">
        <xdr:sp macro="" textlink="">
          <xdr:nvSpPr>
            <xdr:cNvPr id="0" name=""/>
            <xdr:cNvSpPr>
              <a:spLocks noTextEdit="1"/>
            </xdr:cNvSpPr>
          </xdr:nvSpPr>
          <xdr:spPr>
            <a:xfrm>
              <a:off x="14097000" y="409575"/>
              <a:ext cx="1828800" cy="2524125"/>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171450</xdr:colOff>
      <xdr:row>15</xdr:row>
      <xdr:rowOff>104775</xdr:rowOff>
    </xdr:from>
    <xdr:to>
      <xdr:col>9</xdr:col>
      <xdr:colOff>200025</xdr:colOff>
      <xdr:row>28</xdr:row>
      <xdr:rowOff>142875</xdr:rowOff>
    </xdr:to>
    <xdr:graphicFrame macro="">
      <xdr:nvGraphicFramePr>
        <xdr:cNvPr id="16" name="Chart 15">
          <a:extLst>
            <a:ext uri="{FF2B5EF4-FFF2-40B4-BE49-F238E27FC236}">
              <a16:creationId xmlns:a16="http://schemas.microsoft.com/office/drawing/2014/main" id="{48832E0D-0604-4F19-9336-83D3FBA5A305}"/>
            </a:ext>
            <a:ext uri="{147F2762-F138-4A5C-976F-8EAC2B608ADB}">
              <a16:predDERef xmlns:a16="http://schemas.microsoft.com/office/drawing/2014/main" pred="{95BBBA3C-DB2D-4152-A2F7-105B72ACCA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323850</xdr:colOff>
      <xdr:row>2</xdr:row>
      <xdr:rowOff>0</xdr:rowOff>
    </xdr:from>
    <xdr:to>
      <xdr:col>17</xdr:col>
      <xdr:colOff>19050</xdr:colOff>
      <xdr:row>15</xdr:row>
      <xdr:rowOff>85726</xdr:rowOff>
    </xdr:to>
    <xdr:graphicFrame macro="">
      <xdr:nvGraphicFramePr>
        <xdr:cNvPr id="18" name="Chart 17">
          <a:extLst>
            <a:ext uri="{FF2B5EF4-FFF2-40B4-BE49-F238E27FC236}">
              <a16:creationId xmlns:a16="http://schemas.microsoft.com/office/drawing/2014/main" id="{C5F99A8D-F56B-4548-9CA9-63BAD18CD624}"/>
            </a:ext>
            <a:ext uri="{147F2762-F138-4A5C-976F-8EAC2B608ADB}">
              <a16:predDERef xmlns:a16="http://schemas.microsoft.com/office/drawing/2014/main" pred="{48832E0D-0604-4F19-9336-83D3FBA5A3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328612</xdr:colOff>
      <xdr:row>15</xdr:row>
      <xdr:rowOff>138112</xdr:rowOff>
    </xdr:from>
    <xdr:to>
      <xdr:col>16</xdr:col>
      <xdr:colOff>633412</xdr:colOff>
      <xdr:row>30</xdr:row>
      <xdr:rowOff>23812</xdr:rowOff>
    </xdr:to>
    <xdr:graphicFrame macro="">
      <xdr:nvGraphicFramePr>
        <xdr:cNvPr id="21" name="Chart 20">
          <a:extLst>
            <a:ext uri="{FF2B5EF4-FFF2-40B4-BE49-F238E27FC236}">
              <a16:creationId xmlns:a16="http://schemas.microsoft.com/office/drawing/2014/main" id="{BC27D139-1FA1-4660-BA46-A63AE13768F4}"/>
            </a:ext>
            <a:ext uri="{147F2762-F138-4A5C-976F-8EAC2B608ADB}">
              <a16:predDERef xmlns:a16="http://schemas.microsoft.com/office/drawing/2014/main" pred="{C5F99A8D-F56B-4548-9CA9-63BAD18CD6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214.897397222223" createdVersion="6" refreshedVersion="8" minRefreshableVersion="3" recordCount="200" xr:uid="{B8F16C2C-1D7E-47D8-BCDE-04EDEA581008}">
  <cacheSource type="worksheet">
    <worksheetSource name="Table1"/>
  </cacheSource>
  <cacheFields count="9">
    <cacheField name="Order Date" numFmtId="14">
      <sharedItems containsSemiMixedTypes="0" containsNonDate="0" containsDate="1" containsString="0" minDate="2014-01-07T00:00:00" maxDate="2017-12-30T00:00:00"/>
    </cacheField>
    <cacheField name="Ship Mode" numFmtId="0">
      <sharedItems count="4">
        <s v="Second Class"/>
        <s v="Standard Class"/>
        <s v="First Class"/>
        <s v="Same Day"/>
      </sharedItems>
    </cacheField>
    <cacheField name="Segment" numFmtId="0">
      <sharedItems count="3">
        <s v="Consumer"/>
        <s v="Corporate"/>
        <s v="Home Office"/>
      </sharedItems>
    </cacheField>
    <cacheField name="Region" numFmtId="0">
      <sharedItems count="4">
        <s v="South"/>
        <s v="Central"/>
        <s v="West"/>
        <s v="East"/>
      </sharedItems>
    </cacheField>
    <cacheField name="Category" numFmtId="0">
      <sharedItems count="3">
        <s v="Furniture"/>
        <s v="Office Supplies"/>
        <s v="Technology"/>
      </sharedItems>
    </cacheField>
    <cacheField name="Sales" numFmtId="164">
      <sharedItems containsSemiMixedTypes="0" containsString="0" containsNumber="1" minValue="1.788" maxValue="2518.29"/>
    </cacheField>
    <cacheField name="Quantity" numFmtId="0">
      <sharedItems containsSemiMixedTypes="0" containsString="0" containsNumber="1" containsInteger="1" minValue="1" maxValue="11" count="11">
        <n v="1"/>
        <n v="2"/>
        <n v="8"/>
        <n v="4"/>
        <n v="3"/>
        <n v="6"/>
        <n v="5"/>
        <n v="7"/>
        <n v="10"/>
        <n v="9"/>
        <n v="11"/>
      </sharedItems>
    </cacheField>
    <cacheField name="Discount" numFmtId="165">
      <sharedItems containsSemiMixedTypes="0" containsString="0" containsNumber="1" minValue="0" maxValue="0.8"/>
    </cacheField>
    <cacheField name="Profit" numFmtId="164">
      <sharedItems containsSemiMixedTypes="0" containsString="0" containsNumber="1" minValue="-470.548" maxValue="743.98800000000006"/>
    </cacheField>
  </cacheFields>
  <extLst>
    <ext xmlns:x14="http://schemas.microsoft.com/office/spreadsheetml/2009/9/main" uri="{725AE2AE-9491-48be-B2B4-4EB974FC3084}">
      <x14:pivotCacheDefinition pivotCacheId="47569695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Excel Services" refreshedDate="45214.897397222223" createdVersion="3" refreshedVersion="8" recordCount="200" xr:uid="{00000000-000A-0000-FFFF-FFFF01000000}">
  <cacheSource type="worksheet">
    <worksheetSource ref="A1:I201" sheet="Data Sample"/>
  </cacheSource>
  <cacheFields count="9">
    <cacheField name="Order Date" numFmtId="14">
      <sharedItems containsSemiMixedTypes="0" containsNonDate="0" containsDate="1" containsString="0" minDate="2014-01-07T00:00:00" maxDate="2017-12-30T00:00:00"/>
    </cacheField>
    <cacheField name="Ship Mode" numFmtId="0">
      <sharedItems count="4">
        <s v="Second Class"/>
        <s v="Standard Class"/>
        <s v="First Class"/>
        <s v="Same Day"/>
      </sharedItems>
    </cacheField>
    <cacheField name="Segment" numFmtId="0">
      <sharedItems count="3">
        <s v="Consumer"/>
        <s v="Corporate"/>
        <s v="Home Office"/>
      </sharedItems>
    </cacheField>
    <cacheField name="Region" numFmtId="0">
      <sharedItems count="4">
        <s v="South"/>
        <s v="Central"/>
        <s v="West"/>
        <s v="East"/>
      </sharedItems>
    </cacheField>
    <cacheField name="Category" numFmtId="0">
      <sharedItems/>
    </cacheField>
    <cacheField name="Sales" numFmtId="164">
      <sharedItems containsSemiMixedTypes="0" containsString="0" containsNumber="1" minValue="1.788" maxValue="2518.29"/>
    </cacheField>
    <cacheField name="Quantity" numFmtId="0">
      <sharedItems containsSemiMixedTypes="0" containsString="0" containsNumber="1" containsInteger="1" minValue="1" maxValue="11"/>
    </cacheField>
    <cacheField name="Discount" numFmtId="165">
      <sharedItems containsSemiMixedTypes="0" containsString="0" containsNumber="1" minValue="0" maxValue="0.8"/>
    </cacheField>
    <cacheField name="Profit" numFmtId="164">
      <sharedItems containsSemiMixedTypes="0" containsString="0" containsNumber="1" minValue="-470.548" maxValue="743.98800000000006"/>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214.897397222223" createdVersion="6" refreshedVersion="8" minRefreshableVersion="3" recordCount="200" xr:uid="{B88E6C3F-5F78-4254-9625-1E6478CF1FB5}">
  <cacheSource type="worksheet">
    <worksheetSource name="Table1[[Order Date]:[Segment]]"/>
  </cacheSource>
  <cacheFields count="5">
    <cacheField name="Order Date" numFmtId="14">
      <sharedItems containsSemiMixedTypes="0" containsNonDate="0" containsDate="1" containsString="0" minDate="2014-01-07T00:00:00" maxDate="2017-12-30T00:00:00" count="180">
        <d v="2017-12-29T00:00:00"/>
        <d v="2017-12-28T00:00:00"/>
        <d v="2017-12-23T00:00:00"/>
        <d v="2017-12-22T00:00:00"/>
        <d v="2017-12-21T00:00:00"/>
        <d v="2017-12-20T00:00:00"/>
        <d v="2017-12-17T00:00:00"/>
        <d v="2017-12-11T00:00:00"/>
        <d v="2017-12-08T00:00:00"/>
        <d v="2017-12-05T00:00:00"/>
        <d v="2017-12-02T00:00:00"/>
        <d v="2017-12-01T00:00:00"/>
        <d v="2017-11-26T00:00:00"/>
        <d v="2017-11-25T00:00:00"/>
        <d v="2017-11-21T00:00:00"/>
        <d v="2017-11-20T00:00:00"/>
        <d v="2017-11-17T00:00:00"/>
        <d v="2017-11-14T00:00:00"/>
        <d v="2017-11-13T00:00:00"/>
        <d v="2017-11-12T00:00:00"/>
        <d v="2017-11-07T00:00:00"/>
        <d v="2017-11-05T00:00:00"/>
        <d v="2017-10-19T00:00:00"/>
        <d v="2017-10-15T00:00:00"/>
        <d v="2017-10-08T00:00:00"/>
        <d v="2017-09-24T00:00:00"/>
        <d v="2017-09-21T00:00:00"/>
        <d v="2017-09-20T00:00:00"/>
        <d v="2017-09-18T00:00:00"/>
        <d v="2017-09-10T00:00:00"/>
        <d v="2017-09-09T00:00:00"/>
        <d v="2017-09-08T00:00:00"/>
        <d v="2017-08-31T00:00:00"/>
        <d v="2017-08-20T00:00:00"/>
        <d v="2017-08-17T00:00:00"/>
        <d v="2017-08-12T00:00:00"/>
        <d v="2017-07-31T00:00:00"/>
        <d v="2017-07-22T00:00:00"/>
        <d v="2017-07-18T00:00:00"/>
        <d v="2017-07-15T00:00:00"/>
        <d v="2017-07-14T00:00:00"/>
        <d v="2017-06-12T00:00:00"/>
        <d v="2017-06-11T00:00:00"/>
        <d v="2017-05-27T00:00:00"/>
        <d v="2017-05-26T00:00:00"/>
        <d v="2017-05-13T00:00:00"/>
        <d v="2017-05-06T00:00:00"/>
        <d v="2017-05-05T00:00:00"/>
        <d v="2017-04-23T00:00:00"/>
        <d v="2017-04-17T00:00:00"/>
        <d v="2017-04-11T00:00:00"/>
        <d v="2017-04-09T00:00:00"/>
        <d v="2017-03-27T00:00:00"/>
        <d v="2017-03-25T00:00:00"/>
        <d v="2017-03-21T00:00:00"/>
        <d v="2017-03-18T00:00:00"/>
        <d v="2017-03-13T00:00:00"/>
        <d v="2017-03-11T00:00:00"/>
        <d v="2017-03-02T00:00:00"/>
        <d v="2017-02-11T00:00:00"/>
        <d v="2017-02-02T00:00:00"/>
        <d v="2017-01-23T00:00:00"/>
        <d v="2016-12-13T00:00:00"/>
        <d v="2016-12-12T00:00:00"/>
        <d v="2016-12-03T00:00:00"/>
        <d v="2016-11-27T00:00:00"/>
        <d v="2016-11-26T00:00:00"/>
        <d v="2016-11-05T00:00:00"/>
        <d v="2016-11-01T00:00:00"/>
        <d v="2016-10-27T00:00:00"/>
        <d v="2016-10-01T00:00:00"/>
        <d v="2016-09-25T00:00:00"/>
        <d v="2016-09-18T00:00:00"/>
        <d v="2016-09-14T00:00:00"/>
        <d v="2016-09-05T00:00:00"/>
        <d v="2016-09-04T00:00:00"/>
        <d v="2016-09-02T00:00:00"/>
        <d v="2016-09-01T00:00:00"/>
        <d v="2016-08-30T00:00:00"/>
        <d v="2016-08-29T00:00:00"/>
        <d v="2016-08-28T00:00:00"/>
        <d v="2016-08-27T00:00:00"/>
        <d v="2016-08-22T00:00:00"/>
        <d v="2016-08-18T00:00:00"/>
        <d v="2016-08-15T00:00:00"/>
        <d v="2016-08-11T00:00:00"/>
        <d v="2016-08-01T00:00:00"/>
        <d v="2016-07-25T00:00:00"/>
        <d v="2016-07-22T00:00:00"/>
        <d v="2016-07-15T00:00:00"/>
        <d v="2016-07-04T00:00:00"/>
        <d v="2016-06-28T00:00:00"/>
        <d v="2016-06-26T00:00:00"/>
        <d v="2016-06-25T00:00:00"/>
        <d v="2016-06-14T00:00:00"/>
        <d v="2016-06-12T00:00:00"/>
        <d v="2016-06-03T00:00:00"/>
        <d v="2016-05-29T00:00:00"/>
        <d v="2016-05-28T00:00:00"/>
        <d v="2016-05-19T00:00:00"/>
        <d v="2016-05-09T00:00:00"/>
        <d v="2016-04-30T00:00:00"/>
        <d v="2016-03-31T00:00:00"/>
        <d v="2016-03-24T00:00:00"/>
        <d v="2016-03-21T00:00:00"/>
        <d v="2016-03-03T00:00:00"/>
        <d v="2016-02-04T00:00:00"/>
        <d v="2016-02-02T00:00:00"/>
        <d v="2016-01-30T00:00:00"/>
        <d v="2016-01-25T00:00:00"/>
        <d v="2016-01-05T00:00:00"/>
        <d v="2015-12-25T00:00:00"/>
        <d v="2015-12-14T00:00:00"/>
        <d v="2015-12-06T00:00:00"/>
        <d v="2015-12-04T00:00:00"/>
        <d v="2015-12-03T00:00:00"/>
        <d v="2015-11-27T00:00:00"/>
        <d v="2015-11-21T00:00:00"/>
        <d v="2015-11-14T00:00:00"/>
        <d v="2015-10-25T00:00:00"/>
        <d v="2015-09-25T00:00:00"/>
        <d v="2015-09-21T00:00:00"/>
        <d v="2015-09-19T00:00:00"/>
        <d v="2015-09-17T00:00:00"/>
        <d v="2015-08-09T00:00:00"/>
        <d v="2015-07-16T00:00:00"/>
        <d v="2015-07-09T00:00:00"/>
        <d v="2015-07-02T00:00:00"/>
        <d v="2015-06-29T00:00:00"/>
        <d v="2015-06-20T00:00:00"/>
        <d v="2015-06-15T00:00:00"/>
        <d v="2015-06-11T00:00:00"/>
        <d v="2015-05-31T00:00:00"/>
        <d v="2015-05-08T00:00:00"/>
        <d v="2015-04-21T00:00:00"/>
        <d v="2015-04-07T00:00:00"/>
        <d v="2015-04-02T00:00:00"/>
        <d v="2015-03-22T00:00:00"/>
        <d v="2015-03-19T00:00:00"/>
        <d v="2015-03-05T00:00:00"/>
        <d v="2015-02-27T00:00:00"/>
        <d v="2015-01-30T00:00:00"/>
        <d v="2015-01-12T00:00:00"/>
        <d v="2014-12-29T00:00:00"/>
        <d v="2014-12-27T00:00:00"/>
        <d v="2014-12-26T00:00:00"/>
        <d v="2014-12-20T00:00:00"/>
        <d v="2014-12-09T00:00:00"/>
        <d v="2014-12-02T00:00:00"/>
        <d v="2014-12-01T00:00:00"/>
        <d v="2014-11-24T00:00:00"/>
        <d v="2014-11-21T00:00:00"/>
        <d v="2014-11-14T00:00:00"/>
        <d v="2014-11-09T00:00:00"/>
        <d v="2014-11-04T00:00:00"/>
        <d v="2014-11-03T00:00:00"/>
        <d v="2014-11-01T00:00:00"/>
        <d v="2014-10-14T00:00:00"/>
        <d v="2014-10-03T00:00:00"/>
        <d v="2014-09-29T00:00:00"/>
        <d v="2014-09-26T00:00:00"/>
        <d v="2014-09-24T00:00:00"/>
        <d v="2014-09-20T00:00:00"/>
        <d v="2014-09-11T00:00:00"/>
        <d v="2014-09-09T00:00:00"/>
        <d v="2014-09-07T00:00:00"/>
        <d v="2014-09-06T00:00:00"/>
        <d v="2014-08-03T00:00:00"/>
        <d v="2014-07-19T00:00:00"/>
        <d v="2014-07-11T00:00:00"/>
        <d v="2014-07-05T00:00:00"/>
        <d v="2014-06-23T00:00:00"/>
        <d v="2014-06-16T00:00:00"/>
        <d v="2014-06-09T00:00:00"/>
        <d v="2014-05-03T00:00:00"/>
        <d v="2014-04-26T00:00:00"/>
        <d v="2014-03-03T00:00:00"/>
        <d v="2014-02-18T00:00:00"/>
        <d v="2014-02-02T00:00:00"/>
        <d v="2014-01-07T00:00:00"/>
      </sharedItems>
      <fieldGroup par="4" base="0">
        <rangePr groupBy="months" startDate="2014-01-07T00:00:00" endDate="2017-12-30T00:00:00"/>
        <groupItems count="14">
          <s v="&lt;1/7/2014"/>
          <s v="Jan"/>
          <s v="Feb"/>
          <s v="Mar"/>
          <s v="Apr"/>
          <s v="May"/>
          <s v="Jun"/>
          <s v="Jul"/>
          <s v="Aug"/>
          <s v="Sep"/>
          <s v="Oct"/>
          <s v="Nov"/>
          <s v="Dec"/>
          <s v="&gt;12/30/2017"/>
        </groupItems>
      </fieldGroup>
    </cacheField>
    <cacheField name="Ship Mode" numFmtId="0">
      <sharedItems count="4">
        <s v="Second Class"/>
        <s v="Standard Class"/>
        <s v="First Class"/>
        <s v="Same Day"/>
      </sharedItems>
    </cacheField>
    <cacheField name="Segment" numFmtId="0">
      <sharedItems count="3">
        <s v="Consumer"/>
        <s v="Corporate"/>
        <s v="Home Office"/>
      </sharedItems>
    </cacheField>
    <cacheField name="Quarters" numFmtId="0" databaseField="0">
      <fieldGroup base="0">
        <rangePr groupBy="quarters" startDate="2014-01-07T00:00:00" endDate="2017-12-30T00:00:00"/>
        <groupItems count="6">
          <s v="&lt;1/7/2014"/>
          <s v="Qtr1"/>
          <s v="Qtr2"/>
          <s v="Qtr3"/>
          <s v="Qtr4"/>
          <s v="&gt;12/30/2017"/>
        </groupItems>
      </fieldGroup>
    </cacheField>
    <cacheField name="Years" numFmtId="0" databaseField="0">
      <fieldGroup base="0">
        <rangePr groupBy="years" startDate="2014-01-07T00:00:00" endDate="2017-12-30T00:00:00"/>
        <groupItems count="6">
          <s v="&lt;1/7/2014"/>
          <s v="2014"/>
          <s v="2015"/>
          <s v="2016"/>
          <s v="2017"/>
          <s v="&gt;12/30/2017"/>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d v="2017-12-29T00:00:00"/>
    <x v="0"/>
    <x v="0"/>
    <x v="0"/>
    <x v="0"/>
    <n v="300.98"/>
    <x v="0"/>
    <n v="0"/>
    <n v="87.284199999999998"/>
  </r>
  <r>
    <d v="2017-12-28T00:00:00"/>
    <x v="1"/>
    <x v="0"/>
    <x v="1"/>
    <x v="0"/>
    <n v="78.852800000000002"/>
    <x v="1"/>
    <n v="0.32"/>
    <n v="-11.596"/>
  </r>
  <r>
    <d v="2017-12-23T00:00:00"/>
    <x v="0"/>
    <x v="0"/>
    <x v="1"/>
    <x v="1"/>
    <n v="28.672000000000001"/>
    <x v="2"/>
    <n v="0.2"/>
    <n v="10.393599999999999"/>
  </r>
  <r>
    <d v="2017-12-22T00:00:00"/>
    <x v="1"/>
    <x v="1"/>
    <x v="2"/>
    <x v="2"/>
    <n v="67.040000000000006"/>
    <x v="3"/>
    <n v="0.2"/>
    <n v="6.7039999999999997"/>
  </r>
  <r>
    <d v="2017-12-21T00:00:00"/>
    <x v="1"/>
    <x v="0"/>
    <x v="3"/>
    <x v="2"/>
    <n v="281.97000000000003"/>
    <x v="4"/>
    <n v="0"/>
    <n v="78.951599999999999"/>
  </r>
  <r>
    <d v="2017-12-20T00:00:00"/>
    <x v="1"/>
    <x v="1"/>
    <x v="3"/>
    <x v="1"/>
    <n v="6.48"/>
    <x v="0"/>
    <n v="0"/>
    <n v="3.1103999999999998"/>
  </r>
  <r>
    <d v="2017-12-17T00:00:00"/>
    <x v="1"/>
    <x v="0"/>
    <x v="3"/>
    <x v="1"/>
    <n v="24.815999999999999"/>
    <x v="4"/>
    <n v="0.2"/>
    <n v="8.3754000000000008"/>
  </r>
  <r>
    <d v="2017-12-11T00:00:00"/>
    <x v="0"/>
    <x v="2"/>
    <x v="1"/>
    <x v="1"/>
    <n v="7.28"/>
    <x v="0"/>
    <n v="0"/>
    <n v="3.4944000000000002"/>
  </r>
  <r>
    <d v="2017-12-11T00:00:00"/>
    <x v="1"/>
    <x v="1"/>
    <x v="0"/>
    <x v="0"/>
    <n v="721.875"/>
    <x v="5"/>
    <n v="0.45"/>
    <n v="-420"/>
  </r>
  <r>
    <d v="2017-12-08T00:00:00"/>
    <x v="0"/>
    <x v="0"/>
    <x v="3"/>
    <x v="1"/>
    <n v="19.440000000000001"/>
    <x v="4"/>
    <n v="0"/>
    <n v="9.3312000000000008"/>
  </r>
  <r>
    <d v="2017-12-05T00:00:00"/>
    <x v="2"/>
    <x v="2"/>
    <x v="2"/>
    <x v="0"/>
    <n v="199.9"/>
    <x v="6"/>
    <n v="0"/>
    <n v="39.979999999999997"/>
  </r>
  <r>
    <d v="2017-12-02T00:00:00"/>
    <x v="1"/>
    <x v="0"/>
    <x v="1"/>
    <x v="2"/>
    <n v="2479.96"/>
    <x v="3"/>
    <n v="0"/>
    <n v="743.98800000000006"/>
  </r>
  <r>
    <d v="2017-12-01T00:00:00"/>
    <x v="1"/>
    <x v="2"/>
    <x v="3"/>
    <x v="2"/>
    <n v="62.957999999999998"/>
    <x v="7"/>
    <n v="0.4"/>
    <n v="9.4436999999999998"/>
  </r>
  <r>
    <d v="2017-12-01T00:00:00"/>
    <x v="1"/>
    <x v="0"/>
    <x v="2"/>
    <x v="2"/>
    <n v="406.36799999999999"/>
    <x v="3"/>
    <n v="0.2"/>
    <n v="30.477599999999999"/>
  </r>
  <r>
    <d v="2017-12-01T00:00:00"/>
    <x v="1"/>
    <x v="2"/>
    <x v="3"/>
    <x v="0"/>
    <n v="897.15"/>
    <x v="4"/>
    <n v="0"/>
    <n v="251.202"/>
  </r>
  <r>
    <d v="2017-11-26T00:00:00"/>
    <x v="1"/>
    <x v="2"/>
    <x v="1"/>
    <x v="2"/>
    <n v="89.98"/>
    <x v="1"/>
    <n v="0"/>
    <n v="43.190399999999997"/>
  </r>
  <r>
    <d v="2017-11-25T00:00:00"/>
    <x v="1"/>
    <x v="0"/>
    <x v="1"/>
    <x v="1"/>
    <n v="67.84"/>
    <x v="6"/>
    <n v="0.8"/>
    <n v="-179.77600000000001"/>
  </r>
  <r>
    <d v="2017-11-21T00:00:00"/>
    <x v="1"/>
    <x v="0"/>
    <x v="2"/>
    <x v="1"/>
    <n v="150.80000000000001"/>
    <x v="6"/>
    <n v="0.2"/>
    <n v="56.55"/>
  </r>
  <r>
    <d v="2017-11-20T00:00:00"/>
    <x v="0"/>
    <x v="0"/>
    <x v="2"/>
    <x v="0"/>
    <n v="42.6"/>
    <x v="4"/>
    <n v="0"/>
    <n v="16.614000000000001"/>
  </r>
  <r>
    <d v="2017-11-17T00:00:00"/>
    <x v="2"/>
    <x v="0"/>
    <x v="3"/>
    <x v="1"/>
    <n v="50.94"/>
    <x v="4"/>
    <n v="0"/>
    <n v="14.263199999999999"/>
  </r>
  <r>
    <d v="2017-11-14T00:00:00"/>
    <x v="0"/>
    <x v="0"/>
    <x v="3"/>
    <x v="2"/>
    <n v="119.94"/>
    <x v="8"/>
    <n v="0.4"/>
    <n v="15.992000000000001"/>
  </r>
  <r>
    <d v="2017-11-13T00:00:00"/>
    <x v="1"/>
    <x v="1"/>
    <x v="1"/>
    <x v="1"/>
    <n v="61.792000000000002"/>
    <x v="3"/>
    <n v="0.2"/>
    <n v="6.1791999999999998"/>
  </r>
  <r>
    <d v="2017-11-13T00:00:00"/>
    <x v="0"/>
    <x v="2"/>
    <x v="3"/>
    <x v="2"/>
    <n v="163.96"/>
    <x v="3"/>
    <n v="0"/>
    <n v="70.502799999999993"/>
  </r>
  <r>
    <d v="2017-11-12T00:00:00"/>
    <x v="3"/>
    <x v="2"/>
    <x v="2"/>
    <x v="1"/>
    <n v="23.12"/>
    <x v="6"/>
    <n v="0.2"/>
    <n v="8.3810000000000002"/>
  </r>
  <r>
    <d v="2017-11-12T00:00:00"/>
    <x v="1"/>
    <x v="1"/>
    <x v="2"/>
    <x v="2"/>
    <n v="62.351999999999997"/>
    <x v="5"/>
    <n v="0.2"/>
    <n v="-10.9116"/>
  </r>
  <r>
    <d v="2017-11-07T00:00:00"/>
    <x v="3"/>
    <x v="0"/>
    <x v="1"/>
    <x v="1"/>
    <n v="38.159999999999997"/>
    <x v="9"/>
    <n v="0"/>
    <n v="19.079999999999998"/>
  </r>
  <r>
    <d v="2017-11-05T00:00:00"/>
    <x v="0"/>
    <x v="0"/>
    <x v="3"/>
    <x v="0"/>
    <n v="166.5"/>
    <x v="1"/>
    <n v="0.4"/>
    <n v="-66.599999999999994"/>
  </r>
  <r>
    <d v="2017-10-19T00:00:00"/>
    <x v="1"/>
    <x v="0"/>
    <x v="1"/>
    <x v="0"/>
    <n v="91.275000000000006"/>
    <x v="0"/>
    <n v="0.5"/>
    <n v="-67.543499999999995"/>
  </r>
  <r>
    <d v="2017-10-15T00:00:00"/>
    <x v="0"/>
    <x v="2"/>
    <x v="2"/>
    <x v="1"/>
    <n v="87.92"/>
    <x v="3"/>
    <n v="0"/>
    <n v="26.376000000000001"/>
  </r>
  <r>
    <d v="2017-10-08T00:00:00"/>
    <x v="1"/>
    <x v="1"/>
    <x v="2"/>
    <x v="2"/>
    <n v="36"/>
    <x v="1"/>
    <n v="0"/>
    <n v="6.48"/>
  </r>
  <r>
    <d v="2017-09-24T00:00:00"/>
    <x v="1"/>
    <x v="2"/>
    <x v="0"/>
    <x v="1"/>
    <n v="15.51"/>
    <x v="0"/>
    <n v="0"/>
    <n v="3.8774999999999999"/>
  </r>
  <r>
    <d v="2017-09-21T00:00:00"/>
    <x v="2"/>
    <x v="1"/>
    <x v="2"/>
    <x v="1"/>
    <n v="15.51"/>
    <x v="0"/>
    <n v="0"/>
    <n v="3.8774999999999999"/>
  </r>
  <r>
    <d v="2017-09-20T00:00:00"/>
    <x v="1"/>
    <x v="0"/>
    <x v="3"/>
    <x v="1"/>
    <n v="11.784000000000001"/>
    <x v="4"/>
    <n v="0.2"/>
    <n v="3.9771000000000001"/>
  </r>
  <r>
    <d v="2017-09-18T00:00:00"/>
    <x v="1"/>
    <x v="1"/>
    <x v="3"/>
    <x v="0"/>
    <n v="9.82"/>
    <x v="1"/>
    <n v="0"/>
    <n v="3.2406000000000001"/>
  </r>
  <r>
    <d v="2017-09-10T00:00:00"/>
    <x v="0"/>
    <x v="0"/>
    <x v="1"/>
    <x v="2"/>
    <n v="296.85000000000002"/>
    <x v="6"/>
    <n v="0"/>
    <n v="53.433"/>
  </r>
  <r>
    <d v="2017-09-09T00:00:00"/>
    <x v="1"/>
    <x v="0"/>
    <x v="0"/>
    <x v="1"/>
    <n v="258.48"/>
    <x v="1"/>
    <n v="0.2"/>
    <n v="-3.2309999999999901"/>
  </r>
  <r>
    <d v="2017-09-08T00:00:00"/>
    <x v="2"/>
    <x v="1"/>
    <x v="1"/>
    <x v="0"/>
    <n v="21.184000000000001"/>
    <x v="1"/>
    <n v="0.6"/>
    <n v="-11.651199999999999"/>
  </r>
  <r>
    <d v="2017-08-31T00:00:00"/>
    <x v="1"/>
    <x v="2"/>
    <x v="2"/>
    <x v="1"/>
    <n v="6.6719999999999997"/>
    <x v="4"/>
    <n v="0.2"/>
    <n v="2.1684000000000001"/>
  </r>
  <r>
    <d v="2017-08-20T00:00:00"/>
    <x v="0"/>
    <x v="0"/>
    <x v="2"/>
    <x v="1"/>
    <n v="239.12"/>
    <x v="6"/>
    <n v="0.2"/>
    <n v="77.713999999999999"/>
  </r>
  <r>
    <d v="2017-08-17T00:00:00"/>
    <x v="1"/>
    <x v="1"/>
    <x v="2"/>
    <x v="1"/>
    <n v="2518.29"/>
    <x v="9"/>
    <n v="0"/>
    <n v="654.75540000000001"/>
  </r>
  <r>
    <d v="2017-08-12T00:00:00"/>
    <x v="2"/>
    <x v="0"/>
    <x v="2"/>
    <x v="0"/>
    <n v="54.92"/>
    <x v="3"/>
    <n v="0"/>
    <n v="19.7712"/>
  </r>
  <r>
    <d v="2017-07-31T00:00:00"/>
    <x v="1"/>
    <x v="2"/>
    <x v="3"/>
    <x v="1"/>
    <n v="849.95"/>
    <x v="6"/>
    <n v="0"/>
    <n v="390.97699999999998"/>
  </r>
  <r>
    <d v="2017-07-22T00:00:00"/>
    <x v="1"/>
    <x v="0"/>
    <x v="1"/>
    <x v="0"/>
    <n v="526.34400000000005"/>
    <x v="3"/>
    <n v="0.3"/>
    <n v="-75.191999999999993"/>
  </r>
  <r>
    <d v="2017-07-18T00:00:00"/>
    <x v="1"/>
    <x v="0"/>
    <x v="3"/>
    <x v="0"/>
    <n v="198.744"/>
    <x v="3"/>
    <n v="0.3"/>
    <n v="-14.196"/>
  </r>
  <r>
    <d v="2017-07-15T00:00:00"/>
    <x v="2"/>
    <x v="1"/>
    <x v="0"/>
    <x v="1"/>
    <n v="12.96"/>
    <x v="1"/>
    <n v="0"/>
    <n v="6.2207999999999997"/>
  </r>
  <r>
    <d v="2017-07-14T00:00:00"/>
    <x v="1"/>
    <x v="0"/>
    <x v="3"/>
    <x v="1"/>
    <n v="13.12"/>
    <x v="6"/>
    <n v="0.2"/>
    <n v="2.1320000000000001"/>
  </r>
  <r>
    <d v="2017-06-12T00:00:00"/>
    <x v="1"/>
    <x v="2"/>
    <x v="0"/>
    <x v="0"/>
    <n v="452.94"/>
    <x v="4"/>
    <n v="0"/>
    <n v="67.941000000000003"/>
  </r>
  <r>
    <d v="2017-06-11T00:00:00"/>
    <x v="0"/>
    <x v="0"/>
    <x v="2"/>
    <x v="1"/>
    <n v="37.94"/>
    <x v="1"/>
    <n v="0"/>
    <n v="18.211200000000002"/>
  </r>
  <r>
    <d v="2017-05-27T00:00:00"/>
    <x v="1"/>
    <x v="2"/>
    <x v="0"/>
    <x v="2"/>
    <n v="539.97"/>
    <x v="4"/>
    <n v="0"/>
    <n v="134.99250000000001"/>
  </r>
  <r>
    <d v="2017-05-26T00:00:00"/>
    <x v="1"/>
    <x v="0"/>
    <x v="0"/>
    <x v="2"/>
    <n v="23.08"/>
    <x v="1"/>
    <n v="0"/>
    <n v="6.9240000000000004"/>
  </r>
  <r>
    <d v="2017-05-13T00:00:00"/>
    <x v="0"/>
    <x v="2"/>
    <x v="3"/>
    <x v="1"/>
    <n v="299.52"/>
    <x v="9"/>
    <n v="0"/>
    <n v="149.76"/>
  </r>
  <r>
    <d v="2017-05-06T00:00:00"/>
    <x v="1"/>
    <x v="1"/>
    <x v="1"/>
    <x v="1"/>
    <n v="11.06"/>
    <x v="8"/>
    <n v="0.8"/>
    <n v="-18.802"/>
  </r>
  <r>
    <d v="2017-05-05T00:00:00"/>
    <x v="3"/>
    <x v="0"/>
    <x v="3"/>
    <x v="1"/>
    <n v="6.68"/>
    <x v="0"/>
    <n v="0"/>
    <n v="3.2063999999999999"/>
  </r>
  <r>
    <d v="2017-04-23T00:00:00"/>
    <x v="1"/>
    <x v="2"/>
    <x v="0"/>
    <x v="1"/>
    <n v="3"/>
    <x v="0"/>
    <n v="0.2"/>
    <n v="1.05"/>
  </r>
  <r>
    <d v="2017-04-23T00:00:00"/>
    <x v="2"/>
    <x v="1"/>
    <x v="3"/>
    <x v="1"/>
    <n v="11.76"/>
    <x v="6"/>
    <n v="0.7"/>
    <n v="-7.84"/>
  </r>
  <r>
    <d v="2017-04-23T00:00:00"/>
    <x v="0"/>
    <x v="0"/>
    <x v="2"/>
    <x v="0"/>
    <n v="24.14"/>
    <x v="1"/>
    <n v="0"/>
    <n v="7.9661999999999997"/>
  </r>
  <r>
    <d v="2017-04-23T00:00:00"/>
    <x v="1"/>
    <x v="0"/>
    <x v="3"/>
    <x v="1"/>
    <n v="122.71"/>
    <x v="7"/>
    <n v="0"/>
    <n v="36.813000000000002"/>
  </r>
  <r>
    <d v="2017-04-17T00:00:00"/>
    <x v="1"/>
    <x v="0"/>
    <x v="2"/>
    <x v="1"/>
    <n v="23.04"/>
    <x v="2"/>
    <n v="0"/>
    <n v="11.2896"/>
  </r>
  <r>
    <d v="2017-04-11T00:00:00"/>
    <x v="1"/>
    <x v="0"/>
    <x v="3"/>
    <x v="2"/>
    <n v="27.12"/>
    <x v="1"/>
    <n v="0.2"/>
    <n v="-4.7460000000000004"/>
  </r>
  <r>
    <d v="2017-04-09T00:00:00"/>
    <x v="2"/>
    <x v="0"/>
    <x v="0"/>
    <x v="1"/>
    <n v="17.43"/>
    <x v="0"/>
    <n v="0.7"/>
    <n v="-13.363"/>
  </r>
  <r>
    <d v="2017-03-27T00:00:00"/>
    <x v="1"/>
    <x v="2"/>
    <x v="2"/>
    <x v="1"/>
    <n v="110.96"/>
    <x v="1"/>
    <n v="0"/>
    <n v="53.260800000000003"/>
  </r>
  <r>
    <d v="2017-03-27T00:00:00"/>
    <x v="0"/>
    <x v="0"/>
    <x v="0"/>
    <x v="2"/>
    <n v="206.1"/>
    <x v="6"/>
    <n v="0"/>
    <n v="55.646999999999998"/>
  </r>
  <r>
    <d v="2017-03-25T00:00:00"/>
    <x v="1"/>
    <x v="1"/>
    <x v="1"/>
    <x v="0"/>
    <n v="90.99"/>
    <x v="0"/>
    <n v="0"/>
    <n v="14.558400000000001"/>
  </r>
  <r>
    <d v="2017-03-21T00:00:00"/>
    <x v="0"/>
    <x v="0"/>
    <x v="2"/>
    <x v="1"/>
    <n v="10.896000000000001"/>
    <x v="4"/>
    <n v="0.2"/>
    <n v="3.9498000000000002"/>
  </r>
  <r>
    <d v="2017-03-18T00:00:00"/>
    <x v="1"/>
    <x v="1"/>
    <x v="2"/>
    <x v="1"/>
    <n v="19.399999999999999"/>
    <x v="6"/>
    <n v="0"/>
    <n v="9.3119999999999994"/>
  </r>
  <r>
    <d v="2017-03-13T00:00:00"/>
    <x v="2"/>
    <x v="1"/>
    <x v="1"/>
    <x v="2"/>
    <n v="7.992"/>
    <x v="0"/>
    <n v="0.2"/>
    <n v="2.5973999999999999"/>
  </r>
  <r>
    <d v="2017-03-13T00:00:00"/>
    <x v="3"/>
    <x v="2"/>
    <x v="1"/>
    <x v="0"/>
    <n v="89.768000000000001"/>
    <x v="0"/>
    <n v="0.3"/>
    <n v="-2.5648"/>
  </r>
  <r>
    <d v="2017-03-11T00:00:00"/>
    <x v="1"/>
    <x v="2"/>
    <x v="3"/>
    <x v="2"/>
    <n v="776.85"/>
    <x v="6"/>
    <n v="0.4"/>
    <n v="-181.26499999999999"/>
  </r>
  <r>
    <d v="2017-03-02T00:00:00"/>
    <x v="1"/>
    <x v="1"/>
    <x v="1"/>
    <x v="1"/>
    <n v="12.222"/>
    <x v="7"/>
    <n v="0.8"/>
    <n v="-20.1663"/>
  </r>
  <r>
    <d v="2017-02-11T00:00:00"/>
    <x v="0"/>
    <x v="1"/>
    <x v="2"/>
    <x v="1"/>
    <n v="21.335999999999999"/>
    <x v="7"/>
    <n v="0.2"/>
    <n v="7.7343000000000002"/>
  </r>
  <r>
    <d v="2017-02-02T00:00:00"/>
    <x v="1"/>
    <x v="0"/>
    <x v="2"/>
    <x v="1"/>
    <n v="46.8"/>
    <x v="3"/>
    <n v="0"/>
    <n v="16.38"/>
  </r>
  <r>
    <d v="2017-01-23T00:00:00"/>
    <x v="1"/>
    <x v="1"/>
    <x v="2"/>
    <x v="1"/>
    <n v="19.68"/>
    <x v="6"/>
    <n v="0.2"/>
    <n v="6.8879999999999999"/>
  </r>
  <r>
    <d v="2016-12-13T00:00:00"/>
    <x v="1"/>
    <x v="1"/>
    <x v="2"/>
    <x v="0"/>
    <n v="1114.2719999999999"/>
    <x v="3"/>
    <n v="0.2"/>
    <n v="41.785200000000003"/>
  </r>
  <r>
    <d v="2016-12-12T00:00:00"/>
    <x v="3"/>
    <x v="1"/>
    <x v="3"/>
    <x v="1"/>
    <n v="18.693000000000001"/>
    <x v="4"/>
    <n v="0.7"/>
    <n v="-14.331300000000001"/>
  </r>
  <r>
    <d v="2016-12-12T00:00:00"/>
    <x v="1"/>
    <x v="0"/>
    <x v="2"/>
    <x v="1"/>
    <n v="56.52"/>
    <x v="4"/>
    <n v="0"/>
    <n v="15.8256"/>
  </r>
  <r>
    <d v="2016-12-03T00:00:00"/>
    <x v="2"/>
    <x v="0"/>
    <x v="3"/>
    <x v="0"/>
    <n v="400.03199999999998"/>
    <x v="1"/>
    <n v="0.4"/>
    <n v="-153.34559999999999"/>
  </r>
  <r>
    <d v="2016-11-27T00:00:00"/>
    <x v="2"/>
    <x v="0"/>
    <x v="3"/>
    <x v="1"/>
    <n v="79.95"/>
    <x v="6"/>
    <n v="0"/>
    <n v="38.375999999999998"/>
  </r>
  <r>
    <d v="2016-11-26T00:00:00"/>
    <x v="1"/>
    <x v="1"/>
    <x v="2"/>
    <x v="1"/>
    <n v="7.3120000000000003"/>
    <x v="1"/>
    <n v="0.2"/>
    <n v="2.5592000000000001"/>
  </r>
  <r>
    <d v="2016-11-05T00:00:00"/>
    <x v="1"/>
    <x v="2"/>
    <x v="1"/>
    <x v="1"/>
    <n v="51.75"/>
    <x v="6"/>
    <n v="0"/>
    <n v="24.84"/>
  </r>
  <r>
    <d v="2016-11-05T00:00:00"/>
    <x v="1"/>
    <x v="2"/>
    <x v="1"/>
    <x v="1"/>
    <n v="104.9"/>
    <x v="6"/>
    <n v="0"/>
    <n v="50.351999999999997"/>
  </r>
  <r>
    <d v="2016-11-01T00:00:00"/>
    <x v="1"/>
    <x v="2"/>
    <x v="0"/>
    <x v="2"/>
    <n v="21.8"/>
    <x v="1"/>
    <n v="0"/>
    <n v="6.1040000000000001"/>
  </r>
  <r>
    <d v="2016-10-27T00:00:00"/>
    <x v="1"/>
    <x v="0"/>
    <x v="3"/>
    <x v="0"/>
    <n v="40.200000000000003"/>
    <x v="4"/>
    <n v="0"/>
    <n v="19.295999999999999"/>
  </r>
  <r>
    <d v="2016-10-01T00:00:00"/>
    <x v="0"/>
    <x v="0"/>
    <x v="0"/>
    <x v="1"/>
    <n v="30.975999999999999"/>
    <x v="2"/>
    <n v="0.2"/>
    <n v="5.0335999999999999"/>
  </r>
  <r>
    <d v="2016-09-25T00:00:00"/>
    <x v="1"/>
    <x v="0"/>
    <x v="3"/>
    <x v="1"/>
    <n v="331.536"/>
    <x v="4"/>
    <n v="0.2"/>
    <n v="-82.884"/>
  </r>
  <r>
    <d v="2016-09-18T00:00:00"/>
    <x v="2"/>
    <x v="0"/>
    <x v="3"/>
    <x v="0"/>
    <n v="5.3520000000000003"/>
    <x v="4"/>
    <n v="0.2"/>
    <n v="1.6055999999999999"/>
  </r>
  <r>
    <d v="2016-09-14T00:00:00"/>
    <x v="1"/>
    <x v="0"/>
    <x v="3"/>
    <x v="2"/>
    <n v="437.85"/>
    <x v="4"/>
    <n v="0"/>
    <n v="131.35499999999999"/>
  </r>
  <r>
    <d v="2016-09-05T00:00:00"/>
    <x v="1"/>
    <x v="0"/>
    <x v="3"/>
    <x v="1"/>
    <n v="9.5549999999999997"/>
    <x v="6"/>
    <n v="0.7"/>
    <n v="-7.3254999999999999"/>
  </r>
  <r>
    <d v="2016-09-04T00:00:00"/>
    <x v="1"/>
    <x v="0"/>
    <x v="0"/>
    <x v="1"/>
    <n v="5.28"/>
    <x v="4"/>
    <n v="0"/>
    <n v="2.5344000000000002"/>
  </r>
  <r>
    <d v="2016-09-04T00:00:00"/>
    <x v="1"/>
    <x v="0"/>
    <x v="3"/>
    <x v="1"/>
    <n v="22.72"/>
    <x v="3"/>
    <n v="0"/>
    <n v="6.5888"/>
  </r>
  <r>
    <d v="2016-09-02T00:00:00"/>
    <x v="1"/>
    <x v="0"/>
    <x v="0"/>
    <x v="1"/>
    <n v="22.911000000000001"/>
    <x v="7"/>
    <n v="0.7"/>
    <n v="-17.565100000000001"/>
  </r>
  <r>
    <d v="2016-09-02T00:00:00"/>
    <x v="1"/>
    <x v="0"/>
    <x v="1"/>
    <x v="2"/>
    <n v="1362.9"/>
    <x v="4"/>
    <n v="0.3"/>
    <n v="-19.470000000000098"/>
  </r>
  <r>
    <d v="2016-09-01T00:00:00"/>
    <x v="1"/>
    <x v="1"/>
    <x v="3"/>
    <x v="1"/>
    <n v="16.687999999999999"/>
    <x v="7"/>
    <n v="0.2"/>
    <n v="5.4236000000000004"/>
  </r>
  <r>
    <d v="2016-09-01T00:00:00"/>
    <x v="1"/>
    <x v="0"/>
    <x v="1"/>
    <x v="1"/>
    <n v="376.74"/>
    <x v="3"/>
    <n v="0.1"/>
    <n v="71.162000000000006"/>
  </r>
  <r>
    <d v="2016-08-30T00:00:00"/>
    <x v="2"/>
    <x v="0"/>
    <x v="3"/>
    <x v="0"/>
    <n v="786.74400000000003"/>
    <x v="3"/>
    <n v="0.3"/>
    <n v="-258.5016"/>
  </r>
  <r>
    <d v="2016-08-29T00:00:00"/>
    <x v="1"/>
    <x v="1"/>
    <x v="3"/>
    <x v="0"/>
    <n v="241.92"/>
    <x v="3"/>
    <n v="0.4"/>
    <n v="-56.448"/>
  </r>
  <r>
    <d v="2016-08-28T00:00:00"/>
    <x v="1"/>
    <x v="0"/>
    <x v="2"/>
    <x v="2"/>
    <n v="108.57599999999999"/>
    <x v="4"/>
    <n v="0.2"/>
    <n v="8.1432000000000002"/>
  </r>
  <r>
    <d v="2016-08-27T00:00:00"/>
    <x v="1"/>
    <x v="0"/>
    <x v="1"/>
    <x v="1"/>
    <n v="51.52"/>
    <x v="6"/>
    <n v="0.2"/>
    <n v="-10.948"/>
  </r>
  <r>
    <d v="2016-08-22T00:00:00"/>
    <x v="1"/>
    <x v="0"/>
    <x v="1"/>
    <x v="1"/>
    <n v="4.3120000000000003"/>
    <x v="1"/>
    <n v="0.8"/>
    <n v="-6.8992000000000004"/>
  </r>
  <r>
    <d v="2016-08-18T00:00:00"/>
    <x v="1"/>
    <x v="1"/>
    <x v="3"/>
    <x v="2"/>
    <n v="39.99"/>
    <x v="0"/>
    <n v="0"/>
    <n v="11.597099999999999"/>
  </r>
  <r>
    <d v="2016-08-15T00:00:00"/>
    <x v="1"/>
    <x v="0"/>
    <x v="2"/>
    <x v="0"/>
    <n v="312.02999999999997"/>
    <x v="4"/>
    <n v="0"/>
    <n v="43.684199999999997"/>
  </r>
  <r>
    <d v="2016-08-11T00:00:00"/>
    <x v="1"/>
    <x v="2"/>
    <x v="1"/>
    <x v="1"/>
    <n v="77.56"/>
    <x v="1"/>
    <n v="0"/>
    <n v="35.677599999999998"/>
  </r>
  <r>
    <d v="2016-08-01T00:00:00"/>
    <x v="3"/>
    <x v="1"/>
    <x v="2"/>
    <x v="2"/>
    <n v="1039.7280000000001"/>
    <x v="1"/>
    <n v="0.2"/>
    <n v="90.976200000000105"/>
  </r>
  <r>
    <d v="2016-07-25T00:00:00"/>
    <x v="0"/>
    <x v="1"/>
    <x v="1"/>
    <x v="0"/>
    <n v="95.2"/>
    <x v="6"/>
    <n v="0"/>
    <n v="27.608000000000001"/>
  </r>
  <r>
    <d v="2016-07-22T00:00:00"/>
    <x v="1"/>
    <x v="0"/>
    <x v="1"/>
    <x v="2"/>
    <n v="109.95"/>
    <x v="0"/>
    <n v="0"/>
    <n v="36.283499999999997"/>
  </r>
  <r>
    <d v="2016-07-15T00:00:00"/>
    <x v="1"/>
    <x v="1"/>
    <x v="2"/>
    <x v="0"/>
    <n v="230.28"/>
    <x v="4"/>
    <n v="0.2"/>
    <n v="23.027999999999999"/>
  </r>
  <r>
    <d v="2016-07-04T00:00:00"/>
    <x v="2"/>
    <x v="0"/>
    <x v="2"/>
    <x v="1"/>
    <n v="27.92"/>
    <x v="3"/>
    <n v="0"/>
    <n v="0.55839999999999901"/>
  </r>
  <r>
    <d v="2016-06-28T00:00:00"/>
    <x v="0"/>
    <x v="0"/>
    <x v="3"/>
    <x v="0"/>
    <n v="121.96"/>
    <x v="1"/>
    <n v="0"/>
    <n v="20.7332"/>
  </r>
  <r>
    <d v="2016-06-26T00:00:00"/>
    <x v="1"/>
    <x v="0"/>
    <x v="3"/>
    <x v="1"/>
    <n v="14.9"/>
    <x v="6"/>
    <n v="0"/>
    <n v="1.0429999999999999"/>
  </r>
  <r>
    <d v="2016-06-25T00:00:00"/>
    <x v="0"/>
    <x v="0"/>
    <x v="1"/>
    <x v="0"/>
    <n v="32.712000000000003"/>
    <x v="1"/>
    <n v="0.6"/>
    <n v="-26.169599999999999"/>
  </r>
  <r>
    <d v="2016-06-14T00:00:00"/>
    <x v="1"/>
    <x v="1"/>
    <x v="2"/>
    <x v="0"/>
    <n v="1115.17"/>
    <x v="7"/>
    <n v="0"/>
    <n v="334.55099999999999"/>
  </r>
  <r>
    <d v="2016-06-12T00:00:00"/>
    <x v="2"/>
    <x v="0"/>
    <x v="3"/>
    <x v="1"/>
    <n v="115.02"/>
    <x v="9"/>
    <n v="0"/>
    <n v="51.759"/>
  </r>
  <r>
    <d v="2016-06-03T00:00:00"/>
    <x v="0"/>
    <x v="1"/>
    <x v="2"/>
    <x v="0"/>
    <n v="71.087999999999994"/>
    <x v="1"/>
    <n v="0.2"/>
    <n v="-1.7771999999999999"/>
  </r>
  <r>
    <d v="2016-05-29T00:00:00"/>
    <x v="0"/>
    <x v="0"/>
    <x v="0"/>
    <x v="2"/>
    <n v="979.95"/>
    <x v="6"/>
    <n v="0"/>
    <n v="274.38600000000002"/>
  </r>
  <r>
    <d v="2016-05-28T00:00:00"/>
    <x v="1"/>
    <x v="0"/>
    <x v="2"/>
    <x v="1"/>
    <n v="262.24"/>
    <x v="1"/>
    <n v="0"/>
    <n v="78.671999999999997"/>
  </r>
  <r>
    <d v="2016-05-19T00:00:00"/>
    <x v="1"/>
    <x v="1"/>
    <x v="2"/>
    <x v="1"/>
    <n v="87.84"/>
    <x v="2"/>
    <n v="0"/>
    <n v="23.716799999999999"/>
  </r>
  <r>
    <d v="2016-05-09T00:00:00"/>
    <x v="1"/>
    <x v="0"/>
    <x v="2"/>
    <x v="2"/>
    <n v="93.98"/>
    <x v="1"/>
    <n v="0"/>
    <n v="13.1572"/>
  </r>
  <r>
    <d v="2016-04-30T00:00:00"/>
    <x v="1"/>
    <x v="2"/>
    <x v="1"/>
    <x v="0"/>
    <n v="22.608000000000001"/>
    <x v="4"/>
    <n v="0.6"/>
    <n v="-10.1736"/>
  </r>
  <r>
    <d v="2016-03-31T00:00:00"/>
    <x v="0"/>
    <x v="0"/>
    <x v="3"/>
    <x v="2"/>
    <n v="280.78199999999998"/>
    <x v="4"/>
    <n v="0.4"/>
    <n v="-60.836100000000002"/>
  </r>
  <r>
    <d v="2016-03-24T00:00:00"/>
    <x v="2"/>
    <x v="1"/>
    <x v="1"/>
    <x v="1"/>
    <n v="22.48"/>
    <x v="0"/>
    <n v="0"/>
    <n v="10.3408"/>
  </r>
  <r>
    <d v="2016-03-21T00:00:00"/>
    <x v="1"/>
    <x v="0"/>
    <x v="1"/>
    <x v="0"/>
    <n v="528.42999999999995"/>
    <x v="6"/>
    <n v="0.3"/>
    <n v="0"/>
  </r>
  <r>
    <d v="2016-03-03T00:00:00"/>
    <x v="0"/>
    <x v="0"/>
    <x v="1"/>
    <x v="2"/>
    <n v="134.85"/>
    <x v="4"/>
    <n v="0"/>
    <n v="37.758000000000003"/>
  </r>
  <r>
    <d v="2016-02-04T00:00:00"/>
    <x v="1"/>
    <x v="0"/>
    <x v="3"/>
    <x v="2"/>
    <n v="90.48"/>
    <x v="1"/>
    <n v="0"/>
    <n v="23.524799999999999"/>
  </r>
  <r>
    <d v="2016-02-02T00:00:00"/>
    <x v="0"/>
    <x v="0"/>
    <x v="0"/>
    <x v="0"/>
    <n v="18.690000000000001"/>
    <x v="7"/>
    <n v="0"/>
    <n v="7.1021999999999998"/>
  </r>
  <r>
    <d v="2016-02-02T00:00:00"/>
    <x v="1"/>
    <x v="0"/>
    <x v="3"/>
    <x v="1"/>
    <n v="117.96"/>
    <x v="1"/>
    <n v="0"/>
    <n v="5.8979999999999997"/>
  </r>
  <r>
    <d v="2016-01-30T00:00:00"/>
    <x v="1"/>
    <x v="0"/>
    <x v="1"/>
    <x v="2"/>
    <n v="1439.9680000000001"/>
    <x v="3"/>
    <n v="0.2"/>
    <n v="143.99680000000001"/>
  </r>
  <r>
    <d v="2016-01-25T00:00:00"/>
    <x v="0"/>
    <x v="1"/>
    <x v="3"/>
    <x v="1"/>
    <n v="43.12"/>
    <x v="6"/>
    <n v="0.2"/>
    <n v="15.092000000000001"/>
  </r>
  <r>
    <d v="2016-01-05T00:00:00"/>
    <x v="0"/>
    <x v="1"/>
    <x v="0"/>
    <x v="1"/>
    <n v="5.2480000000000002"/>
    <x v="1"/>
    <n v="0.2"/>
    <n v="0.59039999999999904"/>
  </r>
  <r>
    <d v="2015-12-25T00:00:00"/>
    <x v="0"/>
    <x v="0"/>
    <x v="0"/>
    <x v="1"/>
    <n v="157.9"/>
    <x v="6"/>
    <n v="0"/>
    <n v="74.212999999999994"/>
  </r>
  <r>
    <d v="2015-12-14T00:00:00"/>
    <x v="0"/>
    <x v="0"/>
    <x v="2"/>
    <x v="2"/>
    <n v="319.96800000000002"/>
    <x v="3"/>
    <n v="0.2"/>
    <n v="35.996400000000001"/>
  </r>
  <r>
    <d v="2015-12-06T00:00:00"/>
    <x v="1"/>
    <x v="0"/>
    <x v="2"/>
    <x v="1"/>
    <n v="14.94"/>
    <x v="4"/>
    <n v="0"/>
    <n v="6.8723999999999998"/>
  </r>
  <r>
    <d v="2015-12-04T00:00:00"/>
    <x v="1"/>
    <x v="0"/>
    <x v="3"/>
    <x v="0"/>
    <n v="361.76400000000001"/>
    <x v="1"/>
    <n v="0.1"/>
    <n v="68.333200000000005"/>
  </r>
  <r>
    <d v="2015-12-04T00:00:00"/>
    <x v="1"/>
    <x v="0"/>
    <x v="3"/>
    <x v="0"/>
    <n v="364.41"/>
    <x v="6"/>
    <n v="0.1"/>
    <n v="8.0980000000000203"/>
  </r>
  <r>
    <d v="2015-12-03T00:00:00"/>
    <x v="1"/>
    <x v="0"/>
    <x v="0"/>
    <x v="1"/>
    <n v="95.97"/>
    <x v="6"/>
    <n v="0.7"/>
    <n v="-73.576999999999998"/>
  </r>
  <r>
    <d v="2015-11-27T00:00:00"/>
    <x v="0"/>
    <x v="2"/>
    <x v="3"/>
    <x v="1"/>
    <n v="59.94"/>
    <x v="4"/>
    <n v="0"/>
    <n v="28.171800000000001"/>
  </r>
  <r>
    <d v="2015-11-21T00:00:00"/>
    <x v="1"/>
    <x v="0"/>
    <x v="2"/>
    <x v="1"/>
    <n v="66.048000000000002"/>
    <x v="3"/>
    <n v="0.2"/>
    <n v="23.116800000000001"/>
  </r>
  <r>
    <d v="2015-11-14T00:00:00"/>
    <x v="2"/>
    <x v="1"/>
    <x v="0"/>
    <x v="1"/>
    <n v="33.96"/>
    <x v="1"/>
    <n v="0"/>
    <n v="16.98"/>
  </r>
  <r>
    <d v="2015-10-25T00:00:00"/>
    <x v="1"/>
    <x v="1"/>
    <x v="3"/>
    <x v="0"/>
    <n v="291.10000000000002"/>
    <x v="6"/>
    <n v="0"/>
    <n v="75.686000000000007"/>
  </r>
  <r>
    <d v="2015-09-25T00:00:00"/>
    <x v="1"/>
    <x v="0"/>
    <x v="2"/>
    <x v="1"/>
    <n v="17.48"/>
    <x v="1"/>
    <n v="0"/>
    <n v="8.2156000000000002"/>
  </r>
  <r>
    <d v="2015-09-21T00:00:00"/>
    <x v="2"/>
    <x v="1"/>
    <x v="1"/>
    <x v="2"/>
    <n v="151.19999999999999"/>
    <x v="4"/>
    <n v="0.2"/>
    <n v="32.130000000000003"/>
  </r>
  <r>
    <d v="2015-09-19T00:00:00"/>
    <x v="0"/>
    <x v="1"/>
    <x v="2"/>
    <x v="1"/>
    <n v="22.96"/>
    <x v="1"/>
    <n v="0"/>
    <n v="11.250400000000001"/>
  </r>
  <r>
    <d v="2015-09-17T00:00:00"/>
    <x v="1"/>
    <x v="0"/>
    <x v="0"/>
    <x v="2"/>
    <n v="87.168000000000006"/>
    <x v="4"/>
    <n v="0.2"/>
    <n v="10.896000000000001"/>
  </r>
  <r>
    <d v="2015-08-09T00:00:00"/>
    <x v="2"/>
    <x v="0"/>
    <x v="3"/>
    <x v="0"/>
    <n v="382.80599999999998"/>
    <x v="9"/>
    <n v="0.4"/>
    <n v="-153.1224"/>
  </r>
  <r>
    <d v="2015-07-16T00:00:00"/>
    <x v="1"/>
    <x v="2"/>
    <x v="3"/>
    <x v="1"/>
    <n v="11.52"/>
    <x v="3"/>
    <n v="0"/>
    <n v="5.4143999999999997"/>
  </r>
  <r>
    <d v="2015-07-16T00:00:00"/>
    <x v="2"/>
    <x v="1"/>
    <x v="3"/>
    <x v="1"/>
    <n v="80.88"/>
    <x v="4"/>
    <n v="0"/>
    <n v="39.6312"/>
  </r>
  <r>
    <d v="2015-07-09T00:00:00"/>
    <x v="1"/>
    <x v="1"/>
    <x v="3"/>
    <x v="1"/>
    <n v="122.94"/>
    <x v="4"/>
    <n v="0"/>
    <n v="59.011200000000002"/>
  </r>
  <r>
    <d v="2015-07-02T00:00:00"/>
    <x v="1"/>
    <x v="0"/>
    <x v="1"/>
    <x v="1"/>
    <n v="11.167999999999999"/>
    <x v="1"/>
    <n v="0.2"/>
    <n v="3.7692000000000001"/>
  </r>
  <r>
    <d v="2015-06-29T00:00:00"/>
    <x v="1"/>
    <x v="0"/>
    <x v="3"/>
    <x v="1"/>
    <n v="24.96"/>
    <x v="3"/>
    <n v="0"/>
    <n v="11.231999999999999"/>
  </r>
  <r>
    <d v="2015-06-20T00:00:00"/>
    <x v="2"/>
    <x v="0"/>
    <x v="2"/>
    <x v="2"/>
    <n v="125.944"/>
    <x v="7"/>
    <n v="0.2"/>
    <n v="15.743"/>
  </r>
  <r>
    <d v="2015-06-15T00:00:00"/>
    <x v="2"/>
    <x v="0"/>
    <x v="0"/>
    <x v="2"/>
    <n v="11.672000000000001"/>
    <x v="0"/>
    <n v="0.2"/>
    <n v="-0.72950000000000104"/>
  </r>
  <r>
    <d v="2015-06-11T00:00:00"/>
    <x v="1"/>
    <x v="0"/>
    <x v="0"/>
    <x v="1"/>
    <n v="56.3"/>
    <x v="1"/>
    <n v="0"/>
    <n v="15.763999999999999"/>
  </r>
  <r>
    <d v="2015-05-31T00:00:00"/>
    <x v="1"/>
    <x v="0"/>
    <x v="2"/>
    <x v="0"/>
    <n v="1406.86"/>
    <x v="7"/>
    <n v="0"/>
    <n v="140.68600000000001"/>
  </r>
  <r>
    <d v="2015-05-08T00:00:00"/>
    <x v="1"/>
    <x v="0"/>
    <x v="2"/>
    <x v="1"/>
    <n v="5.2480000000000002"/>
    <x v="1"/>
    <n v="0.2"/>
    <n v="0.59039999999999904"/>
  </r>
  <r>
    <d v="2015-04-21T00:00:00"/>
    <x v="1"/>
    <x v="0"/>
    <x v="0"/>
    <x v="2"/>
    <n v="469.95"/>
    <x v="6"/>
    <n v="0"/>
    <n v="131.58600000000001"/>
  </r>
  <r>
    <d v="2015-04-07T00:00:00"/>
    <x v="2"/>
    <x v="0"/>
    <x v="3"/>
    <x v="1"/>
    <n v="25.92"/>
    <x v="3"/>
    <n v="0"/>
    <n v="12.441599999999999"/>
  </r>
  <r>
    <d v="2015-04-02T00:00:00"/>
    <x v="1"/>
    <x v="0"/>
    <x v="1"/>
    <x v="1"/>
    <n v="32.192"/>
    <x v="1"/>
    <n v="0.8"/>
    <n v="-80.48"/>
  </r>
  <r>
    <d v="2015-03-22T00:00:00"/>
    <x v="1"/>
    <x v="0"/>
    <x v="1"/>
    <x v="2"/>
    <n v="18.391999999999999"/>
    <x v="0"/>
    <n v="0.2"/>
    <n v="5.2877000000000001"/>
  </r>
  <r>
    <d v="2015-03-19T00:00:00"/>
    <x v="1"/>
    <x v="2"/>
    <x v="2"/>
    <x v="2"/>
    <n v="453.57600000000002"/>
    <x v="4"/>
    <n v="0.2"/>
    <n v="39.687899999999999"/>
  </r>
  <r>
    <d v="2015-03-05T00:00:00"/>
    <x v="0"/>
    <x v="0"/>
    <x v="1"/>
    <x v="1"/>
    <n v="180.98"/>
    <x v="6"/>
    <n v="0.8"/>
    <n v="-470.548"/>
  </r>
  <r>
    <d v="2015-02-27T00:00:00"/>
    <x v="0"/>
    <x v="0"/>
    <x v="2"/>
    <x v="2"/>
    <n v="538.91999999999996"/>
    <x v="9"/>
    <n v="0"/>
    <n v="80.837999999999994"/>
  </r>
  <r>
    <d v="2015-01-30T00:00:00"/>
    <x v="1"/>
    <x v="0"/>
    <x v="1"/>
    <x v="1"/>
    <n v="14.304"/>
    <x v="5"/>
    <n v="0.2"/>
    <n v="5.0064000000000002"/>
  </r>
  <r>
    <d v="2015-01-12T00:00:00"/>
    <x v="1"/>
    <x v="1"/>
    <x v="3"/>
    <x v="1"/>
    <n v="465.18"/>
    <x v="4"/>
    <n v="0"/>
    <n v="120.9468"/>
  </r>
  <r>
    <d v="2014-12-29T00:00:00"/>
    <x v="0"/>
    <x v="0"/>
    <x v="2"/>
    <x v="2"/>
    <n v="23.975999999999999"/>
    <x v="4"/>
    <n v="0.2"/>
    <n v="-5.6943000000000001"/>
  </r>
  <r>
    <d v="2014-12-29T00:00:00"/>
    <x v="0"/>
    <x v="0"/>
    <x v="3"/>
    <x v="1"/>
    <n v="48.36"/>
    <x v="6"/>
    <n v="0.2"/>
    <n v="6.0449999999999999"/>
  </r>
  <r>
    <d v="2014-12-27T00:00:00"/>
    <x v="0"/>
    <x v="2"/>
    <x v="2"/>
    <x v="1"/>
    <n v="11.56"/>
    <x v="3"/>
    <n v="0"/>
    <n v="5.4332000000000003"/>
  </r>
  <r>
    <d v="2014-12-26T00:00:00"/>
    <x v="2"/>
    <x v="1"/>
    <x v="2"/>
    <x v="0"/>
    <n v="218.352"/>
    <x v="4"/>
    <n v="0.2"/>
    <n v="-24.564599999999999"/>
  </r>
  <r>
    <d v="2014-12-20T00:00:00"/>
    <x v="2"/>
    <x v="0"/>
    <x v="1"/>
    <x v="1"/>
    <n v="3.69"/>
    <x v="0"/>
    <n v="0"/>
    <n v="1.7343"/>
  </r>
  <r>
    <d v="2014-12-09T00:00:00"/>
    <x v="1"/>
    <x v="1"/>
    <x v="2"/>
    <x v="1"/>
    <n v="100.70399999999999"/>
    <x v="5"/>
    <n v="0.2"/>
    <n v="-1.2587999999999999"/>
  </r>
  <r>
    <d v="2014-12-02T00:00:00"/>
    <x v="1"/>
    <x v="1"/>
    <x v="0"/>
    <x v="2"/>
    <n v="5.95"/>
    <x v="0"/>
    <n v="0"/>
    <n v="0.83299999999999996"/>
  </r>
  <r>
    <d v="2014-12-01T00:00:00"/>
    <x v="2"/>
    <x v="0"/>
    <x v="1"/>
    <x v="1"/>
    <n v="46.64"/>
    <x v="3"/>
    <n v="0"/>
    <n v="12.5928"/>
  </r>
  <r>
    <d v="2014-11-24T00:00:00"/>
    <x v="1"/>
    <x v="1"/>
    <x v="1"/>
    <x v="1"/>
    <n v="144.12"/>
    <x v="4"/>
    <n v="0"/>
    <n v="69.177599999999998"/>
  </r>
  <r>
    <d v="2014-11-21T00:00:00"/>
    <x v="1"/>
    <x v="1"/>
    <x v="0"/>
    <x v="1"/>
    <n v="193.95"/>
    <x v="4"/>
    <n v="0"/>
    <n v="9.6974999999999802"/>
  </r>
  <r>
    <d v="2014-11-14T00:00:00"/>
    <x v="0"/>
    <x v="0"/>
    <x v="3"/>
    <x v="1"/>
    <n v="43.8"/>
    <x v="8"/>
    <n v="0"/>
    <n v="21.024000000000001"/>
  </r>
  <r>
    <d v="2014-11-09T00:00:00"/>
    <x v="0"/>
    <x v="0"/>
    <x v="2"/>
    <x v="1"/>
    <n v="340.92"/>
    <x v="4"/>
    <n v="0"/>
    <n v="3.4091999999999798"/>
  </r>
  <r>
    <d v="2014-11-04T00:00:00"/>
    <x v="1"/>
    <x v="0"/>
    <x v="2"/>
    <x v="2"/>
    <n v="447.96800000000002"/>
    <x v="3"/>
    <n v="0.2"/>
    <n v="139.99"/>
  </r>
  <r>
    <d v="2014-11-03T00:00:00"/>
    <x v="1"/>
    <x v="0"/>
    <x v="0"/>
    <x v="0"/>
    <n v="945.03599999999994"/>
    <x v="5"/>
    <n v="0.4"/>
    <n v="-299.26139999999998"/>
  </r>
  <r>
    <d v="2014-11-01T00:00:00"/>
    <x v="1"/>
    <x v="1"/>
    <x v="0"/>
    <x v="1"/>
    <n v="7.52"/>
    <x v="6"/>
    <n v="0.2"/>
    <n v="1.41"/>
  </r>
  <r>
    <d v="2014-10-14T00:00:00"/>
    <x v="2"/>
    <x v="0"/>
    <x v="3"/>
    <x v="0"/>
    <n v="1628.82"/>
    <x v="9"/>
    <n v="0"/>
    <n v="260.6112"/>
  </r>
  <r>
    <d v="2014-10-03T00:00:00"/>
    <x v="1"/>
    <x v="0"/>
    <x v="1"/>
    <x v="1"/>
    <n v="1.788"/>
    <x v="4"/>
    <n v="0.8"/>
    <n v="-3.0396000000000001"/>
  </r>
  <r>
    <d v="2014-09-29T00:00:00"/>
    <x v="0"/>
    <x v="0"/>
    <x v="3"/>
    <x v="1"/>
    <n v="77.52"/>
    <x v="1"/>
    <n v="0"/>
    <n v="37.9848"/>
  </r>
  <r>
    <d v="2014-09-26T00:00:00"/>
    <x v="1"/>
    <x v="2"/>
    <x v="3"/>
    <x v="2"/>
    <n v="3.1520000000000001"/>
    <x v="1"/>
    <n v="0.2"/>
    <n v="0.4728"/>
  </r>
  <r>
    <d v="2014-09-24T00:00:00"/>
    <x v="1"/>
    <x v="0"/>
    <x v="2"/>
    <x v="1"/>
    <n v="211.96"/>
    <x v="3"/>
    <n v="0"/>
    <n v="8.4783999999999899"/>
  </r>
  <r>
    <d v="2014-09-20T00:00:00"/>
    <x v="2"/>
    <x v="0"/>
    <x v="1"/>
    <x v="0"/>
    <n v="493.43"/>
    <x v="6"/>
    <n v="0.3"/>
    <n v="-70.489999999999995"/>
  </r>
  <r>
    <d v="2014-09-11T00:00:00"/>
    <x v="1"/>
    <x v="0"/>
    <x v="2"/>
    <x v="0"/>
    <n v="127.95"/>
    <x v="4"/>
    <n v="0"/>
    <n v="21.7515"/>
  </r>
  <r>
    <d v="2014-09-09T00:00:00"/>
    <x v="2"/>
    <x v="2"/>
    <x v="3"/>
    <x v="1"/>
    <n v="30.815999999999999"/>
    <x v="9"/>
    <n v="0.2"/>
    <n v="2.6964000000000001"/>
  </r>
  <r>
    <d v="2014-09-07T00:00:00"/>
    <x v="1"/>
    <x v="1"/>
    <x v="3"/>
    <x v="1"/>
    <n v="64.784000000000006"/>
    <x v="0"/>
    <n v="0.2"/>
    <n v="-14.5764"/>
  </r>
  <r>
    <d v="2014-09-06T00:00:00"/>
    <x v="2"/>
    <x v="1"/>
    <x v="2"/>
    <x v="1"/>
    <n v="58.48"/>
    <x v="2"/>
    <n v="0"/>
    <n v="27.485600000000002"/>
  </r>
  <r>
    <d v="2014-08-03T00:00:00"/>
    <x v="2"/>
    <x v="0"/>
    <x v="2"/>
    <x v="1"/>
    <n v="2.6"/>
    <x v="0"/>
    <n v="0.2"/>
    <n v="0.29249999999999998"/>
  </r>
  <r>
    <d v="2014-07-19T00:00:00"/>
    <x v="1"/>
    <x v="1"/>
    <x v="3"/>
    <x v="0"/>
    <n v="70.56"/>
    <x v="0"/>
    <n v="0.3"/>
    <n v="-4.032"/>
  </r>
  <r>
    <d v="2014-07-11T00:00:00"/>
    <x v="2"/>
    <x v="0"/>
    <x v="1"/>
    <x v="1"/>
    <n v="10.368"/>
    <x v="1"/>
    <n v="0.2"/>
    <n v="3.6288"/>
  </r>
  <r>
    <d v="2014-07-05T00:00:00"/>
    <x v="3"/>
    <x v="0"/>
    <x v="1"/>
    <x v="1"/>
    <n v="281.42399999999998"/>
    <x v="10"/>
    <n v="0.2"/>
    <n v="-35.177999999999997"/>
  </r>
  <r>
    <d v="2014-06-23T00:00:00"/>
    <x v="1"/>
    <x v="0"/>
    <x v="3"/>
    <x v="2"/>
    <n v="86.376000000000005"/>
    <x v="4"/>
    <n v="0.2"/>
    <n v="1.0797000000000001"/>
  </r>
  <r>
    <d v="2014-06-16T00:00:00"/>
    <x v="1"/>
    <x v="0"/>
    <x v="1"/>
    <x v="0"/>
    <n v="647.84"/>
    <x v="2"/>
    <n v="0"/>
    <n v="32.391999999999904"/>
  </r>
  <r>
    <d v="2014-06-09T00:00:00"/>
    <x v="1"/>
    <x v="0"/>
    <x v="2"/>
    <x v="1"/>
    <n v="7.36"/>
    <x v="1"/>
    <n v="0"/>
    <n v="0.1472"/>
  </r>
  <r>
    <d v="2014-06-09T00:00:00"/>
    <x v="0"/>
    <x v="2"/>
    <x v="1"/>
    <x v="1"/>
    <n v="70.367999999999995"/>
    <x v="1"/>
    <n v="0.2"/>
    <n v="6.1571999999999996"/>
  </r>
  <r>
    <d v="2014-05-03T00:00:00"/>
    <x v="2"/>
    <x v="2"/>
    <x v="1"/>
    <x v="1"/>
    <n v="21.56"/>
    <x v="7"/>
    <n v="0"/>
    <n v="10.348800000000001"/>
  </r>
  <r>
    <d v="2014-04-26T00:00:00"/>
    <x v="1"/>
    <x v="1"/>
    <x v="2"/>
    <x v="0"/>
    <n v="230.28"/>
    <x v="4"/>
    <n v="0.2"/>
    <n v="23.027999999999999"/>
  </r>
  <r>
    <d v="2014-03-03T00:00:00"/>
    <x v="1"/>
    <x v="2"/>
    <x v="3"/>
    <x v="1"/>
    <n v="25.32"/>
    <x v="6"/>
    <n v="0.2"/>
    <n v="9.1784999999999997"/>
  </r>
  <r>
    <d v="2014-02-18T00:00:00"/>
    <x v="3"/>
    <x v="0"/>
    <x v="1"/>
    <x v="0"/>
    <n v="25.16"/>
    <x v="6"/>
    <n v="0.6"/>
    <n v="-11.321999999999999"/>
  </r>
  <r>
    <d v="2014-02-02T00:00:00"/>
    <x v="1"/>
    <x v="0"/>
    <x v="0"/>
    <x v="1"/>
    <n v="18.335999999999999"/>
    <x v="1"/>
    <n v="0.7"/>
    <n v="-12.224"/>
  </r>
  <r>
    <d v="2014-01-07T00:00:00"/>
    <x v="1"/>
    <x v="0"/>
    <x v="1"/>
    <x v="1"/>
    <n v="10.43"/>
    <x v="7"/>
    <n v="0.8"/>
    <n v="-18.25250000000000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d v="2017-12-29T00:00:00"/>
    <x v="0"/>
    <x v="0"/>
    <x v="0"/>
    <s v="Furniture"/>
    <n v="300.98"/>
    <n v="1"/>
    <n v="0"/>
    <n v="87.284199999999998"/>
  </r>
  <r>
    <d v="2017-12-28T00:00:00"/>
    <x v="1"/>
    <x v="0"/>
    <x v="1"/>
    <s v="Furniture"/>
    <n v="78.852800000000002"/>
    <n v="2"/>
    <n v="0.32"/>
    <n v="-11.596"/>
  </r>
  <r>
    <d v="2017-12-23T00:00:00"/>
    <x v="0"/>
    <x v="0"/>
    <x v="1"/>
    <s v="Office Supplies"/>
    <n v="28.672000000000001"/>
    <n v="8"/>
    <n v="0.2"/>
    <n v="10.393599999999999"/>
  </r>
  <r>
    <d v="2017-12-22T00:00:00"/>
    <x v="1"/>
    <x v="1"/>
    <x v="2"/>
    <s v="Technology"/>
    <n v="67.040000000000006"/>
    <n v="4"/>
    <n v="0.2"/>
    <n v="6.7039999999999997"/>
  </r>
  <r>
    <d v="2017-12-21T00:00:00"/>
    <x v="1"/>
    <x v="0"/>
    <x v="3"/>
    <s v="Technology"/>
    <n v="281.97000000000003"/>
    <n v="3"/>
    <n v="0"/>
    <n v="78.951599999999999"/>
  </r>
  <r>
    <d v="2017-12-20T00:00:00"/>
    <x v="1"/>
    <x v="1"/>
    <x v="3"/>
    <s v="Office Supplies"/>
    <n v="6.48"/>
    <n v="1"/>
    <n v="0"/>
    <n v="3.1103999999999998"/>
  </r>
  <r>
    <d v="2017-12-17T00:00:00"/>
    <x v="1"/>
    <x v="0"/>
    <x v="3"/>
    <s v="Office Supplies"/>
    <n v="24.815999999999999"/>
    <n v="3"/>
    <n v="0.2"/>
    <n v="8.3754000000000008"/>
  </r>
  <r>
    <d v="2017-12-11T00:00:00"/>
    <x v="0"/>
    <x v="2"/>
    <x v="1"/>
    <s v="Office Supplies"/>
    <n v="7.28"/>
    <n v="1"/>
    <n v="0"/>
    <n v="3.4944000000000002"/>
  </r>
  <r>
    <d v="2017-12-11T00:00:00"/>
    <x v="1"/>
    <x v="1"/>
    <x v="0"/>
    <s v="Furniture"/>
    <n v="721.875"/>
    <n v="6"/>
    <n v="0.45"/>
    <n v="-420"/>
  </r>
  <r>
    <d v="2017-12-08T00:00:00"/>
    <x v="0"/>
    <x v="0"/>
    <x v="3"/>
    <s v="Office Supplies"/>
    <n v="19.440000000000001"/>
    <n v="3"/>
    <n v="0"/>
    <n v="9.3312000000000008"/>
  </r>
  <r>
    <d v="2017-12-05T00:00:00"/>
    <x v="2"/>
    <x v="2"/>
    <x v="2"/>
    <s v="Furniture"/>
    <n v="199.9"/>
    <n v="5"/>
    <n v="0"/>
    <n v="39.979999999999997"/>
  </r>
  <r>
    <d v="2017-12-02T00:00:00"/>
    <x v="1"/>
    <x v="0"/>
    <x v="1"/>
    <s v="Technology"/>
    <n v="2479.96"/>
    <n v="4"/>
    <n v="0"/>
    <n v="743.98800000000006"/>
  </r>
  <r>
    <d v="2017-12-01T00:00:00"/>
    <x v="1"/>
    <x v="2"/>
    <x v="3"/>
    <s v="Technology"/>
    <n v="62.957999999999998"/>
    <n v="7"/>
    <n v="0.4"/>
    <n v="9.4436999999999998"/>
  </r>
  <r>
    <d v="2017-12-01T00:00:00"/>
    <x v="1"/>
    <x v="0"/>
    <x v="2"/>
    <s v="Technology"/>
    <n v="406.36799999999999"/>
    <n v="4"/>
    <n v="0.2"/>
    <n v="30.477599999999999"/>
  </r>
  <r>
    <d v="2017-12-01T00:00:00"/>
    <x v="1"/>
    <x v="2"/>
    <x v="3"/>
    <s v="Furniture"/>
    <n v="897.15"/>
    <n v="3"/>
    <n v="0"/>
    <n v="251.202"/>
  </r>
  <r>
    <d v="2017-11-26T00:00:00"/>
    <x v="1"/>
    <x v="2"/>
    <x v="1"/>
    <s v="Technology"/>
    <n v="89.98"/>
    <n v="2"/>
    <n v="0"/>
    <n v="43.190399999999997"/>
  </r>
  <r>
    <d v="2017-11-25T00:00:00"/>
    <x v="1"/>
    <x v="0"/>
    <x v="1"/>
    <s v="Office Supplies"/>
    <n v="67.84"/>
    <n v="5"/>
    <n v="0.8"/>
    <n v="-179.77600000000001"/>
  </r>
  <r>
    <d v="2017-11-21T00:00:00"/>
    <x v="1"/>
    <x v="0"/>
    <x v="2"/>
    <s v="Office Supplies"/>
    <n v="150.80000000000001"/>
    <n v="5"/>
    <n v="0.2"/>
    <n v="56.55"/>
  </r>
  <r>
    <d v="2017-11-20T00:00:00"/>
    <x v="0"/>
    <x v="0"/>
    <x v="2"/>
    <s v="Furniture"/>
    <n v="42.6"/>
    <n v="3"/>
    <n v="0"/>
    <n v="16.614000000000001"/>
  </r>
  <r>
    <d v="2017-11-17T00:00:00"/>
    <x v="2"/>
    <x v="0"/>
    <x v="3"/>
    <s v="Office Supplies"/>
    <n v="50.94"/>
    <n v="3"/>
    <n v="0"/>
    <n v="14.263199999999999"/>
  </r>
  <r>
    <d v="2017-11-14T00:00:00"/>
    <x v="0"/>
    <x v="0"/>
    <x v="3"/>
    <s v="Technology"/>
    <n v="119.94"/>
    <n v="10"/>
    <n v="0.4"/>
    <n v="15.992000000000001"/>
  </r>
  <r>
    <d v="2017-11-13T00:00:00"/>
    <x v="1"/>
    <x v="1"/>
    <x v="1"/>
    <s v="Office Supplies"/>
    <n v="61.792000000000002"/>
    <n v="4"/>
    <n v="0.2"/>
    <n v="6.1791999999999998"/>
  </r>
  <r>
    <d v="2017-11-13T00:00:00"/>
    <x v="0"/>
    <x v="2"/>
    <x v="3"/>
    <s v="Technology"/>
    <n v="163.96"/>
    <n v="4"/>
    <n v="0"/>
    <n v="70.502799999999993"/>
  </r>
  <r>
    <d v="2017-11-12T00:00:00"/>
    <x v="3"/>
    <x v="2"/>
    <x v="2"/>
    <s v="Office Supplies"/>
    <n v="23.12"/>
    <n v="5"/>
    <n v="0.2"/>
    <n v="8.3810000000000002"/>
  </r>
  <r>
    <d v="2017-11-12T00:00:00"/>
    <x v="1"/>
    <x v="1"/>
    <x v="2"/>
    <s v="Technology"/>
    <n v="62.351999999999997"/>
    <n v="6"/>
    <n v="0.2"/>
    <n v="-10.9116"/>
  </r>
  <r>
    <d v="2017-11-07T00:00:00"/>
    <x v="3"/>
    <x v="0"/>
    <x v="1"/>
    <s v="Office Supplies"/>
    <n v="38.159999999999997"/>
    <n v="9"/>
    <n v="0"/>
    <n v="19.079999999999998"/>
  </r>
  <r>
    <d v="2017-11-05T00:00:00"/>
    <x v="0"/>
    <x v="0"/>
    <x v="3"/>
    <s v="Furniture"/>
    <n v="166.5"/>
    <n v="2"/>
    <n v="0.4"/>
    <n v="-66.599999999999994"/>
  </r>
  <r>
    <d v="2017-10-19T00:00:00"/>
    <x v="1"/>
    <x v="0"/>
    <x v="1"/>
    <s v="Furniture"/>
    <n v="91.275000000000006"/>
    <n v="1"/>
    <n v="0.5"/>
    <n v="-67.543499999999995"/>
  </r>
  <r>
    <d v="2017-10-15T00:00:00"/>
    <x v="0"/>
    <x v="2"/>
    <x v="2"/>
    <s v="Office Supplies"/>
    <n v="87.92"/>
    <n v="4"/>
    <n v="0"/>
    <n v="26.376000000000001"/>
  </r>
  <r>
    <d v="2017-10-08T00:00:00"/>
    <x v="1"/>
    <x v="1"/>
    <x v="2"/>
    <s v="Technology"/>
    <n v="36"/>
    <n v="2"/>
    <n v="0"/>
    <n v="6.48"/>
  </r>
  <r>
    <d v="2017-09-24T00:00:00"/>
    <x v="1"/>
    <x v="2"/>
    <x v="0"/>
    <s v="Office Supplies"/>
    <n v="15.51"/>
    <n v="1"/>
    <n v="0"/>
    <n v="3.8774999999999999"/>
  </r>
  <r>
    <d v="2017-09-21T00:00:00"/>
    <x v="2"/>
    <x v="1"/>
    <x v="2"/>
    <s v="Office Supplies"/>
    <n v="15.51"/>
    <n v="1"/>
    <n v="0"/>
    <n v="3.8774999999999999"/>
  </r>
  <r>
    <d v="2017-09-20T00:00:00"/>
    <x v="1"/>
    <x v="0"/>
    <x v="3"/>
    <s v="Office Supplies"/>
    <n v="11.784000000000001"/>
    <n v="3"/>
    <n v="0.2"/>
    <n v="3.9771000000000001"/>
  </r>
  <r>
    <d v="2017-09-18T00:00:00"/>
    <x v="1"/>
    <x v="1"/>
    <x v="3"/>
    <s v="Furniture"/>
    <n v="9.82"/>
    <n v="2"/>
    <n v="0"/>
    <n v="3.2406000000000001"/>
  </r>
  <r>
    <d v="2017-09-10T00:00:00"/>
    <x v="0"/>
    <x v="0"/>
    <x v="1"/>
    <s v="Technology"/>
    <n v="296.85000000000002"/>
    <n v="5"/>
    <n v="0"/>
    <n v="53.433"/>
  </r>
  <r>
    <d v="2017-09-09T00:00:00"/>
    <x v="1"/>
    <x v="0"/>
    <x v="0"/>
    <s v="Office Supplies"/>
    <n v="258.48"/>
    <n v="2"/>
    <n v="0.2"/>
    <n v="-3.2309999999999901"/>
  </r>
  <r>
    <d v="2017-09-08T00:00:00"/>
    <x v="2"/>
    <x v="1"/>
    <x v="1"/>
    <s v="Furniture"/>
    <n v="21.184000000000001"/>
    <n v="2"/>
    <n v="0.6"/>
    <n v="-11.651199999999999"/>
  </r>
  <r>
    <d v="2017-08-31T00:00:00"/>
    <x v="1"/>
    <x v="2"/>
    <x v="2"/>
    <s v="Office Supplies"/>
    <n v="6.6719999999999997"/>
    <n v="3"/>
    <n v="0.2"/>
    <n v="2.1684000000000001"/>
  </r>
  <r>
    <d v="2017-08-20T00:00:00"/>
    <x v="0"/>
    <x v="0"/>
    <x v="2"/>
    <s v="Office Supplies"/>
    <n v="239.12"/>
    <n v="5"/>
    <n v="0.2"/>
    <n v="77.713999999999999"/>
  </r>
  <r>
    <d v="2017-08-17T00:00:00"/>
    <x v="1"/>
    <x v="1"/>
    <x v="2"/>
    <s v="Office Supplies"/>
    <n v="2518.29"/>
    <n v="9"/>
    <n v="0"/>
    <n v="654.75540000000001"/>
  </r>
  <r>
    <d v="2017-08-12T00:00:00"/>
    <x v="2"/>
    <x v="0"/>
    <x v="2"/>
    <s v="Furniture"/>
    <n v="54.92"/>
    <n v="4"/>
    <n v="0"/>
    <n v="19.7712"/>
  </r>
  <r>
    <d v="2017-07-31T00:00:00"/>
    <x v="1"/>
    <x v="2"/>
    <x v="3"/>
    <s v="Office Supplies"/>
    <n v="849.95"/>
    <n v="5"/>
    <n v="0"/>
    <n v="390.97699999999998"/>
  </r>
  <r>
    <d v="2017-07-22T00:00:00"/>
    <x v="1"/>
    <x v="0"/>
    <x v="1"/>
    <s v="Furniture"/>
    <n v="526.34400000000005"/>
    <n v="4"/>
    <n v="0.3"/>
    <n v="-75.191999999999993"/>
  </r>
  <r>
    <d v="2017-07-18T00:00:00"/>
    <x v="1"/>
    <x v="0"/>
    <x v="3"/>
    <s v="Furniture"/>
    <n v="198.744"/>
    <n v="4"/>
    <n v="0.3"/>
    <n v="-14.196"/>
  </r>
  <r>
    <d v="2017-07-15T00:00:00"/>
    <x v="2"/>
    <x v="1"/>
    <x v="0"/>
    <s v="Office Supplies"/>
    <n v="12.96"/>
    <n v="2"/>
    <n v="0"/>
    <n v="6.2207999999999997"/>
  </r>
  <r>
    <d v="2017-07-14T00:00:00"/>
    <x v="1"/>
    <x v="0"/>
    <x v="3"/>
    <s v="Office Supplies"/>
    <n v="13.12"/>
    <n v="5"/>
    <n v="0.2"/>
    <n v="2.1320000000000001"/>
  </r>
  <r>
    <d v="2017-06-12T00:00:00"/>
    <x v="1"/>
    <x v="2"/>
    <x v="0"/>
    <s v="Furniture"/>
    <n v="452.94"/>
    <n v="3"/>
    <n v="0"/>
    <n v="67.941000000000003"/>
  </r>
  <r>
    <d v="2017-06-11T00:00:00"/>
    <x v="0"/>
    <x v="0"/>
    <x v="2"/>
    <s v="Office Supplies"/>
    <n v="37.94"/>
    <n v="2"/>
    <n v="0"/>
    <n v="18.211200000000002"/>
  </r>
  <r>
    <d v="2017-05-27T00:00:00"/>
    <x v="1"/>
    <x v="2"/>
    <x v="0"/>
    <s v="Technology"/>
    <n v="539.97"/>
    <n v="3"/>
    <n v="0"/>
    <n v="134.99250000000001"/>
  </r>
  <r>
    <d v="2017-05-26T00:00:00"/>
    <x v="1"/>
    <x v="0"/>
    <x v="0"/>
    <s v="Technology"/>
    <n v="23.08"/>
    <n v="2"/>
    <n v="0"/>
    <n v="6.9240000000000004"/>
  </r>
  <r>
    <d v="2017-05-13T00:00:00"/>
    <x v="0"/>
    <x v="2"/>
    <x v="3"/>
    <s v="Office Supplies"/>
    <n v="299.52"/>
    <n v="9"/>
    <n v="0"/>
    <n v="149.76"/>
  </r>
  <r>
    <d v="2017-05-06T00:00:00"/>
    <x v="1"/>
    <x v="1"/>
    <x v="1"/>
    <s v="Office Supplies"/>
    <n v="11.06"/>
    <n v="10"/>
    <n v="0.8"/>
    <n v="-18.802"/>
  </r>
  <r>
    <d v="2017-05-05T00:00:00"/>
    <x v="3"/>
    <x v="0"/>
    <x v="3"/>
    <s v="Office Supplies"/>
    <n v="6.68"/>
    <n v="1"/>
    <n v="0"/>
    <n v="3.2063999999999999"/>
  </r>
  <r>
    <d v="2017-04-23T00:00:00"/>
    <x v="1"/>
    <x v="2"/>
    <x v="0"/>
    <s v="Office Supplies"/>
    <n v="3"/>
    <n v="1"/>
    <n v="0.2"/>
    <n v="1.05"/>
  </r>
  <r>
    <d v="2017-04-23T00:00:00"/>
    <x v="2"/>
    <x v="1"/>
    <x v="3"/>
    <s v="Office Supplies"/>
    <n v="11.76"/>
    <n v="5"/>
    <n v="0.7"/>
    <n v="-7.84"/>
  </r>
  <r>
    <d v="2017-04-23T00:00:00"/>
    <x v="0"/>
    <x v="0"/>
    <x v="2"/>
    <s v="Furniture"/>
    <n v="24.14"/>
    <n v="2"/>
    <n v="0"/>
    <n v="7.9661999999999997"/>
  </r>
  <r>
    <d v="2017-04-23T00:00:00"/>
    <x v="1"/>
    <x v="0"/>
    <x v="3"/>
    <s v="Office Supplies"/>
    <n v="122.71"/>
    <n v="7"/>
    <n v="0"/>
    <n v="36.813000000000002"/>
  </r>
  <r>
    <d v="2017-04-17T00:00:00"/>
    <x v="1"/>
    <x v="0"/>
    <x v="2"/>
    <s v="Office Supplies"/>
    <n v="23.04"/>
    <n v="8"/>
    <n v="0"/>
    <n v="11.2896"/>
  </r>
  <r>
    <d v="2017-04-11T00:00:00"/>
    <x v="1"/>
    <x v="0"/>
    <x v="3"/>
    <s v="Technology"/>
    <n v="27.12"/>
    <n v="2"/>
    <n v="0.2"/>
    <n v="-4.7460000000000004"/>
  </r>
  <r>
    <d v="2017-04-09T00:00:00"/>
    <x v="2"/>
    <x v="0"/>
    <x v="0"/>
    <s v="Office Supplies"/>
    <n v="17.43"/>
    <n v="1"/>
    <n v="0.7"/>
    <n v="-13.363"/>
  </r>
  <r>
    <d v="2017-03-27T00:00:00"/>
    <x v="1"/>
    <x v="2"/>
    <x v="2"/>
    <s v="Office Supplies"/>
    <n v="110.96"/>
    <n v="2"/>
    <n v="0"/>
    <n v="53.260800000000003"/>
  </r>
  <r>
    <d v="2017-03-27T00:00:00"/>
    <x v="0"/>
    <x v="0"/>
    <x v="0"/>
    <s v="Technology"/>
    <n v="206.1"/>
    <n v="5"/>
    <n v="0"/>
    <n v="55.646999999999998"/>
  </r>
  <r>
    <d v="2017-03-25T00:00:00"/>
    <x v="1"/>
    <x v="1"/>
    <x v="1"/>
    <s v="Furniture"/>
    <n v="90.99"/>
    <n v="1"/>
    <n v="0"/>
    <n v="14.558400000000001"/>
  </r>
  <r>
    <d v="2017-03-21T00:00:00"/>
    <x v="0"/>
    <x v="0"/>
    <x v="2"/>
    <s v="Office Supplies"/>
    <n v="10.896000000000001"/>
    <n v="3"/>
    <n v="0.2"/>
    <n v="3.9498000000000002"/>
  </r>
  <r>
    <d v="2017-03-18T00:00:00"/>
    <x v="1"/>
    <x v="1"/>
    <x v="2"/>
    <s v="Office Supplies"/>
    <n v="19.399999999999999"/>
    <n v="5"/>
    <n v="0"/>
    <n v="9.3119999999999994"/>
  </r>
  <r>
    <d v="2017-03-13T00:00:00"/>
    <x v="2"/>
    <x v="1"/>
    <x v="1"/>
    <s v="Technology"/>
    <n v="7.992"/>
    <n v="1"/>
    <n v="0.2"/>
    <n v="2.5973999999999999"/>
  </r>
  <r>
    <d v="2017-03-13T00:00:00"/>
    <x v="3"/>
    <x v="2"/>
    <x v="1"/>
    <s v="Furniture"/>
    <n v="89.768000000000001"/>
    <n v="1"/>
    <n v="0.3"/>
    <n v="-2.5648"/>
  </r>
  <r>
    <d v="2017-03-11T00:00:00"/>
    <x v="1"/>
    <x v="2"/>
    <x v="3"/>
    <s v="Technology"/>
    <n v="776.85"/>
    <n v="5"/>
    <n v="0.4"/>
    <n v="-181.26499999999999"/>
  </r>
  <r>
    <d v="2017-03-02T00:00:00"/>
    <x v="1"/>
    <x v="1"/>
    <x v="1"/>
    <s v="Office Supplies"/>
    <n v="12.222"/>
    <n v="7"/>
    <n v="0.8"/>
    <n v="-20.1663"/>
  </r>
  <r>
    <d v="2017-02-11T00:00:00"/>
    <x v="0"/>
    <x v="1"/>
    <x v="2"/>
    <s v="Office Supplies"/>
    <n v="21.335999999999999"/>
    <n v="7"/>
    <n v="0.2"/>
    <n v="7.7343000000000002"/>
  </r>
  <r>
    <d v="2017-02-02T00:00:00"/>
    <x v="1"/>
    <x v="0"/>
    <x v="2"/>
    <s v="Office Supplies"/>
    <n v="46.8"/>
    <n v="4"/>
    <n v="0"/>
    <n v="16.38"/>
  </r>
  <r>
    <d v="2017-01-23T00:00:00"/>
    <x v="1"/>
    <x v="1"/>
    <x v="2"/>
    <s v="Office Supplies"/>
    <n v="19.68"/>
    <n v="5"/>
    <n v="0.2"/>
    <n v="6.8879999999999999"/>
  </r>
  <r>
    <d v="2016-12-13T00:00:00"/>
    <x v="1"/>
    <x v="1"/>
    <x v="2"/>
    <s v="Furniture"/>
    <n v="1114.2719999999999"/>
    <n v="4"/>
    <n v="0.2"/>
    <n v="41.785200000000003"/>
  </r>
  <r>
    <d v="2016-12-12T00:00:00"/>
    <x v="3"/>
    <x v="1"/>
    <x v="3"/>
    <s v="Office Supplies"/>
    <n v="18.693000000000001"/>
    <n v="3"/>
    <n v="0.7"/>
    <n v="-14.331300000000001"/>
  </r>
  <r>
    <d v="2016-12-12T00:00:00"/>
    <x v="1"/>
    <x v="0"/>
    <x v="2"/>
    <s v="Office Supplies"/>
    <n v="56.52"/>
    <n v="3"/>
    <n v="0"/>
    <n v="15.8256"/>
  </r>
  <r>
    <d v="2016-12-03T00:00:00"/>
    <x v="2"/>
    <x v="0"/>
    <x v="3"/>
    <s v="Furniture"/>
    <n v="400.03199999999998"/>
    <n v="2"/>
    <n v="0.4"/>
    <n v="-153.34559999999999"/>
  </r>
  <r>
    <d v="2016-11-27T00:00:00"/>
    <x v="2"/>
    <x v="0"/>
    <x v="3"/>
    <s v="Office Supplies"/>
    <n v="79.95"/>
    <n v="5"/>
    <n v="0"/>
    <n v="38.375999999999998"/>
  </r>
  <r>
    <d v="2016-11-26T00:00:00"/>
    <x v="1"/>
    <x v="1"/>
    <x v="2"/>
    <s v="Office Supplies"/>
    <n v="7.3120000000000003"/>
    <n v="2"/>
    <n v="0.2"/>
    <n v="2.5592000000000001"/>
  </r>
  <r>
    <d v="2016-11-05T00:00:00"/>
    <x v="1"/>
    <x v="2"/>
    <x v="1"/>
    <s v="Office Supplies"/>
    <n v="51.75"/>
    <n v="5"/>
    <n v="0"/>
    <n v="24.84"/>
  </r>
  <r>
    <d v="2016-11-05T00:00:00"/>
    <x v="1"/>
    <x v="2"/>
    <x v="1"/>
    <s v="Office Supplies"/>
    <n v="104.9"/>
    <n v="5"/>
    <n v="0"/>
    <n v="50.351999999999997"/>
  </r>
  <r>
    <d v="2016-11-01T00:00:00"/>
    <x v="1"/>
    <x v="2"/>
    <x v="0"/>
    <s v="Technology"/>
    <n v="21.8"/>
    <n v="2"/>
    <n v="0"/>
    <n v="6.1040000000000001"/>
  </r>
  <r>
    <d v="2016-10-27T00:00:00"/>
    <x v="1"/>
    <x v="0"/>
    <x v="3"/>
    <s v="Furniture"/>
    <n v="40.200000000000003"/>
    <n v="3"/>
    <n v="0"/>
    <n v="19.295999999999999"/>
  </r>
  <r>
    <d v="2016-10-01T00:00:00"/>
    <x v="0"/>
    <x v="0"/>
    <x v="0"/>
    <s v="Office Supplies"/>
    <n v="30.975999999999999"/>
    <n v="8"/>
    <n v="0.2"/>
    <n v="5.0335999999999999"/>
  </r>
  <r>
    <d v="2016-09-25T00:00:00"/>
    <x v="1"/>
    <x v="0"/>
    <x v="3"/>
    <s v="Office Supplies"/>
    <n v="331.536"/>
    <n v="3"/>
    <n v="0.2"/>
    <n v="-82.884"/>
  </r>
  <r>
    <d v="2016-09-18T00:00:00"/>
    <x v="2"/>
    <x v="0"/>
    <x v="3"/>
    <s v="Furniture"/>
    <n v="5.3520000000000003"/>
    <n v="3"/>
    <n v="0.2"/>
    <n v="1.6055999999999999"/>
  </r>
  <r>
    <d v="2016-09-14T00:00:00"/>
    <x v="1"/>
    <x v="0"/>
    <x v="3"/>
    <s v="Technology"/>
    <n v="437.85"/>
    <n v="3"/>
    <n v="0"/>
    <n v="131.35499999999999"/>
  </r>
  <r>
    <d v="2016-09-05T00:00:00"/>
    <x v="1"/>
    <x v="0"/>
    <x v="3"/>
    <s v="Office Supplies"/>
    <n v="9.5549999999999997"/>
    <n v="5"/>
    <n v="0.7"/>
    <n v="-7.3254999999999999"/>
  </r>
  <r>
    <d v="2016-09-04T00:00:00"/>
    <x v="1"/>
    <x v="0"/>
    <x v="0"/>
    <s v="Office Supplies"/>
    <n v="5.28"/>
    <n v="3"/>
    <n v="0"/>
    <n v="2.5344000000000002"/>
  </r>
  <r>
    <d v="2016-09-04T00:00:00"/>
    <x v="1"/>
    <x v="0"/>
    <x v="3"/>
    <s v="Office Supplies"/>
    <n v="22.72"/>
    <n v="4"/>
    <n v="0"/>
    <n v="6.5888"/>
  </r>
  <r>
    <d v="2016-09-02T00:00:00"/>
    <x v="1"/>
    <x v="0"/>
    <x v="0"/>
    <s v="Office Supplies"/>
    <n v="22.911000000000001"/>
    <n v="7"/>
    <n v="0.7"/>
    <n v="-17.565100000000001"/>
  </r>
  <r>
    <d v="2016-09-02T00:00:00"/>
    <x v="1"/>
    <x v="0"/>
    <x v="1"/>
    <s v="Technology"/>
    <n v="1362.9"/>
    <n v="3"/>
    <n v="0.3"/>
    <n v="-19.470000000000098"/>
  </r>
  <r>
    <d v="2016-09-01T00:00:00"/>
    <x v="1"/>
    <x v="1"/>
    <x v="3"/>
    <s v="Office Supplies"/>
    <n v="16.687999999999999"/>
    <n v="7"/>
    <n v="0.2"/>
    <n v="5.4236000000000004"/>
  </r>
  <r>
    <d v="2016-09-01T00:00:00"/>
    <x v="1"/>
    <x v="0"/>
    <x v="1"/>
    <s v="Office Supplies"/>
    <n v="376.74"/>
    <n v="4"/>
    <n v="0.1"/>
    <n v="71.162000000000006"/>
  </r>
  <r>
    <d v="2016-08-30T00:00:00"/>
    <x v="2"/>
    <x v="0"/>
    <x v="3"/>
    <s v="Furniture"/>
    <n v="786.74400000000003"/>
    <n v="4"/>
    <n v="0.3"/>
    <n v="-258.5016"/>
  </r>
  <r>
    <d v="2016-08-29T00:00:00"/>
    <x v="1"/>
    <x v="1"/>
    <x v="3"/>
    <s v="Furniture"/>
    <n v="241.92"/>
    <n v="4"/>
    <n v="0.4"/>
    <n v="-56.448"/>
  </r>
  <r>
    <d v="2016-08-28T00:00:00"/>
    <x v="1"/>
    <x v="0"/>
    <x v="2"/>
    <s v="Technology"/>
    <n v="108.57599999999999"/>
    <n v="3"/>
    <n v="0.2"/>
    <n v="8.1432000000000002"/>
  </r>
  <r>
    <d v="2016-08-27T00:00:00"/>
    <x v="1"/>
    <x v="0"/>
    <x v="1"/>
    <s v="Office Supplies"/>
    <n v="51.52"/>
    <n v="5"/>
    <n v="0.2"/>
    <n v="-10.948"/>
  </r>
  <r>
    <d v="2016-08-22T00:00:00"/>
    <x v="1"/>
    <x v="0"/>
    <x v="1"/>
    <s v="Office Supplies"/>
    <n v="4.3120000000000003"/>
    <n v="2"/>
    <n v="0.8"/>
    <n v="-6.8992000000000004"/>
  </r>
  <r>
    <d v="2016-08-18T00:00:00"/>
    <x v="1"/>
    <x v="1"/>
    <x v="3"/>
    <s v="Technology"/>
    <n v="39.99"/>
    <n v="1"/>
    <n v="0"/>
    <n v="11.597099999999999"/>
  </r>
  <r>
    <d v="2016-08-15T00:00:00"/>
    <x v="1"/>
    <x v="0"/>
    <x v="2"/>
    <s v="Furniture"/>
    <n v="312.02999999999997"/>
    <n v="3"/>
    <n v="0"/>
    <n v="43.684199999999997"/>
  </r>
  <r>
    <d v="2016-08-11T00:00:00"/>
    <x v="1"/>
    <x v="2"/>
    <x v="1"/>
    <s v="Office Supplies"/>
    <n v="77.56"/>
    <n v="2"/>
    <n v="0"/>
    <n v="35.677599999999998"/>
  </r>
  <r>
    <d v="2016-08-01T00:00:00"/>
    <x v="3"/>
    <x v="1"/>
    <x v="2"/>
    <s v="Technology"/>
    <n v="1039.7280000000001"/>
    <n v="2"/>
    <n v="0.2"/>
    <n v="90.976200000000105"/>
  </r>
  <r>
    <d v="2016-07-25T00:00:00"/>
    <x v="0"/>
    <x v="1"/>
    <x v="1"/>
    <s v="Furniture"/>
    <n v="95.2"/>
    <n v="5"/>
    <n v="0"/>
    <n v="27.608000000000001"/>
  </r>
  <r>
    <d v="2016-07-22T00:00:00"/>
    <x v="1"/>
    <x v="0"/>
    <x v="1"/>
    <s v="Technology"/>
    <n v="109.95"/>
    <n v="1"/>
    <n v="0"/>
    <n v="36.283499999999997"/>
  </r>
  <r>
    <d v="2016-07-15T00:00:00"/>
    <x v="1"/>
    <x v="1"/>
    <x v="2"/>
    <s v="Furniture"/>
    <n v="230.28"/>
    <n v="3"/>
    <n v="0.2"/>
    <n v="23.027999999999999"/>
  </r>
  <r>
    <d v="2016-07-04T00:00:00"/>
    <x v="2"/>
    <x v="0"/>
    <x v="2"/>
    <s v="Office Supplies"/>
    <n v="27.92"/>
    <n v="4"/>
    <n v="0"/>
    <n v="0.55839999999999901"/>
  </r>
  <r>
    <d v="2016-06-28T00:00:00"/>
    <x v="0"/>
    <x v="0"/>
    <x v="3"/>
    <s v="Furniture"/>
    <n v="121.96"/>
    <n v="2"/>
    <n v="0"/>
    <n v="20.7332"/>
  </r>
  <r>
    <d v="2016-06-26T00:00:00"/>
    <x v="1"/>
    <x v="0"/>
    <x v="3"/>
    <s v="Office Supplies"/>
    <n v="14.9"/>
    <n v="5"/>
    <n v="0"/>
    <n v="1.0429999999999999"/>
  </r>
  <r>
    <d v="2016-06-25T00:00:00"/>
    <x v="0"/>
    <x v="0"/>
    <x v="1"/>
    <s v="Furniture"/>
    <n v="32.712000000000003"/>
    <n v="2"/>
    <n v="0.6"/>
    <n v="-26.169599999999999"/>
  </r>
  <r>
    <d v="2016-06-14T00:00:00"/>
    <x v="1"/>
    <x v="1"/>
    <x v="2"/>
    <s v="Furniture"/>
    <n v="1115.17"/>
    <n v="7"/>
    <n v="0"/>
    <n v="334.55099999999999"/>
  </r>
  <r>
    <d v="2016-06-12T00:00:00"/>
    <x v="2"/>
    <x v="0"/>
    <x v="3"/>
    <s v="Office Supplies"/>
    <n v="115.02"/>
    <n v="9"/>
    <n v="0"/>
    <n v="51.759"/>
  </r>
  <r>
    <d v="2016-06-03T00:00:00"/>
    <x v="0"/>
    <x v="1"/>
    <x v="2"/>
    <s v="Furniture"/>
    <n v="71.087999999999994"/>
    <n v="2"/>
    <n v="0.2"/>
    <n v="-1.7771999999999999"/>
  </r>
  <r>
    <d v="2016-05-29T00:00:00"/>
    <x v="0"/>
    <x v="0"/>
    <x v="0"/>
    <s v="Technology"/>
    <n v="979.95"/>
    <n v="5"/>
    <n v="0"/>
    <n v="274.38600000000002"/>
  </r>
  <r>
    <d v="2016-05-28T00:00:00"/>
    <x v="1"/>
    <x v="0"/>
    <x v="2"/>
    <s v="Office Supplies"/>
    <n v="262.24"/>
    <n v="2"/>
    <n v="0"/>
    <n v="78.671999999999997"/>
  </r>
  <r>
    <d v="2016-05-19T00:00:00"/>
    <x v="1"/>
    <x v="1"/>
    <x v="2"/>
    <s v="Office Supplies"/>
    <n v="87.84"/>
    <n v="8"/>
    <n v="0"/>
    <n v="23.716799999999999"/>
  </r>
  <r>
    <d v="2016-05-09T00:00:00"/>
    <x v="1"/>
    <x v="0"/>
    <x v="2"/>
    <s v="Technology"/>
    <n v="93.98"/>
    <n v="2"/>
    <n v="0"/>
    <n v="13.1572"/>
  </r>
  <r>
    <d v="2016-04-30T00:00:00"/>
    <x v="1"/>
    <x v="2"/>
    <x v="1"/>
    <s v="Furniture"/>
    <n v="22.608000000000001"/>
    <n v="3"/>
    <n v="0.6"/>
    <n v="-10.1736"/>
  </r>
  <r>
    <d v="2016-03-31T00:00:00"/>
    <x v="0"/>
    <x v="0"/>
    <x v="3"/>
    <s v="Technology"/>
    <n v="280.78199999999998"/>
    <n v="3"/>
    <n v="0.4"/>
    <n v="-60.836100000000002"/>
  </r>
  <r>
    <d v="2016-03-24T00:00:00"/>
    <x v="2"/>
    <x v="1"/>
    <x v="1"/>
    <s v="Office Supplies"/>
    <n v="22.48"/>
    <n v="1"/>
    <n v="0"/>
    <n v="10.3408"/>
  </r>
  <r>
    <d v="2016-03-21T00:00:00"/>
    <x v="1"/>
    <x v="0"/>
    <x v="1"/>
    <s v="Furniture"/>
    <n v="528.42999999999995"/>
    <n v="5"/>
    <n v="0.3"/>
    <n v="0"/>
  </r>
  <r>
    <d v="2016-03-03T00:00:00"/>
    <x v="0"/>
    <x v="0"/>
    <x v="1"/>
    <s v="Technology"/>
    <n v="134.85"/>
    <n v="3"/>
    <n v="0"/>
    <n v="37.758000000000003"/>
  </r>
  <r>
    <d v="2016-02-04T00:00:00"/>
    <x v="1"/>
    <x v="0"/>
    <x v="3"/>
    <s v="Technology"/>
    <n v="90.48"/>
    <n v="2"/>
    <n v="0"/>
    <n v="23.524799999999999"/>
  </r>
  <r>
    <d v="2016-02-02T00:00:00"/>
    <x v="0"/>
    <x v="0"/>
    <x v="0"/>
    <s v="Furniture"/>
    <n v="18.690000000000001"/>
    <n v="7"/>
    <n v="0"/>
    <n v="7.1021999999999998"/>
  </r>
  <r>
    <d v="2016-02-02T00:00:00"/>
    <x v="1"/>
    <x v="0"/>
    <x v="3"/>
    <s v="Office Supplies"/>
    <n v="117.96"/>
    <n v="2"/>
    <n v="0"/>
    <n v="5.8979999999999997"/>
  </r>
  <r>
    <d v="2016-01-30T00:00:00"/>
    <x v="1"/>
    <x v="0"/>
    <x v="1"/>
    <s v="Technology"/>
    <n v="1439.9680000000001"/>
    <n v="4"/>
    <n v="0.2"/>
    <n v="143.99680000000001"/>
  </r>
  <r>
    <d v="2016-01-25T00:00:00"/>
    <x v="0"/>
    <x v="1"/>
    <x v="3"/>
    <s v="Office Supplies"/>
    <n v="43.12"/>
    <n v="5"/>
    <n v="0.2"/>
    <n v="15.092000000000001"/>
  </r>
  <r>
    <d v="2016-01-05T00:00:00"/>
    <x v="0"/>
    <x v="1"/>
    <x v="0"/>
    <s v="Office Supplies"/>
    <n v="5.2480000000000002"/>
    <n v="2"/>
    <n v="0.2"/>
    <n v="0.59039999999999904"/>
  </r>
  <r>
    <d v="2015-12-25T00:00:00"/>
    <x v="0"/>
    <x v="0"/>
    <x v="0"/>
    <s v="Office Supplies"/>
    <n v="157.9"/>
    <n v="5"/>
    <n v="0"/>
    <n v="74.212999999999994"/>
  </r>
  <r>
    <d v="2015-12-14T00:00:00"/>
    <x v="0"/>
    <x v="0"/>
    <x v="2"/>
    <s v="Technology"/>
    <n v="319.96800000000002"/>
    <n v="4"/>
    <n v="0.2"/>
    <n v="35.996400000000001"/>
  </r>
  <r>
    <d v="2015-12-06T00:00:00"/>
    <x v="1"/>
    <x v="0"/>
    <x v="2"/>
    <s v="Office Supplies"/>
    <n v="14.94"/>
    <n v="3"/>
    <n v="0"/>
    <n v="6.8723999999999998"/>
  </r>
  <r>
    <d v="2015-12-04T00:00:00"/>
    <x v="1"/>
    <x v="0"/>
    <x v="3"/>
    <s v="Furniture"/>
    <n v="361.76400000000001"/>
    <n v="2"/>
    <n v="0.1"/>
    <n v="68.333200000000005"/>
  </r>
  <r>
    <d v="2015-12-04T00:00:00"/>
    <x v="1"/>
    <x v="0"/>
    <x v="3"/>
    <s v="Furniture"/>
    <n v="364.41"/>
    <n v="5"/>
    <n v="0.1"/>
    <n v="8.0980000000000203"/>
  </r>
  <r>
    <d v="2015-12-03T00:00:00"/>
    <x v="1"/>
    <x v="0"/>
    <x v="0"/>
    <s v="Office Supplies"/>
    <n v="95.97"/>
    <n v="5"/>
    <n v="0.7"/>
    <n v="-73.576999999999998"/>
  </r>
  <r>
    <d v="2015-11-27T00:00:00"/>
    <x v="0"/>
    <x v="2"/>
    <x v="3"/>
    <s v="Office Supplies"/>
    <n v="59.94"/>
    <n v="3"/>
    <n v="0"/>
    <n v="28.171800000000001"/>
  </r>
  <r>
    <d v="2015-11-21T00:00:00"/>
    <x v="1"/>
    <x v="0"/>
    <x v="2"/>
    <s v="Office Supplies"/>
    <n v="66.048000000000002"/>
    <n v="4"/>
    <n v="0.2"/>
    <n v="23.116800000000001"/>
  </r>
  <r>
    <d v="2015-11-14T00:00:00"/>
    <x v="2"/>
    <x v="1"/>
    <x v="0"/>
    <s v="Office Supplies"/>
    <n v="33.96"/>
    <n v="2"/>
    <n v="0"/>
    <n v="16.98"/>
  </r>
  <r>
    <d v="2015-10-25T00:00:00"/>
    <x v="1"/>
    <x v="1"/>
    <x v="3"/>
    <s v="Furniture"/>
    <n v="291.10000000000002"/>
    <n v="5"/>
    <n v="0"/>
    <n v="75.686000000000007"/>
  </r>
  <r>
    <d v="2015-09-25T00:00:00"/>
    <x v="1"/>
    <x v="0"/>
    <x v="2"/>
    <s v="Office Supplies"/>
    <n v="17.48"/>
    <n v="2"/>
    <n v="0"/>
    <n v="8.2156000000000002"/>
  </r>
  <r>
    <d v="2015-09-21T00:00:00"/>
    <x v="2"/>
    <x v="1"/>
    <x v="1"/>
    <s v="Technology"/>
    <n v="151.19999999999999"/>
    <n v="3"/>
    <n v="0.2"/>
    <n v="32.130000000000003"/>
  </r>
  <r>
    <d v="2015-09-19T00:00:00"/>
    <x v="0"/>
    <x v="1"/>
    <x v="2"/>
    <s v="Office Supplies"/>
    <n v="22.96"/>
    <n v="2"/>
    <n v="0"/>
    <n v="11.250400000000001"/>
  </r>
  <r>
    <d v="2015-09-17T00:00:00"/>
    <x v="1"/>
    <x v="0"/>
    <x v="0"/>
    <s v="Technology"/>
    <n v="87.168000000000006"/>
    <n v="3"/>
    <n v="0.2"/>
    <n v="10.896000000000001"/>
  </r>
  <r>
    <d v="2015-08-09T00:00:00"/>
    <x v="2"/>
    <x v="0"/>
    <x v="3"/>
    <s v="Furniture"/>
    <n v="382.80599999999998"/>
    <n v="9"/>
    <n v="0.4"/>
    <n v="-153.1224"/>
  </r>
  <r>
    <d v="2015-07-16T00:00:00"/>
    <x v="1"/>
    <x v="2"/>
    <x v="3"/>
    <s v="Office Supplies"/>
    <n v="11.52"/>
    <n v="4"/>
    <n v="0"/>
    <n v="5.4143999999999997"/>
  </r>
  <r>
    <d v="2015-07-16T00:00:00"/>
    <x v="2"/>
    <x v="1"/>
    <x v="3"/>
    <s v="Office Supplies"/>
    <n v="80.88"/>
    <n v="3"/>
    <n v="0"/>
    <n v="39.6312"/>
  </r>
  <r>
    <d v="2015-07-09T00:00:00"/>
    <x v="1"/>
    <x v="1"/>
    <x v="3"/>
    <s v="Office Supplies"/>
    <n v="122.94"/>
    <n v="3"/>
    <n v="0"/>
    <n v="59.011200000000002"/>
  </r>
  <r>
    <d v="2015-07-02T00:00:00"/>
    <x v="1"/>
    <x v="0"/>
    <x v="1"/>
    <s v="Office Supplies"/>
    <n v="11.167999999999999"/>
    <n v="2"/>
    <n v="0.2"/>
    <n v="3.7692000000000001"/>
  </r>
  <r>
    <d v="2015-06-29T00:00:00"/>
    <x v="1"/>
    <x v="0"/>
    <x v="3"/>
    <s v="Office Supplies"/>
    <n v="24.96"/>
    <n v="4"/>
    <n v="0"/>
    <n v="11.231999999999999"/>
  </r>
  <r>
    <d v="2015-06-20T00:00:00"/>
    <x v="2"/>
    <x v="0"/>
    <x v="2"/>
    <s v="Technology"/>
    <n v="125.944"/>
    <n v="7"/>
    <n v="0.2"/>
    <n v="15.743"/>
  </r>
  <r>
    <d v="2015-06-15T00:00:00"/>
    <x v="2"/>
    <x v="0"/>
    <x v="0"/>
    <s v="Technology"/>
    <n v="11.672000000000001"/>
    <n v="1"/>
    <n v="0.2"/>
    <n v="-0.72950000000000104"/>
  </r>
  <r>
    <d v="2015-06-11T00:00:00"/>
    <x v="1"/>
    <x v="0"/>
    <x v="0"/>
    <s v="Office Supplies"/>
    <n v="56.3"/>
    <n v="2"/>
    <n v="0"/>
    <n v="15.763999999999999"/>
  </r>
  <r>
    <d v="2015-05-31T00:00:00"/>
    <x v="1"/>
    <x v="0"/>
    <x v="2"/>
    <s v="Furniture"/>
    <n v="1406.86"/>
    <n v="7"/>
    <n v="0"/>
    <n v="140.68600000000001"/>
  </r>
  <r>
    <d v="2015-05-08T00:00:00"/>
    <x v="1"/>
    <x v="0"/>
    <x v="2"/>
    <s v="Office Supplies"/>
    <n v="5.2480000000000002"/>
    <n v="2"/>
    <n v="0.2"/>
    <n v="0.59039999999999904"/>
  </r>
  <r>
    <d v="2015-04-21T00:00:00"/>
    <x v="1"/>
    <x v="0"/>
    <x v="0"/>
    <s v="Technology"/>
    <n v="469.95"/>
    <n v="5"/>
    <n v="0"/>
    <n v="131.58600000000001"/>
  </r>
  <r>
    <d v="2015-04-07T00:00:00"/>
    <x v="2"/>
    <x v="0"/>
    <x v="3"/>
    <s v="Office Supplies"/>
    <n v="25.92"/>
    <n v="4"/>
    <n v="0"/>
    <n v="12.441599999999999"/>
  </r>
  <r>
    <d v="2015-04-02T00:00:00"/>
    <x v="1"/>
    <x v="0"/>
    <x v="1"/>
    <s v="Office Supplies"/>
    <n v="32.192"/>
    <n v="2"/>
    <n v="0.8"/>
    <n v="-80.48"/>
  </r>
  <r>
    <d v="2015-03-22T00:00:00"/>
    <x v="1"/>
    <x v="0"/>
    <x v="1"/>
    <s v="Technology"/>
    <n v="18.391999999999999"/>
    <n v="1"/>
    <n v="0.2"/>
    <n v="5.2877000000000001"/>
  </r>
  <r>
    <d v="2015-03-19T00:00:00"/>
    <x v="1"/>
    <x v="2"/>
    <x v="2"/>
    <s v="Technology"/>
    <n v="453.57600000000002"/>
    <n v="3"/>
    <n v="0.2"/>
    <n v="39.687899999999999"/>
  </r>
  <r>
    <d v="2015-03-05T00:00:00"/>
    <x v="0"/>
    <x v="0"/>
    <x v="1"/>
    <s v="Office Supplies"/>
    <n v="180.98"/>
    <n v="5"/>
    <n v="0.8"/>
    <n v="-470.548"/>
  </r>
  <r>
    <d v="2015-02-27T00:00:00"/>
    <x v="0"/>
    <x v="0"/>
    <x v="2"/>
    <s v="Technology"/>
    <n v="538.91999999999996"/>
    <n v="9"/>
    <n v="0"/>
    <n v="80.837999999999994"/>
  </r>
  <r>
    <d v="2015-01-30T00:00:00"/>
    <x v="1"/>
    <x v="0"/>
    <x v="1"/>
    <s v="Office Supplies"/>
    <n v="14.304"/>
    <n v="6"/>
    <n v="0.2"/>
    <n v="5.0064000000000002"/>
  </r>
  <r>
    <d v="2015-01-12T00:00:00"/>
    <x v="1"/>
    <x v="1"/>
    <x v="3"/>
    <s v="Office Supplies"/>
    <n v="465.18"/>
    <n v="3"/>
    <n v="0"/>
    <n v="120.9468"/>
  </r>
  <r>
    <d v="2014-12-29T00:00:00"/>
    <x v="0"/>
    <x v="0"/>
    <x v="2"/>
    <s v="Technology"/>
    <n v="23.975999999999999"/>
    <n v="3"/>
    <n v="0.2"/>
    <n v="-5.6943000000000001"/>
  </r>
  <r>
    <d v="2014-12-29T00:00:00"/>
    <x v="0"/>
    <x v="0"/>
    <x v="3"/>
    <s v="Office Supplies"/>
    <n v="48.36"/>
    <n v="5"/>
    <n v="0.2"/>
    <n v="6.0449999999999999"/>
  </r>
  <r>
    <d v="2014-12-27T00:00:00"/>
    <x v="0"/>
    <x v="2"/>
    <x v="2"/>
    <s v="Office Supplies"/>
    <n v="11.56"/>
    <n v="4"/>
    <n v="0"/>
    <n v="5.4332000000000003"/>
  </r>
  <r>
    <d v="2014-12-26T00:00:00"/>
    <x v="2"/>
    <x v="1"/>
    <x v="2"/>
    <s v="Furniture"/>
    <n v="218.352"/>
    <n v="3"/>
    <n v="0.2"/>
    <n v="-24.564599999999999"/>
  </r>
  <r>
    <d v="2014-12-20T00:00:00"/>
    <x v="2"/>
    <x v="0"/>
    <x v="1"/>
    <s v="Office Supplies"/>
    <n v="3.69"/>
    <n v="1"/>
    <n v="0"/>
    <n v="1.7343"/>
  </r>
  <r>
    <d v="2014-12-09T00:00:00"/>
    <x v="1"/>
    <x v="1"/>
    <x v="2"/>
    <s v="Office Supplies"/>
    <n v="100.70399999999999"/>
    <n v="6"/>
    <n v="0.2"/>
    <n v="-1.2587999999999999"/>
  </r>
  <r>
    <d v="2014-12-02T00:00:00"/>
    <x v="1"/>
    <x v="1"/>
    <x v="0"/>
    <s v="Technology"/>
    <n v="5.95"/>
    <n v="1"/>
    <n v="0"/>
    <n v="0.83299999999999996"/>
  </r>
  <r>
    <d v="2014-12-01T00:00:00"/>
    <x v="2"/>
    <x v="0"/>
    <x v="1"/>
    <s v="Office Supplies"/>
    <n v="46.64"/>
    <n v="4"/>
    <n v="0"/>
    <n v="12.5928"/>
  </r>
  <r>
    <d v="2014-11-24T00:00:00"/>
    <x v="1"/>
    <x v="1"/>
    <x v="1"/>
    <s v="Office Supplies"/>
    <n v="144.12"/>
    <n v="3"/>
    <n v="0"/>
    <n v="69.177599999999998"/>
  </r>
  <r>
    <d v="2014-11-21T00:00:00"/>
    <x v="1"/>
    <x v="1"/>
    <x v="0"/>
    <s v="Office Supplies"/>
    <n v="193.95"/>
    <n v="3"/>
    <n v="0"/>
    <n v="9.6974999999999802"/>
  </r>
  <r>
    <d v="2014-11-14T00:00:00"/>
    <x v="0"/>
    <x v="0"/>
    <x v="3"/>
    <s v="Office Supplies"/>
    <n v="43.8"/>
    <n v="10"/>
    <n v="0"/>
    <n v="21.024000000000001"/>
  </r>
  <r>
    <d v="2014-11-09T00:00:00"/>
    <x v="0"/>
    <x v="0"/>
    <x v="2"/>
    <s v="Office Supplies"/>
    <n v="340.92"/>
    <n v="3"/>
    <n v="0"/>
    <n v="3.4091999999999798"/>
  </r>
  <r>
    <d v="2014-11-04T00:00:00"/>
    <x v="1"/>
    <x v="0"/>
    <x v="2"/>
    <s v="Technology"/>
    <n v="447.96800000000002"/>
    <n v="4"/>
    <n v="0.2"/>
    <n v="139.99"/>
  </r>
  <r>
    <d v="2014-11-03T00:00:00"/>
    <x v="1"/>
    <x v="0"/>
    <x v="0"/>
    <s v="Furniture"/>
    <n v="945.03599999999994"/>
    <n v="6"/>
    <n v="0.4"/>
    <n v="-299.26139999999998"/>
  </r>
  <r>
    <d v="2014-11-01T00:00:00"/>
    <x v="1"/>
    <x v="1"/>
    <x v="0"/>
    <s v="Office Supplies"/>
    <n v="7.52"/>
    <n v="5"/>
    <n v="0.2"/>
    <n v="1.41"/>
  </r>
  <r>
    <d v="2014-10-14T00:00:00"/>
    <x v="2"/>
    <x v="0"/>
    <x v="3"/>
    <s v="Furniture"/>
    <n v="1628.82"/>
    <n v="9"/>
    <n v="0"/>
    <n v="260.6112"/>
  </r>
  <r>
    <d v="2014-10-03T00:00:00"/>
    <x v="1"/>
    <x v="0"/>
    <x v="1"/>
    <s v="Office Supplies"/>
    <n v="1.788"/>
    <n v="3"/>
    <n v="0.8"/>
    <n v="-3.0396000000000001"/>
  </r>
  <r>
    <d v="2014-09-29T00:00:00"/>
    <x v="0"/>
    <x v="0"/>
    <x v="3"/>
    <s v="Office Supplies"/>
    <n v="77.52"/>
    <n v="2"/>
    <n v="0"/>
    <n v="37.9848"/>
  </r>
  <r>
    <d v="2014-09-26T00:00:00"/>
    <x v="1"/>
    <x v="2"/>
    <x v="3"/>
    <s v="Technology"/>
    <n v="3.1520000000000001"/>
    <n v="2"/>
    <n v="0.2"/>
    <n v="0.4728"/>
  </r>
  <r>
    <d v="2014-09-24T00:00:00"/>
    <x v="1"/>
    <x v="0"/>
    <x v="2"/>
    <s v="Office Supplies"/>
    <n v="211.96"/>
    <n v="4"/>
    <n v="0"/>
    <n v="8.4783999999999899"/>
  </r>
  <r>
    <d v="2014-09-20T00:00:00"/>
    <x v="2"/>
    <x v="0"/>
    <x v="1"/>
    <s v="Furniture"/>
    <n v="493.43"/>
    <n v="5"/>
    <n v="0.3"/>
    <n v="-70.489999999999995"/>
  </r>
  <r>
    <d v="2014-09-11T00:00:00"/>
    <x v="1"/>
    <x v="0"/>
    <x v="2"/>
    <s v="Furniture"/>
    <n v="127.95"/>
    <n v="3"/>
    <n v="0"/>
    <n v="21.7515"/>
  </r>
  <r>
    <d v="2014-09-09T00:00:00"/>
    <x v="2"/>
    <x v="2"/>
    <x v="3"/>
    <s v="Office Supplies"/>
    <n v="30.815999999999999"/>
    <n v="9"/>
    <n v="0.2"/>
    <n v="2.6964000000000001"/>
  </r>
  <r>
    <d v="2014-09-07T00:00:00"/>
    <x v="1"/>
    <x v="1"/>
    <x v="3"/>
    <s v="Office Supplies"/>
    <n v="64.784000000000006"/>
    <n v="1"/>
    <n v="0.2"/>
    <n v="-14.5764"/>
  </r>
  <r>
    <d v="2014-09-06T00:00:00"/>
    <x v="2"/>
    <x v="1"/>
    <x v="2"/>
    <s v="Office Supplies"/>
    <n v="58.48"/>
    <n v="8"/>
    <n v="0"/>
    <n v="27.485600000000002"/>
  </r>
  <r>
    <d v="2014-08-03T00:00:00"/>
    <x v="2"/>
    <x v="0"/>
    <x v="2"/>
    <s v="Office Supplies"/>
    <n v="2.6"/>
    <n v="1"/>
    <n v="0.2"/>
    <n v="0.29249999999999998"/>
  </r>
  <r>
    <d v="2014-07-19T00:00:00"/>
    <x v="1"/>
    <x v="1"/>
    <x v="3"/>
    <s v="Furniture"/>
    <n v="70.56"/>
    <n v="1"/>
    <n v="0.3"/>
    <n v="-4.032"/>
  </r>
  <r>
    <d v="2014-07-11T00:00:00"/>
    <x v="2"/>
    <x v="0"/>
    <x v="1"/>
    <s v="Office Supplies"/>
    <n v="10.368"/>
    <n v="2"/>
    <n v="0.2"/>
    <n v="3.6288"/>
  </r>
  <r>
    <d v="2014-07-05T00:00:00"/>
    <x v="3"/>
    <x v="0"/>
    <x v="1"/>
    <s v="Office Supplies"/>
    <n v="281.42399999999998"/>
    <n v="11"/>
    <n v="0.2"/>
    <n v="-35.177999999999997"/>
  </r>
  <r>
    <d v="2014-06-23T00:00:00"/>
    <x v="1"/>
    <x v="0"/>
    <x v="3"/>
    <s v="Technology"/>
    <n v="86.376000000000005"/>
    <n v="3"/>
    <n v="0.2"/>
    <n v="1.0797000000000001"/>
  </r>
  <r>
    <d v="2014-06-16T00:00:00"/>
    <x v="1"/>
    <x v="0"/>
    <x v="1"/>
    <s v="Furniture"/>
    <n v="647.84"/>
    <n v="8"/>
    <n v="0"/>
    <n v="32.391999999999904"/>
  </r>
  <r>
    <d v="2014-06-09T00:00:00"/>
    <x v="1"/>
    <x v="0"/>
    <x v="2"/>
    <s v="Office Supplies"/>
    <n v="7.36"/>
    <n v="2"/>
    <n v="0"/>
    <n v="0.1472"/>
  </r>
  <r>
    <d v="2014-06-09T00:00:00"/>
    <x v="0"/>
    <x v="2"/>
    <x v="1"/>
    <s v="Office Supplies"/>
    <n v="70.367999999999995"/>
    <n v="2"/>
    <n v="0.2"/>
    <n v="6.1571999999999996"/>
  </r>
  <r>
    <d v="2014-05-03T00:00:00"/>
    <x v="2"/>
    <x v="2"/>
    <x v="1"/>
    <s v="Office Supplies"/>
    <n v="21.56"/>
    <n v="7"/>
    <n v="0"/>
    <n v="10.348800000000001"/>
  </r>
  <r>
    <d v="2014-04-26T00:00:00"/>
    <x v="1"/>
    <x v="1"/>
    <x v="2"/>
    <s v="Furniture"/>
    <n v="230.28"/>
    <n v="3"/>
    <n v="0.2"/>
    <n v="23.027999999999999"/>
  </r>
  <r>
    <d v="2014-03-03T00:00:00"/>
    <x v="1"/>
    <x v="2"/>
    <x v="3"/>
    <s v="Office Supplies"/>
    <n v="25.32"/>
    <n v="5"/>
    <n v="0.2"/>
    <n v="9.1784999999999997"/>
  </r>
  <r>
    <d v="2014-02-18T00:00:00"/>
    <x v="3"/>
    <x v="0"/>
    <x v="1"/>
    <s v="Furniture"/>
    <n v="25.16"/>
    <n v="5"/>
    <n v="0.6"/>
    <n v="-11.321999999999999"/>
  </r>
  <r>
    <d v="2014-02-02T00:00:00"/>
    <x v="1"/>
    <x v="0"/>
    <x v="0"/>
    <s v="Office Supplies"/>
    <n v="18.335999999999999"/>
    <n v="2"/>
    <n v="0.7"/>
    <n v="-12.224"/>
  </r>
  <r>
    <d v="2014-01-07T00:00:00"/>
    <x v="1"/>
    <x v="0"/>
    <x v="1"/>
    <s v="Office Supplies"/>
    <n v="10.43"/>
    <n v="7"/>
    <n v="0.8"/>
    <n v="-18.25250000000000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x v="0"/>
    <x v="0"/>
    <x v="0"/>
  </r>
  <r>
    <x v="1"/>
    <x v="1"/>
    <x v="0"/>
  </r>
  <r>
    <x v="2"/>
    <x v="0"/>
    <x v="0"/>
  </r>
  <r>
    <x v="3"/>
    <x v="1"/>
    <x v="1"/>
  </r>
  <r>
    <x v="4"/>
    <x v="1"/>
    <x v="0"/>
  </r>
  <r>
    <x v="5"/>
    <x v="1"/>
    <x v="1"/>
  </r>
  <r>
    <x v="6"/>
    <x v="1"/>
    <x v="0"/>
  </r>
  <r>
    <x v="7"/>
    <x v="0"/>
    <x v="2"/>
  </r>
  <r>
    <x v="7"/>
    <x v="1"/>
    <x v="1"/>
  </r>
  <r>
    <x v="8"/>
    <x v="0"/>
    <x v="0"/>
  </r>
  <r>
    <x v="9"/>
    <x v="2"/>
    <x v="2"/>
  </r>
  <r>
    <x v="10"/>
    <x v="1"/>
    <x v="0"/>
  </r>
  <r>
    <x v="11"/>
    <x v="1"/>
    <x v="2"/>
  </r>
  <r>
    <x v="11"/>
    <x v="1"/>
    <x v="0"/>
  </r>
  <r>
    <x v="11"/>
    <x v="1"/>
    <x v="2"/>
  </r>
  <r>
    <x v="12"/>
    <x v="1"/>
    <x v="2"/>
  </r>
  <r>
    <x v="13"/>
    <x v="1"/>
    <x v="0"/>
  </r>
  <r>
    <x v="14"/>
    <x v="1"/>
    <x v="0"/>
  </r>
  <r>
    <x v="15"/>
    <x v="0"/>
    <x v="0"/>
  </r>
  <r>
    <x v="16"/>
    <x v="2"/>
    <x v="0"/>
  </r>
  <r>
    <x v="17"/>
    <x v="0"/>
    <x v="0"/>
  </r>
  <r>
    <x v="18"/>
    <x v="1"/>
    <x v="1"/>
  </r>
  <r>
    <x v="18"/>
    <x v="0"/>
    <x v="2"/>
  </r>
  <r>
    <x v="19"/>
    <x v="3"/>
    <x v="2"/>
  </r>
  <r>
    <x v="19"/>
    <x v="1"/>
    <x v="1"/>
  </r>
  <r>
    <x v="20"/>
    <x v="3"/>
    <x v="0"/>
  </r>
  <r>
    <x v="21"/>
    <x v="0"/>
    <x v="0"/>
  </r>
  <r>
    <x v="22"/>
    <x v="1"/>
    <x v="0"/>
  </r>
  <r>
    <x v="23"/>
    <x v="0"/>
    <x v="2"/>
  </r>
  <r>
    <x v="24"/>
    <x v="1"/>
    <x v="1"/>
  </r>
  <r>
    <x v="25"/>
    <x v="1"/>
    <x v="2"/>
  </r>
  <r>
    <x v="26"/>
    <x v="2"/>
    <x v="1"/>
  </r>
  <r>
    <x v="27"/>
    <x v="1"/>
    <x v="0"/>
  </r>
  <r>
    <x v="28"/>
    <x v="1"/>
    <x v="1"/>
  </r>
  <r>
    <x v="29"/>
    <x v="0"/>
    <x v="0"/>
  </r>
  <r>
    <x v="30"/>
    <x v="1"/>
    <x v="0"/>
  </r>
  <r>
    <x v="31"/>
    <x v="2"/>
    <x v="1"/>
  </r>
  <r>
    <x v="32"/>
    <x v="1"/>
    <x v="2"/>
  </r>
  <r>
    <x v="33"/>
    <x v="0"/>
    <x v="0"/>
  </r>
  <r>
    <x v="34"/>
    <x v="1"/>
    <x v="1"/>
  </r>
  <r>
    <x v="35"/>
    <x v="2"/>
    <x v="0"/>
  </r>
  <r>
    <x v="36"/>
    <x v="1"/>
    <x v="2"/>
  </r>
  <r>
    <x v="37"/>
    <x v="1"/>
    <x v="0"/>
  </r>
  <r>
    <x v="38"/>
    <x v="1"/>
    <x v="0"/>
  </r>
  <r>
    <x v="39"/>
    <x v="2"/>
    <x v="1"/>
  </r>
  <r>
    <x v="40"/>
    <x v="1"/>
    <x v="0"/>
  </r>
  <r>
    <x v="41"/>
    <x v="1"/>
    <x v="2"/>
  </r>
  <r>
    <x v="42"/>
    <x v="0"/>
    <x v="0"/>
  </r>
  <r>
    <x v="43"/>
    <x v="1"/>
    <x v="2"/>
  </r>
  <r>
    <x v="44"/>
    <x v="1"/>
    <x v="0"/>
  </r>
  <r>
    <x v="45"/>
    <x v="0"/>
    <x v="2"/>
  </r>
  <r>
    <x v="46"/>
    <x v="1"/>
    <x v="1"/>
  </r>
  <r>
    <x v="47"/>
    <x v="3"/>
    <x v="0"/>
  </r>
  <r>
    <x v="48"/>
    <x v="1"/>
    <x v="2"/>
  </r>
  <r>
    <x v="48"/>
    <x v="2"/>
    <x v="1"/>
  </r>
  <r>
    <x v="48"/>
    <x v="0"/>
    <x v="0"/>
  </r>
  <r>
    <x v="48"/>
    <x v="1"/>
    <x v="0"/>
  </r>
  <r>
    <x v="49"/>
    <x v="1"/>
    <x v="0"/>
  </r>
  <r>
    <x v="50"/>
    <x v="1"/>
    <x v="0"/>
  </r>
  <r>
    <x v="51"/>
    <x v="2"/>
    <x v="0"/>
  </r>
  <r>
    <x v="52"/>
    <x v="1"/>
    <x v="2"/>
  </r>
  <r>
    <x v="52"/>
    <x v="0"/>
    <x v="0"/>
  </r>
  <r>
    <x v="53"/>
    <x v="1"/>
    <x v="1"/>
  </r>
  <r>
    <x v="54"/>
    <x v="0"/>
    <x v="0"/>
  </r>
  <r>
    <x v="55"/>
    <x v="1"/>
    <x v="1"/>
  </r>
  <r>
    <x v="56"/>
    <x v="2"/>
    <x v="1"/>
  </r>
  <r>
    <x v="56"/>
    <x v="3"/>
    <x v="2"/>
  </r>
  <r>
    <x v="57"/>
    <x v="1"/>
    <x v="2"/>
  </r>
  <r>
    <x v="58"/>
    <x v="1"/>
    <x v="1"/>
  </r>
  <r>
    <x v="59"/>
    <x v="0"/>
    <x v="1"/>
  </r>
  <r>
    <x v="60"/>
    <x v="1"/>
    <x v="0"/>
  </r>
  <r>
    <x v="61"/>
    <x v="1"/>
    <x v="1"/>
  </r>
  <r>
    <x v="62"/>
    <x v="1"/>
    <x v="1"/>
  </r>
  <r>
    <x v="63"/>
    <x v="3"/>
    <x v="1"/>
  </r>
  <r>
    <x v="63"/>
    <x v="1"/>
    <x v="0"/>
  </r>
  <r>
    <x v="64"/>
    <x v="2"/>
    <x v="0"/>
  </r>
  <r>
    <x v="65"/>
    <x v="2"/>
    <x v="0"/>
  </r>
  <r>
    <x v="66"/>
    <x v="1"/>
    <x v="1"/>
  </r>
  <r>
    <x v="67"/>
    <x v="1"/>
    <x v="2"/>
  </r>
  <r>
    <x v="67"/>
    <x v="1"/>
    <x v="2"/>
  </r>
  <r>
    <x v="68"/>
    <x v="1"/>
    <x v="2"/>
  </r>
  <r>
    <x v="69"/>
    <x v="1"/>
    <x v="0"/>
  </r>
  <r>
    <x v="70"/>
    <x v="0"/>
    <x v="0"/>
  </r>
  <r>
    <x v="71"/>
    <x v="1"/>
    <x v="0"/>
  </r>
  <r>
    <x v="72"/>
    <x v="2"/>
    <x v="0"/>
  </r>
  <r>
    <x v="73"/>
    <x v="1"/>
    <x v="0"/>
  </r>
  <r>
    <x v="74"/>
    <x v="1"/>
    <x v="0"/>
  </r>
  <r>
    <x v="75"/>
    <x v="1"/>
    <x v="0"/>
  </r>
  <r>
    <x v="75"/>
    <x v="1"/>
    <x v="0"/>
  </r>
  <r>
    <x v="76"/>
    <x v="1"/>
    <x v="0"/>
  </r>
  <r>
    <x v="76"/>
    <x v="1"/>
    <x v="0"/>
  </r>
  <r>
    <x v="77"/>
    <x v="1"/>
    <x v="1"/>
  </r>
  <r>
    <x v="77"/>
    <x v="1"/>
    <x v="0"/>
  </r>
  <r>
    <x v="78"/>
    <x v="2"/>
    <x v="0"/>
  </r>
  <r>
    <x v="79"/>
    <x v="1"/>
    <x v="1"/>
  </r>
  <r>
    <x v="80"/>
    <x v="1"/>
    <x v="0"/>
  </r>
  <r>
    <x v="81"/>
    <x v="1"/>
    <x v="0"/>
  </r>
  <r>
    <x v="82"/>
    <x v="1"/>
    <x v="0"/>
  </r>
  <r>
    <x v="83"/>
    <x v="1"/>
    <x v="1"/>
  </r>
  <r>
    <x v="84"/>
    <x v="1"/>
    <x v="0"/>
  </r>
  <r>
    <x v="85"/>
    <x v="1"/>
    <x v="2"/>
  </r>
  <r>
    <x v="86"/>
    <x v="3"/>
    <x v="1"/>
  </r>
  <r>
    <x v="87"/>
    <x v="0"/>
    <x v="1"/>
  </r>
  <r>
    <x v="88"/>
    <x v="1"/>
    <x v="0"/>
  </r>
  <r>
    <x v="89"/>
    <x v="1"/>
    <x v="1"/>
  </r>
  <r>
    <x v="90"/>
    <x v="2"/>
    <x v="0"/>
  </r>
  <r>
    <x v="91"/>
    <x v="0"/>
    <x v="0"/>
  </r>
  <r>
    <x v="92"/>
    <x v="1"/>
    <x v="0"/>
  </r>
  <r>
    <x v="93"/>
    <x v="0"/>
    <x v="0"/>
  </r>
  <r>
    <x v="94"/>
    <x v="1"/>
    <x v="1"/>
  </r>
  <r>
    <x v="95"/>
    <x v="2"/>
    <x v="0"/>
  </r>
  <r>
    <x v="96"/>
    <x v="0"/>
    <x v="1"/>
  </r>
  <r>
    <x v="97"/>
    <x v="0"/>
    <x v="0"/>
  </r>
  <r>
    <x v="98"/>
    <x v="1"/>
    <x v="0"/>
  </r>
  <r>
    <x v="99"/>
    <x v="1"/>
    <x v="1"/>
  </r>
  <r>
    <x v="100"/>
    <x v="1"/>
    <x v="0"/>
  </r>
  <r>
    <x v="101"/>
    <x v="1"/>
    <x v="2"/>
  </r>
  <r>
    <x v="102"/>
    <x v="0"/>
    <x v="0"/>
  </r>
  <r>
    <x v="103"/>
    <x v="2"/>
    <x v="1"/>
  </r>
  <r>
    <x v="104"/>
    <x v="1"/>
    <x v="0"/>
  </r>
  <r>
    <x v="105"/>
    <x v="0"/>
    <x v="0"/>
  </r>
  <r>
    <x v="106"/>
    <x v="1"/>
    <x v="0"/>
  </r>
  <r>
    <x v="107"/>
    <x v="0"/>
    <x v="0"/>
  </r>
  <r>
    <x v="107"/>
    <x v="1"/>
    <x v="0"/>
  </r>
  <r>
    <x v="108"/>
    <x v="1"/>
    <x v="0"/>
  </r>
  <r>
    <x v="109"/>
    <x v="0"/>
    <x v="1"/>
  </r>
  <r>
    <x v="110"/>
    <x v="0"/>
    <x v="1"/>
  </r>
  <r>
    <x v="111"/>
    <x v="0"/>
    <x v="0"/>
  </r>
  <r>
    <x v="112"/>
    <x v="0"/>
    <x v="0"/>
  </r>
  <r>
    <x v="113"/>
    <x v="1"/>
    <x v="0"/>
  </r>
  <r>
    <x v="114"/>
    <x v="1"/>
    <x v="0"/>
  </r>
  <r>
    <x v="114"/>
    <x v="1"/>
    <x v="0"/>
  </r>
  <r>
    <x v="115"/>
    <x v="1"/>
    <x v="0"/>
  </r>
  <r>
    <x v="116"/>
    <x v="0"/>
    <x v="2"/>
  </r>
  <r>
    <x v="117"/>
    <x v="1"/>
    <x v="0"/>
  </r>
  <r>
    <x v="118"/>
    <x v="2"/>
    <x v="1"/>
  </r>
  <r>
    <x v="119"/>
    <x v="1"/>
    <x v="1"/>
  </r>
  <r>
    <x v="120"/>
    <x v="1"/>
    <x v="0"/>
  </r>
  <r>
    <x v="121"/>
    <x v="2"/>
    <x v="1"/>
  </r>
  <r>
    <x v="122"/>
    <x v="0"/>
    <x v="1"/>
  </r>
  <r>
    <x v="123"/>
    <x v="1"/>
    <x v="0"/>
  </r>
  <r>
    <x v="124"/>
    <x v="2"/>
    <x v="0"/>
  </r>
  <r>
    <x v="125"/>
    <x v="1"/>
    <x v="2"/>
  </r>
  <r>
    <x v="125"/>
    <x v="2"/>
    <x v="1"/>
  </r>
  <r>
    <x v="126"/>
    <x v="1"/>
    <x v="1"/>
  </r>
  <r>
    <x v="127"/>
    <x v="1"/>
    <x v="0"/>
  </r>
  <r>
    <x v="128"/>
    <x v="1"/>
    <x v="0"/>
  </r>
  <r>
    <x v="129"/>
    <x v="2"/>
    <x v="0"/>
  </r>
  <r>
    <x v="130"/>
    <x v="2"/>
    <x v="0"/>
  </r>
  <r>
    <x v="131"/>
    <x v="1"/>
    <x v="0"/>
  </r>
  <r>
    <x v="132"/>
    <x v="1"/>
    <x v="0"/>
  </r>
  <r>
    <x v="133"/>
    <x v="1"/>
    <x v="0"/>
  </r>
  <r>
    <x v="134"/>
    <x v="1"/>
    <x v="0"/>
  </r>
  <r>
    <x v="135"/>
    <x v="2"/>
    <x v="0"/>
  </r>
  <r>
    <x v="136"/>
    <x v="1"/>
    <x v="0"/>
  </r>
  <r>
    <x v="137"/>
    <x v="1"/>
    <x v="0"/>
  </r>
  <r>
    <x v="138"/>
    <x v="1"/>
    <x v="2"/>
  </r>
  <r>
    <x v="139"/>
    <x v="0"/>
    <x v="0"/>
  </r>
  <r>
    <x v="140"/>
    <x v="0"/>
    <x v="0"/>
  </r>
  <r>
    <x v="141"/>
    <x v="1"/>
    <x v="0"/>
  </r>
  <r>
    <x v="142"/>
    <x v="1"/>
    <x v="1"/>
  </r>
  <r>
    <x v="143"/>
    <x v="0"/>
    <x v="0"/>
  </r>
  <r>
    <x v="143"/>
    <x v="0"/>
    <x v="0"/>
  </r>
  <r>
    <x v="144"/>
    <x v="0"/>
    <x v="2"/>
  </r>
  <r>
    <x v="145"/>
    <x v="2"/>
    <x v="1"/>
  </r>
  <r>
    <x v="146"/>
    <x v="2"/>
    <x v="0"/>
  </r>
  <r>
    <x v="147"/>
    <x v="1"/>
    <x v="1"/>
  </r>
  <r>
    <x v="148"/>
    <x v="1"/>
    <x v="1"/>
  </r>
  <r>
    <x v="149"/>
    <x v="2"/>
    <x v="0"/>
  </r>
  <r>
    <x v="150"/>
    <x v="1"/>
    <x v="1"/>
  </r>
  <r>
    <x v="151"/>
    <x v="1"/>
    <x v="1"/>
  </r>
  <r>
    <x v="152"/>
    <x v="0"/>
    <x v="0"/>
  </r>
  <r>
    <x v="153"/>
    <x v="0"/>
    <x v="0"/>
  </r>
  <r>
    <x v="154"/>
    <x v="1"/>
    <x v="0"/>
  </r>
  <r>
    <x v="155"/>
    <x v="1"/>
    <x v="0"/>
  </r>
  <r>
    <x v="156"/>
    <x v="1"/>
    <x v="1"/>
  </r>
  <r>
    <x v="157"/>
    <x v="2"/>
    <x v="0"/>
  </r>
  <r>
    <x v="158"/>
    <x v="1"/>
    <x v="0"/>
  </r>
  <r>
    <x v="159"/>
    <x v="0"/>
    <x v="0"/>
  </r>
  <r>
    <x v="160"/>
    <x v="1"/>
    <x v="2"/>
  </r>
  <r>
    <x v="161"/>
    <x v="1"/>
    <x v="0"/>
  </r>
  <r>
    <x v="162"/>
    <x v="2"/>
    <x v="0"/>
  </r>
  <r>
    <x v="163"/>
    <x v="1"/>
    <x v="0"/>
  </r>
  <r>
    <x v="164"/>
    <x v="2"/>
    <x v="2"/>
  </r>
  <r>
    <x v="165"/>
    <x v="1"/>
    <x v="1"/>
  </r>
  <r>
    <x v="166"/>
    <x v="2"/>
    <x v="1"/>
  </r>
  <r>
    <x v="167"/>
    <x v="2"/>
    <x v="0"/>
  </r>
  <r>
    <x v="168"/>
    <x v="1"/>
    <x v="1"/>
  </r>
  <r>
    <x v="169"/>
    <x v="2"/>
    <x v="0"/>
  </r>
  <r>
    <x v="170"/>
    <x v="3"/>
    <x v="0"/>
  </r>
  <r>
    <x v="171"/>
    <x v="1"/>
    <x v="0"/>
  </r>
  <r>
    <x v="172"/>
    <x v="1"/>
    <x v="0"/>
  </r>
  <r>
    <x v="173"/>
    <x v="1"/>
    <x v="0"/>
  </r>
  <r>
    <x v="173"/>
    <x v="0"/>
    <x v="2"/>
  </r>
  <r>
    <x v="174"/>
    <x v="2"/>
    <x v="2"/>
  </r>
  <r>
    <x v="175"/>
    <x v="1"/>
    <x v="1"/>
  </r>
  <r>
    <x v="176"/>
    <x v="1"/>
    <x v="2"/>
  </r>
  <r>
    <x v="177"/>
    <x v="3"/>
    <x v="0"/>
  </r>
  <r>
    <x v="178"/>
    <x v="1"/>
    <x v="0"/>
  </r>
  <r>
    <x v="179"/>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811C06D-DC60-49F8-841B-4946E5BD3037}" name="PivotTable4" cacheId="8926"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9">
  <location ref="D10:E15" firstHeaderRow="1" firstDataRow="1" firstDataCol="1"/>
  <pivotFields count="9">
    <pivotField numFmtId="14" showAll="0"/>
    <pivotField axis="axisRow" showAll="0">
      <items count="5">
        <item x="2"/>
        <item x="3"/>
        <item x="0"/>
        <item x="1"/>
        <item t="default"/>
      </items>
    </pivotField>
    <pivotField showAll="0">
      <items count="4">
        <item x="0"/>
        <item x="1"/>
        <item x="2"/>
        <item t="default"/>
      </items>
    </pivotField>
    <pivotField showAll="0">
      <items count="5">
        <item x="1"/>
        <item x="3"/>
        <item x="0"/>
        <item x="2"/>
        <item t="default"/>
      </items>
    </pivotField>
    <pivotField showAll="0">
      <items count="4">
        <item x="0"/>
        <item x="1"/>
        <item x="2"/>
        <item t="default"/>
      </items>
    </pivotField>
    <pivotField numFmtId="164" showAll="0"/>
    <pivotField dataField="1" showAll="0">
      <items count="12">
        <item x="0"/>
        <item x="1"/>
        <item x="4"/>
        <item x="3"/>
        <item x="6"/>
        <item x="5"/>
        <item x="7"/>
        <item x="2"/>
        <item x="9"/>
        <item x="8"/>
        <item x="10"/>
        <item t="default"/>
      </items>
    </pivotField>
    <pivotField numFmtId="165" showAll="0"/>
    <pivotField numFmtId="164" showAll="0"/>
  </pivotFields>
  <rowFields count="1">
    <field x="1"/>
  </rowFields>
  <rowItems count="5">
    <i>
      <x/>
    </i>
    <i>
      <x v="1"/>
    </i>
    <i>
      <x v="2"/>
    </i>
    <i>
      <x v="3"/>
    </i>
    <i t="grand">
      <x/>
    </i>
  </rowItems>
  <colItems count="1">
    <i/>
  </colItems>
  <dataFields count="1">
    <dataField name="Sum of Quantity" fld="6" baseField="0" baseItem="0"/>
  </dataFields>
  <chartFormats count="5">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1" count="1" selected="0">
            <x v="0"/>
          </reference>
        </references>
      </pivotArea>
    </chartFormat>
    <chartFormat chart="8" format="8">
      <pivotArea type="data" outline="0" fieldPosition="0">
        <references count="2">
          <reference field="4294967294" count="1" selected="0">
            <x v="0"/>
          </reference>
          <reference field="1" count="1" selected="0">
            <x v="1"/>
          </reference>
        </references>
      </pivotArea>
    </chartFormat>
    <chartFormat chart="8" format="9">
      <pivotArea type="data" outline="0" fieldPosition="0">
        <references count="2">
          <reference field="4294967294" count="1" selected="0">
            <x v="0"/>
          </reference>
          <reference field="1" count="1" selected="0">
            <x v="2"/>
          </reference>
        </references>
      </pivotArea>
    </chartFormat>
    <chartFormat chart="8" format="10">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3" cacheId="8927" applyNumberFormats="0" applyBorderFormats="0" applyFontFormats="0" applyPatternFormats="0" applyAlignmentFormats="0" applyWidthHeightFormats="0" dataCaption="Values" updatedVersion="8" itemPrintTitles="1" indent="0" compact="0" compactData="0" chartFormat="5" fieldListSortAscending="1">
  <location ref="A10:B15" firstHeaderRow="1" firstDataRow="1" firstDataCol="1"/>
  <pivotFields count="9">
    <pivotField compact="0" outline="0" showAll="0"/>
    <pivotField axis="axisRow" compact="0" outline="0" showAll="0">
      <items count="5">
        <item x="2"/>
        <item x="3"/>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s>
  <rowFields count="1">
    <field x="1"/>
  </rowFields>
  <rowItems count="5">
    <i>
      <x/>
    </i>
    <i>
      <x v="1"/>
    </i>
    <i>
      <x v="2"/>
    </i>
    <i>
      <x v="3"/>
    </i>
    <i t="grand">
      <x/>
    </i>
  </rowItems>
  <colItems count="1">
    <i/>
  </colItems>
  <dataFields count="1">
    <dataField name="Sum of Profit" fld="8" baseField="0" baseItem="0" numFmtId="164"/>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2" cacheId="8927" applyNumberFormats="0" applyBorderFormats="0" applyFontFormats="0" applyPatternFormats="0" applyAlignmentFormats="0" applyWidthHeightFormats="0" dataCaption="Values" updatedVersion="8" useAutoFormatting="1" pageOverThenDown="1" itemPrintTitles="1" mergeItem="1" indent="0" compact="0" compactData="0" chartFormat="5">
  <location ref="D3:H9" firstHeaderRow="1" firstDataRow="2" firstDataCol="1"/>
  <pivotFields count="9">
    <pivotField compact="0" outline="0" showAll="0"/>
    <pivotField compact="0" outline="0" showAll="0"/>
    <pivotField axis="axisCol" compact="0" outline="0" showAll="0">
      <items count="4">
        <item x="0"/>
        <item x="1"/>
        <item x="2"/>
        <item t="default"/>
      </items>
    </pivotField>
    <pivotField axis="axisRow" compact="0" outline="0" showAll="0">
      <items count="5">
        <item x="1"/>
        <item x="3"/>
        <item x="0"/>
        <item x="2"/>
        <item t="default"/>
      </items>
    </pivotField>
    <pivotField compact="0" outline="0" showAll="0"/>
    <pivotField dataField="1" compact="0" outline="0" showAll="0"/>
    <pivotField compact="0" outline="0" showAll="0"/>
    <pivotField compact="0" outline="0" showAll="0"/>
    <pivotField compact="0" outline="0" showAll="0"/>
  </pivotFields>
  <rowFields count="1">
    <field x="3"/>
  </rowFields>
  <rowItems count="5">
    <i>
      <x/>
    </i>
    <i>
      <x v="1"/>
    </i>
    <i>
      <x v="2"/>
    </i>
    <i>
      <x v="3"/>
    </i>
    <i t="grand">
      <x/>
    </i>
  </rowItems>
  <colFields count="1">
    <field x="2"/>
  </colFields>
  <colItems count="4">
    <i>
      <x/>
    </i>
    <i>
      <x v="1"/>
    </i>
    <i>
      <x v="2"/>
    </i>
    <i t="grand">
      <x/>
    </i>
  </colItems>
  <dataFields count="1">
    <dataField name="Sum of Sales" fld="5" baseField="0" baseItem="0"/>
  </dataFields>
  <chartFormats count="17">
    <chartFormat chart="3" format="217" series="1">
      <pivotArea type="data" outline="0" fieldPosition="0">
        <references count="1">
          <reference field="3" count="1" selected="0">
            <x v="0"/>
          </reference>
        </references>
      </pivotArea>
    </chartFormat>
    <chartFormat chart="3" format="218" series="1">
      <pivotArea type="data" outline="0" fieldPosition="0">
        <references count="1">
          <reference field="3" count="1" selected="0">
            <x v="1"/>
          </reference>
        </references>
      </pivotArea>
    </chartFormat>
    <chartFormat chart="3" format="219" series="1">
      <pivotArea type="data" outline="0" fieldPosition="0">
        <references count="1">
          <reference field="3" count="1" selected="0">
            <x v="2"/>
          </reference>
        </references>
      </pivotArea>
    </chartFormat>
    <chartFormat chart="3" format="220" series="1">
      <pivotArea type="data" outline="0" fieldPosition="0">
        <references count="1">
          <reference field="3" count="1" selected="0">
            <x v="3"/>
          </reference>
        </references>
      </pivotArea>
    </chartFormat>
    <chartFormat chart="3" format="221" series="1">
      <pivotArea type="data" outline="0" fieldPosition="0">
        <references count="3">
          <reference field="4294967294" count="1" selected="0">
            <x v="0"/>
          </reference>
          <reference field="2" count="1" selected="0">
            <x v="1"/>
          </reference>
          <reference field="3" count="1" selected="0">
            <x v="1"/>
          </reference>
        </references>
      </pivotArea>
    </chartFormat>
    <chartFormat chart="3" format="222" series="1">
      <pivotArea type="data" outline="0" fieldPosition="0">
        <references count="3">
          <reference field="4294967294" count="1" selected="0">
            <x v="0"/>
          </reference>
          <reference field="2" count="1" selected="0">
            <x v="2"/>
          </reference>
          <reference field="3" count="1" selected="0">
            <x v="1"/>
          </reference>
        </references>
      </pivotArea>
    </chartFormat>
    <chartFormat chart="3" format="223" series="1">
      <pivotArea type="data" outline="0" fieldPosition="0">
        <references count="3">
          <reference field="4294967294" count="1" selected="0">
            <x v="0"/>
          </reference>
          <reference field="2" count="1" selected="0">
            <x v="0"/>
          </reference>
          <reference field="3" count="1" selected="0">
            <x v="2"/>
          </reference>
        </references>
      </pivotArea>
    </chartFormat>
    <chartFormat chart="3" format="224" series="1">
      <pivotArea type="data" outline="0" fieldPosition="0">
        <references count="3">
          <reference field="4294967294" count="1" selected="0">
            <x v="0"/>
          </reference>
          <reference field="2" count="1" selected="0">
            <x v="1"/>
          </reference>
          <reference field="3" count="1" selected="0">
            <x v="2"/>
          </reference>
        </references>
      </pivotArea>
    </chartFormat>
    <chartFormat chart="3" format="225" series="1">
      <pivotArea type="data" outline="0" fieldPosition="0">
        <references count="3">
          <reference field="4294967294" count="1" selected="0">
            <x v="0"/>
          </reference>
          <reference field="2" count="1" selected="0">
            <x v="2"/>
          </reference>
          <reference field="3" count="1" selected="0">
            <x v="2"/>
          </reference>
        </references>
      </pivotArea>
    </chartFormat>
    <chartFormat chart="3" format="226" series="1">
      <pivotArea type="data" outline="0" fieldPosition="0">
        <references count="3">
          <reference field="4294967294" count="1" selected="0">
            <x v="0"/>
          </reference>
          <reference field="2" count="1" selected="0">
            <x v="0"/>
          </reference>
          <reference field="3" count="1" selected="0">
            <x v="3"/>
          </reference>
        </references>
      </pivotArea>
    </chartFormat>
    <chartFormat chart="3" format="227" series="1">
      <pivotArea type="data" outline="0" fieldPosition="0">
        <references count="3">
          <reference field="4294967294" count="1" selected="0">
            <x v="0"/>
          </reference>
          <reference field="2" count="1" selected="0">
            <x v="1"/>
          </reference>
          <reference field="3" count="1" selected="0">
            <x v="3"/>
          </reference>
        </references>
      </pivotArea>
    </chartFormat>
    <chartFormat chart="3" format="228" series="1">
      <pivotArea type="data" outline="0" fieldPosition="0">
        <references count="3">
          <reference field="4294967294" count="1" selected="0">
            <x v="0"/>
          </reference>
          <reference field="2" count="1" selected="0">
            <x v="2"/>
          </reference>
          <reference field="3" count="1" selected="0">
            <x v="3"/>
          </reference>
        </references>
      </pivotArea>
    </chartFormat>
    <chartFormat chart="3" format="229" series="1">
      <pivotArea type="data" outline="0" fieldPosition="0">
        <references count="2">
          <reference field="4294967294" count="1" selected="0">
            <x v="0"/>
          </reference>
          <reference field="2" count="1" selected="0">
            <x v="0"/>
          </reference>
        </references>
      </pivotArea>
    </chartFormat>
    <chartFormat chart="3" format="230" series="1">
      <pivotArea type="data" outline="0" fieldPosition="0">
        <references count="2">
          <reference field="4294967294" count="1" selected="0">
            <x v="0"/>
          </reference>
          <reference field="2" count="1" selected="0">
            <x v="1"/>
          </reference>
        </references>
      </pivotArea>
    </chartFormat>
    <chartFormat chart="3" format="231" series="1">
      <pivotArea type="data" outline="0" fieldPosition="0">
        <references count="2">
          <reference field="4294967294" count="1" selected="0">
            <x v="0"/>
          </reference>
          <reference field="2" count="1" selected="0">
            <x v="2"/>
          </reference>
        </references>
      </pivotArea>
    </chartFormat>
    <chartFormat chart="3" format="232" series="1">
      <pivotArea type="data" outline="0" fieldPosition="0">
        <references count="3">
          <reference field="4294967294" count="1" selected="0">
            <x v="0"/>
          </reference>
          <reference field="2" count="1" selected="0">
            <x v="1"/>
          </reference>
          <reference field="3" count="1" selected="0">
            <x v="0"/>
          </reference>
        </references>
      </pivotArea>
    </chartFormat>
    <chartFormat chart="3" format="233" series="1">
      <pivotArea type="data" outline="0" fieldPosition="0">
        <references count="3">
          <reference field="4294967294" count="1" selected="0">
            <x v="0"/>
          </reference>
          <reference field="2" count="1" selected="0">
            <x v="2"/>
          </reference>
          <reference field="3"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8927" applyNumberFormats="0" applyBorderFormats="0" applyFontFormats="0" applyPatternFormats="0" applyAlignmentFormats="0" applyWidthHeightFormats="0" dataCaption="Values" updatedVersion="8" itemPrintTitles="1" indent="0" compact="0" compactData="0">
  <location ref="A1:B6" firstHeaderRow="1" firstDataRow="1" firstDataCol="1"/>
  <pivotFields count="9">
    <pivotField compact="0" outline="0" showAll="0"/>
    <pivotField compact="0" outline="0" showAll="0"/>
    <pivotField compact="0" outline="0" showAll="0"/>
    <pivotField axis="axisRow" compact="0" outline="0" showAll="0">
      <items count="5">
        <item x="1"/>
        <item x="3"/>
        <item x="0"/>
        <item x="2"/>
        <item t="default"/>
      </items>
    </pivotField>
    <pivotField compact="0" outline="0" showAll="0"/>
    <pivotField dataField="1" compact="0" outline="0" showAll="0"/>
    <pivotField compact="0" outline="0" showAll="0"/>
    <pivotField compact="0" outline="0" showAll="0"/>
    <pivotField compact="0" outline="0" showAll="0"/>
  </pivotFields>
  <rowFields count="1">
    <field x="3"/>
  </rowFields>
  <rowItems count="5">
    <i>
      <x/>
    </i>
    <i>
      <x v="1"/>
    </i>
    <i>
      <x v="2"/>
    </i>
    <i>
      <x v="3"/>
    </i>
    <i t="grand">
      <x/>
    </i>
  </rowItems>
  <colItems count="1">
    <i/>
  </colItems>
  <dataFields count="1">
    <dataField name="Sum of Sales" fld="5" baseField="0" baseItem="0" numFmtId="164"/>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2C7456D-6031-4159-B7B8-70360C5E89E2}" name="PivotTable12" cacheId="8928"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 fieldListSortAscending="1">
  <location ref="A18:E24" firstHeaderRow="1" firstDataRow="2" firstDataCol="1"/>
  <pivotFields count="5">
    <pivotField numFmtId="14" showAll="0">
      <items count="15">
        <item x="0"/>
        <item x="1"/>
        <item x="2"/>
        <item x="3"/>
        <item x="4"/>
        <item x="5"/>
        <item x="6"/>
        <item x="7"/>
        <item x="8"/>
        <item x="9"/>
        <item x="10"/>
        <item x="11"/>
        <item x="12"/>
        <item x="13"/>
        <item t="default"/>
      </items>
    </pivotField>
    <pivotField axis="axisRow" showAll="0">
      <items count="5">
        <item x="2"/>
        <item x="3"/>
        <item x="0"/>
        <item x="1"/>
        <item t="default"/>
      </items>
    </pivotField>
    <pivotField axis="axisCol" showAll="0">
      <items count="4">
        <item x="0"/>
        <item x="1"/>
        <item x="2"/>
        <item t="default"/>
      </items>
    </pivotField>
    <pivotField showAll="0">
      <items count="7">
        <item sd="0" x="1"/>
        <item sd="0" x="2"/>
        <item sd="0" x="3"/>
        <item sd="0" x="4"/>
        <item x="0"/>
        <item x="5"/>
        <item t="default"/>
      </items>
    </pivotField>
    <pivotField dataField="1" showAll="0">
      <items count="7">
        <item sd="0" x="1"/>
        <item sd="0" x="2"/>
        <item sd="0" x="3"/>
        <item sd="0" x="4"/>
        <item x="0"/>
        <item x="5"/>
        <item t="default"/>
      </items>
    </pivotField>
  </pivotFields>
  <rowFields count="1">
    <field x="1"/>
  </rowFields>
  <rowItems count="5">
    <i>
      <x/>
    </i>
    <i>
      <x v="1"/>
    </i>
    <i>
      <x v="2"/>
    </i>
    <i>
      <x v="3"/>
    </i>
    <i t="grand">
      <x/>
    </i>
  </rowItems>
  <colFields count="1">
    <field x="2"/>
  </colFields>
  <colItems count="4">
    <i>
      <x/>
    </i>
    <i>
      <x v="1"/>
    </i>
    <i>
      <x v="2"/>
    </i>
    <i t="grand">
      <x/>
    </i>
  </colItems>
  <dataFields count="1">
    <dataField name="Count of Years" fld="4" subtotal="count" baseField="0" baseItem="0"/>
  </dataFields>
  <chartFormats count="3">
    <chartFormat chart="0" format="15" series="1">
      <pivotArea type="data" outline="0" fieldPosition="0">
        <references count="2">
          <reference field="4294967294" count="1" selected="0">
            <x v="0"/>
          </reference>
          <reference field="2" count="1" selected="0">
            <x v="1"/>
          </reference>
        </references>
      </pivotArea>
    </chartFormat>
    <chartFormat chart="0" format="16" series="1">
      <pivotArea type="data" outline="0" fieldPosition="0">
        <references count="2">
          <reference field="4294967294" count="1" selected="0">
            <x v="0"/>
          </reference>
          <reference field="2" count="1" selected="0">
            <x v="2"/>
          </reference>
        </references>
      </pivotArea>
    </chartFormat>
    <chartFormat chart="0" format="17" series="1">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14C98D43-12D4-4E94-9782-E7029FA42EA8}" sourceName="Ship Mode">
  <pivotTables>
    <pivotTable tabId="2" name="PivotTable4"/>
  </pivotTables>
  <data>
    <tabular pivotCacheId="475696951">
      <items count="4">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10E0F157-1BC5-41DD-AEEC-E0C2CD2685B3}" sourceName="Segment">
  <pivotTables>
    <pivotTable tabId="2" name="PivotTable4"/>
  </pivotTables>
  <data>
    <tabular pivotCacheId="475696951">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43C5B660-754A-4983-A2E9-FDC2E8E3B14A}" sourceName="Category">
  <pivotTables>
    <pivotTable tabId="2" name="PivotTable4"/>
  </pivotTables>
  <data>
    <tabular pivotCacheId="475696951">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ntity" xr10:uid="{53A18F1B-2DD5-4D39-B437-3C285E8DBB8A}" sourceName="Quantity">
  <pivotTables>
    <pivotTable tabId="2" name="PivotTable4"/>
  </pivotTables>
  <data>
    <tabular pivotCacheId="475696951">
      <items count="11">
        <i x="0" s="1"/>
        <i x="1" s="1"/>
        <i x="4" s="1"/>
        <i x="3" s="1"/>
        <i x="6" s="1"/>
        <i x="5" s="1"/>
        <i x="7" s="1"/>
        <i x="2" s="1"/>
        <i x="9" s="1"/>
        <i x="8" s="1"/>
        <i x="1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6C8D3F9-E1F2-4ED3-9150-508A2DBD9DF0}" sourceName="Region">
  <pivotTables>
    <pivotTable tabId="2" name="PivotTable4"/>
  </pivotTables>
  <data>
    <tabular pivotCacheId="475696951">
      <items count="4">
        <i x="1" s="1"/>
        <i x="3"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 Mode" xr10:uid="{07C92962-0FFF-48C1-83DD-0FEFE7579639}" cache="Slicer_Ship_Mode" caption="Ship Mode" showCaption="0" rowHeight="241300"/>
  <slicer name="Segment" xr10:uid="{7BDB3517-5B76-4CDC-A230-5FC3F2FD3221}" cache="Slicer_Segment" caption="Segment" showCaption="0" rowHeight="241300"/>
  <slicer name="Category" xr10:uid="{40E4196B-1E50-437A-BCF3-4258F2C7AED5}" cache="Slicer_Category" caption="Category" showCaption="0" rowHeight="241300"/>
  <slicer name="Quantity" xr10:uid="{F2DFAF00-3A89-487C-8D1E-7A2DC23CC9FF}" cache="Slicer_Quantity" caption="Quantity" rowHeight="241300"/>
  <slicer name="Region" xr10:uid="{BDE5A5D8-6A13-4D73-BACF-AC54AF41D026}"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I201" totalsRowShown="0">
  <autoFilter ref="A1:I201" xr:uid="{00000000-0009-0000-0100-000001000000}"/>
  <sortState xmlns:xlrd2="http://schemas.microsoft.com/office/spreadsheetml/2017/richdata2" ref="A2:I201">
    <sortCondition descending="1" ref="A2:A201"/>
    <sortCondition ref="F2:F201"/>
  </sortState>
  <tableColumns count="9">
    <tableColumn id="1" xr3:uid="{00000000-0010-0000-0000-000001000000}" name="Order Date"/>
    <tableColumn id="2" xr3:uid="{00000000-0010-0000-0000-000002000000}" name="Ship Mode"/>
    <tableColumn id="3" xr3:uid="{00000000-0010-0000-0000-000003000000}" name="Segment"/>
    <tableColumn id="4" xr3:uid="{00000000-0010-0000-0000-000004000000}" name="Region"/>
    <tableColumn id="5" xr3:uid="{00000000-0010-0000-0000-000005000000}" name="Category"/>
    <tableColumn id="6" xr3:uid="{00000000-0010-0000-0000-000006000000}" name="Sales"/>
    <tableColumn id="7" xr3:uid="{00000000-0010-0000-0000-000007000000}" name="Quantity"/>
    <tableColumn id="8" xr3:uid="{00000000-0010-0000-0000-000008000000}" name="Discount"/>
    <tableColumn id="9" xr3:uid="{00000000-0010-0000-0000-000009000000}" name="Profit"/>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R201"/>
  <sheetViews>
    <sheetView tabSelected="1" topLeftCell="E1" zoomScale="180" zoomScaleNormal="180" workbookViewId="0">
      <selection activeCell="N11" sqref="N11"/>
    </sheetView>
  </sheetViews>
  <sheetFormatPr defaultColWidth="8.7109375" defaultRowHeight="15"/>
  <cols>
    <col min="1" max="1" width="13.5703125" bestFit="1" customWidth="1"/>
    <col min="2" max="2" width="14" customWidth="1"/>
    <col min="3" max="3" width="12" customWidth="1"/>
    <col min="4" max="4" width="10" customWidth="1"/>
    <col min="5" max="5" width="14.140625" customWidth="1"/>
    <col min="6" max="6" width="9.85546875" customWidth="1"/>
    <col min="7" max="7" width="11.85546875" customWidth="1"/>
    <col min="8" max="8" width="11.7109375" customWidth="1"/>
    <col min="9" max="9" width="8.85546875" customWidth="1"/>
    <col min="14" max="14" width="10" bestFit="1" customWidth="1"/>
    <col min="15" max="16" width="8.7109375" bestFit="1" customWidth="1"/>
    <col min="17" max="17" width="7.5703125" customWidth="1"/>
  </cols>
  <sheetData>
    <row r="1" spans="1:18" ht="15.75">
      <c r="A1" s="1" t="s">
        <v>0</v>
      </c>
      <c r="B1" s="2" t="s">
        <v>1</v>
      </c>
      <c r="C1" s="2" t="s">
        <v>2</v>
      </c>
      <c r="D1" s="2" t="s">
        <v>3</v>
      </c>
      <c r="E1" s="2" t="s">
        <v>4</v>
      </c>
      <c r="F1" s="3" t="s">
        <v>5</v>
      </c>
      <c r="G1" s="2" t="s">
        <v>6</v>
      </c>
      <c r="H1" s="4" t="s">
        <v>7</v>
      </c>
      <c r="I1" s="3" t="s">
        <v>8</v>
      </c>
      <c r="L1" s="22" t="s">
        <v>2</v>
      </c>
      <c r="M1" s="22" t="s">
        <v>9</v>
      </c>
      <c r="O1" s="22" t="s">
        <v>1</v>
      </c>
      <c r="P1" s="22" t="s">
        <v>9</v>
      </c>
    </row>
    <row r="2" spans="1:18">
      <c r="A2" s="5">
        <v>43098</v>
      </c>
      <c r="B2" t="s">
        <v>10</v>
      </c>
      <c r="C2" t="s">
        <v>11</v>
      </c>
      <c r="D2" t="s">
        <v>12</v>
      </c>
      <c r="E2" t="s">
        <v>13</v>
      </c>
      <c r="F2" s="6">
        <v>300.98</v>
      </c>
      <c r="G2">
        <v>1</v>
      </c>
      <c r="H2" s="7">
        <v>0</v>
      </c>
      <c r="I2" s="6">
        <v>87.284199999999998</v>
      </c>
      <c r="L2" s="22" t="s">
        <v>11</v>
      </c>
      <c r="M2" s="22">
        <f>COUNTIF(C2:C201,"Consumer")</f>
        <v>117</v>
      </c>
      <c r="O2" s="22" t="s">
        <v>14</v>
      </c>
      <c r="P2" s="22">
        <f>COUNTIF(B2:B201,"First Class")</f>
        <v>33</v>
      </c>
      <c r="R2" s="21"/>
    </row>
    <row r="3" spans="1:18">
      <c r="A3" s="5">
        <v>43097</v>
      </c>
      <c r="B3" t="s">
        <v>15</v>
      </c>
      <c r="C3" t="s">
        <v>11</v>
      </c>
      <c r="D3" t="s">
        <v>16</v>
      </c>
      <c r="E3" t="s">
        <v>13</v>
      </c>
      <c r="F3" s="6">
        <v>78.852800000000002</v>
      </c>
      <c r="G3">
        <v>2</v>
      </c>
      <c r="H3" s="7">
        <v>0.32</v>
      </c>
      <c r="I3" s="6">
        <v>-11.596</v>
      </c>
      <c r="L3" s="22" t="s">
        <v>17</v>
      </c>
      <c r="M3" s="22">
        <f>COUNTIF(C2:C201,"Corporate")</f>
        <v>51</v>
      </c>
      <c r="O3" s="22" t="s">
        <v>18</v>
      </c>
      <c r="P3" s="22">
        <f>COUNTIF(B2:B201,"Same Day")</f>
        <v>8</v>
      </c>
      <c r="R3" s="21"/>
    </row>
    <row r="4" spans="1:18">
      <c r="A4" s="5">
        <v>43092</v>
      </c>
      <c r="B4" t="s">
        <v>10</v>
      </c>
      <c r="C4" t="s">
        <v>11</v>
      </c>
      <c r="D4" t="s">
        <v>16</v>
      </c>
      <c r="E4" t="s">
        <v>19</v>
      </c>
      <c r="F4" s="6">
        <v>28.672000000000001</v>
      </c>
      <c r="G4">
        <v>8</v>
      </c>
      <c r="H4" s="7">
        <v>0.2</v>
      </c>
      <c r="I4" s="6">
        <v>10.393599999999999</v>
      </c>
      <c r="L4" s="22" t="s">
        <v>20</v>
      </c>
      <c r="M4" s="22">
        <f>COUNTIF(C2:C201,"Home Office")</f>
        <v>32</v>
      </c>
      <c r="O4" s="22" t="s">
        <v>15</v>
      </c>
      <c r="P4" s="22">
        <f>COUNTIF(B2:B201,"Standard Class")</f>
        <v>118</v>
      </c>
      <c r="R4" s="21"/>
    </row>
    <row r="5" spans="1:18">
      <c r="A5" s="5">
        <v>43091</v>
      </c>
      <c r="B5" t="s">
        <v>15</v>
      </c>
      <c r="C5" t="s">
        <v>17</v>
      </c>
      <c r="D5" t="s">
        <v>21</v>
      </c>
      <c r="E5" t="s">
        <v>22</v>
      </c>
      <c r="F5" s="6">
        <v>67.040000000000006</v>
      </c>
      <c r="G5">
        <v>4</v>
      </c>
      <c r="H5" s="7">
        <v>0.2</v>
      </c>
      <c r="I5" s="6">
        <v>6.7039999999999997</v>
      </c>
      <c r="O5" s="22" t="s">
        <v>10</v>
      </c>
      <c r="P5" s="22">
        <f>COUNTIF(B2:B201,"Second Class")</f>
        <v>41</v>
      </c>
      <c r="R5" s="21"/>
    </row>
    <row r="6" spans="1:18">
      <c r="A6" s="5">
        <v>43090</v>
      </c>
      <c r="B6" t="s">
        <v>15</v>
      </c>
      <c r="C6" t="s">
        <v>11</v>
      </c>
      <c r="D6" t="s">
        <v>23</v>
      </c>
      <c r="E6" t="s">
        <v>22</v>
      </c>
      <c r="F6" s="6">
        <v>281.97000000000003</v>
      </c>
      <c r="G6">
        <v>3</v>
      </c>
      <c r="H6" s="7">
        <v>0</v>
      </c>
      <c r="I6" s="6">
        <v>78.951599999999999</v>
      </c>
      <c r="R6" s="21"/>
    </row>
    <row r="7" spans="1:18">
      <c r="A7" s="5">
        <v>43089</v>
      </c>
      <c r="B7" t="s">
        <v>15</v>
      </c>
      <c r="C7" t="s">
        <v>17</v>
      </c>
      <c r="D7" t="s">
        <v>23</v>
      </c>
      <c r="E7" t="s">
        <v>19</v>
      </c>
      <c r="F7" s="6">
        <v>6.48</v>
      </c>
      <c r="G7">
        <v>1</v>
      </c>
      <c r="H7" s="7">
        <v>0</v>
      </c>
      <c r="I7" s="6">
        <v>3.1103999999999998</v>
      </c>
    </row>
    <row r="8" spans="1:18">
      <c r="A8" s="5">
        <v>43086</v>
      </c>
      <c r="B8" t="s">
        <v>15</v>
      </c>
      <c r="C8" t="s">
        <v>11</v>
      </c>
      <c r="D8" t="s">
        <v>23</v>
      </c>
      <c r="E8" t="s">
        <v>19</v>
      </c>
      <c r="F8" s="6">
        <v>24.815999999999999</v>
      </c>
      <c r="G8">
        <v>3</v>
      </c>
      <c r="H8" s="7">
        <v>0.2</v>
      </c>
      <c r="I8" s="6">
        <v>8.3754000000000008</v>
      </c>
    </row>
    <row r="9" spans="1:18">
      <c r="A9" s="5">
        <v>43080</v>
      </c>
      <c r="B9" t="s">
        <v>10</v>
      </c>
      <c r="C9" t="s">
        <v>20</v>
      </c>
      <c r="D9" t="s">
        <v>16</v>
      </c>
      <c r="E9" t="s">
        <v>19</v>
      </c>
      <c r="F9" s="6">
        <v>7.28</v>
      </c>
      <c r="G9">
        <v>1</v>
      </c>
      <c r="H9" s="7">
        <v>0</v>
      </c>
      <c r="I9" s="6">
        <v>3.4944000000000002</v>
      </c>
    </row>
    <row r="10" spans="1:18">
      <c r="A10" s="5">
        <v>43080</v>
      </c>
      <c r="B10" t="s">
        <v>15</v>
      </c>
      <c r="C10" t="s">
        <v>17</v>
      </c>
      <c r="D10" t="s">
        <v>12</v>
      </c>
      <c r="E10" t="s">
        <v>13</v>
      </c>
      <c r="F10" s="6">
        <v>721.875</v>
      </c>
      <c r="G10">
        <v>6</v>
      </c>
      <c r="H10" s="7">
        <v>0.45</v>
      </c>
      <c r="I10" s="6">
        <v>-420</v>
      </c>
    </row>
    <row r="11" spans="1:18">
      <c r="A11" s="5">
        <v>43077</v>
      </c>
      <c r="B11" t="s">
        <v>10</v>
      </c>
      <c r="C11" t="s">
        <v>11</v>
      </c>
      <c r="D11" t="s">
        <v>23</v>
      </c>
      <c r="E11" t="s">
        <v>19</v>
      </c>
      <c r="F11" s="6">
        <v>19.440000000000001</v>
      </c>
      <c r="G11">
        <v>3</v>
      </c>
      <c r="H11" s="7">
        <v>0</v>
      </c>
      <c r="I11" s="6">
        <v>9.3312000000000008</v>
      </c>
    </row>
    <row r="12" spans="1:18">
      <c r="A12" s="5">
        <v>43074</v>
      </c>
      <c r="B12" t="s">
        <v>14</v>
      </c>
      <c r="C12" t="s">
        <v>20</v>
      </c>
      <c r="D12" t="s">
        <v>21</v>
      </c>
      <c r="E12" t="s">
        <v>13</v>
      </c>
      <c r="F12" s="6">
        <v>199.9</v>
      </c>
      <c r="G12">
        <v>5</v>
      </c>
      <c r="H12" s="7">
        <v>0</v>
      </c>
      <c r="I12" s="6">
        <v>39.979999999999997</v>
      </c>
    </row>
    <row r="13" spans="1:18">
      <c r="A13" s="5">
        <v>43071</v>
      </c>
      <c r="B13" t="s">
        <v>15</v>
      </c>
      <c r="C13" t="s">
        <v>11</v>
      </c>
      <c r="D13" t="s">
        <v>16</v>
      </c>
      <c r="E13" t="s">
        <v>22</v>
      </c>
      <c r="F13" s="6">
        <v>2479.96</v>
      </c>
      <c r="G13">
        <v>4</v>
      </c>
      <c r="H13" s="7">
        <v>0</v>
      </c>
      <c r="I13" s="6">
        <v>743.98800000000006</v>
      </c>
    </row>
    <row r="14" spans="1:18">
      <c r="A14" s="5">
        <v>43070</v>
      </c>
      <c r="B14" t="s">
        <v>15</v>
      </c>
      <c r="C14" t="s">
        <v>20</v>
      </c>
      <c r="D14" t="s">
        <v>23</v>
      </c>
      <c r="E14" t="s">
        <v>22</v>
      </c>
      <c r="F14" s="6">
        <v>62.957999999999998</v>
      </c>
      <c r="G14">
        <v>7</v>
      </c>
      <c r="H14" s="7">
        <v>0.4</v>
      </c>
      <c r="I14" s="6">
        <v>9.4436999999999998</v>
      </c>
    </row>
    <row r="15" spans="1:18">
      <c r="A15" s="5">
        <v>43070</v>
      </c>
      <c r="B15" t="s">
        <v>15</v>
      </c>
      <c r="C15" t="s">
        <v>11</v>
      </c>
      <c r="D15" t="s">
        <v>21</v>
      </c>
      <c r="E15" t="s">
        <v>22</v>
      </c>
      <c r="F15" s="6">
        <v>406.36799999999999</v>
      </c>
      <c r="G15">
        <v>4</v>
      </c>
      <c r="H15" s="7">
        <v>0.2</v>
      </c>
      <c r="I15" s="6">
        <v>30.477599999999999</v>
      </c>
    </row>
    <row r="16" spans="1:18">
      <c r="A16" s="5">
        <v>43070</v>
      </c>
      <c r="B16" t="s">
        <v>15</v>
      </c>
      <c r="C16" t="s">
        <v>20</v>
      </c>
      <c r="D16" t="s">
        <v>23</v>
      </c>
      <c r="E16" t="s">
        <v>13</v>
      </c>
      <c r="F16" s="6">
        <v>897.15</v>
      </c>
      <c r="G16">
        <v>3</v>
      </c>
      <c r="H16" s="7">
        <v>0</v>
      </c>
      <c r="I16" s="6">
        <v>251.202</v>
      </c>
    </row>
    <row r="17" spans="1:11">
      <c r="A17" s="5">
        <v>43065</v>
      </c>
      <c r="B17" t="s">
        <v>15</v>
      </c>
      <c r="C17" t="s">
        <v>20</v>
      </c>
      <c r="D17" t="s">
        <v>16</v>
      </c>
      <c r="E17" t="s">
        <v>22</v>
      </c>
      <c r="F17" s="6">
        <v>89.98</v>
      </c>
      <c r="G17">
        <v>2</v>
      </c>
      <c r="H17" s="7">
        <v>0</v>
      </c>
      <c r="I17" s="6">
        <v>43.190399999999997</v>
      </c>
    </row>
    <row r="18" spans="1:11">
      <c r="A18" s="5">
        <v>43064</v>
      </c>
      <c r="B18" t="s">
        <v>15</v>
      </c>
      <c r="C18" t="s">
        <v>11</v>
      </c>
      <c r="D18" t="s">
        <v>16</v>
      </c>
      <c r="E18" t="s">
        <v>19</v>
      </c>
      <c r="F18" s="6">
        <v>67.84</v>
      </c>
      <c r="G18">
        <v>5</v>
      </c>
      <c r="H18" s="7">
        <v>0.8</v>
      </c>
      <c r="I18" s="6">
        <v>-179.77600000000001</v>
      </c>
    </row>
    <row r="19" spans="1:11">
      <c r="A19" s="5">
        <v>43060</v>
      </c>
      <c r="B19" t="s">
        <v>15</v>
      </c>
      <c r="C19" t="s">
        <v>11</v>
      </c>
      <c r="D19" t="s">
        <v>21</v>
      </c>
      <c r="E19" t="s">
        <v>19</v>
      </c>
      <c r="F19" s="6">
        <v>150.80000000000001</v>
      </c>
      <c r="G19">
        <v>5</v>
      </c>
      <c r="H19" s="7">
        <v>0.2</v>
      </c>
      <c r="I19" s="6">
        <v>56.55</v>
      </c>
    </row>
    <row r="20" spans="1:11">
      <c r="A20" s="5">
        <v>43059</v>
      </c>
      <c r="B20" t="s">
        <v>10</v>
      </c>
      <c r="C20" t="s">
        <v>11</v>
      </c>
      <c r="D20" t="s">
        <v>21</v>
      </c>
      <c r="E20" t="s">
        <v>13</v>
      </c>
      <c r="F20" s="6">
        <v>42.6</v>
      </c>
      <c r="G20">
        <v>3</v>
      </c>
      <c r="H20" s="7">
        <v>0</v>
      </c>
      <c r="I20" s="6">
        <v>16.614000000000001</v>
      </c>
    </row>
    <row r="21" spans="1:11">
      <c r="A21" s="5">
        <v>43056</v>
      </c>
      <c r="B21" t="s">
        <v>14</v>
      </c>
      <c r="C21" t="s">
        <v>11</v>
      </c>
      <c r="D21" t="s">
        <v>23</v>
      </c>
      <c r="E21" t="s">
        <v>19</v>
      </c>
      <c r="F21" s="6">
        <v>50.94</v>
      </c>
      <c r="G21">
        <v>3</v>
      </c>
      <c r="H21" s="7">
        <v>0</v>
      </c>
      <c r="I21" s="6">
        <v>14.263199999999999</v>
      </c>
      <c r="K21" t="s">
        <v>24</v>
      </c>
    </row>
    <row r="22" spans="1:11">
      <c r="A22" s="5">
        <v>43053</v>
      </c>
      <c r="B22" t="s">
        <v>10</v>
      </c>
      <c r="C22" t="s">
        <v>11</v>
      </c>
      <c r="D22" t="s">
        <v>23</v>
      </c>
      <c r="E22" t="s">
        <v>22</v>
      </c>
      <c r="F22" s="6">
        <v>119.94</v>
      </c>
      <c r="G22">
        <v>10</v>
      </c>
      <c r="H22" s="7">
        <v>0.4</v>
      </c>
      <c r="I22" s="6">
        <v>15.992000000000001</v>
      </c>
    </row>
    <row r="23" spans="1:11">
      <c r="A23" s="5">
        <v>43052</v>
      </c>
      <c r="B23" t="s">
        <v>15</v>
      </c>
      <c r="C23" t="s">
        <v>17</v>
      </c>
      <c r="D23" t="s">
        <v>16</v>
      </c>
      <c r="E23" t="s">
        <v>19</v>
      </c>
      <c r="F23" s="6">
        <v>61.792000000000002</v>
      </c>
      <c r="G23">
        <v>4</v>
      </c>
      <c r="H23" s="7">
        <v>0.2</v>
      </c>
      <c r="I23" s="6">
        <v>6.1791999999999998</v>
      </c>
    </row>
    <row r="24" spans="1:11">
      <c r="A24" s="5">
        <v>43052</v>
      </c>
      <c r="B24" t="s">
        <v>10</v>
      </c>
      <c r="C24" t="s">
        <v>20</v>
      </c>
      <c r="D24" t="s">
        <v>23</v>
      </c>
      <c r="E24" t="s">
        <v>22</v>
      </c>
      <c r="F24" s="6">
        <v>163.96</v>
      </c>
      <c r="G24">
        <v>4</v>
      </c>
      <c r="H24" s="7">
        <v>0</v>
      </c>
      <c r="I24" s="6">
        <v>70.502799999999993</v>
      </c>
    </row>
    <row r="25" spans="1:11">
      <c r="A25" s="5">
        <v>43051</v>
      </c>
      <c r="B25" t="s">
        <v>18</v>
      </c>
      <c r="C25" t="s">
        <v>20</v>
      </c>
      <c r="D25" t="s">
        <v>21</v>
      </c>
      <c r="E25" t="s">
        <v>19</v>
      </c>
      <c r="F25" s="6">
        <v>23.12</v>
      </c>
      <c r="G25">
        <v>5</v>
      </c>
      <c r="H25" s="7">
        <v>0.2</v>
      </c>
      <c r="I25" s="6">
        <v>8.3810000000000002</v>
      </c>
    </row>
    <row r="26" spans="1:11">
      <c r="A26" s="5">
        <v>43051</v>
      </c>
      <c r="B26" t="s">
        <v>15</v>
      </c>
      <c r="C26" t="s">
        <v>17</v>
      </c>
      <c r="D26" t="s">
        <v>21</v>
      </c>
      <c r="E26" t="s">
        <v>22</v>
      </c>
      <c r="F26" s="6">
        <v>62.351999999999997</v>
      </c>
      <c r="G26">
        <v>6</v>
      </c>
      <c r="H26" s="7">
        <v>0.2</v>
      </c>
      <c r="I26" s="6">
        <v>-10.9116</v>
      </c>
    </row>
    <row r="27" spans="1:11">
      <c r="A27" s="5">
        <v>43046</v>
      </c>
      <c r="B27" t="s">
        <v>18</v>
      </c>
      <c r="C27" t="s">
        <v>11</v>
      </c>
      <c r="D27" t="s">
        <v>16</v>
      </c>
      <c r="E27" t="s">
        <v>19</v>
      </c>
      <c r="F27" s="6">
        <v>38.159999999999997</v>
      </c>
      <c r="G27">
        <v>9</v>
      </c>
      <c r="H27" s="7">
        <v>0</v>
      </c>
      <c r="I27" s="6">
        <v>19.079999999999998</v>
      </c>
    </row>
    <row r="28" spans="1:11">
      <c r="A28" s="5">
        <v>43044</v>
      </c>
      <c r="B28" t="s">
        <v>10</v>
      </c>
      <c r="C28" t="s">
        <v>11</v>
      </c>
      <c r="D28" t="s">
        <v>23</v>
      </c>
      <c r="E28" t="s">
        <v>13</v>
      </c>
      <c r="F28" s="6">
        <v>166.5</v>
      </c>
      <c r="G28">
        <v>2</v>
      </c>
      <c r="H28" s="7">
        <v>0.4</v>
      </c>
      <c r="I28" s="6">
        <v>-66.599999999999994</v>
      </c>
    </row>
    <row r="29" spans="1:11">
      <c r="A29" s="5">
        <v>43027</v>
      </c>
      <c r="B29" t="s">
        <v>15</v>
      </c>
      <c r="C29" t="s">
        <v>11</v>
      </c>
      <c r="D29" t="s">
        <v>16</v>
      </c>
      <c r="E29" t="s">
        <v>13</v>
      </c>
      <c r="F29" s="6">
        <v>91.275000000000006</v>
      </c>
      <c r="G29">
        <v>1</v>
      </c>
      <c r="H29" s="7">
        <v>0.5</v>
      </c>
      <c r="I29" s="6">
        <v>-67.543499999999995</v>
      </c>
    </row>
    <row r="30" spans="1:11">
      <c r="A30" s="5">
        <v>43023</v>
      </c>
      <c r="B30" t="s">
        <v>10</v>
      </c>
      <c r="C30" t="s">
        <v>20</v>
      </c>
      <c r="D30" t="s">
        <v>21</v>
      </c>
      <c r="E30" t="s">
        <v>19</v>
      </c>
      <c r="F30" s="6">
        <v>87.92</v>
      </c>
      <c r="G30">
        <v>4</v>
      </c>
      <c r="H30" s="7">
        <v>0</v>
      </c>
      <c r="I30" s="6">
        <v>26.376000000000001</v>
      </c>
    </row>
    <row r="31" spans="1:11">
      <c r="A31" s="5">
        <v>43016</v>
      </c>
      <c r="B31" t="s">
        <v>15</v>
      </c>
      <c r="C31" t="s">
        <v>17</v>
      </c>
      <c r="D31" t="s">
        <v>21</v>
      </c>
      <c r="E31" t="s">
        <v>22</v>
      </c>
      <c r="F31" s="6">
        <v>36</v>
      </c>
      <c r="G31">
        <v>2</v>
      </c>
      <c r="H31" s="7">
        <v>0</v>
      </c>
      <c r="I31" s="6">
        <v>6.48</v>
      </c>
    </row>
    <row r="32" spans="1:11">
      <c r="A32" s="5">
        <v>43002</v>
      </c>
      <c r="B32" t="s">
        <v>15</v>
      </c>
      <c r="C32" t="s">
        <v>20</v>
      </c>
      <c r="D32" t="s">
        <v>12</v>
      </c>
      <c r="E32" t="s">
        <v>19</v>
      </c>
      <c r="F32" s="6">
        <v>15.51</v>
      </c>
      <c r="G32">
        <v>1</v>
      </c>
      <c r="H32" s="7">
        <v>0</v>
      </c>
      <c r="I32" s="6">
        <v>3.8774999999999999</v>
      </c>
    </row>
    <row r="33" spans="1:9">
      <c r="A33" s="5">
        <v>42999</v>
      </c>
      <c r="B33" t="s">
        <v>14</v>
      </c>
      <c r="C33" t="s">
        <v>17</v>
      </c>
      <c r="D33" t="s">
        <v>21</v>
      </c>
      <c r="E33" t="s">
        <v>19</v>
      </c>
      <c r="F33" s="6">
        <v>15.51</v>
      </c>
      <c r="G33">
        <v>1</v>
      </c>
      <c r="H33" s="7">
        <v>0</v>
      </c>
      <c r="I33" s="6">
        <v>3.8774999999999999</v>
      </c>
    </row>
    <row r="34" spans="1:9">
      <c r="A34" s="5">
        <v>42998</v>
      </c>
      <c r="B34" t="s">
        <v>15</v>
      </c>
      <c r="C34" t="s">
        <v>11</v>
      </c>
      <c r="D34" t="s">
        <v>23</v>
      </c>
      <c r="E34" t="s">
        <v>19</v>
      </c>
      <c r="F34" s="6">
        <v>11.784000000000001</v>
      </c>
      <c r="G34">
        <v>3</v>
      </c>
      <c r="H34" s="7">
        <v>0.2</v>
      </c>
      <c r="I34" s="6">
        <v>3.9771000000000001</v>
      </c>
    </row>
    <row r="35" spans="1:9">
      <c r="A35" s="5">
        <v>42996</v>
      </c>
      <c r="B35" t="s">
        <v>15</v>
      </c>
      <c r="C35" t="s">
        <v>17</v>
      </c>
      <c r="D35" t="s">
        <v>23</v>
      </c>
      <c r="E35" t="s">
        <v>13</v>
      </c>
      <c r="F35" s="6">
        <v>9.82</v>
      </c>
      <c r="G35">
        <v>2</v>
      </c>
      <c r="H35" s="7">
        <v>0</v>
      </c>
      <c r="I35" s="6">
        <v>3.2406000000000001</v>
      </c>
    </row>
    <row r="36" spans="1:9">
      <c r="A36" s="5">
        <v>42988</v>
      </c>
      <c r="B36" t="s">
        <v>10</v>
      </c>
      <c r="C36" t="s">
        <v>11</v>
      </c>
      <c r="D36" t="s">
        <v>16</v>
      </c>
      <c r="E36" t="s">
        <v>22</v>
      </c>
      <c r="F36" s="6">
        <v>296.85000000000002</v>
      </c>
      <c r="G36">
        <v>5</v>
      </c>
      <c r="H36" s="7">
        <v>0</v>
      </c>
      <c r="I36" s="6">
        <v>53.433</v>
      </c>
    </row>
    <row r="37" spans="1:9">
      <c r="A37" s="5">
        <v>42987</v>
      </c>
      <c r="B37" t="s">
        <v>15</v>
      </c>
      <c r="C37" t="s">
        <v>11</v>
      </c>
      <c r="D37" t="s">
        <v>12</v>
      </c>
      <c r="E37" t="s">
        <v>19</v>
      </c>
      <c r="F37" s="6">
        <v>258.48</v>
      </c>
      <c r="G37">
        <v>2</v>
      </c>
      <c r="H37" s="7">
        <v>0.2</v>
      </c>
      <c r="I37" s="6">
        <v>-3.2309999999999901</v>
      </c>
    </row>
    <row r="38" spans="1:9">
      <c r="A38" s="5">
        <v>42986</v>
      </c>
      <c r="B38" t="s">
        <v>14</v>
      </c>
      <c r="C38" t="s">
        <v>17</v>
      </c>
      <c r="D38" t="s">
        <v>16</v>
      </c>
      <c r="E38" t="s">
        <v>13</v>
      </c>
      <c r="F38" s="6">
        <v>21.184000000000001</v>
      </c>
      <c r="G38">
        <v>2</v>
      </c>
      <c r="H38" s="7">
        <v>0.6</v>
      </c>
      <c r="I38" s="6">
        <v>-11.651199999999999</v>
      </c>
    </row>
    <row r="39" spans="1:9">
      <c r="A39" s="5">
        <v>42978</v>
      </c>
      <c r="B39" t="s">
        <v>15</v>
      </c>
      <c r="C39" t="s">
        <v>20</v>
      </c>
      <c r="D39" t="s">
        <v>21</v>
      </c>
      <c r="E39" t="s">
        <v>19</v>
      </c>
      <c r="F39" s="6">
        <v>6.6719999999999997</v>
      </c>
      <c r="G39">
        <v>3</v>
      </c>
      <c r="H39" s="7">
        <v>0.2</v>
      </c>
      <c r="I39" s="6">
        <v>2.1684000000000001</v>
      </c>
    </row>
    <row r="40" spans="1:9">
      <c r="A40" s="5">
        <v>42967</v>
      </c>
      <c r="B40" t="s">
        <v>10</v>
      </c>
      <c r="C40" t="s">
        <v>11</v>
      </c>
      <c r="D40" t="s">
        <v>21</v>
      </c>
      <c r="E40" t="s">
        <v>19</v>
      </c>
      <c r="F40" s="6">
        <v>239.12</v>
      </c>
      <c r="G40">
        <v>5</v>
      </c>
      <c r="H40" s="7">
        <v>0.2</v>
      </c>
      <c r="I40" s="6">
        <v>77.713999999999999</v>
      </c>
    </row>
    <row r="41" spans="1:9">
      <c r="A41" s="5">
        <v>42964</v>
      </c>
      <c r="B41" t="s">
        <v>15</v>
      </c>
      <c r="C41" t="s">
        <v>17</v>
      </c>
      <c r="D41" t="s">
        <v>21</v>
      </c>
      <c r="E41" t="s">
        <v>19</v>
      </c>
      <c r="F41" s="6">
        <v>2518.29</v>
      </c>
      <c r="G41">
        <v>9</v>
      </c>
      <c r="H41" s="7">
        <v>0</v>
      </c>
      <c r="I41" s="6">
        <v>654.75540000000001</v>
      </c>
    </row>
    <row r="42" spans="1:9">
      <c r="A42" s="5">
        <v>42959</v>
      </c>
      <c r="B42" t="s">
        <v>14</v>
      </c>
      <c r="C42" t="s">
        <v>11</v>
      </c>
      <c r="D42" t="s">
        <v>21</v>
      </c>
      <c r="E42" t="s">
        <v>13</v>
      </c>
      <c r="F42" s="6">
        <v>54.92</v>
      </c>
      <c r="G42">
        <v>4</v>
      </c>
      <c r="H42" s="7">
        <v>0</v>
      </c>
      <c r="I42" s="6">
        <v>19.7712</v>
      </c>
    </row>
    <row r="43" spans="1:9">
      <c r="A43" s="5">
        <v>42947</v>
      </c>
      <c r="B43" t="s">
        <v>15</v>
      </c>
      <c r="C43" t="s">
        <v>20</v>
      </c>
      <c r="D43" t="s">
        <v>23</v>
      </c>
      <c r="E43" t="s">
        <v>19</v>
      </c>
      <c r="F43" s="6">
        <v>849.95</v>
      </c>
      <c r="G43">
        <v>5</v>
      </c>
      <c r="H43" s="7">
        <v>0</v>
      </c>
      <c r="I43" s="6">
        <v>390.97699999999998</v>
      </c>
    </row>
    <row r="44" spans="1:9">
      <c r="A44" s="5">
        <v>42938</v>
      </c>
      <c r="B44" t="s">
        <v>15</v>
      </c>
      <c r="C44" t="s">
        <v>11</v>
      </c>
      <c r="D44" t="s">
        <v>16</v>
      </c>
      <c r="E44" t="s">
        <v>13</v>
      </c>
      <c r="F44" s="6">
        <v>526.34400000000005</v>
      </c>
      <c r="G44">
        <v>4</v>
      </c>
      <c r="H44" s="7">
        <v>0.3</v>
      </c>
      <c r="I44" s="6">
        <v>-75.191999999999993</v>
      </c>
    </row>
    <row r="45" spans="1:9">
      <c r="A45" s="5">
        <v>42934</v>
      </c>
      <c r="B45" t="s">
        <v>15</v>
      </c>
      <c r="C45" t="s">
        <v>11</v>
      </c>
      <c r="D45" t="s">
        <v>23</v>
      </c>
      <c r="E45" t="s">
        <v>13</v>
      </c>
      <c r="F45" s="6">
        <v>198.744</v>
      </c>
      <c r="G45">
        <v>4</v>
      </c>
      <c r="H45" s="7">
        <v>0.3</v>
      </c>
      <c r="I45" s="6">
        <v>-14.196</v>
      </c>
    </row>
    <row r="46" spans="1:9">
      <c r="A46" s="5">
        <v>42931</v>
      </c>
      <c r="B46" t="s">
        <v>14</v>
      </c>
      <c r="C46" t="s">
        <v>17</v>
      </c>
      <c r="D46" t="s">
        <v>12</v>
      </c>
      <c r="E46" t="s">
        <v>19</v>
      </c>
      <c r="F46" s="6">
        <v>12.96</v>
      </c>
      <c r="G46">
        <v>2</v>
      </c>
      <c r="H46" s="7">
        <v>0</v>
      </c>
      <c r="I46" s="6">
        <v>6.2207999999999997</v>
      </c>
    </row>
    <row r="47" spans="1:9">
      <c r="A47" s="5">
        <v>42930</v>
      </c>
      <c r="B47" t="s">
        <v>15</v>
      </c>
      <c r="C47" t="s">
        <v>11</v>
      </c>
      <c r="D47" t="s">
        <v>23</v>
      </c>
      <c r="E47" t="s">
        <v>19</v>
      </c>
      <c r="F47" s="6">
        <v>13.12</v>
      </c>
      <c r="G47">
        <v>5</v>
      </c>
      <c r="H47" s="7">
        <v>0.2</v>
      </c>
      <c r="I47" s="6">
        <v>2.1320000000000001</v>
      </c>
    </row>
    <row r="48" spans="1:9">
      <c r="A48" s="5">
        <v>42898</v>
      </c>
      <c r="B48" t="s">
        <v>15</v>
      </c>
      <c r="C48" t="s">
        <v>20</v>
      </c>
      <c r="D48" t="s">
        <v>12</v>
      </c>
      <c r="E48" t="s">
        <v>13</v>
      </c>
      <c r="F48" s="6">
        <v>452.94</v>
      </c>
      <c r="G48">
        <v>3</v>
      </c>
      <c r="H48" s="7">
        <v>0</v>
      </c>
      <c r="I48" s="6">
        <v>67.941000000000003</v>
      </c>
    </row>
    <row r="49" spans="1:9">
      <c r="A49" s="5">
        <v>42897</v>
      </c>
      <c r="B49" t="s">
        <v>10</v>
      </c>
      <c r="C49" t="s">
        <v>11</v>
      </c>
      <c r="D49" t="s">
        <v>21</v>
      </c>
      <c r="E49" t="s">
        <v>19</v>
      </c>
      <c r="F49" s="6">
        <v>37.94</v>
      </c>
      <c r="G49">
        <v>2</v>
      </c>
      <c r="H49" s="7">
        <v>0</v>
      </c>
      <c r="I49" s="6">
        <v>18.211200000000002</v>
      </c>
    </row>
    <row r="50" spans="1:9">
      <c r="A50" s="5">
        <v>42882</v>
      </c>
      <c r="B50" t="s">
        <v>15</v>
      </c>
      <c r="C50" t="s">
        <v>20</v>
      </c>
      <c r="D50" t="s">
        <v>12</v>
      </c>
      <c r="E50" t="s">
        <v>22</v>
      </c>
      <c r="F50" s="6">
        <v>539.97</v>
      </c>
      <c r="G50">
        <v>3</v>
      </c>
      <c r="H50" s="7">
        <v>0</v>
      </c>
      <c r="I50" s="6">
        <v>134.99250000000001</v>
      </c>
    </row>
    <row r="51" spans="1:9">
      <c r="A51" s="5">
        <v>42881</v>
      </c>
      <c r="B51" t="s">
        <v>15</v>
      </c>
      <c r="C51" t="s">
        <v>11</v>
      </c>
      <c r="D51" t="s">
        <v>12</v>
      </c>
      <c r="E51" t="s">
        <v>22</v>
      </c>
      <c r="F51" s="6">
        <v>23.08</v>
      </c>
      <c r="G51">
        <v>2</v>
      </c>
      <c r="H51" s="7">
        <v>0</v>
      </c>
      <c r="I51" s="6">
        <v>6.9240000000000004</v>
      </c>
    </row>
    <row r="52" spans="1:9">
      <c r="A52" s="5">
        <v>42868</v>
      </c>
      <c r="B52" t="s">
        <v>10</v>
      </c>
      <c r="C52" t="s">
        <v>20</v>
      </c>
      <c r="D52" t="s">
        <v>23</v>
      </c>
      <c r="E52" t="s">
        <v>19</v>
      </c>
      <c r="F52" s="6">
        <v>299.52</v>
      </c>
      <c r="G52">
        <v>9</v>
      </c>
      <c r="H52" s="7">
        <v>0</v>
      </c>
      <c r="I52" s="6">
        <v>149.76</v>
      </c>
    </row>
    <row r="53" spans="1:9">
      <c r="A53" s="5">
        <v>42861</v>
      </c>
      <c r="B53" t="s">
        <v>15</v>
      </c>
      <c r="C53" t="s">
        <v>17</v>
      </c>
      <c r="D53" t="s">
        <v>16</v>
      </c>
      <c r="E53" t="s">
        <v>19</v>
      </c>
      <c r="F53" s="6">
        <v>11.06</v>
      </c>
      <c r="G53">
        <v>10</v>
      </c>
      <c r="H53" s="7">
        <v>0.8</v>
      </c>
      <c r="I53" s="6">
        <v>-18.802</v>
      </c>
    </row>
    <row r="54" spans="1:9">
      <c r="A54" s="5">
        <v>42860</v>
      </c>
      <c r="B54" t="s">
        <v>18</v>
      </c>
      <c r="C54" t="s">
        <v>11</v>
      </c>
      <c r="D54" t="s">
        <v>23</v>
      </c>
      <c r="E54" t="s">
        <v>19</v>
      </c>
      <c r="F54" s="6">
        <v>6.68</v>
      </c>
      <c r="G54">
        <v>1</v>
      </c>
      <c r="H54" s="7">
        <v>0</v>
      </c>
      <c r="I54" s="6">
        <v>3.2063999999999999</v>
      </c>
    </row>
    <row r="55" spans="1:9">
      <c r="A55" s="5">
        <v>42848</v>
      </c>
      <c r="B55" t="s">
        <v>15</v>
      </c>
      <c r="C55" t="s">
        <v>20</v>
      </c>
      <c r="D55" t="s">
        <v>12</v>
      </c>
      <c r="E55" t="s">
        <v>19</v>
      </c>
      <c r="F55" s="6">
        <v>3</v>
      </c>
      <c r="G55">
        <v>1</v>
      </c>
      <c r="H55" s="7">
        <v>0.2</v>
      </c>
      <c r="I55" s="6">
        <v>1.05</v>
      </c>
    </row>
    <row r="56" spans="1:9">
      <c r="A56" s="5">
        <v>42848</v>
      </c>
      <c r="B56" t="s">
        <v>14</v>
      </c>
      <c r="C56" t="s">
        <v>17</v>
      </c>
      <c r="D56" t="s">
        <v>23</v>
      </c>
      <c r="E56" t="s">
        <v>19</v>
      </c>
      <c r="F56" s="6">
        <v>11.76</v>
      </c>
      <c r="G56">
        <v>5</v>
      </c>
      <c r="H56" s="7">
        <v>0.7</v>
      </c>
      <c r="I56" s="6">
        <v>-7.84</v>
      </c>
    </row>
    <row r="57" spans="1:9">
      <c r="A57" s="5">
        <v>42848</v>
      </c>
      <c r="B57" t="s">
        <v>10</v>
      </c>
      <c r="C57" t="s">
        <v>11</v>
      </c>
      <c r="D57" t="s">
        <v>21</v>
      </c>
      <c r="E57" t="s">
        <v>13</v>
      </c>
      <c r="F57" s="6">
        <v>24.14</v>
      </c>
      <c r="G57">
        <v>2</v>
      </c>
      <c r="H57" s="7">
        <v>0</v>
      </c>
      <c r="I57" s="6">
        <v>7.9661999999999997</v>
      </c>
    </row>
    <row r="58" spans="1:9">
      <c r="A58" s="5">
        <v>42848</v>
      </c>
      <c r="B58" t="s">
        <v>15</v>
      </c>
      <c r="C58" t="s">
        <v>11</v>
      </c>
      <c r="D58" t="s">
        <v>23</v>
      </c>
      <c r="E58" t="s">
        <v>19</v>
      </c>
      <c r="F58" s="6">
        <v>122.71</v>
      </c>
      <c r="G58">
        <v>7</v>
      </c>
      <c r="H58" s="7">
        <v>0</v>
      </c>
      <c r="I58" s="6">
        <v>36.813000000000002</v>
      </c>
    </row>
    <row r="59" spans="1:9">
      <c r="A59" s="5">
        <v>42842</v>
      </c>
      <c r="B59" t="s">
        <v>15</v>
      </c>
      <c r="C59" t="s">
        <v>11</v>
      </c>
      <c r="D59" t="s">
        <v>21</v>
      </c>
      <c r="E59" t="s">
        <v>19</v>
      </c>
      <c r="F59" s="6">
        <v>23.04</v>
      </c>
      <c r="G59">
        <v>8</v>
      </c>
      <c r="H59" s="7">
        <v>0</v>
      </c>
      <c r="I59" s="6">
        <v>11.2896</v>
      </c>
    </row>
    <row r="60" spans="1:9">
      <c r="A60" s="5">
        <v>42836</v>
      </c>
      <c r="B60" t="s">
        <v>15</v>
      </c>
      <c r="C60" t="s">
        <v>11</v>
      </c>
      <c r="D60" t="s">
        <v>23</v>
      </c>
      <c r="E60" t="s">
        <v>22</v>
      </c>
      <c r="F60" s="6">
        <v>27.12</v>
      </c>
      <c r="G60">
        <v>2</v>
      </c>
      <c r="H60" s="7">
        <v>0.2</v>
      </c>
      <c r="I60" s="6">
        <v>-4.7460000000000004</v>
      </c>
    </row>
    <row r="61" spans="1:9">
      <c r="A61" s="5">
        <v>42834</v>
      </c>
      <c r="B61" t="s">
        <v>14</v>
      </c>
      <c r="C61" t="s">
        <v>11</v>
      </c>
      <c r="D61" t="s">
        <v>12</v>
      </c>
      <c r="E61" t="s">
        <v>19</v>
      </c>
      <c r="F61" s="6">
        <v>17.43</v>
      </c>
      <c r="G61">
        <v>1</v>
      </c>
      <c r="H61" s="7">
        <v>0.7</v>
      </c>
      <c r="I61" s="6">
        <v>-13.363</v>
      </c>
    </row>
    <row r="62" spans="1:9">
      <c r="A62" s="5">
        <v>42821</v>
      </c>
      <c r="B62" t="s">
        <v>15</v>
      </c>
      <c r="C62" t="s">
        <v>20</v>
      </c>
      <c r="D62" t="s">
        <v>21</v>
      </c>
      <c r="E62" t="s">
        <v>19</v>
      </c>
      <c r="F62" s="6">
        <v>110.96</v>
      </c>
      <c r="G62">
        <v>2</v>
      </c>
      <c r="H62" s="7">
        <v>0</v>
      </c>
      <c r="I62" s="6">
        <v>53.260800000000003</v>
      </c>
    </row>
    <row r="63" spans="1:9">
      <c r="A63" s="5">
        <v>42821</v>
      </c>
      <c r="B63" t="s">
        <v>10</v>
      </c>
      <c r="C63" t="s">
        <v>11</v>
      </c>
      <c r="D63" t="s">
        <v>12</v>
      </c>
      <c r="E63" t="s">
        <v>22</v>
      </c>
      <c r="F63" s="6">
        <v>206.1</v>
      </c>
      <c r="G63">
        <v>5</v>
      </c>
      <c r="H63" s="7">
        <v>0</v>
      </c>
      <c r="I63" s="6">
        <v>55.646999999999998</v>
      </c>
    </row>
    <row r="64" spans="1:9">
      <c r="A64" s="5">
        <v>42819</v>
      </c>
      <c r="B64" t="s">
        <v>15</v>
      </c>
      <c r="C64" t="s">
        <v>17</v>
      </c>
      <c r="D64" t="s">
        <v>16</v>
      </c>
      <c r="E64" t="s">
        <v>13</v>
      </c>
      <c r="F64" s="6">
        <v>90.99</v>
      </c>
      <c r="G64">
        <v>1</v>
      </c>
      <c r="H64" s="7">
        <v>0</v>
      </c>
      <c r="I64" s="6">
        <v>14.558400000000001</v>
      </c>
    </row>
    <row r="65" spans="1:9">
      <c r="A65" s="5">
        <v>42815</v>
      </c>
      <c r="B65" t="s">
        <v>10</v>
      </c>
      <c r="C65" t="s">
        <v>11</v>
      </c>
      <c r="D65" t="s">
        <v>21</v>
      </c>
      <c r="E65" t="s">
        <v>19</v>
      </c>
      <c r="F65" s="6">
        <v>10.896000000000001</v>
      </c>
      <c r="G65">
        <v>3</v>
      </c>
      <c r="H65" s="7">
        <v>0.2</v>
      </c>
      <c r="I65" s="6">
        <v>3.9498000000000002</v>
      </c>
    </row>
    <row r="66" spans="1:9">
      <c r="A66" s="5">
        <v>42812</v>
      </c>
      <c r="B66" t="s">
        <v>15</v>
      </c>
      <c r="C66" t="s">
        <v>17</v>
      </c>
      <c r="D66" t="s">
        <v>21</v>
      </c>
      <c r="E66" t="s">
        <v>19</v>
      </c>
      <c r="F66" s="6">
        <v>19.399999999999999</v>
      </c>
      <c r="G66">
        <v>5</v>
      </c>
      <c r="H66" s="7">
        <v>0</v>
      </c>
      <c r="I66" s="6">
        <v>9.3119999999999994</v>
      </c>
    </row>
    <row r="67" spans="1:9">
      <c r="A67" s="5">
        <v>42807</v>
      </c>
      <c r="B67" t="s">
        <v>14</v>
      </c>
      <c r="C67" t="s">
        <v>17</v>
      </c>
      <c r="D67" t="s">
        <v>16</v>
      </c>
      <c r="E67" t="s">
        <v>22</v>
      </c>
      <c r="F67" s="6">
        <v>7.992</v>
      </c>
      <c r="G67">
        <v>1</v>
      </c>
      <c r="H67" s="7">
        <v>0.2</v>
      </c>
      <c r="I67" s="6">
        <v>2.5973999999999999</v>
      </c>
    </row>
    <row r="68" spans="1:9">
      <c r="A68" s="5">
        <v>42807</v>
      </c>
      <c r="B68" t="s">
        <v>18</v>
      </c>
      <c r="C68" t="s">
        <v>20</v>
      </c>
      <c r="D68" t="s">
        <v>16</v>
      </c>
      <c r="E68" t="s">
        <v>13</v>
      </c>
      <c r="F68" s="6">
        <v>89.768000000000001</v>
      </c>
      <c r="G68">
        <v>1</v>
      </c>
      <c r="H68" s="7">
        <v>0.3</v>
      </c>
      <c r="I68" s="6">
        <v>-2.5648</v>
      </c>
    </row>
    <row r="69" spans="1:9">
      <c r="A69" s="5">
        <v>42805</v>
      </c>
      <c r="B69" t="s">
        <v>15</v>
      </c>
      <c r="C69" t="s">
        <v>20</v>
      </c>
      <c r="D69" t="s">
        <v>23</v>
      </c>
      <c r="E69" t="s">
        <v>22</v>
      </c>
      <c r="F69" s="6">
        <v>776.85</v>
      </c>
      <c r="G69">
        <v>5</v>
      </c>
      <c r="H69" s="7">
        <v>0.4</v>
      </c>
      <c r="I69" s="6">
        <v>-181.26499999999999</v>
      </c>
    </row>
    <row r="70" spans="1:9">
      <c r="A70" s="5">
        <v>42796</v>
      </c>
      <c r="B70" t="s">
        <v>15</v>
      </c>
      <c r="C70" t="s">
        <v>17</v>
      </c>
      <c r="D70" t="s">
        <v>16</v>
      </c>
      <c r="E70" t="s">
        <v>19</v>
      </c>
      <c r="F70" s="6">
        <v>12.222</v>
      </c>
      <c r="G70">
        <v>7</v>
      </c>
      <c r="H70" s="7">
        <v>0.8</v>
      </c>
      <c r="I70" s="6">
        <v>-20.1663</v>
      </c>
    </row>
    <row r="71" spans="1:9">
      <c r="A71" s="5">
        <v>42777</v>
      </c>
      <c r="B71" t="s">
        <v>10</v>
      </c>
      <c r="C71" t="s">
        <v>17</v>
      </c>
      <c r="D71" t="s">
        <v>21</v>
      </c>
      <c r="E71" t="s">
        <v>19</v>
      </c>
      <c r="F71" s="6">
        <v>21.335999999999999</v>
      </c>
      <c r="G71">
        <v>7</v>
      </c>
      <c r="H71" s="7">
        <v>0.2</v>
      </c>
      <c r="I71" s="6">
        <v>7.7343000000000002</v>
      </c>
    </row>
    <row r="72" spans="1:9">
      <c r="A72" s="5">
        <v>42768</v>
      </c>
      <c r="B72" t="s">
        <v>15</v>
      </c>
      <c r="C72" t="s">
        <v>11</v>
      </c>
      <c r="D72" t="s">
        <v>21</v>
      </c>
      <c r="E72" t="s">
        <v>19</v>
      </c>
      <c r="F72" s="6">
        <v>46.8</v>
      </c>
      <c r="G72">
        <v>4</v>
      </c>
      <c r="H72" s="7">
        <v>0</v>
      </c>
      <c r="I72" s="6">
        <v>16.38</v>
      </c>
    </row>
    <row r="73" spans="1:9">
      <c r="A73" s="5">
        <v>42758</v>
      </c>
      <c r="B73" t="s">
        <v>15</v>
      </c>
      <c r="C73" t="s">
        <v>17</v>
      </c>
      <c r="D73" t="s">
        <v>21</v>
      </c>
      <c r="E73" t="s">
        <v>19</v>
      </c>
      <c r="F73" s="6">
        <v>19.68</v>
      </c>
      <c r="G73">
        <v>5</v>
      </c>
      <c r="H73" s="7">
        <v>0.2</v>
      </c>
      <c r="I73" s="6">
        <v>6.8879999999999999</v>
      </c>
    </row>
    <row r="74" spans="1:9">
      <c r="A74" s="5">
        <v>42717</v>
      </c>
      <c r="B74" t="s">
        <v>15</v>
      </c>
      <c r="C74" t="s">
        <v>17</v>
      </c>
      <c r="D74" t="s">
        <v>21</v>
      </c>
      <c r="E74" t="s">
        <v>13</v>
      </c>
      <c r="F74" s="6">
        <v>1114.2719999999999</v>
      </c>
      <c r="G74">
        <v>4</v>
      </c>
      <c r="H74" s="7">
        <v>0.2</v>
      </c>
      <c r="I74" s="6">
        <v>41.785200000000003</v>
      </c>
    </row>
    <row r="75" spans="1:9">
      <c r="A75" s="5">
        <v>42716</v>
      </c>
      <c r="B75" t="s">
        <v>18</v>
      </c>
      <c r="C75" t="s">
        <v>17</v>
      </c>
      <c r="D75" t="s">
        <v>23</v>
      </c>
      <c r="E75" t="s">
        <v>19</v>
      </c>
      <c r="F75" s="6">
        <v>18.693000000000001</v>
      </c>
      <c r="G75">
        <v>3</v>
      </c>
      <c r="H75" s="7">
        <v>0.7</v>
      </c>
      <c r="I75" s="6">
        <v>-14.331300000000001</v>
      </c>
    </row>
    <row r="76" spans="1:9">
      <c r="A76" s="5">
        <v>42716</v>
      </c>
      <c r="B76" t="s">
        <v>15</v>
      </c>
      <c r="C76" t="s">
        <v>11</v>
      </c>
      <c r="D76" t="s">
        <v>21</v>
      </c>
      <c r="E76" t="s">
        <v>19</v>
      </c>
      <c r="F76" s="6">
        <v>56.52</v>
      </c>
      <c r="G76">
        <v>3</v>
      </c>
      <c r="H76" s="7">
        <v>0</v>
      </c>
      <c r="I76" s="6">
        <v>15.8256</v>
      </c>
    </row>
    <row r="77" spans="1:9">
      <c r="A77" s="5">
        <v>42707</v>
      </c>
      <c r="B77" t="s">
        <v>14</v>
      </c>
      <c r="C77" t="s">
        <v>11</v>
      </c>
      <c r="D77" t="s">
        <v>23</v>
      </c>
      <c r="E77" t="s">
        <v>13</v>
      </c>
      <c r="F77" s="6">
        <v>400.03199999999998</v>
      </c>
      <c r="G77">
        <v>2</v>
      </c>
      <c r="H77" s="7">
        <v>0.4</v>
      </c>
      <c r="I77" s="6">
        <v>-153.34559999999999</v>
      </c>
    </row>
    <row r="78" spans="1:9">
      <c r="A78" s="5">
        <v>42701</v>
      </c>
      <c r="B78" t="s">
        <v>14</v>
      </c>
      <c r="C78" t="s">
        <v>11</v>
      </c>
      <c r="D78" t="s">
        <v>23</v>
      </c>
      <c r="E78" t="s">
        <v>19</v>
      </c>
      <c r="F78" s="6">
        <v>79.95</v>
      </c>
      <c r="G78">
        <v>5</v>
      </c>
      <c r="H78" s="7">
        <v>0</v>
      </c>
      <c r="I78" s="6">
        <v>38.375999999999998</v>
      </c>
    </row>
    <row r="79" spans="1:9">
      <c r="A79" s="5">
        <v>42700</v>
      </c>
      <c r="B79" t="s">
        <v>15</v>
      </c>
      <c r="C79" t="s">
        <v>17</v>
      </c>
      <c r="D79" t="s">
        <v>21</v>
      </c>
      <c r="E79" t="s">
        <v>19</v>
      </c>
      <c r="F79" s="6">
        <v>7.3120000000000003</v>
      </c>
      <c r="G79">
        <v>2</v>
      </c>
      <c r="H79" s="7">
        <v>0.2</v>
      </c>
      <c r="I79" s="6">
        <v>2.5592000000000001</v>
      </c>
    </row>
    <row r="80" spans="1:9">
      <c r="A80" s="5">
        <v>42679</v>
      </c>
      <c r="B80" t="s">
        <v>15</v>
      </c>
      <c r="C80" t="s">
        <v>20</v>
      </c>
      <c r="D80" t="s">
        <v>16</v>
      </c>
      <c r="E80" t="s">
        <v>19</v>
      </c>
      <c r="F80" s="6">
        <v>51.75</v>
      </c>
      <c r="G80">
        <v>5</v>
      </c>
      <c r="H80" s="7">
        <v>0</v>
      </c>
      <c r="I80" s="6">
        <v>24.84</v>
      </c>
    </row>
    <row r="81" spans="1:9">
      <c r="A81" s="5">
        <v>42679</v>
      </c>
      <c r="B81" t="s">
        <v>15</v>
      </c>
      <c r="C81" t="s">
        <v>20</v>
      </c>
      <c r="D81" t="s">
        <v>16</v>
      </c>
      <c r="E81" t="s">
        <v>19</v>
      </c>
      <c r="F81" s="6">
        <v>104.9</v>
      </c>
      <c r="G81">
        <v>5</v>
      </c>
      <c r="H81" s="7">
        <v>0</v>
      </c>
      <c r="I81" s="6">
        <v>50.351999999999997</v>
      </c>
    </row>
    <row r="82" spans="1:9">
      <c r="A82" s="5">
        <v>42675</v>
      </c>
      <c r="B82" t="s">
        <v>15</v>
      </c>
      <c r="C82" t="s">
        <v>20</v>
      </c>
      <c r="D82" t="s">
        <v>12</v>
      </c>
      <c r="E82" t="s">
        <v>22</v>
      </c>
      <c r="F82" s="6">
        <v>21.8</v>
      </c>
      <c r="G82">
        <v>2</v>
      </c>
      <c r="H82" s="7">
        <v>0</v>
      </c>
      <c r="I82" s="6">
        <v>6.1040000000000001</v>
      </c>
    </row>
    <row r="83" spans="1:9">
      <c r="A83" s="5">
        <v>42670</v>
      </c>
      <c r="B83" t="s">
        <v>15</v>
      </c>
      <c r="C83" t="s">
        <v>11</v>
      </c>
      <c r="D83" t="s">
        <v>23</v>
      </c>
      <c r="E83" t="s">
        <v>13</v>
      </c>
      <c r="F83" s="6">
        <v>40.200000000000003</v>
      </c>
      <c r="G83">
        <v>3</v>
      </c>
      <c r="H83" s="7">
        <v>0</v>
      </c>
      <c r="I83" s="6">
        <v>19.295999999999999</v>
      </c>
    </row>
    <row r="84" spans="1:9">
      <c r="A84" s="5">
        <v>42644</v>
      </c>
      <c r="B84" t="s">
        <v>10</v>
      </c>
      <c r="C84" t="s">
        <v>11</v>
      </c>
      <c r="D84" t="s">
        <v>12</v>
      </c>
      <c r="E84" t="s">
        <v>19</v>
      </c>
      <c r="F84" s="6">
        <v>30.975999999999999</v>
      </c>
      <c r="G84">
        <v>8</v>
      </c>
      <c r="H84" s="7">
        <v>0.2</v>
      </c>
      <c r="I84" s="6">
        <v>5.0335999999999999</v>
      </c>
    </row>
    <row r="85" spans="1:9">
      <c r="A85" s="5">
        <v>42638</v>
      </c>
      <c r="B85" t="s">
        <v>15</v>
      </c>
      <c r="C85" t="s">
        <v>11</v>
      </c>
      <c r="D85" t="s">
        <v>23</v>
      </c>
      <c r="E85" t="s">
        <v>19</v>
      </c>
      <c r="F85" s="6">
        <v>331.536</v>
      </c>
      <c r="G85">
        <v>3</v>
      </c>
      <c r="H85" s="7">
        <v>0.2</v>
      </c>
      <c r="I85" s="6">
        <v>-82.884</v>
      </c>
    </row>
    <row r="86" spans="1:9">
      <c r="A86" s="5">
        <v>42631</v>
      </c>
      <c r="B86" t="s">
        <v>14</v>
      </c>
      <c r="C86" t="s">
        <v>11</v>
      </c>
      <c r="D86" t="s">
        <v>23</v>
      </c>
      <c r="E86" t="s">
        <v>13</v>
      </c>
      <c r="F86" s="6">
        <v>5.3520000000000003</v>
      </c>
      <c r="G86">
        <v>3</v>
      </c>
      <c r="H86" s="7">
        <v>0.2</v>
      </c>
      <c r="I86" s="6">
        <v>1.6055999999999999</v>
      </c>
    </row>
    <row r="87" spans="1:9">
      <c r="A87" s="5">
        <v>42627</v>
      </c>
      <c r="B87" t="s">
        <v>15</v>
      </c>
      <c r="C87" t="s">
        <v>11</v>
      </c>
      <c r="D87" t="s">
        <v>23</v>
      </c>
      <c r="E87" t="s">
        <v>22</v>
      </c>
      <c r="F87" s="6">
        <v>437.85</v>
      </c>
      <c r="G87">
        <v>3</v>
      </c>
      <c r="H87" s="7">
        <v>0</v>
      </c>
      <c r="I87" s="6">
        <v>131.35499999999999</v>
      </c>
    </row>
    <row r="88" spans="1:9">
      <c r="A88" s="5">
        <v>42618</v>
      </c>
      <c r="B88" t="s">
        <v>15</v>
      </c>
      <c r="C88" t="s">
        <v>11</v>
      </c>
      <c r="D88" t="s">
        <v>23</v>
      </c>
      <c r="E88" t="s">
        <v>19</v>
      </c>
      <c r="F88" s="6">
        <v>9.5549999999999997</v>
      </c>
      <c r="G88">
        <v>5</v>
      </c>
      <c r="H88" s="7">
        <v>0.7</v>
      </c>
      <c r="I88" s="6">
        <v>-7.3254999999999999</v>
      </c>
    </row>
    <row r="89" spans="1:9">
      <c r="A89" s="5">
        <v>42617</v>
      </c>
      <c r="B89" t="s">
        <v>15</v>
      </c>
      <c r="C89" t="s">
        <v>11</v>
      </c>
      <c r="D89" t="s">
        <v>12</v>
      </c>
      <c r="E89" t="s">
        <v>19</v>
      </c>
      <c r="F89" s="6">
        <v>5.28</v>
      </c>
      <c r="G89">
        <v>3</v>
      </c>
      <c r="H89" s="7">
        <v>0</v>
      </c>
      <c r="I89" s="6">
        <v>2.5344000000000002</v>
      </c>
    </row>
    <row r="90" spans="1:9">
      <c r="A90" s="5">
        <v>42617</v>
      </c>
      <c r="B90" t="s">
        <v>15</v>
      </c>
      <c r="C90" t="s">
        <v>11</v>
      </c>
      <c r="D90" t="s">
        <v>23</v>
      </c>
      <c r="E90" t="s">
        <v>19</v>
      </c>
      <c r="F90" s="6">
        <v>22.72</v>
      </c>
      <c r="G90">
        <v>4</v>
      </c>
      <c r="H90" s="7">
        <v>0</v>
      </c>
      <c r="I90" s="6">
        <v>6.5888</v>
      </c>
    </row>
    <row r="91" spans="1:9">
      <c r="A91" s="5">
        <v>42615</v>
      </c>
      <c r="B91" t="s">
        <v>15</v>
      </c>
      <c r="C91" t="s">
        <v>11</v>
      </c>
      <c r="D91" t="s">
        <v>12</v>
      </c>
      <c r="E91" t="s">
        <v>19</v>
      </c>
      <c r="F91" s="6">
        <v>22.911000000000001</v>
      </c>
      <c r="G91">
        <v>7</v>
      </c>
      <c r="H91" s="7">
        <v>0.7</v>
      </c>
      <c r="I91" s="6">
        <v>-17.565100000000001</v>
      </c>
    </row>
    <row r="92" spans="1:9">
      <c r="A92" s="5">
        <v>42615</v>
      </c>
      <c r="B92" t="s">
        <v>15</v>
      </c>
      <c r="C92" t="s">
        <v>11</v>
      </c>
      <c r="D92" t="s">
        <v>16</v>
      </c>
      <c r="E92" t="s">
        <v>22</v>
      </c>
      <c r="F92" s="6">
        <v>1362.9</v>
      </c>
      <c r="G92">
        <v>3</v>
      </c>
      <c r="H92" s="7">
        <v>0.3</v>
      </c>
      <c r="I92" s="6">
        <v>-19.470000000000098</v>
      </c>
    </row>
    <row r="93" spans="1:9">
      <c r="A93" s="5">
        <v>42614</v>
      </c>
      <c r="B93" t="s">
        <v>15</v>
      </c>
      <c r="C93" t="s">
        <v>17</v>
      </c>
      <c r="D93" t="s">
        <v>23</v>
      </c>
      <c r="E93" t="s">
        <v>19</v>
      </c>
      <c r="F93" s="6">
        <v>16.687999999999999</v>
      </c>
      <c r="G93">
        <v>7</v>
      </c>
      <c r="H93" s="7">
        <v>0.2</v>
      </c>
      <c r="I93" s="6">
        <v>5.4236000000000004</v>
      </c>
    </row>
    <row r="94" spans="1:9">
      <c r="A94" s="5">
        <v>42614</v>
      </c>
      <c r="B94" t="s">
        <v>15</v>
      </c>
      <c r="C94" t="s">
        <v>11</v>
      </c>
      <c r="D94" t="s">
        <v>16</v>
      </c>
      <c r="E94" t="s">
        <v>19</v>
      </c>
      <c r="F94" s="6">
        <v>376.74</v>
      </c>
      <c r="G94">
        <v>4</v>
      </c>
      <c r="H94" s="7">
        <v>0.1</v>
      </c>
      <c r="I94" s="6">
        <v>71.162000000000006</v>
      </c>
    </row>
    <row r="95" spans="1:9">
      <c r="A95" s="5">
        <v>42612</v>
      </c>
      <c r="B95" t="s">
        <v>14</v>
      </c>
      <c r="C95" t="s">
        <v>11</v>
      </c>
      <c r="D95" t="s">
        <v>23</v>
      </c>
      <c r="E95" t="s">
        <v>13</v>
      </c>
      <c r="F95" s="6">
        <v>786.74400000000003</v>
      </c>
      <c r="G95">
        <v>4</v>
      </c>
      <c r="H95" s="7">
        <v>0.3</v>
      </c>
      <c r="I95" s="6">
        <v>-258.5016</v>
      </c>
    </row>
    <row r="96" spans="1:9">
      <c r="A96" s="5">
        <v>42611</v>
      </c>
      <c r="B96" t="s">
        <v>15</v>
      </c>
      <c r="C96" t="s">
        <v>17</v>
      </c>
      <c r="D96" t="s">
        <v>23</v>
      </c>
      <c r="E96" t="s">
        <v>13</v>
      </c>
      <c r="F96" s="6">
        <v>241.92</v>
      </c>
      <c r="G96">
        <v>4</v>
      </c>
      <c r="H96" s="7">
        <v>0.4</v>
      </c>
      <c r="I96" s="6">
        <v>-56.448</v>
      </c>
    </row>
    <row r="97" spans="1:9">
      <c r="A97" s="5">
        <v>42610</v>
      </c>
      <c r="B97" t="s">
        <v>15</v>
      </c>
      <c r="C97" t="s">
        <v>11</v>
      </c>
      <c r="D97" t="s">
        <v>21</v>
      </c>
      <c r="E97" t="s">
        <v>22</v>
      </c>
      <c r="F97" s="6">
        <v>108.57599999999999</v>
      </c>
      <c r="G97">
        <v>3</v>
      </c>
      <c r="H97" s="7">
        <v>0.2</v>
      </c>
      <c r="I97" s="6">
        <v>8.1432000000000002</v>
      </c>
    </row>
    <row r="98" spans="1:9">
      <c r="A98" s="5">
        <v>42609</v>
      </c>
      <c r="B98" t="s">
        <v>15</v>
      </c>
      <c r="C98" t="s">
        <v>11</v>
      </c>
      <c r="D98" t="s">
        <v>16</v>
      </c>
      <c r="E98" t="s">
        <v>19</v>
      </c>
      <c r="F98" s="6">
        <v>51.52</v>
      </c>
      <c r="G98">
        <v>5</v>
      </c>
      <c r="H98" s="7">
        <v>0.2</v>
      </c>
      <c r="I98" s="6">
        <v>-10.948</v>
      </c>
    </row>
    <row r="99" spans="1:9">
      <c r="A99" s="5">
        <v>42604</v>
      </c>
      <c r="B99" t="s">
        <v>15</v>
      </c>
      <c r="C99" t="s">
        <v>11</v>
      </c>
      <c r="D99" t="s">
        <v>16</v>
      </c>
      <c r="E99" t="s">
        <v>19</v>
      </c>
      <c r="F99" s="6">
        <v>4.3120000000000003</v>
      </c>
      <c r="G99">
        <v>2</v>
      </c>
      <c r="H99" s="7">
        <v>0.8</v>
      </c>
      <c r="I99" s="6">
        <v>-6.8992000000000004</v>
      </c>
    </row>
    <row r="100" spans="1:9">
      <c r="A100" s="5">
        <v>42600</v>
      </c>
      <c r="B100" t="s">
        <v>15</v>
      </c>
      <c r="C100" t="s">
        <v>17</v>
      </c>
      <c r="D100" t="s">
        <v>23</v>
      </c>
      <c r="E100" t="s">
        <v>22</v>
      </c>
      <c r="F100" s="6">
        <v>39.99</v>
      </c>
      <c r="G100">
        <v>1</v>
      </c>
      <c r="H100" s="7">
        <v>0</v>
      </c>
      <c r="I100" s="6">
        <v>11.597099999999999</v>
      </c>
    </row>
    <row r="101" spans="1:9">
      <c r="A101" s="5">
        <v>42597</v>
      </c>
      <c r="B101" t="s">
        <v>15</v>
      </c>
      <c r="C101" t="s">
        <v>11</v>
      </c>
      <c r="D101" t="s">
        <v>21</v>
      </c>
      <c r="E101" t="s">
        <v>13</v>
      </c>
      <c r="F101" s="6">
        <v>312.02999999999997</v>
      </c>
      <c r="G101">
        <v>3</v>
      </c>
      <c r="H101" s="7">
        <v>0</v>
      </c>
      <c r="I101" s="6">
        <v>43.684199999999997</v>
      </c>
    </row>
    <row r="102" spans="1:9">
      <c r="A102" s="5">
        <v>42593</v>
      </c>
      <c r="B102" t="s">
        <v>15</v>
      </c>
      <c r="C102" t="s">
        <v>20</v>
      </c>
      <c r="D102" t="s">
        <v>16</v>
      </c>
      <c r="E102" t="s">
        <v>19</v>
      </c>
      <c r="F102" s="6">
        <v>77.56</v>
      </c>
      <c r="G102">
        <v>2</v>
      </c>
      <c r="H102" s="7">
        <v>0</v>
      </c>
      <c r="I102" s="6">
        <v>35.677599999999998</v>
      </c>
    </row>
    <row r="103" spans="1:9">
      <c r="A103" s="5">
        <v>42583</v>
      </c>
      <c r="B103" t="s">
        <v>18</v>
      </c>
      <c r="C103" t="s">
        <v>17</v>
      </c>
      <c r="D103" t="s">
        <v>21</v>
      </c>
      <c r="E103" t="s">
        <v>22</v>
      </c>
      <c r="F103" s="6">
        <v>1039.7280000000001</v>
      </c>
      <c r="G103">
        <v>2</v>
      </c>
      <c r="H103" s="7">
        <v>0.2</v>
      </c>
      <c r="I103" s="6">
        <v>90.976200000000105</v>
      </c>
    </row>
    <row r="104" spans="1:9">
      <c r="A104" s="5">
        <v>42576</v>
      </c>
      <c r="B104" t="s">
        <v>10</v>
      </c>
      <c r="C104" t="s">
        <v>17</v>
      </c>
      <c r="D104" t="s">
        <v>16</v>
      </c>
      <c r="E104" t="s">
        <v>13</v>
      </c>
      <c r="F104" s="6">
        <v>95.2</v>
      </c>
      <c r="G104">
        <v>5</v>
      </c>
      <c r="H104" s="7">
        <v>0</v>
      </c>
      <c r="I104" s="6">
        <v>27.608000000000001</v>
      </c>
    </row>
    <row r="105" spans="1:9">
      <c r="A105" s="5">
        <v>42573</v>
      </c>
      <c r="B105" t="s">
        <v>15</v>
      </c>
      <c r="C105" t="s">
        <v>11</v>
      </c>
      <c r="D105" t="s">
        <v>16</v>
      </c>
      <c r="E105" t="s">
        <v>22</v>
      </c>
      <c r="F105" s="6">
        <v>109.95</v>
      </c>
      <c r="G105">
        <v>1</v>
      </c>
      <c r="H105" s="7">
        <v>0</v>
      </c>
      <c r="I105" s="6">
        <v>36.283499999999997</v>
      </c>
    </row>
    <row r="106" spans="1:9">
      <c r="A106" s="5">
        <v>42566</v>
      </c>
      <c r="B106" t="s">
        <v>15</v>
      </c>
      <c r="C106" t="s">
        <v>17</v>
      </c>
      <c r="D106" t="s">
        <v>21</v>
      </c>
      <c r="E106" t="s">
        <v>13</v>
      </c>
      <c r="F106" s="6">
        <v>230.28</v>
      </c>
      <c r="G106">
        <v>3</v>
      </c>
      <c r="H106" s="7">
        <v>0.2</v>
      </c>
      <c r="I106" s="6">
        <v>23.027999999999999</v>
      </c>
    </row>
    <row r="107" spans="1:9">
      <c r="A107" s="5">
        <v>42555</v>
      </c>
      <c r="B107" t="s">
        <v>14</v>
      </c>
      <c r="C107" t="s">
        <v>11</v>
      </c>
      <c r="D107" t="s">
        <v>21</v>
      </c>
      <c r="E107" t="s">
        <v>19</v>
      </c>
      <c r="F107" s="6">
        <v>27.92</v>
      </c>
      <c r="G107">
        <v>4</v>
      </c>
      <c r="H107" s="7">
        <v>0</v>
      </c>
      <c r="I107" s="6">
        <v>0.55839999999999901</v>
      </c>
    </row>
    <row r="108" spans="1:9">
      <c r="A108" s="5">
        <v>42549</v>
      </c>
      <c r="B108" t="s">
        <v>10</v>
      </c>
      <c r="C108" t="s">
        <v>11</v>
      </c>
      <c r="D108" t="s">
        <v>23</v>
      </c>
      <c r="E108" t="s">
        <v>13</v>
      </c>
      <c r="F108" s="6">
        <v>121.96</v>
      </c>
      <c r="G108">
        <v>2</v>
      </c>
      <c r="H108" s="7">
        <v>0</v>
      </c>
      <c r="I108" s="6">
        <v>20.7332</v>
      </c>
    </row>
    <row r="109" spans="1:9">
      <c r="A109" s="5">
        <v>42547</v>
      </c>
      <c r="B109" t="s">
        <v>15</v>
      </c>
      <c r="C109" t="s">
        <v>11</v>
      </c>
      <c r="D109" t="s">
        <v>23</v>
      </c>
      <c r="E109" t="s">
        <v>19</v>
      </c>
      <c r="F109" s="6">
        <v>14.9</v>
      </c>
      <c r="G109">
        <v>5</v>
      </c>
      <c r="H109" s="7">
        <v>0</v>
      </c>
      <c r="I109" s="6">
        <v>1.0429999999999999</v>
      </c>
    </row>
    <row r="110" spans="1:9">
      <c r="A110" s="5">
        <v>42546</v>
      </c>
      <c r="B110" t="s">
        <v>10</v>
      </c>
      <c r="C110" t="s">
        <v>11</v>
      </c>
      <c r="D110" t="s">
        <v>16</v>
      </c>
      <c r="E110" t="s">
        <v>13</v>
      </c>
      <c r="F110" s="6">
        <v>32.712000000000003</v>
      </c>
      <c r="G110">
        <v>2</v>
      </c>
      <c r="H110" s="7">
        <v>0.6</v>
      </c>
      <c r="I110" s="6">
        <v>-26.169599999999999</v>
      </c>
    </row>
    <row r="111" spans="1:9">
      <c r="A111" s="5">
        <v>42535</v>
      </c>
      <c r="B111" t="s">
        <v>15</v>
      </c>
      <c r="C111" t="s">
        <v>17</v>
      </c>
      <c r="D111" t="s">
        <v>21</v>
      </c>
      <c r="E111" t="s">
        <v>13</v>
      </c>
      <c r="F111" s="6">
        <v>1115.17</v>
      </c>
      <c r="G111">
        <v>7</v>
      </c>
      <c r="H111" s="7">
        <v>0</v>
      </c>
      <c r="I111" s="6">
        <v>334.55099999999999</v>
      </c>
    </row>
    <row r="112" spans="1:9">
      <c r="A112" s="5">
        <v>42533</v>
      </c>
      <c r="B112" t="s">
        <v>14</v>
      </c>
      <c r="C112" t="s">
        <v>11</v>
      </c>
      <c r="D112" t="s">
        <v>23</v>
      </c>
      <c r="E112" t="s">
        <v>19</v>
      </c>
      <c r="F112" s="6">
        <v>115.02</v>
      </c>
      <c r="G112">
        <v>9</v>
      </c>
      <c r="H112" s="7">
        <v>0</v>
      </c>
      <c r="I112" s="6">
        <v>51.759</v>
      </c>
    </row>
    <row r="113" spans="1:15">
      <c r="A113" s="5">
        <v>42524</v>
      </c>
      <c r="B113" t="s">
        <v>10</v>
      </c>
      <c r="C113" t="s">
        <v>17</v>
      </c>
      <c r="D113" t="s">
        <v>21</v>
      </c>
      <c r="E113" t="s">
        <v>13</v>
      </c>
      <c r="F113" s="6">
        <v>71.087999999999994</v>
      </c>
      <c r="G113">
        <v>2</v>
      </c>
      <c r="H113" s="7">
        <v>0.2</v>
      </c>
      <c r="I113" s="6">
        <v>-1.7771999999999999</v>
      </c>
    </row>
    <row r="114" spans="1:15">
      <c r="A114" s="5">
        <v>42519</v>
      </c>
      <c r="B114" t="s">
        <v>10</v>
      </c>
      <c r="C114" t="s">
        <v>11</v>
      </c>
      <c r="D114" t="s">
        <v>12</v>
      </c>
      <c r="E114" t="s">
        <v>22</v>
      </c>
      <c r="F114" s="6">
        <v>979.95</v>
      </c>
      <c r="G114">
        <v>5</v>
      </c>
      <c r="H114" s="7">
        <v>0</v>
      </c>
      <c r="I114" s="6">
        <v>274.38600000000002</v>
      </c>
    </row>
    <row r="115" spans="1:15">
      <c r="A115" s="5">
        <v>42518</v>
      </c>
      <c r="B115" t="s">
        <v>15</v>
      </c>
      <c r="C115" t="s">
        <v>11</v>
      </c>
      <c r="D115" t="s">
        <v>21</v>
      </c>
      <c r="E115" t="s">
        <v>19</v>
      </c>
      <c r="F115" s="6">
        <v>262.24</v>
      </c>
      <c r="G115">
        <v>2</v>
      </c>
      <c r="H115" s="7">
        <v>0</v>
      </c>
      <c r="I115" s="6">
        <v>78.671999999999997</v>
      </c>
    </row>
    <row r="116" spans="1:15">
      <c r="A116" s="5">
        <v>42509</v>
      </c>
      <c r="B116" t="s">
        <v>15</v>
      </c>
      <c r="C116" t="s">
        <v>17</v>
      </c>
      <c r="D116" t="s">
        <v>21</v>
      </c>
      <c r="E116" t="s">
        <v>19</v>
      </c>
      <c r="F116" s="6">
        <v>87.84</v>
      </c>
      <c r="G116">
        <v>8</v>
      </c>
      <c r="H116" s="7">
        <v>0</v>
      </c>
      <c r="I116" s="6">
        <v>23.716799999999999</v>
      </c>
    </row>
    <row r="117" spans="1:15">
      <c r="A117" s="5">
        <v>42499</v>
      </c>
      <c r="B117" t="s">
        <v>15</v>
      </c>
      <c r="C117" t="s">
        <v>11</v>
      </c>
      <c r="D117" t="s">
        <v>21</v>
      </c>
      <c r="E117" t="s">
        <v>22</v>
      </c>
      <c r="F117" s="6">
        <v>93.98</v>
      </c>
      <c r="G117">
        <v>2</v>
      </c>
      <c r="H117" s="7">
        <v>0</v>
      </c>
      <c r="I117" s="6">
        <v>13.1572</v>
      </c>
    </row>
    <row r="118" spans="1:15">
      <c r="A118" s="5">
        <v>42490</v>
      </c>
      <c r="B118" t="s">
        <v>15</v>
      </c>
      <c r="C118" t="s">
        <v>20</v>
      </c>
      <c r="D118" t="s">
        <v>16</v>
      </c>
      <c r="E118" t="s">
        <v>13</v>
      </c>
      <c r="F118" s="6">
        <v>22.608000000000001</v>
      </c>
      <c r="G118">
        <v>3</v>
      </c>
      <c r="H118" s="7">
        <v>0.6</v>
      </c>
      <c r="I118" s="6">
        <v>-10.1736</v>
      </c>
    </row>
    <row r="119" spans="1:15">
      <c r="A119" s="5">
        <v>42460</v>
      </c>
      <c r="B119" t="s">
        <v>10</v>
      </c>
      <c r="C119" t="s">
        <v>11</v>
      </c>
      <c r="D119" t="s">
        <v>23</v>
      </c>
      <c r="E119" t="s">
        <v>22</v>
      </c>
      <c r="F119" s="6">
        <v>280.78199999999998</v>
      </c>
      <c r="G119">
        <v>3</v>
      </c>
      <c r="H119" s="7">
        <v>0.4</v>
      </c>
      <c r="I119" s="6">
        <v>-60.836100000000002</v>
      </c>
    </row>
    <row r="120" spans="1:15">
      <c r="A120" s="5">
        <v>42453</v>
      </c>
      <c r="B120" t="s">
        <v>14</v>
      </c>
      <c r="C120" t="s">
        <v>17</v>
      </c>
      <c r="D120" t="s">
        <v>16</v>
      </c>
      <c r="E120" t="s">
        <v>19</v>
      </c>
      <c r="F120" s="6">
        <v>22.48</v>
      </c>
      <c r="G120">
        <v>1</v>
      </c>
      <c r="H120" s="7">
        <v>0</v>
      </c>
      <c r="I120" s="6">
        <v>10.3408</v>
      </c>
    </row>
    <row r="121" spans="1:15">
      <c r="A121" s="5">
        <v>42450</v>
      </c>
      <c r="B121" t="s">
        <v>15</v>
      </c>
      <c r="C121" t="s">
        <v>11</v>
      </c>
      <c r="D121" t="s">
        <v>16</v>
      </c>
      <c r="E121" t="s">
        <v>13</v>
      </c>
      <c r="F121" s="6">
        <v>528.42999999999995</v>
      </c>
      <c r="G121">
        <v>5</v>
      </c>
      <c r="H121" s="7">
        <v>0.3</v>
      </c>
      <c r="I121" s="6">
        <v>0</v>
      </c>
    </row>
    <row r="122" spans="1:15">
      <c r="A122" s="5">
        <v>42432</v>
      </c>
      <c r="B122" t="s">
        <v>10</v>
      </c>
      <c r="C122" t="s">
        <v>11</v>
      </c>
      <c r="D122" t="s">
        <v>16</v>
      </c>
      <c r="E122" t="s">
        <v>22</v>
      </c>
      <c r="F122" s="6">
        <v>134.85</v>
      </c>
      <c r="G122">
        <v>3</v>
      </c>
      <c r="H122" s="7">
        <v>0</v>
      </c>
      <c r="I122" s="6">
        <v>37.758000000000003</v>
      </c>
    </row>
    <row r="123" spans="1:15">
      <c r="A123" s="5">
        <v>42404</v>
      </c>
      <c r="B123" t="s">
        <v>15</v>
      </c>
      <c r="C123" t="s">
        <v>11</v>
      </c>
      <c r="D123" t="s">
        <v>23</v>
      </c>
      <c r="E123" t="s">
        <v>22</v>
      </c>
      <c r="F123" s="6">
        <v>90.48</v>
      </c>
      <c r="G123">
        <v>2</v>
      </c>
      <c r="H123" s="7">
        <v>0</v>
      </c>
      <c r="I123" s="6">
        <v>23.524799999999999</v>
      </c>
    </row>
    <row r="124" spans="1:15">
      <c r="A124" s="5">
        <v>42402</v>
      </c>
      <c r="B124" t="s">
        <v>10</v>
      </c>
      <c r="C124" t="s">
        <v>11</v>
      </c>
      <c r="D124" t="s">
        <v>12</v>
      </c>
      <c r="E124" t="s">
        <v>13</v>
      </c>
      <c r="F124" s="6">
        <v>18.690000000000001</v>
      </c>
      <c r="G124">
        <v>7</v>
      </c>
      <c r="H124" s="7">
        <v>0</v>
      </c>
      <c r="I124" s="6">
        <v>7.1021999999999998</v>
      </c>
    </row>
    <row r="125" spans="1:15">
      <c r="A125" s="5">
        <v>42402</v>
      </c>
      <c r="B125" t="s">
        <v>15</v>
      </c>
      <c r="C125" t="s">
        <v>11</v>
      </c>
      <c r="D125" t="s">
        <v>23</v>
      </c>
      <c r="E125" t="s">
        <v>19</v>
      </c>
      <c r="F125" s="6">
        <v>117.96</v>
      </c>
      <c r="G125">
        <v>2</v>
      </c>
      <c r="H125" s="7">
        <v>0</v>
      </c>
      <c r="I125" s="6">
        <v>5.8979999999999997</v>
      </c>
    </row>
    <row r="126" spans="1:15">
      <c r="A126" s="5">
        <v>42399</v>
      </c>
      <c r="B126" t="s">
        <v>15</v>
      </c>
      <c r="C126" t="s">
        <v>11</v>
      </c>
      <c r="D126" t="s">
        <v>16</v>
      </c>
      <c r="E126" t="s">
        <v>22</v>
      </c>
      <c r="F126" s="6">
        <v>1439.9680000000001</v>
      </c>
      <c r="G126">
        <v>4</v>
      </c>
      <c r="H126" s="7">
        <v>0.2</v>
      </c>
      <c r="I126" s="6">
        <v>143.99680000000001</v>
      </c>
      <c r="N126" t="s">
        <v>11</v>
      </c>
      <c r="O126">
        <f>COUNTIF(B2:B201,C148)</f>
        <v>0</v>
      </c>
    </row>
    <row r="127" spans="1:15">
      <c r="A127" s="5">
        <v>42394</v>
      </c>
      <c r="B127" t="s">
        <v>10</v>
      </c>
      <c r="C127" t="s">
        <v>17</v>
      </c>
      <c r="D127" t="s">
        <v>23</v>
      </c>
      <c r="E127" t="s">
        <v>19</v>
      </c>
      <c r="F127" s="6">
        <v>43.12</v>
      </c>
      <c r="G127">
        <v>5</v>
      </c>
      <c r="H127" s="7">
        <v>0.2</v>
      </c>
      <c r="I127" s="6">
        <v>15.092000000000001</v>
      </c>
    </row>
    <row r="128" spans="1:15">
      <c r="A128" s="5">
        <v>42374</v>
      </c>
      <c r="B128" t="s">
        <v>10</v>
      </c>
      <c r="C128" t="s">
        <v>17</v>
      </c>
      <c r="D128" t="s">
        <v>12</v>
      </c>
      <c r="E128" t="s">
        <v>19</v>
      </c>
      <c r="F128" s="6">
        <v>5.2480000000000002</v>
      </c>
      <c r="G128">
        <v>2</v>
      </c>
      <c r="H128" s="7">
        <v>0.2</v>
      </c>
      <c r="I128" s="6">
        <v>0.59039999999999904</v>
      </c>
    </row>
    <row r="129" spans="1:9">
      <c r="A129" s="5">
        <v>42363</v>
      </c>
      <c r="B129" t="s">
        <v>10</v>
      </c>
      <c r="C129" t="s">
        <v>11</v>
      </c>
      <c r="D129" t="s">
        <v>12</v>
      </c>
      <c r="E129" t="s">
        <v>19</v>
      </c>
      <c r="F129" s="6">
        <v>157.9</v>
      </c>
      <c r="G129">
        <v>5</v>
      </c>
      <c r="H129" s="7">
        <v>0</v>
      </c>
      <c r="I129" s="6">
        <v>74.212999999999994</v>
      </c>
    </row>
    <row r="130" spans="1:9">
      <c r="A130" s="5">
        <v>42352</v>
      </c>
      <c r="B130" t="s">
        <v>10</v>
      </c>
      <c r="C130" t="s">
        <v>11</v>
      </c>
      <c r="D130" t="s">
        <v>21</v>
      </c>
      <c r="E130" t="s">
        <v>22</v>
      </c>
      <c r="F130" s="6">
        <v>319.96800000000002</v>
      </c>
      <c r="G130">
        <v>4</v>
      </c>
      <c r="H130" s="7">
        <v>0.2</v>
      </c>
      <c r="I130" s="6">
        <v>35.996400000000001</v>
      </c>
    </row>
    <row r="131" spans="1:9">
      <c r="A131" s="5">
        <v>42344</v>
      </c>
      <c r="B131" t="s">
        <v>15</v>
      </c>
      <c r="C131" t="s">
        <v>11</v>
      </c>
      <c r="D131" t="s">
        <v>21</v>
      </c>
      <c r="E131" t="s">
        <v>19</v>
      </c>
      <c r="F131" s="6">
        <v>14.94</v>
      </c>
      <c r="G131">
        <v>3</v>
      </c>
      <c r="H131" s="7">
        <v>0</v>
      </c>
      <c r="I131" s="6">
        <v>6.8723999999999998</v>
      </c>
    </row>
    <row r="132" spans="1:9">
      <c r="A132" s="5">
        <v>42342</v>
      </c>
      <c r="B132" t="s">
        <v>15</v>
      </c>
      <c r="C132" t="s">
        <v>11</v>
      </c>
      <c r="D132" t="s">
        <v>23</v>
      </c>
      <c r="E132" t="s">
        <v>13</v>
      </c>
      <c r="F132" s="6">
        <v>361.76400000000001</v>
      </c>
      <c r="G132">
        <v>2</v>
      </c>
      <c r="H132" s="7">
        <v>0.1</v>
      </c>
      <c r="I132" s="6">
        <v>68.333200000000005</v>
      </c>
    </row>
    <row r="133" spans="1:9">
      <c r="A133" s="5">
        <v>42342</v>
      </c>
      <c r="B133" t="s">
        <v>15</v>
      </c>
      <c r="C133" t="s">
        <v>11</v>
      </c>
      <c r="D133" t="s">
        <v>23</v>
      </c>
      <c r="E133" t="s">
        <v>13</v>
      </c>
      <c r="F133" s="6">
        <v>364.41</v>
      </c>
      <c r="G133">
        <v>5</v>
      </c>
      <c r="H133" s="7">
        <v>0.1</v>
      </c>
      <c r="I133" s="6">
        <v>8.0980000000000203</v>
      </c>
    </row>
    <row r="134" spans="1:9">
      <c r="A134" s="5">
        <v>42341</v>
      </c>
      <c r="B134" t="s">
        <v>15</v>
      </c>
      <c r="C134" t="s">
        <v>11</v>
      </c>
      <c r="D134" t="s">
        <v>12</v>
      </c>
      <c r="E134" t="s">
        <v>19</v>
      </c>
      <c r="F134" s="6">
        <v>95.97</v>
      </c>
      <c r="G134">
        <v>5</v>
      </c>
      <c r="H134" s="7">
        <v>0.7</v>
      </c>
      <c r="I134" s="6">
        <v>-73.576999999999998</v>
      </c>
    </row>
    <row r="135" spans="1:9">
      <c r="A135" s="5">
        <v>42335</v>
      </c>
      <c r="B135" t="s">
        <v>10</v>
      </c>
      <c r="C135" t="s">
        <v>20</v>
      </c>
      <c r="D135" t="s">
        <v>23</v>
      </c>
      <c r="E135" t="s">
        <v>19</v>
      </c>
      <c r="F135" s="6">
        <v>59.94</v>
      </c>
      <c r="G135">
        <v>3</v>
      </c>
      <c r="H135" s="7">
        <v>0</v>
      </c>
      <c r="I135" s="6">
        <v>28.171800000000001</v>
      </c>
    </row>
    <row r="136" spans="1:9">
      <c r="A136" s="5">
        <v>42329</v>
      </c>
      <c r="B136" t="s">
        <v>15</v>
      </c>
      <c r="C136" t="s">
        <v>11</v>
      </c>
      <c r="D136" t="s">
        <v>21</v>
      </c>
      <c r="E136" t="s">
        <v>19</v>
      </c>
      <c r="F136" s="6">
        <v>66.048000000000002</v>
      </c>
      <c r="G136">
        <v>4</v>
      </c>
      <c r="H136" s="7">
        <v>0.2</v>
      </c>
      <c r="I136" s="6">
        <v>23.116800000000001</v>
      </c>
    </row>
    <row r="137" spans="1:9">
      <c r="A137" s="5">
        <v>42322</v>
      </c>
      <c r="B137" t="s">
        <v>14</v>
      </c>
      <c r="C137" t="s">
        <v>17</v>
      </c>
      <c r="D137" t="s">
        <v>12</v>
      </c>
      <c r="E137" t="s">
        <v>19</v>
      </c>
      <c r="F137" s="6">
        <v>33.96</v>
      </c>
      <c r="G137">
        <v>2</v>
      </c>
      <c r="H137" s="7">
        <v>0</v>
      </c>
      <c r="I137" s="6">
        <v>16.98</v>
      </c>
    </row>
    <row r="138" spans="1:9">
      <c r="A138" s="5">
        <v>42302</v>
      </c>
      <c r="B138" t="s">
        <v>15</v>
      </c>
      <c r="C138" t="s">
        <v>17</v>
      </c>
      <c r="D138" t="s">
        <v>23</v>
      </c>
      <c r="E138" t="s">
        <v>13</v>
      </c>
      <c r="F138" s="6">
        <v>291.10000000000002</v>
      </c>
      <c r="G138">
        <v>5</v>
      </c>
      <c r="H138" s="7">
        <v>0</v>
      </c>
      <c r="I138" s="6">
        <v>75.686000000000007</v>
      </c>
    </row>
    <row r="139" spans="1:9">
      <c r="A139" s="5">
        <v>42272</v>
      </c>
      <c r="B139" t="s">
        <v>15</v>
      </c>
      <c r="C139" t="s">
        <v>11</v>
      </c>
      <c r="D139" t="s">
        <v>21</v>
      </c>
      <c r="E139" t="s">
        <v>19</v>
      </c>
      <c r="F139" s="6">
        <v>17.48</v>
      </c>
      <c r="G139">
        <v>2</v>
      </c>
      <c r="H139" s="7">
        <v>0</v>
      </c>
      <c r="I139" s="6">
        <v>8.2156000000000002</v>
      </c>
    </row>
    <row r="140" spans="1:9">
      <c r="A140" s="5">
        <v>42268</v>
      </c>
      <c r="B140" t="s">
        <v>14</v>
      </c>
      <c r="C140" t="s">
        <v>17</v>
      </c>
      <c r="D140" t="s">
        <v>16</v>
      </c>
      <c r="E140" t="s">
        <v>22</v>
      </c>
      <c r="F140" s="6">
        <v>151.19999999999999</v>
      </c>
      <c r="G140">
        <v>3</v>
      </c>
      <c r="H140" s="7">
        <v>0.2</v>
      </c>
      <c r="I140" s="6">
        <v>32.130000000000003</v>
      </c>
    </row>
    <row r="141" spans="1:9">
      <c r="A141" s="5">
        <v>42266</v>
      </c>
      <c r="B141" t="s">
        <v>10</v>
      </c>
      <c r="C141" t="s">
        <v>17</v>
      </c>
      <c r="D141" t="s">
        <v>21</v>
      </c>
      <c r="E141" t="s">
        <v>19</v>
      </c>
      <c r="F141" s="6">
        <v>22.96</v>
      </c>
      <c r="G141">
        <v>2</v>
      </c>
      <c r="H141" s="7">
        <v>0</v>
      </c>
      <c r="I141" s="6">
        <v>11.250400000000001</v>
      </c>
    </row>
    <row r="142" spans="1:9">
      <c r="A142" s="5">
        <v>42264</v>
      </c>
      <c r="B142" t="s">
        <v>15</v>
      </c>
      <c r="C142" t="s">
        <v>11</v>
      </c>
      <c r="D142" t="s">
        <v>12</v>
      </c>
      <c r="E142" t="s">
        <v>22</v>
      </c>
      <c r="F142" s="6">
        <v>87.168000000000006</v>
      </c>
      <c r="G142">
        <v>3</v>
      </c>
      <c r="H142" s="7">
        <v>0.2</v>
      </c>
      <c r="I142" s="6">
        <v>10.896000000000001</v>
      </c>
    </row>
    <row r="143" spans="1:9">
      <c r="A143" s="5">
        <v>42225</v>
      </c>
      <c r="B143" t="s">
        <v>14</v>
      </c>
      <c r="C143" t="s">
        <v>11</v>
      </c>
      <c r="D143" t="s">
        <v>23</v>
      </c>
      <c r="E143" t="s">
        <v>13</v>
      </c>
      <c r="F143" s="6">
        <v>382.80599999999998</v>
      </c>
      <c r="G143">
        <v>9</v>
      </c>
      <c r="H143" s="7">
        <v>0.4</v>
      </c>
      <c r="I143" s="6">
        <v>-153.1224</v>
      </c>
    </row>
    <row r="144" spans="1:9">
      <c r="A144" s="5">
        <v>42201</v>
      </c>
      <c r="B144" t="s">
        <v>15</v>
      </c>
      <c r="C144" t="s">
        <v>20</v>
      </c>
      <c r="D144" t="s">
        <v>23</v>
      </c>
      <c r="E144" t="s">
        <v>19</v>
      </c>
      <c r="F144" s="6">
        <v>11.52</v>
      </c>
      <c r="G144">
        <v>4</v>
      </c>
      <c r="H144" s="7">
        <v>0</v>
      </c>
      <c r="I144" s="6">
        <v>5.4143999999999997</v>
      </c>
    </row>
    <row r="145" spans="1:9">
      <c r="A145" s="5">
        <v>42201</v>
      </c>
      <c r="B145" t="s">
        <v>14</v>
      </c>
      <c r="C145" t="s">
        <v>17</v>
      </c>
      <c r="D145" t="s">
        <v>23</v>
      </c>
      <c r="E145" t="s">
        <v>19</v>
      </c>
      <c r="F145" s="6">
        <v>80.88</v>
      </c>
      <c r="G145">
        <v>3</v>
      </c>
      <c r="H145" s="7">
        <v>0</v>
      </c>
      <c r="I145" s="6">
        <v>39.6312</v>
      </c>
    </row>
    <row r="146" spans="1:9">
      <c r="A146" s="5">
        <v>42194</v>
      </c>
      <c r="B146" t="s">
        <v>15</v>
      </c>
      <c r="C146" t="s">
        <v>17</v>
      </c>
      <c r="D146" t="s">
        <v>23</v>
      </c>
      <c r="E146" t="s">
        <v>19</v>
      </c>
      <c r="F146" s="6">
        <v>122.94</v>
      </c>
      <c r="G146">
        <v>3</v>
      </c>
      <c r="H146" s="7">
        <v>0</v>
      </c>
      <c r="I146" s="6">
        <v>59.011200000000002</v>
      </c>
    </row>
    <row r="147" spans="1:9">
      <c r="A147" s="5">
        <v>42187</v>
      </c>
      <c r="B147" t="s">
        <v>15</v>
      </c>
      <c r="C147" t="s">
        <v>11</v>
      </c>
      <c r="D147" t="s">
        <v>16</v>
      </c>
      <c r="E147" t="s">
        <v>19</v>
      </c>
      <c r="F147" s="6">
        <v>11.167999999999999</v>
      </c>
      <c r="G147">
        <v>2</v>
      </c>
      <c r="H147" s="7">
        <v>0.2</v>
      </c>
      <c r="I147" s="6">
        <v>3.7692000000000001</v>
      </c>
    </row>
    <row r="148" spans="1:9">
      <c r="A148" s="5">
        <v>42184</v>
      </c>
      <c r="B148" t="s">
        <v>15</v>
      </c>
      <c r="C148" t="s">
        <v>11</v>
      </c>
      <c r="D148" t="s">
        <v>23</v>
      </c>
      <c r="E148" t="s">
        <v>19</v>
      </c>
      <c r="F148" s="6">
        <v>24.96</v>
      </c>
      <c r="G148">
        <v>4</v>
      </c>
      <c r="H148" s="7">
        <v>0</v>
      </c>
      <c r="I148" s="6">
        <v>11.231999999999999</v>
      </c>
    </row>
    <row r="149" spans="1:9">
      <c r="A149" s="5">
        <v>42175</v>
      </c>
      <c r="B149" t="s">
        <v>14</v>
      </c>
      <c r="C149" t="s">
        <v>11</v>
      </c>
      <c r="D149" t="s">
        <v>21</v>
      </c>
      <c r="E149" t="s">
        <v>22</v>
      </c>
      <c r="F149" s="6">
        <v>125.944</v>
      </c>
      <c r="G149">
        <v>7</v>
      </c>
      <c r="H149" s="7">
        <v>0.2</v>
      </c>
      <c r="I149" s="6">
        <v>15.743</v>
      </c>
    </row>
    <row r="150" spans="1:9">
      <c r="A150" s="5">
        <v>42170</v>
      </c>
      <c r="B150" t="s">
        <v>14</v>
      </c>
      <c r="C150" t="s">
        <v>11</v>
      </c>
      <c r="D150" t="s">
        <v>12</v>
      </c>
      <c r="E150" t="s">
        <v>22</v>
      </c>
      <c r="F150" s="6">
        <v>11.672000000000001</v>
      </c>
      <c r="G150">
        <v>1</v>
      </c>
      <c r="H150" s="7">
        <v>0.2</v>
      </c>
      <c r="I150" s="6">
        <v>-0.72950000000000104</v>
      </c>
    </row>
    <row r="151" spans="1:9">
      <c r="A151" s="5">
        <v>42166</v>
      </c>
      <c r="B151" t="s">
        <v>15</v>
      </c>
      <c r="C151" t="s">
        <v>11</v>
      </c>
      <c r="D151" t="s">
        <v>12</v>
      </c>
      <c r="E151" t="s">
        <v>19</v>
      </c>
      <c r="F151" s="6">
        <v>56.3</v>
      </c>
      <c r="G151">
        <v>2</v>
      </c>
      <c r="H151" s="7">
        <v>0</v>
      </c>
      <c r="I151" s="6">
        <v>15.763999999999999</v>
      </c>
    </row>
    <row r="152" spans="1:9">
      <c r="A152" s="5">
        <v>42155</v>
      </c>
      <c r="B152" t="s">
        <v>15</v>
      </c>
      <c r="C152" t="s">
        <v>11</v>
      </c>
      <c r="D152" t="s">
        <v>21</v>
      </c>
      <c r="E152" t="s">
        <v>13</v>
      </c>
      <c r="F152" s="6">
        <v>1406.86</v>
      </c>
      <c r="G152">
        <v>7</v>
      </c>
      <c r="H152" s="7">
        <v>0</v>
      </c>
      <c r="I152" s="6">
        <v>140.68600000000001</v>
      </c>
    </row>
    <row r="153" spans="1:9">
      <c r="A153" s="5">
        <v>42132</v>
      </c>
      <c r="B153" t="s">
        <v>15</v>
      </c>
      <c r="C153" t="s">
        <v>11</v>
      </c>
      <c r="D153" t="s">
        <v>21</v>
      </c>
      <c r="E153" t="s">
        <v>19</v>
      </c>
      <c r="F153" s="6">
        <v>5.2480000000000002</v>
      </c>
      <c r="G153">
        <v>2</v>
      </c>
      <c r="H153" s="7">
        <v>0.2</v>
      </c>
      <c r="I153" s="6">
        <v>0.59039999999999904</v>
      </c>
    </row>
    <row r="154" spans="1:9">
      <c r="A154" s="5">
        <v>42115</v>
      </c>
      <c r="B154" t="s">
        <v>15</v>
      </c>
      <c r="C154" t="s">
        <v>11</v>
      </c>
      <c r="D154" t="s">
        <v>12</v>
      </c>
      <c r="E154" t="s">
        <v>22</v>
      </c>
      <c r="F154" s="6">
        <v>469.95</v>
      </c>
      <c r="G154">
        <v>5</v>
      </c>
      <c r="H154" s="7">
        <v>0</v>
      </c>
      <c r="I154" s="6">
        <v>131.58600000000001</v>
      </c>
    </row>
    <row r="155" spans="1:9">
      <c r="A155" s="5">
        <v>42101</v>
      </c>
      <c r="B155" t="s">
        <v>14</v>
      </c>
      <c r="C155" t="s">
        <v>11</v>
      </c>
      <c r="D155" t="s">
        <v>23</v>
      </c>
      <c r="E155" t="s">
        <v>19</v>
      </c>
      <c r="F155" s="6">
        <v>25.92</v>
      </c>
      <c r="G155">
        <v>4</v>
      </c>
      <c r="H155" s="7">
        <v>0</v>
      </c>
      <c r="I155" s="6">
        <v>12.441599999999999</v>
      </c>
    </row>
    <row r="156" spans="1:9">
      <c r="A156" s="5">
        <v>42096</v>
      </c>
      <c r="B156" t="s">
        <v>15</v>
      </c>
      <c r="C156" t="s">
        <v>11</v>
      </c>
      <c r="D156" t="s">
        <v>16</v>
      </c>
      <c r="E156" t="s">
        <v>19</v>
      </c>
      <c r="F156" s="6">
        <v>32.192</v>
      </c>
      <c r="G156">
        <v>2</v>
      </c>
      <c r="H156" s="7">
        <v>0.8</v>
      </c>
      <c r="I156" s="6">
        <v>-80.48</v>
      </c>
    </row>
    <row r="157" spans="1:9">
      <c r="A157" s="5">
        <v>42085</v>
      </c>
      <c r="B157" t="s">
        <v>15</v>
      </c>
      <c r="C157" t="s">
        <v>11</v>
      </c>
      <c r="D157" t="s">
        <v>16</v>
      </c>
      <c r="E157" t="s">
        <v>22</v>
      </c>
      <c r="F157" s="6">
        <v>18.391999999999999</v>
      </c>
      <c r="G157">
        <v>1</v>
      </c>
      <c r="H157" s="7">
        <v>0.2</v>
      </c>
      <c r="I157" s="6">
        <v>5.2877000000000001</v>
      </c>
    </row>
    <row r="158" spans="1:9">
      <c r="A158" s="5">
        <v>42082</v>
      </c>
      <c r="B158" t="s">
        <v>15</v>
      </c>
      <c r="C158" t="s">
        <v>20</v>
      </c>
      <c r="D158" t="s">
        <v>21</v>
      </c>
      <c r="E158" t="s">
        <v>22</v>
      </c>
      <c r="F158" s="6">
        <v>453.57600000000002</v>
      </c>
      <c r="G158">
        <v>3</v>
      </c>
      <c r="H158" s="7">
        <v>0.2</v>
      </c>
      <c r="I158" s="6">
        <v>39.687899999999999</v>
      </c>
    </row>
    <row r="159" spans="1:9">
      <c r="A159" s="5">
        <v>42068</v>
      </c>
      <c r="B159" t="s">
        <v>10</v>
      </c>
      <c r="C159" t="s">
        <v>11</v>
      </c>
      <c r="D159" t="s">
        <v>16</v>
      </c>
      <c r="E159" t="s">
        <v>19</v>
      </c>
      <c r="F159" s="6">
        <v>180.98</v>
      </c>
      <c r="G159">
        <v>5</v>
      </c>
      <c r="H159" s="7">
        <v>0.8</v>
      </c>
      <c r="I159" s="6">
        <v>-470.548</v>
      </c>
    </row>
    <row r="160" spans="1:9">
      <c r="A160" s="5">
        <v>42062</v>
      </c>
      <c r="B160" t="s">
        <v>10</v>
      </c>
      <c r="C160" t="s">
        <v>11</v>
      </c>
      <c r="D160" t="s">
        <v>21</v>
      </c>
      <c r="E160" t="s">
        <v>22</v>
      </c>
      <c r="F160" s="6">
        <v>538.91999999999996</v>
      </c>
      <c r="G160">
        <v>9</v>
      </c>
      <c r="H160" s="7">
        <v>0</v>
      </c>
      <c r="I160" s="6">
        <v>80.837999999999994</v>
      </c>
    </row>
    <row r="161" spans="1:9">
      <c r="A161" s="5">
        <v>42034</v>
      </c>
      <c r="B161" t="s">
        <v>15</v>
      </c>
      <c r="C161" t="s">
        <v>11</v>
      </c>
      <c r="D161" t="s">
        <v>16</v>
      </c>
      <c r="E161" t="s">
        <v>19</v>
      </c>
      <c r="F161" s="6">
        <v>14.304</v>
      </c>
      <c r="G161">
        <v>6</v>
      </c>
      <c r="H161" s="7">
        <v>0.2</v>
      </c>
      <c r="I161" s="6">
        <v>5.0064000000000002</v>
      </c>
    </row>
    <row r="162" spans="1:9">
      <c r="A162" s="5">
        <v>42016</v>
      </c>
      <c r="B162" t="s">
        <v>15</v>
      </c>
      <c r="C162" t="s">
        <v>17</v>
      </c>
      <c r="D162" t="s">
        <v>23</v>
      </c>
      <c r="E162" t="s">
        <v>19</v>
      </c>
      <c r="F162" s="6">
        <v>465.18</v>
      </c>
      <c r="G162">
        <v>3</v>
      </c>
      <c r="H162" s="7">
        <v>0</v>
      </c>
      <c r="I162" s="6">
        <v>120.9468</v>
      </c>
    </row>
    <row r="163" spans="1:9">
      <c r="A163" s="5">
        <v>42002</v>
      </c>
      <c r="B163" t="s">
        <v>10</v>
      </c>
      <c r="C163" t="s">
        <v>11</v>
      </c>
      <c r="D163" t="s">
        <v>21</v>
      </c>
      <c r="E163" t="s">
        <v>22</v>
      </c>
      <c r="F163" s="6">
        <v>23.975999999999999</v>
      </c>
      <c r="G163">
        <v>3</v>
      </c>
      <c r="H163" s="7">
        <v>0.2</v>
      </c>
      <c r="I163" s="6">
        <v>-5.6943000000000001</v>
      </c>
    </row>
    <row r="164" spans="1:9">
      <c r="A164" s="5">
        <v>42002</v>
      </c>
      <c r="B164" t="s">
        <v>10</v>
      </c>
      <c r="C164" t="s">
        <v>11</v>
      </c>
      <c r="D164" t="s">
        <v>23</v>
      </c>
      <c r="E164" t="s">
        <v>19</v>
      </c>
      <c r="F164" s="6">
        <v>48.36</v>
      </c>
      <c r="G164">
        <v>5</v>
      </c>
      <c r="H164" s="7">
        <v>0.2</v>
      </c>
      <c r="I164" s="6">
        <v>6.0449999999999999</v>
      </c>
    </row>
    <row r="165" spans="1:9">
      <c r="A165" s="5">
        <v>42000</v>
      </c>
      <c r="B165" t="s">
        <v>10</v>
      </c>
      <c r="C165" t="s">
        <v>20</v>
      </c>
      <c r="D165" t="s">
        <v>21</v>
      </c>
      <c r="E165" t="s">
        <v>19</v>
      </c>
      <c r="F165" s="6">
        <v>11.56</v>
      </c>
      <c r="G165">
        <v>4</v>
      </c>
      <c r="H165" s="7">
        <v>0</v>
      </c>
      <c r="I165" s="6">
        <v>5.4332000000000003</v>
      </c>
    </row>
    <row r="166" spans="1:9">
      <c r="A166" s="5">
        <v>41999</v>
      </c>
      <c r="B166" t="s">
        <v>14</v>
      </c>
      <c r="C166" t="s">
        <v>17</v>
      </c>
      <c r="D166" t="s">
        <v>21</v>
      </c>
      <c r="E166" t="s">
        <v>13</v>
      </c>
      <c r="F166" s="6">
        <v>218.352</v>
      </c>
      <c r="G166">
        <v>3</v>
      </c>
      <c r="H166" s="7">
        <v>0.2</v>
      </c>
      <c r="I166" s="6">
        <v>-24.564599999999999</v>
      </c>
    </row>
    <row r="167" spans="1:9">
      <c r="A167" s="5">
        <v>41993</v>
      </c>
      <c r="B167" t="s">
        <v>14</v>
      </c>
      <c r="C167" t="s">
        <v>11</v>
      </c>
      <c r="D167" t="s">
        <v>16</v>
      </c>
      <c r="E167" t="s">
        <v>19</v>
      </c>
      <c r="F167" s="6">
        <v>3.69</v>
      </c>
      <c r="G167">
        <v>1</v>
      </c>
      <c r="H167" s="7">
        <v>0</v>
      </c>
      <c r="I167" s="6">
        <v>1.7343</v>
      </c>
    </row>
    <row r="168" spans="1:9">
      <c r="A168" s="5">
        <v>41982</v>
      </c>
      <c r="B168" t="s">
        <v>15</v>
      </c>
      <c r="C168" t="s">
        <v>17</v>
      </c>
      <c r="D168" t="s">
        <v>21</v>
      </c>
      <c r="E168" t="s">
        <v>19</v>
      </c>
      <c r="F168" s="6">
        <v>100.70399999999999</v>
      </c>
      <c r="G168">
        <v>6</v>
      </c>
      <c r="H168" s="7">
        <v>0.2</v>
      </c>
      <c r="I168" s="6">
        <v>-1.2587999999999999</v>
      </c>
    </row>
    <row r="169" spans="1:9">
      <c r="A169" s="5">
        <v>41975</v>
      </c>
      <c r="B169" t="s">
        <v>15</v>
      </c>
      <c r="C169" t="s">
        <v>17</v>
      </c>
      <c r="D169" t="s">
        <v>12</v>
      </c>
      <c r="E169" t="s">
        <v>22</v>
      </c>
      <c r="F169" s="6">
        <v>5.95</v>
      </c>
      <c r="G169">
        <v>1</v>
      </c>
      <c r="H169" s="7">
        <v>0</v>
      </c>
      <c r="I169" s="6">
        <v>0.83299999999999996</v>
      </c>
    </row>
    <row r="170" spans="1:9">
      <c r="A170" s="5">
        <v>41974</v>
      </c>
      <c r="B170" t="s">
        <v>14</v>
      </c>
      <c r="C170" t="s">
        <v>11</v>
      </c>
      <c r="D170" t="s">
        <v>16</v>
      </c>
      <c r="E170" t="s">
        <v>19</v>
      </c>
      <c r="F170" s="6">
        <v>46.64</v>
      </c>
      <c r="G170">
        <v>4</v>
      </c>
      <c r="H170" s="7">
        <v>0</v>
      </c>
      <c r="I170" s="6">
        <v>12.5928</v>
      </c>
    </row>
    <row r="171" spans="1:9">
      <c r="A171" s="5">
        <v>41967</v>
      </c>
      <c r="B171" t="s">
        <v>15</v>
      </c>
      <c r="C171" t="s">
        <v>17</v>
      </c>
      <c r="D171" t="s">
        <v>16</v>
      </c>
      <c r="E171" t="s">
        <v>19</v>
      </c>
      <c r="F171" s="6">
        <v>144.12</v>
      </c>
      <c r="G171">
        <v>3</v>
      </c>
      <c r="H171" s="7">
        <v>0</v>
      </c>
      <c r="I171" s="6">
        <v>69.177599999999998</v>
      </c>
    </row>
    <row r="172" spans="1:9">
      <c r="A172" s="5">
        <v>41964</v>
      </c>
      <c r="B172" t="s">
        <v>15</v>
      </c>
      <c r="C172" t="s">
        <v>17</v>
      </c>
      <c r="D172" t="s">
        <v>12</v>
      </c>
      <c r="E172" t="s">
        <v>19</v>
      </c>
      <c r="F172" s="6">
        <v>193.95</v>
      </c>
      <c r="G172">
        <v>3</v>
      </c>
      <c r="H172" s="7">
        <v>0</v>
      </c>
      <c r="I172" s="6">
        <v>9.6974999999999802</v>
      </c>
    </row>
    <row r="173" spans="1:9">
      <c r="A173" s="5">
        <v>41957</v>
      </c>
      <c r="B173" t="s">
        <v>10</v>
      </c>
      <c r="C173" t="s">
        <v>11</v>
      </c>
      <c r="D173" t="s">
        <v>23</v>
      </c>
      <c r="E173" t="s">
        <v>19</v>
      </c>
      <c r="F173" s="6">
        <v>43.8</v>
      </c>
      <c r="G173">
        <v>10</v>
      </c>
      <c r="H173" s="7">
        <v>0</v>
      </c>
      <c r="I173" s="6">
        <v>21.024000000000001</v>
      </c>
    </row>
    <row r="174" spans="1:9">
      <c r="A174" s="5">
        <v>41952</v>
      </c>
      <c r="B174" t="s">
        <v>10</v>
      </c>
      <c r="C174" t="s">
        <v>11</v>
      </c>
      <c r="D174" t="s">
        <v>21</v>
      </c>
      <c r="E174" t="s">
        <v>19</v>
      </c>
      <c r="F174" s="6">
        <v>340.92</v>
      </c>
      <c r="G174">
        <v>3</v>
      </c>
      <c r="H174" s="7">
        <v>0</v>
      </c>
      <c r="I174" s="6">
        <v>3.4091999999999798</v>
      </c>
    </row>
    <row r="175" spans="1:9">
      <c r="A175" s="5">
        <v>41947</v>
      </c>
      <c r="B175" t="s">
        <v>15</v>
      </c>
      <c r="C175" t="s">
        <v>11</v>
      </c>
      <c r="D175" t="s">
        <v>21</v>
      </c>
      <c r="E175" t="s">
        <v>22</v>
      </c>
      <c r="F175" s="6">
        <v>447.96800000000002</v>
      </c>
      <c r="G175">
        <v>4</v>
      </c>
      <c r="H175" s="7">
        <v>0.2</v>
      </c>
      <c r="I175" s="6">
        <v>139.99</v>
      </c>
    </row>
    <row r="176" spans="1:9">
      <c r="A176" s="5">
        <v>41946</v>
      </c>
      <c r="B176" t="s">
        <v>15</v>
      </c>
      <c r="C176" t="s">
        <v>11</v>
      </c>
      <c r="D176" t="s">
        <v>12</v>
      </c>
      <c r="E176" t="s">
        <v>13</v>
      </c>
      <c r="F176" s="6">
        <v>945.03599999999994</v>
      </c>
      <c r="G176">
        <v>6</v>
      </c>
      <c r="H176" s="7">
        <v>0.4</v>
      </c>
      <c r="I176" s="6">
        <v>-299.26139999999998</v>
      </c>
    </row>
    <row r="177" spans="1:9">
      <c r="A177" s="5">
        <v>41944</v>
      </c>
      <c r="B177" t="s">
        <v>15</v>
      </c>
      <c r="C177" t="s">
        <v>17</v>
      </c>
      <c r="D177" t="s">
        <v>12</v>
      </c>
      <c r="E177" t="s">
        <v>19</v>
      </c>
      <c r="F177" s="6">
        <v>7.52</v>
      </c>
      <c r="G177">
        <v>5</v>
      </c>
      <c r="H177" s="7">
        <v>0.2</v>
      </c>
      <c r="I177" s="6">
        <v>1.41</v>
      </c>
    </row>
    <row r="178" spans="1:9">
      <c r="A178" s="5">
        <v>41926</v>
      </c>
      <c r="B178" t="s">
        <v>14</v>
      </c>
      <c r="C178" t="s">
        <v>11</v>
      </c>
      <c r="D178" t="s">
        <v>23</v>
      </c>
      <c r="E178" t="s">
        <v>13</v>
      </c>
      <c r="F178" s="6">
        <v>1628.82</v>
      </c>
      <c r="G178">
        <v>9</v>
      </c>
      <c r="H178" s="7">
        <v>0</v>
      </c>
      <c r="I178" s="6">
        <v>260.6112</v>
      </c>
    </row>
    <row r="179" spans="1:9">
      <c r="A179" s="5">
        <v>41915</v>
      </c>
      <c r="B179" t="s">
        <v>15</v>
      </c>
      <c r="C179" t="s">
        <v>11</v>
      </c>
      <c r="D179" t="s">
        <v>16</v>
      </c>
      <c r="E179" t="s">
        <v>19</v>
      </c>
      <c r="F179" s="6">
        <v>1.788</v>
      </c>
      <c r="G179">
        <v>3</v>
      </c>
      <c r="H179" s="7">
        <v>0.8</v>
      </c>
      <c r="I179" s="6">
        <v>-3.0396000000000001</v>
      </c>
    </row>
    <row r="180" spans="1:9">
      <c r="A180" s="5">
        <v>41911</v>
      </c>
      <c r="B180" t="s">
        <v>10</v>
      </c>
      <c r="C180" t="s">
        <v>11</v>
      </c>
      <c r="D180" t="s">
        <v>23</v>
      </c>
      <c r="E180" t="s">
        <v>19</v>
      </c>
      <c r="F180" s="6">
        <v>77.52</v>
      </c>
      <c r="G180">
        <v>2</v>
      </c>
      <c r="H180" s="7">
        <v>0</v>
      </c>
      <c r="I180" s="6">
        <v>37.9848</v>
      </c>
    </row>
    <row r="181" spans="1:9">
      <c r="A181" s="5">
        <v>41908</v>
      </c>
      <c r="B181" t="s">
        <v>15</v>
      </c>
      <c r="C181" t="s">
        <v>20</v>
      </c>
      <c r="D181" t="s">
        <v>23</v>
      </c>
      <c r="E181" t="s">
        <v>22</v>
      </c>
      <c r="F181" s="6">
        <v>3.1520000000000001</v>
      </c>
      <c r="G181">
        <v>2</v>
      </c>
      <c r="H181" s="7">
        <v>0.2</v>
      </c>
      <c r="I181" s="6">
        <v>0.4728</v>
      </c>
    </row>
    <row r="182" spans="1:9">
      <c r="A182" s="5">
        <v>41906</v>
      </c>
      <c r="B182" t="s">
        <v>15</v>
      </c>
      <c r="C182" t="s">
        <v>11</v>
      </c>
      <c r="D182" t="s">
        <v>21</v>
      </c>
      <c r="E182" t="s">
        <v>19</v>
      </c>
      <c r="F182" s="6">
        <v>211.96</v>
      </c>
      <c r="G182">
        <v>4</v>
      </c>
      <c r="H182" s="7">
        <v>0</v>
      </c>
      <c r="I182" s="6">
        <v>8.4783999999999899</v>
      </c>
    </row>
    <row r="183" spans="1:9">
      <c r="A183" s="5">
        <v>41902</v>
      </c>
      <c r="B183" t="s">
        <v>14</v>
      </c>
      <c r="C183" t="s">
        <v>11</v>
      </c>
      <c r="D183" t="s">
        <v>16</v>
      </c>
      <c r="E183" t="s">
        <v>13</v>
      </c>
      <c r="F183" s="6">
        <v>493.43</v>
      </c>
      <c r="G183">
        <v>5</v>
      </c>
      <c r="H183" s="7">
        <v>0.3</v>
      </c>
      <c r="I183" s="6">
        <v>-70.489999999999995</v>
      </c>
    </row>
    <row r="184" spans="1:9">
      <c r="A184" s="5">
        <v>41893</v>
      </c>
      <c r="B184" t="s">
        <v>15</v>
      </c>
      <c r="C184" t="s">
        <v>11</v>
      </c>
      <c r="D184" t="s">
        <v>21</v>
      </c>
      <c r="E184" t="s">
        <v>13</v>
      </c>
      <c r="F184" s="6">
        <v>127.95</v>
      </c>
      <c r="G184">
        <v>3</v>
      </c>
      <c r="H184" s="7">
        <v>0</v>
      </c>
      <c r="I184" s="6">
        <v>21.7515</v>
      </c>
    </row>
    <row r="185" spans="1:9">
      <c r="A185" s="5">
        <v>41891</v>
      </c>
      <c r="B185" t="s">
        <v>14</v>
      </c>
      <c r="C185" t="s">
        <v>20</v>
      </c>
      <c r="D185" t="s">
        <v>23</v>
      </c>
      <c r="E185" t="s">
        <v>19</v>
      </c>
      <c r="F185" s="6">
        <v>30.815999999999999</v>
      </c>
      <c r="G185">
        <v>9</v>
      </c>
      <c r="H185" s="7">
        <v>0.2</v>
      </c>
      <c r="I185" s="6">
        <v>2.6964000000000001</v>
      </c>
    </row>
    <row r="186" spans="1:9">
      <c r="A186" s="5">
        <v>41889</v>
      </c>
      <c r="B186" t="s">
        <v>15</v>
      </c>
      <c r="C186" t="s">
        <v>17</v>
      </c>
      <c r="D186" t="s">
        <v>23</v>
      </c>
      <c r="E186" t="s">
        <v>19</v>
      </c>
      <c r="F186" s="6">
        <v>64.784000000000006</v>
      </c>
      <c r="G186">
        <v>1</v>
      </c>
      <c r="H186" s="7">
        <v>0.2</v>
      </c>
      <c r="I186" s="6">
        <v>-14.5764</v>
      </c>
    </row>
    <row r="187" spans="1:9">
      <c r="A187" s="5">
        <v>41888</v>
      </c>
      <c r="B187" t="s">
        <v>14</v>
      </c>
      <c r="C187" t="s">
        <v>17</v>
      </c>
      <c r="D187" t="s">
        <v>21</v>
      </c>
      <c r="E187" t="s">
        <v>19</v>
      </c>
      <c r="F187" s="6">
        <v>58.48</v>
      </c>
      <c r="G187">
        <v>8</v>
      </c>
      <c r="H187" s="7">
        <v>0</v>
      </c>
      <c r="I187" s="6">
        <v>27.485600000000002</v>
      </c>
    </row>
    <row r="188" spans="1:9">
      <c r="A188" s="5">
        <v>41854</v>
      </c>
      <c r="B188" t="s">
        <v>14</v>
      </c>
      <c r="C188" t="s">
        <v>11</v>
      </c>
      <c r="D188" t="s">
        <v>21</v>
      </c>
      <c r="E188" t="s">
        <v>19</v>
      </c>
      <c r="F188" s="6">
        <v>2.6</v>
      </c>
      <c r="G188">
        <v>1</v>
      </c>
      <c r="H188" s="7">
        <v>0.2</v>
      </c>
      <c r="I188" s="6">
        <v>0.29249999999999998</v>
      </c>
    </row>
    <row r="189" spans="1:9">
      <c r="A189" s="5">
        <v>41839</v>
      </c>
      <c r="B189" t="s">
        <v>15</v>
      </c>
      <c r="C189" t="s">
        <v>17</v>
      </c>
      <c r="D189" t="s">
        <v>23</v>
      </c>
      <c r="E189" t="s">
        <v>13</v>
      </c>
      <c r="F189" s="6">
        <v>70.56</v>
      </c>
      <c r="G189">
        <v>1</v>
      </c>
      <c r="H189" s="7">
        <v>0.3</v>
      </c>
      <c r="I189" s="6">
        <v>-4.032</v>
      </c>
    </row>
    <row r="190" spans="1:9">
      <c r="A190" s="5">
        <v>41831</v>
      </c>
      <c r="B190" t="s">
        <v>14</v>
      </c>
      <c r="C190" t="s">
        <v>11</v>
      </c>
      <c r="D190" t="s">
        <v>16</v>
      </c>
      <c r="E190" t="s">
        <v>19</v>
      </c>
      <c r="F190" s="6">
        <v>10.368</v>
      </c>
      <c r="G190">
        <v>2</v>
      </c>
      <c r="H190" s="7">
        <v>0.2</v>
      </c>
      <c r="I190" s="6">
        <v>3.6288</v>
      </c>
    </row>
    <row r="191" spans="1:9">
      <c r="A191" s="5">
        <v>41825</v>
      </c>
      <c r="B191" t="s">
        <v>18</v>
      </c>
      <c r="C191" t="s">
        <v>11</v>
      </c>
      <c r="D191" t="s">
        <v>16</v>
      </c>
      <c r="E191" t="s">
        <v>19</v>
      </c>
      <c r="F191" s="6">
        <v>281.42399999999998</v>
      </c>
      <c r="G191">
        <v>11</v>
      </c>
      <c r="H191" s="7">
        <v>0.2</v>
      </c>
      <c r="I191" s="6">
        <v>-35.177999999999997</v>
      </c>
    </row>
    <row r="192" spans="1:9">
      <c r="A192" s="5">
        <v>41813</v>
      </c>
      <c r="B192" t="s">
        <v>15</v>
      </c>
      <c r="C192" t="s">
        <v>11</v>
      </c>
      <c r="D192" t="s">
        <v>23</v>
      </c>
      <c r="E192" t="s">
        <v>22</v>
      </c>
      <c r="F192" s="6">
        <v>86.376000000000005</v>
      </c>
      <c r="G192">
        <v>3</v>
      </c>
      <c r="H192" s="7">
        <v>0.2</v>
      </c>
      <c r="I192" s="6">
        <v>1.0797000000000001</v>
      </c>
    </row>
    <row r="193" spans="1:9">
      <c r="A193" s="5">
        <v>41806</v>
      </c>
      <c r="B193" t="s">
        <v>15</v>
      </c>
      <c r="C193" t="s">
        <v>11</v>
      </c>
      <c r="D193" t="s">
        <v>16</v>
      </c>
      <c r="E193" t="s">
        <v>13</v>
      </c>
      <c r="F193" s="6">
        <v>647.84</v>
      </c>
      <c r="G193">
        <v>8</v>
      </c>
      <c r="H193" s="7">
        <v>0</v>
      </c>
      <c r="I193" s="6">
        <v>32.391999999999904</v>
      </c>
    </row>
    <row r="194" spans="1:9">
      <c r="A194" s="5">
        <v>41799</v>
      </c>
      <c r="B194" t="s">
        <v>15</v>
      </c>
      <c r="C194" t="s">
        <v>11</v>
      </c>
      <c r="D194" t="s">
        <v>21</v>
      </c>
      <c r="E194" t="s">
        <v>19</v>
      </c>
      <c r="F194" s="6">
        <v>7.36</v>
      </c>
      <c r="G194">
        <v>2</v>
      </c>
      <c r="H194" s="7">
        <v>0</v>
      </c>
      <c r="I194" s="6">
        <v>0.1472</v>
      </c>
    </row>
    <row r="195" spans="1:9">
      <c r="A195" s="5">
        <v>41799</v>
      </c>
      <c r="B195" t="s">
        <v>10</v>
      </c>
      <c r="C195" t="s">
        <v>20</v>
      </c>
      <c r="D195" t="s">
        <v>16</v>
      </c>
      <c r="E195" t="s">
        <v>19</v>
      </c>
      <c r="F195" s="6">
        <v>70.367999999999995</v>
      </c>
      <c r="G195">
        <v>2</v>
      </c>
      <c r="H195" s="7">
        <v>0.2</v>
      </c>
      <c r="I195" s="6">
        <v>6.1571999999999996</v>
      </c>
    </row>
    <row r="196" spans="1:9">
      <c r="A196" s="5">
        <v>41762</v>
      </c>
      <c r="B196" t="s">
        <v>14</v>
      </c>
      <c r="C196" t="s">
        <v>20</v>
      </c>
      <c r="D196" t="s">
        <v>16</v>
      </c>
      <c r="E196" t="s">
        <v>19</v>
      </c>
      <c r="F196" s="6">
        <v>21.56</v>
      </c>
      <c r="G196">
        <v>7</v>
      </c>
      <c r="H196" s="7">
        <v>0</v>
      </c>
      <c r="I196" s="6">
        <v>10.348800000000001</v>
      </c>
    </row>
    <row r="197" spans="1:9">
      <c r="A197" s="5">
        <v>41755</v>
      </c>
      <c r="B197" t="s">
        <v>15</v>
      </c>
      <c r="C197" t="s">
        <v>17</v>
      </c>
      <c r="D197" t="s">
        <v>21</v>
      </c>
      <c r="E197" t="s">
        <v>13</v>
      </c>
      <c r="F197" s="6">
        <v>230.28</v>
      </c>
      <c r="G197">
        <v>3</v>
      </c>
      <c r="H197" s="7">
        <v>0.2</v>
      </c>
      <c r="I197" s="6">
        <v>23.027999999999999</v>
      </c>
    </row>
    <row r="198" spans="1:9">
      <c r="A198" s="5">
        <v>41701</v>
      </c>
      <c r="B198" t="s">
        <v>15</v>
      </c>
      <c r="C198" t="s">
        <v>20</v>
      </c>
      <c r="D198" t="s">
        <v>23</v>
      </c>
      <c r="E198" t="s">
        <v>19</v>
      </c>
      <c r="F198" s="6">
        <v>25.32</v>
      </c>
      <c r="G198">
        <v>5</v>
      </c>
      <c r="H198" s="7">
        <v>0.2</v>
      </c>
      <c r="I198" s="6">
        <v>9.1784999999999997</v>
      </c>
    </row>
    <row r="199" spans="1:9">
      <c r="A199" s="5">
        <v>41688</v>
      </c>
      <c r="B199" t="s">
        <v>18</v>
      </c>
      <c r="C199" t="s">
        <v>11</v>
      </c>
      <c r="D199" t="s">
        <v>16</v>
      </c>
      <c r="E199" t="s">
        <v>13</v>
      </c>
      <c r="F199" s="6">
        <v>25.16</v>
      </c>
      <c r="G199">
        <v>5</v>
      </c>
      <c r="H199" s="7">
        <v>0.6</v>
      </c>
      <c r="I199" s="6">
        <v>-11.321999999999999</v>
      </c>
    </row>
    <row r="200" spans="1:9">
      <c r="A200" s="5">
        <v>41672</v>
      </c>
      <c r="B200" t="s">
        <v>15</v>
      </c>
      <c r="C200" t="s">
        <v>11</v>
      </c>
      <c r="D200" t="s">
        <v>12</v>
      </c>
      <c r="E200" t="s">
        <v>19</v>
      </c>
      <c r="F200" s="6">
        <v>18.335999999999999</v>
      </c>
      <c r="G200">
        <v>2</v>
      </c>
      <c r="H200" s="7">
        <v>0.7</v>
      </c>
      <c r="I200" s="6">
        <v>-12.224</v>
      </c>
    </row>
    <row r="201" spans="1:9">
      <c r="A201" s="5">
        <v>41646</v>
      </c>
      <c r="B201" t="s">
        <v>15</v>
      </c>
      <c r="C201" t="s">
        <v>11</v>
      </c>
      <c r="D201" t="s">
        <v>16</v>
      </c>
      <c r="E201" t="s">
        <v>19</v>
      </c>
      <c r="F201" s="6">
        <v>10.43</v>
      </c>
      <c r="G201">
        <v>7</v>
      </c>
      <c r="H201" s="7">
        <v>0.8</v>
      </c>
      <c r="I201" s="6">
        <v>-18.252500000000001</v>
      </c>
    </row>
  </sheetData>
  <pageMargins left="0.7" right="0.7" top="0.75" bottom="0.75" header="0.511811023622047" footer="0.511811023622047"/>
  <pageSetup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X31"/>
  <sheetViews>
    <sheetView topLeftCell="A10" zoomScale="180" zoomScaleNormal="180" workbookViewId="0">
      <selection activeCell="A18" sqref="A18"/>
    </sheetView>
  </sheetViews>
  <sheetFormatPr defaultColWidth="8.7109375" defaultRowHeight="15"/>
  <cols>
    <col min="1" max="1" width="14.28515625" bestFit="1" customWidth="1"/>
    <col min="2" max="2" width="17.28515625" bestFit="1" customWidth="1"/>
    <col min="3" max="3" width="10.140625" bestFit="1" customWidth="1"/>
    <col min="4" max="4" width="12.28515625" bestFit="1" customWidth="1"/>
    <col min="5" max="5" width="11.7109375" bestFit="1" customWidth="1"/>
    <col min="6" max="6" width="11.28515625" bestFit="1" customWidth="1"/>
    <col min="7" max="7" width="13" bestFit="1" customWidth="1"/>
    <col min="8" max="8" width="9.5703125" bestFit="1" customWidth="1"/>
    <col min="9" max="9" width="12.28515625" bestFit="1" customWidth="1"/>
    <col min="10" max="10" width="13.85546875" bestFit="1" customWidth="1"/>
    <col min="11" max="11" width="14.85546875" bestFit="1" customWidth="1"/>
    <col min="12" max="12" width="15" bestFit="1" customWidth="1"/>
    <col min="13" max="13" width="9.5703125" bestFit="1" customWidth="1"/>
    <col min="14" max="14" width="12.28515625" bestFit="1" customWidth="1"/>
    <col min="15" max="15" width="13.85546875" bestFit="1" customWidth="1"/>
    <col min="16" max="16" width="17.28515625" bestFit="1" customWidth="1"/>
    <col min="17" max="17" width="11.28515625" bestFit="1" customWidth="1"/>
  </cols>
  <sheetData>
    <row r="1" spans="1:24">
      <c r="A1" s="17" t="s">
        <v>3</v>
      </c>
      <c r="B1" t="s">
        <v>25</v>
      </c>
      <c r="R1" s="8"/>
      <c r="S1" s="9"/>
      <c r="T1" s="9"/>
      <c r="U1" s="9"/>
      <c r="V1" s="9"/>
      <c r="W1" s="9"/>
      <c r="X1" s="10"/>
    </row>
    <row r="2" spans="1:24">
      <c r="A2" t="s">
        <v>16</v>
      </c>
      <c r="B2" s="6">
        <v>10581.155800000004</v>
      </c>
      <c r="R2" s="11"/>
      <c r="S2" s="12"/>
      <c r="T2" s="12"/>
      <c r="U2" s="12"/>
      <c r="V2" s="12"/>
      <c r="W2" s="12"/>
      <c r="X2" s="13"/>
    </row>
    <row r="3" spans="1:24">
      <c r="A3" t="s">
        <v>23</v>
      </c>
      <c r="B3" s="6">
        <v>11608.592000000001</v>
      </c>
      <c r="D3" s="18" t="s">
        <v>25</v>
      </c>
      <c r="E3" s="18" t="s">
        <v>2</v>
      </c>
      <c r="F3" s="19"/>
      <c r="G3" s="19"/>
      <c r="H3" s="19"/>
    </row>
    <row r="4" spans="1:24">
      <c r="A4" t="s">
        <v>12</v>
      </c>
      <c r="B4" s="6">
        <v>5720.8920000000007</v>
      </c>
      <c r="D4" s="18" t="s">
        <v>3</v>
      </c>
      <c r="E4" s="20" t="s">
        <v>11</v>
      </c>
      <c r="F4" s="20" t="s">
        <v>17</v>
      </c>
      <c r="G4" s="20" t="s">
        <v>20</v>
      </c>
      <c r="H4" s="20" t="s">
        <v>26</v>
      </c>
    </row>
    <row r="5" spans="1:24">
      <c r="A5" t="s">
        <v>21</v>
      </c>
      <c r="B5" s="6">
        <v>13505.814000000002</v>
      </c>
      <c r="D5" s="20" t="s">
        <v>16</v>
      </c>
      <c r="E5">
        <v>9427.1418000000012</v>
      </c>
      <c r="F5">
        <v>618.24</v>
      </c>
      <c r="G5">
        <v>535.77399999999989</v>
      </c>
      <c r="H5">
        <v>10581.1558</v>
      </c>
    </row>
    <row r="6" spans="1:24">
      <c r="A6" t="s">
        <v>26</v>
      </c>
      <c r="B6" s="6">
        <v>41416.453800000003</v>
      </c>
      <c r="D6" s="20" t="s">
        <v>23</v>
      </c>
      <c r="E6">
        <v>6943.5410000000002</v>
      </c>
      <c r="F6">
        <v>1483.9150000000002</v>
      </c>
      <c r="G6">
        <v>3181.136</v>
      </c>
      <c r="H6">
        <v>11608.592000000001</v>
      </c>
    </row>
    <row r="7" spans="1:24">
      <c r="D7" s="20" t="s">
        <v>12</v>
      </c>
      <c r="E7">
        <v>3706.2090000000003</v>
      </c>
      <c r="F7">
        <v>981.46300000000019</v>
      </c>
      <c r="G7">
        <v>1033.22</v>
      </c>
      <c r="H7">
        <v>5720.8920000000007</v>
      </c>
    </row>
    <row r="8" spans="1:24">
      <c r="D8" s="20" t="s">
        <v>21</v>
      </c>
      <c r="E8">
        <v>5556.0319999999992</v>
      </c>
      <c r="F8">
        <v>7056.0739999999987</v>
      </c>
      <c r="G8">
        <v>893.70799999999997</v>
      </c>
      <c r="H8">
        <v>13505.813999999998</v>
      </c>
    </row>
    <row r="9" spans="1:24">
      <c r="D9" s="20" t="s">
        <v>26</v>
      </c>
      <c r="E9">
        <v>25632.9238</v>
      </c>
      <c r="F9">
        <v>10139.691999999999</v>
      </c>
      <c r="G9">
        <v>5643.8379999999997</v>
      </c>
      <c r="H9">
        <v>41416.453800000003</v>
      </c>
      <c r="R9" s="11"/>
      <c r="S9" s="12"/>
      <c r="T9" s="12"/>
      <c r="U9" s="12"/>
      <c r="V9" s="12"/>
      <c r="W9" s="12"/>
      <c r="X9" s="13"/>
    </row>
    <row r="10" spans="1:24">
      <c r="A10" s="17" t="s">
        <v>1</v>
      </c>
      <c r="B10" t="s">
        <v>27</v>
      </c>
      <c r="D10" s="17" t="s">
        <v>28</v>
      </c>
      <c r="E10" t="s">
        <v>29</v>
      </c>
      <c r="R10" s="11"/>
      <c r="S10" s="12"/>
      <c r="T10" s="12"/>
      <c r="U10" s="12"/>
      <c r="V10" s="12"/>
      <c r="W10" s="12"/>
      <c r="X10" s="13"/>
    </row>
    <row r="11" spans="1:24">
      <c r="A11" t="s">
        <v>14</v>
      </c>
      <c r="B11" s="6">
        <v>-67.941799999999958</v>
      </c>
      <c r="D11" s="12" t="s">
        <v>14</v>
      </c>
      <c r="E11">
        <v>130</v>
      </c>
      <c r="R11" s="11"/>
      <c r="S11" s="12"/>
      <c r="T11" s="12"/>
      <c r="U11" s="12"/>
      <c r="V11" s="12"/>
      <c r="W11" s="12"/>
      <c r="X11" s="13"/>
    </row>
    <row r="12" spans="1:24">
      <c r="A12" t="s">
        <v>18</v>
      </c>
      <c r="B12" s="6">
        <v>58.247500000000102</v>
      </c>
      <c r="D12" s="12" t="s">
        <v>18</v>
      </c>
      <c r="E12">
        <v>37</v>
      </c>
      <c r="R12" s="11"/>
      <c r="S12" s="12"/>
      <c r="T12" s="12"/>
      <c r="U12" s="12"/>
      <c r="V12" s="12"/>
      <c r="W12" s="12"/>
      <c r="X12" s="13"/>
    </row>
    <row r="13" spans="1:24">
      <c r="A13" t="s">
        <v>10</v>
      </c>
      <c r="B13" s="6">
        <v>681.60489999999993</v>
      </c>
      <c r="D13" s="12" t="s">
        <v>10</v>
      </c>
      <c r="E13">
        <v>175</v>
      </c>
      <c r="R13" s="11"/>
      <c r="S13" s="12"/>
      <c r="T13" s="12"/>
      <c r="U13" s="12"/>
      <c r="V13" s="12"/>
      <c r="W13" s="12"/>
      <c r="X13" s="13"/>
    </row>
    <row r="14" spans="1:24">
      <c r="A14" t="s">
        <v>15</v>
      </c>
      <c r="B14" s="6">
        <v>3157.9842999999996</v>
      </c>
      <c r="D14" s="12" t="s">
        <v>15</v>
      </c>
      <c r="E14">
        <v>437</v>
      </c>
      <c r="R14" s="11"/>
      <c r="S14" s="12"/>
      <c r="T14" s="12"/>
      <c r="U14" s="12"/>
      <c r="V14" s="12"/>
      <c r="W14" s="12"/>
      <c r="X14" s="13"/>
    </row>
    <row r="15" spans="1:24">
      <c r="A15" t="s">
        <v>26</v>
      </c>
      <c r="B15" s="6">
        <v>3829.8948999999998</v>
      </c>
      <c r="D15" s="12" t="s">
        <v>26</v>
      </c>
      <c r="E15">
        <v>779</v>
      </c>
      <c r="R15" s="11"/>
      <c r="S15" s="12"/>
      <c r="T15" s="12"/>
      <c r="U15" s="12"/>
      <c r="V15" s="12"/>
      <c r="W15" s="12"/>
      <c r="X15" s="13"/>
    </row>
    <row r="16" spans="1:24">
      <c r="R16" s="11"/>
      <c r="S16" s="12"/>
      <c r="T16" s="12"/>
      <c r="U16" s="12"/>
      <c r="V16" s="12"/>
      <c r="W16" s="12"/>
      <c r="X16" s="13"/>
    </row>
    <row r="17" spans="1:24">
      <c r="R17" s="11"/>
      <c r="S17" s="12"/>
      <c r="T17" s="12"/>
      <c r="U17" s="12"/>
      <c r="V17" s="12"/>
      <c r="W17" s="12"/>
      <c r="X17" s="13"/>
    </row>
    <row r="18" spans="1:24">
      <c r="A18" s="17" t="s">
        <v>30</v>
      </c>
      <c r="B18" s="17" t="s">
        <v>31</v>
      </c>
      <c r="R18" s="11"/>
      <c r="S18" s="12"/>
      <c r="T18" s="12"/>
      <c r="U18" s="12"/>
      <c r="V18" s="12"/>
      <c r="W18" s="12"/>
      <c r="X18" s="13"/>
    </row>
    <row r="19" spans="1:24">
      <c r="A19" s="17" t="s">
        <v>28</v>
      </c>
      <c r="B19" t="s">
        <v>11</v>
      </c>
      <c r="C19" t="s">
        <v>17</v>
      </c>
      <c r="D19" t="s">
        <v>20</v>
      </c>
      <c r="E19" t="s">
        <v>26</v>
      </c>
      <c r="R19" s="11"/>
      <c r="S19" s="12"/>
      <c r="T19" s="12"/>
      <c r="U19" s="12"/>
      <c r="V19" s="12"/>
      <c r="W19" s="12"/>
      <c r="X19" s="13"/>
    </row>
    <row r="20" spans="1:24">
      <c r="A20" s="12" t="s">
        <v>14</v>
      </c>
      <c r="B20">
        <v>19</v>
      </c>
      <c r="C20">
        <v>11</v>
      </c>
      <c r="D20">
        <v>3</v>
      </c>
      <c r="E20">
        <v>33</v>
      </c>
      <c r="R20" s="11"/>
      <c r="S20" s="12"/>
      <c r="T20" s="12"/>
      <c r="U20" s="12"/>
      <c r="V20" s="12"/>
      <c r="W20" s="12"/>
      <c r="X20" s="13"/>
    </row>
    <row r="21" spans="1:24">
      <c r="A21" s="12" t="s">
        <v>18</v>
      </c>
      <c r="B21">
        <v>4</v>
      </c>
      <c r="C21">
        <v>2</v>
      </c>
      <c r="D21">
        <v>2</v>
      </c>
      <c r="E21">
        <v>8</v>
      </c>
      <c r="R21" s="11"/>
      <c r="S21" s="12"/>
      <c r="T21" s="12"/>
      <c r="U21" s="12"/>
      <c r="V21" s="12"/>
      <c r="W21" s="12"/>
      <c r="X21" s="13"/>
    </row>
    <row r="22" spans="1:24">
      <c r="A22" s="12" t="s">
        <v>10</v>
      </c>
      <c r="B22">
        <v>28</v>
      </c>
      <c r="C22">
        <v>6</v>
      </c>
      <c r="D22">
        <v>7</v>
      </c>
      <c r="E22">
        <v>41</v>
      </c>
      <c r="R22" s="11"/>
      <c r="S22" s="12"/>
      <c r="T22" s="12"/>
      <c r="U22" s="12"/>
      <c r="V22" s="12"/>
      <c r="W22" s="12"/>
      <c r="X22" s="13"/>
    </row>
    <row r="23" spans="1:24">
      <c r="A23" s="12" t="s">
        <v>15</v>
      </c>
      <c r="B23">
        <v>66</v>
      </c>
      <c r="C23">
        <v>32</v>
      </c>
      <c r="D23">
        <v>20</v>
      </c>
      <c r="E23">
        <v>118</v>
      </c>
      <c r="R23" s="11"/>
      <c r="S23" s="12"/>
      <c r="T23" s="12"/>
      <c r="U23" s="12"/>
      <c r="V23" s="12"/>
      <c r="W23" s="12"/>
      <c r="X23" s="13"/>
    </row>
    <row r="24" spans="1:24">
      <c r="A24" s="12" t="s">
        <v>26</v>
      </c>
      <c r="B24">
        <v>117</v>
      </c>
      <c r="C24">
        <v>51</v>
      </c>
      <c r="D24">
        <v>32</v>
      </c>
      <c r="E24">
        <v>200</v>
      </c>
      <c r="R24" s="11"/>
      <c r="S24" s="12"/>
      <c r="T24" s="12"/>
      <c r="U24" s="12"/>
      <c r="V24" s="12"/>
      <c r="W24" s="12"/>
      <c r="X24" s="13"/>
    </row>
    <row r="25" spans="1:24">
      <c r="R25" s="11"/>
      <c r="S25" s="12"/>
      <c r="T25" s="12"/>
      <c r="U25" s="12"/>
      <c r="V25" s="12"/>
      <c r="W25" s="12"/>
      <c r="X25" s="13"/>
    </row>
    <row r="26" spans="1:24">
      <c r="R26" s="11"/>
      <c r="S26" s="12"/>
      <c r="T26" s="12"/>
      <c r="U26" s="12"/>
      <c r="V26" s="12"/>
      <c r="W26" s="12"/>
      <c r="X26" s="13"/>
    </row>
    <row r="27" spans="1:24">
      <c r="R27" s="11"/>
      <c r="S27" s="12"/>
      <c r="T27" s="12"/>
      <c r="U27" s="12"/>
      <c r="V27" s="12"/>
      <c r="W27" s="12"/>
      <c r="X27" s="13"/>
    </row>
    <row r="28" spans="1:24">
      <c r="R28" s="11"/>
      <c r="S28" s="12"/>
      <c r="T28" s="12"/>
      <c r="U28" s="12"/>
      <c r="V28" s="12"/>
      <c r="W28" s="12"/>
      <c r="X28" s="13"/>
    </row>
    <row r="29" spans="1:24">
      <c r="R29" s="11"/>
      <c r="S29" s="12"/>
      <c r="T29" s="12"/>
      <c r="U29" s="12"/>
      <c r="V29" s="12"/>
      <c r="W29" s="12"/>
      <c r="X29" s="13"/>
    </row>
    <row r="30" spans="1:24">
      <c r="R30" s="11"/>
      <c r="S30" s="12"/>
      <c r="T30" s="12"/>
      <c r="U30" s="12"/>
      <c r="V30" s="12"/>
      <c r="W30" s="12"/>
      <c r="X30" s="13"/>
    </row>
    <row r="31" spans="1:24">
      <c r="R31" s="14"/>
      <c r="S31" s="15"/>
      <c r="T31" s="15"/>
      <c r="U31" s="15"/>
      <c r="V31" s="15"/>
      <c r="W31" s="15"/>
      <c r="X31" s="16"/>
    </row>
  </sheetData>
  <sheetProtection sheet="1" objects="1" scenarios="1" selectLockedCells="1" selectUnlockedCells="1"/>
  <pageMargins left="0.7" right="0.7" top="0.75" bottom="0.75" header="0.511811023622047" footer="0.511811023622047"/>
  <pageSetup orientation="portrait" horizontalDpi="300" verticalDpi="300"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80B9A-58B1-44BF-AF39-AD55A6893D6C}">
  <dimension ref="A1"/>
  <sheetViews>
    <sheetView workbookViewId="0">
      <selection activeCell="K36" sqref="K36"/>
    </sheetView>
  </sheetViews>
  <sheetFormatPr defaultRowHeight="15"/>
  <cols>
    <col min="11" max="11" width="17.5703125" bestFit="1" customWidth="1"/>
    <col min="12" max="12" width="14" bestFit="1" customWidth="1"/>
    <col min="13" max="13" width="9.5703125" bestFit="1" customWidth="1"/>
    <col min="14" max="14" width="12.28515625" bestFit="1" customWidth="1"/>
    <col min="15" max="15" width="13.85546875" bestFit="1" customWidth="1"/>
    <col min="16" max="16" width="11.28515625" bestFit="1" customWidth="1"/>
    <col min="17" max="17" width="11.7109375" bestFit="1" customWidth="1"/>
    <col min="18" max="18" width="9.5703125" bestFit="1" customWidth="1"/>
    <col min="19" max="19" width="12.28515625" bestFit="1" customWidth="1"/>
    <col min="20" max="20" width="13.85546875" bestFit="1" customWidth="1"/>
    <col min="21" max="21" width="14.85546875" bestFit="1" customWidth="1"/>
    <col min="22" max="22" width="14" bestFit="1" customWidth="1"/>
    <col min="23" max="23" width="9.5703125" bestFit="1" customWidth="1"/>
    <col min="24" max="24" width="12.28515625" bestFit="1" customWidth="1"/>
    <col min="25" max="25" width="13.85546875" bestFit="1" customWidth="1"/>
    <col min="26" max="26" width="17.28515625" bestFit="1" customWidth="1"/>
    <col min="27" max="27" width="11.28515625" bestFit="1"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d p J M V + A v 9 W C n A A A A + Q A A A B I A H A B D b 2 5 m a W c v U G F j a 2 F n Z S 5 4 b W w g o h g A K K A U A A A A A A A A A A A A A A A A A A A A A A A A A A A A h Y + 9 C s I w G E V f p W R v / o q i 5 W s 6 u F o Q B N E x x N g G 2 1 S a 1 P T d H H w k X 8 G C V t 0 c 7 + E M 5 z 5 u d 8 i H p o 6 u u n O m t R l i m K J I W 9 U e j S 0 z 1 P t T v E C 5 g I 1 U Z 1 n q a J S t S w d 3 z F D l / S U l J I S A Q 4 L b r i S c U k b 2 x X q r K t 1 I 9 J H N f z k 2 1 n l p l U Y C d q 8 Y w f G c 4 R l b c s w S y o B M H A p j v w 4 f k z E F 8 g N h 1 d e + 7 7 T Q N i 4 O Q K Y J 5 H 1 D P A F Q S w M E F A A C A A g A d p J M 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a S T F c o i k e 4 D g A A A B E A A A A T A B w A R m 9 y b X V s Y X M v U 2 V j d G l v b j E u b S C i G A A o o B Q A A A A A A A A A A A A A A A A A A A A A A A A A A A A r T k 0 u y c z P U w i G 0 I b W A F B L A Q I t A B Q A A g A I A H a S T F f g L / V g p w A A A P k A A A A S A A A A A A A A A A A A A A A A A A A A A A B D b 2 5 m a W c v U G F j a 2 F n Z S 5 4 b W x Q S w E C L Q A U A A I A C A B 2 k k x X D 8 r p q 6 Q A A A D p A A A A E w A A A A A A A A A A A A A A A A D z A A A A W 0 N v b n R l b n R f V H l w Z X N d L n h t b F B L A Q I t A B Q A A g A I A H a S T F c 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l x U J N O c w Y R o Y D I P x X w / G / A A A A A A I A A A A A A A N m A A D A A A A A E A A A A N 6 r t n W m K M g U r z h Z I 4 z 1 J m s A A A A A B I A A A K A A A A A Q A A A A v g Q r c X 4 N 1 B v y p t o v 0 I k a 4 F A A A A A z N y s o n P Z u l A N r j d M g i I V B S O 4 J t V b i o / d t K C f h 9 o F o M g n t S T H v Q q h Q 7 n 9 D B j 9 s 6 E P c c j M d n h d h q s A H / a Y r m y G O b 8 m 8 M 9 B E Q a b + f + 7 n L p z + / x Q A A A D v c b D r 7 f Q i O O P L M H F 1 c 7 W L / 5 0 f 7 g = = < / D a t a M a s h u p > 
</file>

<file path=customXml/itemProps1.xml><?xml version="1.0" encoding="utf-8"?>
<ds:datastoreItem xmlns:ds="http://schemas.openxmlformats.org/officeDocument/2006/customXml" ds:itemID="{ED4E585E-0AA7-4FA8-87BF-7C6BAEE1D78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0</cp:revision>
  <dcterms:created xsi:type="dcterms:W3CDTF">2023-09-10T09:01:32Z</dcterms:created>
  <dcterms:modified xsi:type="dcterms:W3CDTF">2023-10-17T06:30:50Z</dcterms:modified>
  <cp:category/>
  <cp:contentStatus/>
</cp:coreProperties>
</file>