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anoj\Desktop\"/>
    </mc:Choice>
  </mc:AlternateContent>
  <xr:revisionPtr revIDLastSave="0" documentId="13_ncr:1_{A50BC547-DA28-43FC-9EC7-B77FBDA94DE5}" xr6:coauthVersionLast="45" xr6:coauthVersionMax="45" xr10:uidLastSave="{00000000-0000-0000-0000-000000000000}"/>
  <bookViews>
    <workbookView xWindow="-108" yWindow="-108" windowWidth="23256" windowHeight="12576" xr2:uid="{9AF1455C-3857-4C00-A885-37025D246452}"/>
  </bookViews>
  <sheets>
    <sheet name="Sheet1" sheetId="1" r:id="rId1"/>
  </sheets>
  <externalReferences>
    <externalReference r:id="rId2"/>
  </externalReferences>
  <definedNames>
    <definedName name="CalendarYear">[1]January!$AH$4</definedName>
    <definedName name="MonthName" localSheetId="0">Sheet1!$C$4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18" i="1" l="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E18" i="1"/>
  <c r="D18" i="1"/>
  <c r="C18" i="1"/>
  <c r="AH17" i="1"/>
  <c r="AG2" i="1"/>
  <c r="AF2" i="1"/>
  <c r="AE2" i="1"/>
  <c r="AD2" i="1"/>
  <c r="AC2" i="1"/>
  <c r="AB2" i="1"/>
  <c r="AA2" i="1"/>
  <c r="Z2" i="1"/>
  <c r="Y2" i="1"/>
  <c r="X2" i="1"/>
  <c r="W2" i="1"/>
  <c r="V2" i="1"/>
  <c r="U2" i="1"/>
  <c r="T2" i="1"/>
  <c r="S2" i="1"/>
  <c r="R2" i="1"/>
  <c r="Q2" i="1"/>
  <c r="P2" i="1"/>
  <c r="O2" i="1"/>
  <c r="N2" i="1"/>
  <c r="M2" i="1"/>
  <c r="L2" i="1"/>
  <c r="K2" i="1"/>
  <c r="J2" i="1"/>
  <c r="I2" i="1"/>
  <c r="H2" i="1"/>
  <c r="G2" i="1"/>
  <c r="F2" i="1"/>
  <c r="E2" i="1"/>
  <c r="D2" i="1"/>
  <c r="C2" i="1"/>
  <c r="AH1" i="1"/>
</calcChain>
</file>

<file path=xl/sharedStrings.xml><?xml version="1.0" encoding="utf-8"?>
<sst xmlns="http://schemas.openxmlformats.org/spreadsheetml/2006/main" count="89" uniqueCount="47">
  <si>
    <t>May</t>
  </si>
  <si>
    <t>Employee Name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</si>
  <si>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</si>
  <si>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</si>
  <si>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</si>
  <si>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</si>
  <si>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</si>
  <si>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</si>
  <si>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</si>
  <si>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</si>
  <si>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</si>
  <si>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</si>
  <si>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</si>
  <si>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</si>
  <si>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</si>
  <si>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</si>
  <si>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</si>
  <si>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</si>
  <si>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</si>
  <si>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</si>
  <si>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</si>
  <si>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</si>
  <si>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</si>
  <si>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</si>
  <si>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</si>
  <si>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</si>
  <si>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</si>
  <si>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</si>
  <si>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</si>
  <si>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</si>
  <si>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</si>
  <si>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</si>
  <si>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</si>
  <si>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 xml:space="preserve">Sirivoru Manoj Kumar </t>
  </si>
  <si>
    <t>Pavan Varma Vadapalli</t>
  </si>
  <si>
    <t>Sneha Sri Koduru</t>
  </si>
  <si>
    <t>Kavitha Kunku</t>
  </si>
  <si>
    <t>H</t>
  </si>
  <si>
    <t>Employee Id</t>
  </si>
  <si>
    <t>H-HOLIDAY</t>
  </si>
  <si>
    <t xml:space="preserve">S-SICK LEAVE </t>
  </si>
  <si>
    <t>C-CASUAL LEAVE</t>
  </si>
  <si>
    <t>CE_HUMANA_AZURE_CLARITY(Cloud Migration_4 hours + Gaurdrails_4 hours = 8 hours )</t>
  </si>
  <si>
    <t>CE_HUMANA_AZURE_TIMESHEET_ULTIMATIX(Billable_8hours  + NonBillable_1hour  =  9 hours)</t>
  </si>
  <si>
    <t>CTO</t>
  </si>
  <si>
    <t>CTO-CONTARCTOR TIME OFF</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</si>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</sst>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theme="1"/>
      <name val="Calibri"/>
      <family val="2"/>
      <scheme val="minor"/>
    </font>
    <font>
      <sz val="11"/>
      <color theme="1"/>
      <name val="Calibri"/>
      <family val="2"/>
      <scheme val="minor"/>
    </font>
    <font>
      <b/>
      <sz val="13"/>
      <color theme="3"/>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6" tint="0.79998168889431442"/>
        <bgColor indexed="65"/>
      </patternFill>
    </fill>
  </fills>
  <borders count="3">
    <border>
      <left/>
      <right/>
      <top/>
      <bottom/>
      <diagonal/>
    </border>
    <border>
      <left/>
      <right/>
      <top/>
      <bottom style="thick">
        <color theme="4" tint="0.499984740745262"/>
      </bottom>
      <diagonal/>
    </border>
    <border>
      <left/>
      <right/>
      <top style="thin">
        <color theme="4"/>
      </top>
      <bottom style="double">
        <color theme="4"/>
      </bottom>
      <diagonal/>
    </border>
  </borders>
  <cellStyleXfs count="5">
    <xf numFmtId="0" fontId="0" fillId="0" borderId="0"/>
    <xf numFmtId="0" fontId="2" fillId="0" borderId="1" applyNumberFormat="0" applyFill="0" applyAlignment="0" applyProtection="0"/>
    <xf numFmtId="0" fontId="3" fillId="0" borderId="2" applyNumberFormat="0" applyFill="0" applyAlignment="0" applyProtection="0"/>
    <xf numFmtId="0" fontId="1" fillId="2" borderId="0" applyNumberFormat="0" applyBorder="0" applyAlignment="0" applyProtection="0"/>
    <xf numFmtId="0" fontId="1" fillId="0" borderId="0" applyNumberFormat="0" applyFill="0" applyBorder="0">
      <alignment horizontal="left" vertical="center" wrapText="1" indent="2"/>
    </xf>
  </cellStyleXfs>
  <cellXfs count="14">
    <xf numFmtId="0" fontId="0" fillId="0" borderId="0" xfId="0"/>
    <xf numFmtId="0" fontId="2" fillId="0" borderId="1" xfId="1" applyAlignment="1" applyProtection="1">
      <alignment horizontal="center" vertical="center"/>
    </xf>
    <xf numFmtId="0" fontId="0" fillId="0" borderId="0" xfId="0" applyAlignment="1">
      <alignment horizontal="center" vertical="center"/>
    </xf>
    <xf numFmtId="0" fontId="1" fillId="2" borderId="0" xfId="3" applyBorder="1" applyAlignment="1" applyProtection="1">
      <alignment horizontal="left" vertical="center" indent="1"/>
    </xf>
    <xf numFmtId="0" fontId="0" fillId="0" borderId="0" xfId="3" applyFont="1" applyFill="1" applyBorder="1" applyAlignment="1" applyProtection="1">
      <alignment horizontal="center" vertical="center"/>
    </xf>
    <xf numFmtId="0" fontId="1" fillId="0" borderId="0" xfId="4" applyFill="1" applyBorder="1">
      <alignment horizontal="left" vertical="center" wrapText="1" indent="2"/>
    </xf>
    <xf numFmtId="0" fontId="3" fillId="0" borderId="0" xfId="2" applyFill="1" applyBorder="1" applyAlignment="1" applyProtection="1">
      <alignment horizontal="center" vertical="center"/>
    </xf>
    <xf numFmtId="0" fontId="0" fillId="0" borderId="0" xfId="0" applyAlignment="1">
      <alignment horizontal="left" vertical="center" indent="1"/>
    </xf>
    <xf numFmtId="164" fontId="0" fillId="0" borderId="0" xfId="0" applyNumberFormat="1" applyAlignment="1">
      <alignment horizontal="center" vertical="center"/>
    </xf>
    <xf numFmtId="0" fontId="0" fillId="0" borderId="0" xfId="0" applyAlignment="1">
      <alignment horizontal="left" vertical="center"/>
    </xf>
    <xf numFmtId="0" fontId="0" fillId="0" borderId="0" xfId="0"/>
    <xf numFmtId="0" fontId="0" fillId="0" borderId="0" xfId="0" applyAlignment="1">
      <alignment horizontal="left"/>
    </xf>
    <xf numFmtId="0" fontId="3" fillId="0" borderId="0" xfId="0" applyFont="1" applyAlignment="1">
      <alignment horizontal="center" vertical="center"/>
    </xf>
    <xf numFmtId="0" fontId="2" fillId="0" borderId="1" xfId="1" applyAlignment="1" applyProtection="1">
      <alignment horizontal="center" vertical="center"/>
    </xf>
  </cellXfs>
  <cellStyles count="5">
    <cellStyle name="20% - Accent3" xfId="3" builtinId="38"/>
    <cellStyle name="Employee" xfId="4" xr:uid="{A2A8B047-B9EC-4283-87D3-7D1FF1BEAB8F}"/>
    <cellStyle name="Heading 2" xfId="1" builtinId="17"/>
    <cellStyle name="Normal" xfId="0" builtinId="0"/>
    <cellStyle name="Total" xfId="2" builtinId="25"/>
  </cellStyles>
  <dxfs count="151">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alignment horizontal="left" vertical="center" textRotation="0" wrapText="0" indent="1"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alignment horizontal="left" vertical="center" textRotation="0" wrapText="0" indent="1" justifyLastLine="0" shrinkToFit="0" readingOrder="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ill>
        <patternFill patternType="solid">
          <bgColor theme="6" tint="0.79998168889431442"/>
        </patternFill>
      </fill>
      <border diagonalUp="0" diagonalDown="0">
        <left/>
        <right/>
        <top style="thin">
          <color theme="0" tint="-0.14996795556505021"/>
        </top>
        <bottom style="medium">
          <color theme="2" tint="-0.499984740745262"/>
        </bottom>
        <vertical/>
        <horizontal/>
      </border>
    </dxf>
    <dxf>
      <font>
        <color theme="1"/>
      </font>
      <fill>
        <patternFill patternType="solid">
          <bgColor theme="6" tint="0.79998168889431442"/>
        </patternFill>
      </fill>
      <border diagonalUp="0" diagonalDown="0">
        <left/>
        <right/>
        <top style="thin">
          <color theme="0" tint="-0.14993743705557422"/>
        </top>
        <bottom style="medium">
          <color theme="2" tint="-0.499984740745262"/>
        </bottom>
        <vertical/>
        <horizontal style="thin">
          <color theme="0" tint="-0.14993743705557422"/>
        </horizontal>
      </border>
    </dxf>
    <dxf>
      <font>
        <color theme="1"/>
      </font>
      <fill>
        <patternFill patternType="solid">
          <bgColor theme="2"/>
        </patternFill>
      </fill>
      <border diagonalUp="0" diagonalDown="0">
        <left/>
        <right/>
        <top/>
        <bottom style="thin">
          <color theme="0" tint="-0.14996795556505021"/>
        </bottom>
        <vertical/>
        <horizontal/>
      </border>
    </dxf>
    <dxf>
      <font>
        <color theme="1"/>
      </font>
      <fill>
        <patternFill patternType="none">
          <bgColor auto="1"/>
        </patternFill>
      </fill>
      <border diagonalUp="0" diagonalDown="0">
        <left/>
        <right/>
        <top style="thin">
          <color theme="0" tint="-0.14996795556505021"/>
        </top>
        <bottom style="thin">
          <color theme="0" tint="-0.14993743705557422"/>
        </bottom>
        <vertical/>
        <horizontal/>
      </border>
    </dxf>
    <dxf>
      <fill>
        <patternFill>
          <bgColor theme="0" tint="-0.14996795556505021"/>
        </patternFill>
      </fill>
      <border>
        <left style="thin">
          <color theme="0"/>
        </left>
        <right style="thin">
          <color theme="0"/>
        </right>
        <vertical style="thin">
          <color theme="0"/>
        </vertical>
      </border>
    </dxf>
    <dxf>
      <fill>
        <patternFill>
          <bgColor theme="0" tint="-4.9989318521683403E-2"/>
        </patternFill>
      </fill>
      <border>
        <left style="thin">
          <color theme="0"/>
        </left>
        <right style="thin">
          <color theme="0"/>
        </right>
        <vertical style="thin">
          <color theme="0"/>
        </vertical>
      </border>
    </dxf>
    <dxf>
      <fill>
        <patternFill>
          <bgColor theme="0" tint="-0.14996795556505021"/>
        </patternFill>
      </fill>
    </dxf>
    <dxf>
      <fill>
        <patternFill patternType="solid">
          <fgColor theme="4" tint="0.79992065187536243"/>
          <bgColor theme="0" tint="-4.9989318521683403E-2"/>
        </patternFill>
      </fill>
    </dxf>
    <dxf>
      <font>
        <color theme="1"/>
      </font>
      <fill>
        <patternFill patternType="none">
          <bgColor auto="1"/>
        </patternFill>
      </fill>
      <border diagonalUp="0" diagonalDown="0">
        <left/>
        <right/>
        <top/>
        <bottom style="thin">
          <color theme="0" tint="-0.14996795556505021"/>
        </bottom>
        <vertical/>
        <horizontal style="thin">
          <color theme="0" tint="-0.14996795556505021"/>
        </horizontal>
      </border>
    </dxf>
    <dxf>
      <font>
        <color theme="1"/>
      </font>
      <fill>
        <patternFill patternType="none">
          <bgColor auto="1"/>
        </patternFill>
      </fill>
      <border>
        <left/>
        <right/>
        <top style="thin">
          <color theme="2" tint="-9.9917600024414813E-2"/>
        </top>
        <bottom style="thin">
          <color theme="2" tint="-9.9948118533890809E-2"/>
        </bottom>
        <vertical/>
        <horizontal style="thin">
          <color theme="2" tint="-9.9917600024414813E-2"/>
        </horizontal>
      </border>
    </dxf>
    <dxf>
      <font>
        <color theme="1"/>
      </font>
      <fill>
        <patternFill>
          <bgColor theme="6" tint="0.79998168889431442"/>
        </patternFill>
      </fill>
      <border diagonalUp="0" diagonalDown="0">
        <left style="thin">
          <color theme="0"/>
        </left>
        <right style="thin">
          <color theme="0"/>
        </right>
        <top/>
        <bottom style="medium">
          <color theme="2" tint="-0.499984740745262"/>
        </bottom>
        <vertical style="thin">
          <color theme="0"/>
        </vertical>
        <horizontal/>
      </border>
    </dxf>
    <dxf>
      <font>
        <color theme="0"/>
      </font>
      <fill>
        <patternFill>
          <bgColor theme="3"/>
        </patternFill>
      </fill>
    </dxf>
    <dxf>
      <font>
        <color theme="1"/>
      </font>
      <border diagonalUp="0" diagonalDown="0">
        <left/>
        <right/>
        <top/>
        <bottom/>
        <vertical style="thin">
          <color theme="0"/>
        </vertical>
        <horizontal/>
      </border>
    </dxf>
  </dxfs>
  <tableStyles count="1" defaultTableStyle="TableStyleMedium2" defaultPivotStyle="PivotStyleLight16">
    <tableStyle name="Employee Absence Table" pivot="0" count="13" xr9:uid="{8E590878-9ED8-46C9-B904-F309D184DB26}">
      <tableStyleElement type="wholeTable" dxfId="150"/>
      <tableStyleElement type="headerRow" dxfId="149"/>
      <tableStyleElement type="totalRow" dxfId="148"/>
      <tableStyleElement type="firstColumn" dxfId="147"/>
      <tableStyleElement type="lastColumn" dxfId="146"/>
      <tableStyleElement type="firstRowStripe" dxfId="145"/>
      <tableStyleElement type="secondRowStripe" dxfId="144"/>
      <tableStyleElement type="firstColumnStripe" dxfId="143"/>
      <tableStyleElement type="secondColumnStripe" dxfId="142"/>
      <tableStyleElement type="firstHeaderCell" dxfId="141"/>
      <tableStyleElement type="lastHeaderCell" dxfId="140"/>
      <tableStyleElement type="firstTotalCell" dxfId="139"/>
      <tableStyleElement type="lastTotalCell" dxfId="1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Employee%20absence%20schedule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nuary"/>
      <sheetName val="February"/>
      <sheetName val="March"/>
      <sheetName val="April"/>
      <sheetName val="May"/>
      <sheetName val="June"/>
      <sheetName val="July"/>
      <sheetName val="August"/>
      <sheetName val="September"/>
      <sheetName val="October"/>
      <sheetName val="November"/>
      <sheetName val="December"/>
      <sheetName val="Employee Names"/>
    </sheetNames>
    <sheetDataSet>
      <sheetData sheetId="0">
        <row r="4">
          <cell r="AH4">
            <v>2020</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651C7F-D614-44E0-B542-8D504682EC11}" name="May" displayName="May" ref="B3:AH9" totalsRowCount="1" headerRowDxfId="137" dataDxfId="136" totalsRowDxfId="135">
  <tableColumns count="33">
    <tableColumn id="1" xr3:uid="{E91AC72E-B000-40C4-BD46-20A046378073}" name="Employee Name" dataDxfId="134" totalsRowDxfId="65" dataCellStyle="Employee"/>
    <tableColumn id="2" xr3:uid="{20786043-86C9-4625-A21A-A4F868A1B4C9}" name="1" dataDxfId="133" totalsRowDxfId="64"/>
    <tableColumn id="3" xr3:uid="{7152B191-C34C-47F8-87E2-7AB2AD512CD2}" name="2" dataDxfId="132" totalsRowDxfId="63"/>
    <tableColumn id="4" xr3:uid="{33393273-F20E-4495-947E-83A207126C9D}" name="3" dataDxfId="131" totalsRowDxfId="62"/>
    <tableColumn id="5" xr3:uid="{C1E5B5A4-4BDD-4450-A9F0-A56099111232}" name="4" dataDxfId="130" totalsRowDxfId="61"/>
    <tableColumn id="6" xr3:uid="{A448A1AD-7CB6-4D1B-9767-FB5C378CC605}" name="5" dataDxfId="129" totalsRowDxfId="60"/>
    <tableColumn id="7" xr3:uid="{921E168A-803B-400F-8772-6D31B3FA9E75}" name="6" dataDxfId="128" totalsRowDxfId="59"/>
    <tableColumn id="8" xr3:uid="{AE667489-B8B4-426F-8486-3B82FCBB8A7D}" name="7" dataDxfId="127" totalsRowDxfId="58"/>
    <tableColumn id="9" xr3:uid="{0AE09B48-FCFE-49A0-AF01-D207499D49C1}" name="8" dataDxfId="126" totalsRowDxfId="57"/>
    <tableColumn id="10" xr3:uid="{E576300A-BEA2-4D99-9C74-85FAB9D9A976}" name="9" dataDxfId="125" totalsRowDxfId="56"/>
    <tableColumn id="11" xr3:uid="{69BEF203-AA26-462B-A777-165B986630ED}" name="10" dataDxfId="124" totalsRowDxfId="55"/>
    <tableColumn id="12" xr3:uid="{0C92C865-3D76-4AD1-AC66-1D7B3839C5B7}" name="11" dataDxfId="123" totalsRowDxfId="54"/>
    <tableColumn id="13" xr3:uid="{CF4C457C-337B-4F22-8481-17F9F03132CB}" name="12" dataDxfId="122" totalsRowDxfId="53"/>
    <tableColumn id="14" xr3:uid="{08F058E6-2A8F-4078-A4BF-B85E772B3FAF}" name="13" dataDxfId="121" totalsRowDxfId="52"/>
    <tableColumn id="15" xr3:uid="{A929FD04-585E-465B-86B9-8DF1D8C247B2}" name="14" dataDxfId="120" totalsRowDxfId="51"/>
    <tableColumn id="16" xr3:uid="{47D40F76-EE68-4542-8697-2E4A6619DC48}" name="15" dataDxfId="119" totalsRowDxfId="50"/>
    <tableColumn id="17" xr3:uid="{CA3DC21E-0FBA-4C29-BCF5-52EA34E0950C}" name="16" dataDxfId="118" totalsRowDxfId="49"/>
    <tableColumn id="18" xr3:uid="{8699A259-D47A-4E09-8DBF-2353D7DB254D}" name="17" dataDxfId="117" totalsRowDxfId="48"/>
    <tableColumn id="19" xr3:uid="{8C55B814-911F-44BE-9205-946C85A53A7B}" name="18" dataDxfId="116" totalsRowDxfId="47"/>
    <tableColumn id="20" xr3:uid="{2B8FD040-EBBC-4F01-ACD4-94C2203D7168}" name="19" dataDxfId="115" totalsRowDxfId="46"/>
    <tableColumn id="21" xr3:uid="{6DBAAB12-CF1C-41D3-BF17-DDDC770298AE}" name="20" dataDxfId="114" totalsRowDxfId="45"/>
    <tableColumn id="22" xr3:uid="{5F99F704-2728-4C67-B38C-41C0AD330E29}" name="21" dataDxfId="113" totalsRowDxfId="44"/>
    <tableColumn id="23" xr3:uid="{88C949CF-9DE7-4312-91BD-E1FDBF35C31E}" name="22" dataDxfId="112" totalsRowDxfId="43"/>
    <tableColumn id="24" xr3:uid="{0AEF4C5D-4BFA-49D4-9F10-58E3BA251C62}" name="23" dataDxfId="111" totalsRowDxfId="42"/>
    <tableColumn id="25" xr3:uid="{6046FE27-71AF-43D0-8770-CDAB16F393A9}" name="24" dataDxfId="110" totalsRowDxfId="41"/>
    <tableColumn id="26" xr3:uid="{3D408973-46BF-4B32-A06E-6170B34EA27A}" name="25" dataDxfId="109" totalsRowDxfId="40"/>
    <tableColumn id="27" xr3:uid="{720B8F5B-6113-4696-8545-C8075AB6C460}" name="26" dataDxfId="108" totalsRowDxfId="39"/>
    <tableColumn id="28" xr3:uid="{94ECCE65-F643-4454-BA55-966BE658BB55}" name="27" dataDxfId="107" totalsRowDxfId="38"/>
    <tableColumn id="29" xr3:uid="{9246F33C-B85C-4C86-86A6-ED1621EAF5D5}" name="28" dataDxfId="106" totalsRowDxfId="37"/>
    <tableColumn id="30" xr3:uid="{C24387BF-93DD-43BC-BAF6-8FCF712B85DB}" name="29" dataDxfId="105" totalsRowDxfId="36"/>
    <tableColumn id="31" xr3:uid="{353C29E5-A4B9-48E0-A2FB-EBFC8F2447B4}" name="30" dataDxfId="104" totalsRowDxfId="35"/>
    <tableColumn id="32" xr3:uid="{02AC585A-8408-4A86-9404-7CA6986F3673}" name="31" dataDxfId="103" totalsRowDxfId="34" dataCellStyle="Total"/>
    <tableColumn id="33" xr3:uid="{2A0622B7-E9AB-4D9C-B33F-40059D94571C}" name="32" dataDxfId="102" totalsRowDxfId="33" dataCellStyle="Total">
      <calculatedColumnFormula>COUNTA(May[[#This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F3DB7C-1AB7-46FD-8D8A-400928650ADE}" name="May_4" displayName="May_4" ref="B20:AH26" totalsRowCount="1" headerRowDxfId="101" dataDxfId="100" totalsRowDxfId="99">
  <tableColumns count="33">
    <tableColumn id="1" xr3:uid="{4B6D62D2-FFC0-4700-B31C-89A56C91F513}" name="Employee Name" dataDxfId="98" totalsRowDxfId="32" dataCellStyle="Employee"/>
    <tableColumn id="2" xr3:uid="{007D7B2E-308E-46F6-8FE3-946AB3282168}" name="1" dataDxfId="97" totalsRowDxfId="31"/>
    <tableColumn id="3" xr3:uid="{8FF0BA7E-07E2-483C-AA61-17DA41A3F4EB}" name="2" dataDxfId="96" totalsRowDxfId="30"/>
    <tableColumn id="4" xr3:uid="{69DCEF04-8C2F-422A-BF8C-67F2C8F697A1}" name="3" dataDxfId="95" totalsRowDxfId="29"/>
    <tableColumn id="5" xr3:uid="{9D9AF180-8673-4167-ACF4-414BA359B9CF}" name="4" dataDxfId="94" totalsRowDxfId="28"/>
    <tableColumn id="6" xr3:uid="{BD9767F4-BF4D-417A-B703-63B90761D330}" name="5" dataDxfId="93" totalsRowDxfId="27"/>
    <tableColumn id="7" xr3:uid="{97849B9E-13AE-41F0-AA3A-AEFFC4633063}" name="6" dataDxfId="92" totalsRowDxfId="26"/>
    <tableColumn id="8" xr3:uid="{F8E80683-775C-4BF8-A6F9-4198C4B88721}" name="7" dataDxfId="91" totalsRowDxfId="25"/>
    <tableColumn id="9" xr3:uid="{B6C45EA7-EA21-4C33-ADED-112EEA0B410E}" name="8" dataDxfId="90" totalsRowDxfId="24"/>
    <tableColumn id="10" xr3:uid="{884B5EEC-97FF-4650-A733-816E641C636F}" name="9" dataDxfId="89" totalsRowDxfId="23"/>
    <tableColumn id="11" xr3:uid="{C9C047BD-E9A0-4D89-9CF8-866A7DC94525}" name="10" dataDxfId="88" totalsRowDxfId="22"/>
    <tableColumn id="12" xr3:uid="{28A31EAC-D6A0-4996-863F-7F4615CDD459}" name="11" dataDxfId="87" totalsRowDxfId="21"/>
    <tableColumn id="13" xr3:uid="{9D56EAF1-B1A9-4FBA-89F9-E8729395E10E}" name="12" dataDxfId="86" totalsRowDxfId="20"/>
    <tableColumn id="14" xr3:uid="{5DCB6672-7D68-419A-A2D3-491D8759A60C}" name="13" dataDxfId="85" totalsRowDxfId="19"/>
    <tableColumn id="15" xr3:uid="{0D553E6D-4E85-4163-8CC1-63614A5F6BA2}" name="14" dataDxfId="84" totalsRowDxfId="18"/>
    <tableColumn id="16" xr3:uid="{C00AC51F-4BB5-4D09-99C2-39B1888689F3}" name="15" dataDxfId="83" totalsRowDxfId="17"/>
    <tableColumn id="17" xr3:uid="{3D32FA08-02EE-45CE-912A-7BA45CCB2E5B}" name="16" dataDxfId="82" totalsRowDxfId="16"/>
    <tableColumn id="18" xr3:uid="{A0E5C19B-51AE-4F36-952E-62B03671003B}" name="17" dataDxfId="81" totalsRowDxfId="15"/>
    <tableColumn id="19" xr3:uid="{F8F74B4F-759F-4EA7-BA15-193071A708FF}" name="18" dataDxfId="80" totalsRowDxfId="14"/>
    <tableColumn id="20" xr3:uid="{D763509E-B348-49FA-BF68-2E799093E168}" name="19" dataDxfId="79" totalsRowDxfId="13"/>
    <tableColumn id="21" xr3:uid="{42A09E57-F1E1-4C6B-B1E9-C8BD30F10226}" name="20" dataDxfId="78" totalsRowDxfId="12"/>
    <tableColumn id="22" xr3:uid="{2B508FFA-1411-4AAF-9C53-C34EBA9A7073}" name="21" dataDxfId="77" totalsRowDxfId="11"/>
    <tableColumn id="23" xr3:uid="{ABBC1086-F593-4B7B-86AF-C9348E568D3A}" name="22" dataDxfId="76" totalsRowDxfId="10"/>
    <tableColumn id="24" xr3:uid="{DAA53E20-63F2-4FDF-83A1-E731DB7827E0}" name="23" dataDxfId="75" totalsRowDxfId="9"/>
    <tableColumn id="25" xr3:uid="{A78FBF20-7622-43EC-AD32-71C7A2B745D3}" name="24" dataDxfId="74" totalsRowDxfId="8"/>
    <tableColumn id="26" xr3:uid="{9A5E5D19-D5C5-4CE8-9C8B-BE9101B957E7}" name="25" dataDxfId="73" totalsRowDxfId="7"/>
    <tableColumn id="27" xr3:uid="{D92EA70A-0D90-4736-9617-3229813F6633}" name="26" dataDxfId="72" totalsRowDxfId="6"/>
    <tableColumn id="28" xr3:uid="{F873A2A0-452F-4806-87D1-B79122210276}" name="27" dataDxfId="71" totalsRowDxfId="5"/>
    <tableColumn id="29" xr3:uid="{6BDC2222-6CFF-4628-9BC6-9D138B5B6ADD}" name="28" dataDxfId="70" totalsRowDxfId="4"/>
    <tableColumn id="30" xr3:uid="{276BF515-6D9A-4FA6-8C01-473117AC03FA}" name="29" dataDxfId="69" totalsRowDxfId="3"/>
    <tableColumn id="31" xr3:uid="{B9C7E948-B432-4404-88AF-F9BD0F92F181}" name="30" dataDxfId="68" totalsRowDxfId="2"/>
    <tableColumn id="32" xr3:uid="{7DACC99A-00B8-46D8-9B1D-2B4797E2BC09}" name="31" dataDxfId="67" totalsRowDxfId="1" dataCellStyle="Total"/>
    <tableColumn id="33" xr3:uid="{7806AB2A-2B55-402B-8F58-4866CB694AAA}" name="32" dataDxfId="66" totalsRowDxfId="0" dataCellStyle="Total">
      <calculatedColumnFormula>COUNTA(May_4[[#This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D8B5-ECF9-4608-B32C-14E0B269806F}">
  <dimension ref="A1:AI29"/>
  <sheetViews>
    <sheetView tabSelected="1" topLeftCell="C1" zoomScale="72" zoomScaleNormal="10" workbookViewId="0">
      <selection activeCell="U21" sqref="U21"/>
    </sheetView>
  </sheetViews>
  <sheetFormatPr defaultRowHeight="14.4" x14ac:dyDescent="0.3"/>
  <cols>
    <col min="1" max="1" width="19.109375" customWidth="1"/>
    <col min="2" max="2" width="48.88671875" customWidth="1"/>
  </cols>
  <sheetData>
    <row r="1" spans="1:34" ht="18" thickBot="1" x14ac:dyDescent="0.35">
      <c r="B1" s="1" t="s">
        <v>0</v>
      </c>
      <c r="C1" s="13" t="s">
        <v>43</v>
      </c>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
        <f>CalendarYear</f>
        <v>2020</v>
      </c>
    </row>
    <row r="2" spans="1:34" ht="18.600000000000001" thickTop="1" thickBot="1" x14ac:dyDescent="0.35">
      <c r="B2" s="1"/>
      <c r="C2" s="2" t="str">
        <f>TEXT(WEEKDAY(DATE(CalendarYear,5,1),1),"aaa")</f>
        <v>Fri</v>
      </c>
      <c r="D2" s="2" t="str">
        <f>TEXT(WEEKDAY(DATE(CalendarYear,5,2),1),"aaa")</f>
        <v>Sat</v>
      </c>
      <c r="E2" s="2" t="str">
        <f>TEXT(WEEKDAY(DATE(CalendarYear,5,3),1),"aaa")</f>
        <v>Sun</v>
      </c>
      <c r="F2" s="2" t="str">
        <f>TEXT(WEEKDAY(DATE(CalendarYear,5,4),1),"aaa")</f>
        <v>Mon</v>
      </c>
      <c r="G2" s="2" t="str">
        <f>TEXT(WEEKDAY(DATE(CalendarYear,5,5),1),"aaa")</f>
        <v>Tue</v>
      </c>
      <c r="H2" s="2" t="str">
        <f>TEXT(WEEKDAY(DATE(CalendarYear,5,6),1),"aaa")</f>
        <v>Wed</v>
      </c>
      <c r="I2" s="2" t="str">
        <f>TEXT(WEEKDAY(DATE(CalendarYear,5,7),1),"aaa")</f>
        <v>Thu</v>
      </c>
      <c r="J2" s="2" t="str">
        <f>TEXT(WEEKDAY(DATE(CalendarYear,5,8),1),"aaa")</f>
        <v>Fri</v>
      </c>
      <c r="K2" s="2" t="str">
        <f>TEXT(WEEKDAY(DATE(CalendarYear,5,9),1),"aaa")</f>
        <v>Sat</v>
      </c>
      <c r="L2" s="2" t="str">
        <f>TEXT(WEEKDAY(DATE(CalendarYear,5,10),1),"aaa")</f>
        <v>Sun</v>
      </c>
      <c r="M2" s="2" t="str">
        <f>TEXT(WEEKDAY(DATE(CalendarYear,5,11),1),"aaa")</f>
        <v>Mon</v>
      </c>
      <c r="N2" s="2" t="str">
        <f>TEXT(WEEKDAY(DATE(CalendarYear,5,12),1),"aaa")</f>
        <v>Tue</v>
      </c>
      <c r="O2" s="2" t="str">
        <f>TEXT(WEEKDAY(DATE(CalendarYear,5,13),1),"aaa")</f>
        <v>Wed</v>
      </c>
      <c r="P2" s="2" t="str">
        <f>TEXT(WEEKDAY(DATE(CalendarYear,5,14),1),"aaa")</f>
        <v>Thu</v>
      </c>
      <c r="Q2" s="2" t="str">
        <f>TEXT(WEEKDAY(DATE(CalendarYear,5,15),1),"aaa")</f>
        <v>Fri</v>
      </c>
      <c r="R2" s="2" t="str">
        <f>TEXT(WEEKDAY(DATE(CalendarYear,5,16),1),"aaa")</f>
        <v>Sat</v>
      </c>
      <c r="S2" s="2" t="str">
        <f>TEXT(WEEKDAY(DATE(CalendarYear,5,17),1),"aaa")</f>
        <v>Sun</v>
      </c>
      <c r="T2" s="2" t="str">
        <f>TEXT(WEEKDAY(DATE(CalendarYear,5,18),1),"aaa")</f>
        <v>Mon</v>
      </c>
      <c r="U2" s="2" t="str">
        <f>TEXT(WEEKDAY(DATE(CalendarYear,5,19),1),"aaa")</f>
        <v>Tue</v>
      </c>
      <c r="V2" s="2" t="str">
        <f>TEXT(WEEKDAY(DATE(CalendarYear,5,20),1),"aaa")</f>
        <v>Wed</v>
      </c>
      <c r="W2" s="2" t="str">
        <f>TEXT(WEEKDAY(DATE(CalendarYear,5,21),1),"aaa")</f>
        <v>Thu</v>
      </c>
      <c r="X2" s="2" t="str">
        <f>TEXT(WEEKDAY(DATE(CalendarYear,5,22),1),"aaa")</f>
        <v>Fri</v>
      </c>
      <c r="Y2" s="2" t="str">
        <f>TEXT(WEEKDAY(DATE(CalendarYear,5,23),1),"aaa")</f>
        <v>Sat</v>
      </c>
      <c r="Z2" s="2" t="str">
        <f>TEXT(WEEKDAY(DATE(CalendarYear,5,24),1),"aaa")</f>
        <v>Sun</v>
      </c>
      <c r="AA2" s="2" t="str">
        <f>TEXT(WEEKDAY(DATE(CalendarYear,5,25),1),"aaa")</f>
        <v>Mon</v>
      </c>
      <c r="AB2" s="2" t="str">
        <f>TEXT(WEEKDAY(DATE(CalendarYear,5,26),1),"aaa")</f>
        <v>Tue</v>
      </c>
      <c r="AC2" s="2" t="str">
        <f>TEXT(WEEKDAY(DATE(CalendarYear,5,27),1),"aaa")</f>
        <v>Wed</v>
      </c>
      <c r="AD2" s="2" t="str">
        <f>TEXT(WEEKDAY(DATE(CalendarYear,5,28),1),"aaa")</f>
        <v>Thu</v>
      </c>
      <c r="AE2" s="2" t="str">
        <f>TEXT(WEEKDAY(DATE(CalendarYear,5,29),1),"aaa")</f>
        <v>Fri</v>
      </c>
      <c r="AF2" s="2" t="str">
        <f>TEXT(WEEKDAY(DATE(CalendarYear,5,30),1),"aaa")</f>
        <v>Sat</v>
      </c>
      <c r="AG2" s="2" t="str">
        <f>TEXT(WEEKDAY(DATE(CalendarYear,5,31),1),"aaa")</f>
        <v>Sun</v>
      </c>
      <c r="AH2" s="1"/>
    </row>
    <row r="3" spans="1:34" ht="15" thickTop="1" x14ac:dyDescent="0.3">
      <c r="A3" t="s">
        <v>38</v>
      </c>
      <c r="B3" s="3"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4" t="s">
        <v>46</v>
      </c>
    </row>
    <row r="4" spans="1:34" x14ac:dyDescent="0.3">
      <c r="A4" s="11">
        <v>1421343</v>
      </c>
      <c r="B4" s="5" t="s">
        <v>33</v>
      </c>
      <c r="C4" s="2" t="s">
        <v>37</v>
      </c>
      <c r="D4" s="2">
        <v>0</v>
      </c>
      <c r="E4" s="2">
        <v>0</v>
      </c>
      <c r="F4" s="2">
        <v>9</v>
      </c>
      <c r="G4" s="2">
        <v>9</v>
      </c>
      <c r="H4" s="2">
        <v>9</v>
      </c>
      <c r="I4" s="2">
        <v>9</v>
      </c>
      <c r="J4" s="2">
        <v>9</v>
      </c>
      <c r="K4" s="2">
        <v>0</v>
      </c>
      <c r="L4" s="2">
        <v>0</v>
      </c>
      <c r="M4" s="2">
        <v>9</v>
      </c>
      <c r="N4" s="2">
        <v>9</v>
      </c>
      <c r="O4" s="2">
        <v>9</v>
      </c>
      <c r="P4" s="2">
        <v>9</v>
      </c>
      <c r="Q4" s="2">
        <v>9</v>
      </c>
      <c r="R4" s="2">
        <v>0</v>
      </c>
      <c r="S4" s="2">
        <v>0</v>
      </c>
      <c r="T4" s="2">
        <v>9</v>
      </c>
      <c r="U4" s="2">
        <v>9</v>
      </c>
      <c r="V4" s="2">
        <v>9</v>
      </c>
      <c r="W4" s="2">
        <v>9</v>
      </c>
      <c r="X4" s="2">
        <v>9</v>
      </c>
      <c r="Y4" s="2">
        <v>0</v>
      </c>
      <c r="Z4" s="2">
        <v>0</v>
      </c>
      <c r="AA4" s="2"/>
      <c r="AB4" s="2"/>
      <c r="AC4" s="2"/>
      <c r="AD4" s="2"/>
      <c r="AE4" s="2"/>
      <c r="AF4" s="2"/>
      <c r="AG4" s="2"/>
      <c r="AH4" s="6"/>
    </row>
    <row r="5" spans="1:34" x14ac:dyDescent="0.3">
      <c r="A5" s="11">
        <v>1427238</v>
      </c>
      <c r="B5" s="5" t="s">
        <v>34</v>
      </c>
      <c r="C5" s="2" t="s">
        <v>37</v>
      </c>
      <c r="D5" s="2">
        <v>0</v>
      </c>
      <c r="E5" s="2">
        <v>0</v>
      </c>
      <c r="F5" s="2">
        <v>9</v>
      </c>
      <c r="G5" s="2">
        <v>9</v>
      </c>
      <c r="H5" s="2">
        <v>9</v>
      </c>
      <c r="I5" s="2">
        <v>9</v>
      </c>
      <c r="J5" s="2">
        <v>9</v>
      </c>
      <c r="K5" s="2">
        <v>0</v>
      </c>
      <c r="L5" s="2">
        <v>0</v>
      </c>
      <c r="M5" s="2">
        <v>9</v>
      </c>
      <c r="N5" s="2">
        <v>9</v>
      </c>
      <c r="O5" s="2">
        <v>9</v>
      </c>
      <c r="P5" s="2">
        <v>9</v>
      </c>
      <c r="Q5" s="2">
        <v>9</v>
      </c>
      <c r="R5" s="2">
        <v>0</v>
      </c>
      <c r="S5" s="2">
        <v>0</v>
      </c>
      <c r="T5" s="2">
        <v>9</v>
      </c>
      <c r="U5" s="2">
        <v>9</v>
      </c>
      <c r="V5" s="2">
        <v>9</v>
      </c>
      <c r="W5" s="2">
        <v>9</v>
      </c>
      <c r="X5" s="2">
        <v>9</v>
      </c>
      <c r="Y5" s="2">
        <v>0</v>
      </c>
      <c r="Z5" s="2">
        <v>0</v>
      </c>
      <c r="AA5" s="2"/>
      <c r="AB5" s="2"/>
      <c r="AC5" s="2"/>
      <c r="AD5" s="2"/>
      <c r="AE5" s="2"/>
      <c r="AF5" s="2"/>
      <c r="AG5" s="2"/>
      <c r="AH5" s="6"/>
    </row>
    <row r="6" spans="1:34" x14ac:dyDescent="0.3">
      <c r="A6" s="11">
        <v>1431289</v>
      </c>
      <c r="B6" s="5" t="s">
        <v>35</v>
      </c>
      <c r="C6" s="2" t="s">
        <v>37</v>
      </c>
      <c r="D6" s="2">
        <v>0</v>
      </c>
      <c r="E6" s="2">
        <v>0</v>
      </c>
      <c r="F6" s="2">
        <v>9</v>
      </c>
      <c r="G6" s="2">
        <v>9</v>
      </c>
      <c r="H6" s="2">
        <v>9</v>
      </c>
      <c r="I6" s="2">
        <v>9</v>
      </c>
      <c r="J6" s="2">
        <v>9</v>
      </c>
      <c r="K6" s="2">
        <v>0</v>
      </c>
      <c r="L6" s="2">
        <v>0</v>
      </c>
      <c r="M6" s="2">
        <v>9</v>
      </c>
      <c r="N6" s="2">
        <v>9</v>
      </c>
      <c r="O6" s="2">
        <v>9</v>
      </c>
      <c r="P6" s="2">
        <v>9</v>
      </c>
      <c r="Q6" s="2">
        <v>9</v>
      </c>
      <c r="R6" s="2">
        <v>0</v>
      </c>
      <c r="S6" s="2">
        <v>0</v>
      </c>
      <c r="T6" s="2">
        <v>9</v>
      </c>
      <c r="U6" s="2">
        <v>9</v>
      </c>
      <c r="V6" s="2">
        <v>9</v>
      </c>
      <c r="W6" s="2">
        <v>9</v>
      </c>
      <c r="X6" s="2">
        <v>9</v>
      </c>
      <c r="Y6" s="2">
        <v>0</v>
      </c>
      <c r="Z6" s="2">
        <v>0</v>
      </c>
      <c r="AA6" s="2"/>
      <c r="AB6" s="2"/>
      <c r="AC6" s="2"/>
      <c r="AD6" s="2"/>
      <c r="AE6" s="2"/>
      <c r="AF6" s="2"/>
      <c r="AG6" s="2"/>
      <c r="AH6" s="6"/>
    </row>
    <row r="7" spans="1:34" x14ac:dyDescent="0.3">
      <c r="A7" s="11">
        <v>1431317</v>
      </c>
      <c r="B7" s="5" t="s">
        <v>36</v>
      </c>
      <c r="C7" s="2" t="s">
        <v>37</v>
      </c>
      <c r="D7" s="2">
        <v>0</v>
      </c>
      <c r="E7" s="2">
        <v>0</v>
      </c>
      <c r="F7" s="2">
        <v>9</v>
      </c>
      <c r="G7" s="2">
        <v>9</v>
      </c>
      <c r="H7" s="2">
        <v>9</v>
      </c>
      <c r="I7" s="2">
        <v>9</v>
      </c>
      <c r="J7" s="2">
        <v>9</v>
      </c>
      <c r="K7" s="2">
        <v>0</v>
      </c>
      <c r="L7" s="2">
        <v>0</v>
      </c>
      <c r="M7" s="2">
        <v>9</v>
      </c>
      <c r="N7" s="2">
        <v>9</v>
      </c>
      <c r="O7" s="2">
        <v>9</v>
      </c>
      <c r="P7" s="2">
        <v>9</v>
      </c>
      <c r="Q7" s="2">
        <v>9</v>
      </c>
      <c r="R7" s="2">
        <v>0</v>
      </c>
      <c r="S7" s="2">
        <v>0</v>
      </c>
      <c r="T7" s="2">
        <v>9</v>
      </c>
      <c r="U7" s="2">
        <v>9</v>
      </c>
      <c r="V7" s="2">
        <v>9</v>
      </c>
      <c r="W7" s="2">
        <v>9</v>
      </c>
      <c r="X7" s="2">
        <v>9</v>
      </c>
      <c r="Y7" s="2">
        <v>0</v>
      </c>
      <c r="Z7" s="2">
        <v>0</v>
      </c>
      <c r="AA7" s="2"/>
      <c r="AB7" s="2"/>
      <c r="AC7" s="2"/>
      <c r="AD7" s="2"/>
      <c r="AE7" s="2"/>
      <c r="AF7" s="2"/>
      <c r="AG7" s="2"/>
      <c r="AH7" s="6"/>
    </row>
    <row r="8" spans="1:34" x14ac:dyDescent="0.3">
      <c r="B8" s="5"/>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6"/>
    </row>
    <row r="9" spans="1:34" x14ac:dyDescent="0.3">
      <c r="B9" s="7"/>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spans="1:34" x14ac:dyDescent="0.3">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row>
    <row r="12" spans="1:34" x14ac:dyDescent="0.3">
      <c r="B12" t="s">
        <v>39</v>
      </c>
    </row>
    <row r="13" spans="1:34" x14ac:dyDescent="0.3">
      <c r="B13" t="s">
        <v>40</v>
      </c>
    </row>
    <row r="14" spans="1:34" x14ac:dyDescent="0.3">
      <c r="B14" t="s">
        <v>41</v>
      </c>
    </row>
    <row r="17" spans="1:35" ht="18" thickBot="1" x14ac:dyDescent="0.35">
      <c r="A17" s="10"/>
      <c r="B17" s="1" t="s">
        <v>0</v>
      </c>
      <c r="C17" s="13" t="s">
        <v>42</v>
      </c>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
        <f>CalendarYear</f>
        <v>2020</v>
      </c>
      <c r="AI17" s="10"/>
    </row>
    <row r="18" spans="1:35" ht="18.600000000000001" thickTop="1" thickBot="1" x14ac:dyDescent="0.35">
      <c r="A18" s="10"/>
      <c r="B18" s="1"/>
      <c r="C18" s="2" t="str">
        <f>TEXT(WEEKDAY(DATE(CalendarYear,5,1),1),"aaa")</f>
        <v>Fri</v>
      </c>
      <c r="D18" s="2" t="str">
        <f>TEXT(WEEKDAY(DATE(CalendarYear,5,2),1),"aaa")</f>
        <v>Sat</v>
      </c>
      <c r="E18" s="2" t="str">
        <f>TEXT(WEEKDAY(DATE(CalendarYear,5,3),1),"aaa")</f>
        <v>Sun</v>
      </c>
      <c r="F18" s="2" t="str">
        <f>TEXT(WEEKDAY(DATE(CalendarYear,5,4),1),"aaa")</f>
        <v>Mon</v>
      </c>
      <c r="G18" s="2" t="str">
        <f>TEXT(WEEKDAY(DATE(CalendarYear,5,5),1),"aaa")</f>
        <v>Tue</v>
      </c>
      <c r="H18" s="2" t="str">
        <f>TEXT(WEEKDAY(DATE(CalendarYear,5,6),1),"aaa")</f>
        <v>Wed</v>
      </c>
      <c r="I18" s="2" t="str">
        <f>TEXT(WEEKDAY(DATE(CalendarYear,5,7),1),"aaa")</f>
        <v>Thu</v>
      </c>
      <c r="J18" s="2" t="str">
        <f>TEXT(WEEKDAY(DATE(CalendarYear,5,8),1),"aaa")</f>
        <v>Fri</v>
      </c>
      <c r="K18" s="2" t="str">
        <f>TEXT(WEEKDAY(DATE(CalendarYear,5,9),1),"aaa")</f>
        <v>Sat</v>
      </c>
      <c r="L18" s="2" t="str">
        <f>TEXT(WEEKDAY(DATE(CalendarYear,5,10),1),"aaa")</f>
        <v>Sun</v>
      </c>
      <c r="M18" s="2" t="str">
        <f>TEXT(WEEKDAY(DATE(CalendarYear,5,11),1),"aaa")</f>
        <v>Mon</v>
      </c>
      <c r="N18" s="2" t="str">
        <f>TEXT(WEEKDAY(DATE(CalendarYear,5,12),1),"aaa")</f>
        <v>Tue</v>
      </c>
      <c r="O18" s="2" t="str">
        <f>TEXT(WEEKDAY(DATE(CalendarYear,5,13),1),"aaa")</f>
        <v>Wed</v>
      </c>
      <c r="P18" s="2" t="str">
        <f>TEXT(WEEKDAY(DATE(CalendarYear,5,14),1),"aaa")</f>
        <v>Thu</v>
      </c>
      <c r="Q18" s="2" t="str">
        <f>TEXT(WEEKDAY(DATE(CalendarYear,5,15),1),"aaa")</f>
        <v>Fri</v>
      </c>
      <c r="R18" s="2" t="str">
        <f>TEXT(WEEKDAY(DATE(CalendarYear,5,16),1),"aaa")</f>
        <v>Sat</v>
      </c>
      <c r="S18" s="2" t="str">
        <f>TEXT(WEEKDAY(DATE(CalendarYear,5,17),1),"aaa")</f>
        <v>Sun</v>
      </c>
      <c r="T18" s="2" t="str">
        <f>TEXT(WEEKDAY(DATE(CalendarYear,5,18),1),"aaa")</f>
        <v>Mon</v>
      </c>
      <c r="U18" s="2" t="str">
        <f>TEXT(WEEKDAY(DATE(CalendarYear,5,19),1),"aaa")</f>
        <v>Tue</v>
      </c>
      <c r="V18" s="2" t="str">
        <f>TEXT(WEEKDAY(DATE(CalendarYear,5,20),1),"aaa")</f>
        <v>Wed</v>
      </c>
      <c r="W18" s="2" t="str">
        <f>TEXT(WEEKDAY(DATE(CalendarYear,5,21),1),"aaa")</f>
        <v>Thu</v>
      </c>
      <c r="X18" s="2" t="str">
        <f>TEXT(WEEKDAY(DATE(CalendarYear,5,22),1),"aaa")</f>
        <v>Fri</v>
      </c>
      <c r="Y18" s="2" t="str">
        <f>TEXT(WEEKDAY(DATE(CalendarYear,5,23),1),"aaa")</f>
        <v>Sat</v>
      </c>
      <c r="Z18" s="2" t="str">
        <f>TEXT(WEEKDAY(DATE(CalendarYear,5,24),1),"aaa")</f>
        <v>Sun</v>
      </c>
      <c r="AA18" s="2" t="str">
        <f>TEXT(WEEKDAY(DATE(CalendarYear,5,25),1),"aaa")</f>
        <v>Mon</v>
      </c>
      <c r="AB18" s="2" t="str">
        <f>TEXT(WEEKDAY(DATE(CalendarYear,5,26),1),"aaa")</f>
        <v>Tue</v>
      </c>
      <c r="AC18" s="2" t="str">
        <f>TEXT(WEEKDAY(DATE(CalendarYear,5,27),1),"aaa")</f>
        <v>Wed</v>
      </c>
      <c r="AD18" s="2" t="str">
        <f>TEXT(WEEKDAY(DATE(CalendarYear,5,28),1),"aaa")</f>
        <v>Thu</v>
      </c>
      <c r="AE18" s="2" t="str">
        <f>TEXT(WEEKDAY(DATE(CalendarYear,5,29),1),"aaa")</f>
        <v>Fri</v>
      </c>
      <c r="AF18" s="2" t="str">
        <f>TEXT(WEEKDAY(DATE(CalendarYear,5,30),1),"aaa")</f>
        <v>Sat</v>
      </c>
      <c r="AG18" s="2" t="str">
        <f>TEXT(WEEKDAY(DATE(CalendarYear,5,31),1),"aaa")</f>
        <v>Sun</v>
      </c>
      <c r="AH18" s="1"/>
      <c r="AI18" s="10"/>
    </row>
    <row r="19" spans="1:35" s="10" customFormat="1" ht="18.600000000000001" thickTop="1" thickBot="1" x14ac:dyDescent="0.35">
      <c r="B19" s="1"/>
      <c r="C19" s="12" t="s">
        <v>44</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row>
    <row r="20" spans="1:35" ht="15" thickTop="1" x14ac:dyDescent="0.3">
      <c r="A20" s="10" t="s">
        <v>38</v>
      </c>
      <c r="B20" s="3" t="s">
        <v>1</v>
      </c>
      <c r="C20" s="2" t="s">
        <v>2</v>
      </c>
      <c r="D20" s="2" t="s">
        <v>3</v>
      </c>
      <c r="E20" s="2" t="s">
        <v>4</v>
      </c>
      <c r="F20" s="2" t="s">
        <v>5</v>
      </c>
      <c r="G20" s="2" t="s">
        <v>6</v>
      </c>
      <c r="H20" s="2" t="s">
        <v>7</v>
      </c>
      <c r="I20" s="2" t="s">
        <v>8</v>
      </c>
      <c r="J20" s="2" t="s">
        <v>9</v>
      </c>
      <c r="K20" s="2" t="s">
        <v>10</v>
      </c>
      <c r="L20" s="2" t="s">
        <v>11</v>
      </c>
      <c r="M20" s="2" t="s">
        <v>12</v>
      </c>
      <c r="N20" s="2" t="s">
        <v>13</v>
      </c>
      <c r="O20" s="2" t="s">
        <v>14</v>
      </c>
      <c r="P20" s="2" t="s">
        <v>15</v>
      </c>
      <c r="Q20" s="2" t="s">
        <v>16</v>
      </c>
      <c r="R20" s="2" t="s">
        <v>17</v>
      </c>
      <c r="S20" s="2" t="s">
        <v>18</v>
      </c>
      <c r="T20" s="2" t="s">
        <v>19</v>
      </c>
      <c r="U20" s="2" t="s">
        <v>20</v>
      </c>
      <c r="V20" s="2" t="s">
        <v>21</v>
      </c>
      <c r="W20" s="2" t="s">
        <v>22</v>
      </c>
      <c r="X20" s="2" t="s">
        <v>23</v>
      </c>
      <c r="Y20" s="2" t="s">
        <v>24</v>
      </c>
      <c r="Z20" s="2" t="s">
        <v>25</v>
      </c>
      <c r="AA20" s="2" t="s">
        <v>26</v>
      </c>
      <c r="AB20" s="2" t="s">
        <v>27</v>
      </c>
      <c r="AC20" s="2" t="s">
        <v>28</v>
      </c>
      <c r="AD20" s="2" t="s">
        <v>29</v>
      </c>
      <c r="AE20" s="2" t="s">
        <v>30</v>
      </c>
      <c r="AF20" s="2" t="s">
        <v>31</v>
      </c>
      <c r="AG20" s="2" t="s">
        <v>32</v>
      </c>
      <c r="AH20" s="4" t="s">
        <v>46</v>
      </c>
      <c r="AI20" s="10"/>
    </row>
    <row r="21" spans="1:35" x14ac:dyDescent="0.3">
      <c r="A21" s="11">
        <v>1421343</v>
      </c>
      <c r="B21" s="5" t="s">
        <v>33</v>
      </c>
      <c r="C21" s="2">
        <v>8</v>
      </c>
      <c r="D21" s="2">
        <v>0</v>
      </c>
      <c r="E21" s="2">
        <v>0</v>
      </c>
      <c r="F21" s="2">
        <v>8</v>
      </c>
      <c r="G21" s="2">
        <v>8</v>
      </c>
      <c r="H21" s="2">
        <v>8</v>
      </c>
      <c r="I21" s="2">
        <v>8</v>
      </c>
      <c r="J21" s="2">
        <v>8</v>
      </c>
      <c r="K21" s="2">
        <v>0</v>
      </c>
      <c r="L21" s="2">
        <v>0</v>
      </c>
      <c r="M21" s="2">
        <v>8</v>
      </c>
      <c r="N21" s="2">
        <v>8</v>
      </c>
      <c r="O21" s="2">
        <v>8</v>
      </c>
      <c r="P21" s="2">
        <v>8</v>
      </c>
      <c r="Q21" s="2">
        <v>8</v>
      </c>
      <c r="R21" s="2">
        <v>0</v>
      </c>
      <c r="S21" s="2">
        <v>0</v>
      </c>
      <c r="T21" s="2">
        <v>8</v>
      </c>
      <c r="U21" s="2">
        <v>8</v>
      </c>
      <c r="V21" s="2">
        <v>8</v>
      </c>
      <c r="W21" s="2">
        <v>8</v>
      </c>
      <c r="X21" s="2">
        <v>8</v>
      </c>
      <c r="Y21" s="2">
        <v>0</v>
      </c>
      <c r="Z21" s="2">
        <v>0</v>
      </c>
      <c r="AA21" s="2"/>
      <c r="AB21" s="2"/>
      <c r="AC21" s="2"/>
      <c r="AD21" s="2"/>
      <c r="AE21" s="2"/>
      <c r="AF21" s="2"/>
      <c r="AG21" s="2"/>
      <c r="AH21" s="6"/>
      <c r="AI21" s="10"/>
    </row>
    <row r="22" spans="1:35" x14ac:dyDescent="0.3">
      <c r="A22" s="11">
        <v>1427238</v>
      </c>
      <c r="B22" s="5" t="s">
        <v>34</v>
      </c>
      <c r="C22" s="2">
        <v>8</v>
      </c>
      <c r="D22" s="2">
        <v>0</v>
      </c>
      <c r="E22" s="2">
        <v>0</v>
      </c>
      <c r="F22" s="2">
        <v>8</v>
      </c>
      <c r="G22" s="2">
        <v>8</v>
      </c>
      <c r="H22" s="2">
        <v>8</v>
      </c>
      <c r="I22" s="2">
        <v>8</v>
      </c>
      <c r="J22" s="2">
        <v>8</v>
      </c>
      <c r="K22" s="2">
        <v>0</v>
      </c>
      <c r="L22" s="2">
        <v>0</v>
      </c>
      <c r="M22" s="2">
        <v>8</v>
      </c>
      <c r="N22" s="2">
        <v>8</v>
      </c>
      <c r="O22" s="2">
        <v>8</v>
      </c>
      <c r="P22" s="2">
        <v>8</v>
      </c>
      <c r="Q22" s="2">
        <v>8</v>
      </c>
      <c r="R22" s="2">
        <v>0</v>
      </c>
      <c r="S22" s="2">
        <v>0</v>
      </c>
      <c r="T22" s="2">
        <v>8</v>
      </c>
      <c r="U22" s="2">
        <v>8</v>
      </c>
      <c r="V22" s="2">
        <v>8</v>
      </c>
      <c r="W22" s="2">
        <v>8</v>
      </c>
      <c r="X22" s="2">
        <v>8</v>
      </c>
      <c r="Y22" s="2">
        <v>0</v>
      </c>
      <c r="Z22" s="2">
        <v>0</v>
      </c>
      <c r="AA22" s="2"/>
      <c r="AB22" s="2"/>
      <c r="AC22" s="2"/>
      <c r="AD22" s="2"/>
      <c r="AE22" s="2"/>
      <c r="AF22" s="2"/>
      <c r="AG22" s="2"/>
      <c r="AH22" s="6"/>
      <c r="AI22" s="10"/>
    </row>
    <row r="23" spans="1:35" x14ac:dyDescent="0.3">
      <c r="A23" s="11">
        <v>1431289</v>
      </c>
      <c r="B23" s="5" t="s">
        <v>35</v>
      </c>
      <c r="C23" s="2">
        <v>8</v>
      </c>
      <c r="D23" s="2">
        <v>0</v>
      </c>
      <c r="E23" s="2">
        <v>0</v>
      </c>
      <c r="F23" s="2">
        <v>8</v>
      </c>
      <c r="G23" s="2">
        <v>8</v>
      </c>
      <c r="H23" s="2">
        <v>8</v>
      </c>
      <c r="I23" s="2">
        <v>8</v>
      </c>
      <c r="J23" s="2">
        <v>8</v>
      </c>
      <c r="K23" s="2">
        <v>0</v>
      </c>
      <c r="L23" s="2">
        <v>0</v>
      </c>
      <c r="M23" s="2">
        <v>8</v>
      </c>
      <c r="N23" s="2">
        <v>8</v>
      </c>
      <c r="O23" s="2">
        <v>8</v>
      </c>
      <c r="P23" s="2">
        <v>8</v>
      </c>
      <c r="Q23" s="2">
        <v>8</v>
      </c>
      <c r="R23" s="2">
        <v>0</v>
      </c>
      <c r="S23" s="2">
        <v>0</v>
      </c>
      <c r="T23" s="2">
        <v>8</v>
      </c>
      <c r="U23" s="2">
        <v>8</v>
      </c>
      <c r="V23" s="2">
        <v>8</v>
      </c>
      <c r="W23" s="2">
        <v>8</v>
      </c>
      <c r="X23" s="2">
        <v>8</v>
      </c>
      <c r="Y23" s="2">
        <v>0</v>
      </c>
      <c r="Z23" s="2">
        <v>0</v>
      </c>
      <c r="AA23" s="2"/>
      <c r="AB23" s="2"/>
      <c r="AC23" s="2"/>
      <c r="AD23" s="2"/>
      <c r="AE23" s="2"/>
      <c r="AF23" s="2"/>
      <c r="AG23" s="2"/>
      <c r="AH23" s="6"/>
      <c r="AI23" s="10"/>
    </row>
    <row r="24" spans="1:35" x14ac:dyDescent="0.3">
      <c r="A24" s="11">
        <v>1431317</v>
      </c>
      <c r="B24" s="5" t="s">
        <v>36</v>
      </c>
      <c r="C24" s="2">
        <v>8</v>
      </c>
      <c r="D24" s="2">
        <v>0</v>
      </c>
      <c r="E24" s="2">
        <v>0</v>
      </c>
      <c r="F24" s="2">
        <v>8</v>
      </c>
      <c r="G24" s="2">
        <v>8</v>
      </c>
      <c r="H24" s="2">
        <v>8</v>
      </c>
      <c r="I24" s="2">
        <v>8</v>
      </c>
      <c r="J24" s="2">
        <v>8</v>
      </c>
      <c r="K24" s="2">
        <v>0</v>
      </c>
      <c r="L24" s="2">
        <v>0</v>
      </c>
      <c r="M24" s="2">
        <v>8</v>
      </c>
      <c r="N24" s="2">
        <v>8</v>
      </c>
      <c r="O24" s="2">
        <v>8</v>
      </c>
      <c r="P24" s="2">
        <v>8</v>
      </c>
      <c r="Q24" s="2">
        <v>8</v>
      </c>
      <c r="R24" s="2">
        <v>0</v>
      </c>
      <c r="S24" s="2">
        <v>0</v>
      </c>
      <c r="T24" s="2">
        <v>8</v>
      </c>
      <c r="U24" s="2">
        <v>8</v>
      </c>
      <c r="V24" s="2">
        <v>8</v>
      </c>
      <c r="W24" s="2">
        <v>8</v>
      </c>
      <c r="X24" s="2">
        <v>8</v>
      </c>
      <c r="Y24" s="2">
        <v>0</v>
      </c>
      <c r="Z24" s="2">
        <v>0</v>
      </c>
      <c r="AA24" s="2"/>
      <c r="AB24" s="2"/>
      <c r="AC24" s="2"/>
      <c r="AD24" s="2"/>
      <c r="AE24" s="2"/>
      <c r="AF24" s="2"/>
      <c r="AG24" s="2"/>
      <c r="AH24" s="6"/>
      <c r="AI24" s="10"/>
    </row>
    <row r="25" spans="1:35" x14ac:dyDescent="0.3">
      <c r="A25" s="10"/>
      <c r="B25" s="5"/>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6"/>
      <c r="AI25" s="10"/>
    </row>
    <row r="26" spans="1:35" x14ac:dyDescent="0.3">
      <c r="A26" s="10"/>
      <c r="B26" s="7"/>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10"/>
    </row>
    <row r="29" spans="1:35" x14ac:dyDescent="0.3">
      <c r="B29" t="s">
        <v>45</v>
      </c>
    </row>
  </sheetData>
  <mergeCells count="2">
    <mergeCell ref="C1:AG1"/>
    <mergeCell ref="C17:AG17"/>
  </mergeCells>
  <phoneticPr fontId="4" type="noConversion"/>
  <conditionalFormatting sqref="C4:AG8">
    <cfRule type="expression" priority="2" stopIfTrue="1">
      <formula>C4=""</formula>
    </cfRule>
  </conditionalFormatting>
  <conditionalFormatting sqref="C21:AG25">
    <cfRule type="expression" priority="1" stopIfTrue="1">
      <formula>C21=""</formula>
    </cfRule>
  </conditionalFormatting>
  <dataValidations count="6">
    <dataValidation allowBlank="1" showInputMessage="1" showErrorMessage="1" prompt="Weekdays in this row are automatically updated for the month according to the year in AH4. Each day of the month is a column to note an employee's absence and absence type" sqref="C2 C18:C19" xr:uid="{B44DFCE5-E627-486D-AD10-4BB6B5ACB188}"/>
    <dataValidation allowBlank="1" showInputMessage="1" showErrorMessage="1" prompt="Automatically updated year based on year entered in January worksheet" sqref="AH1 AH17" xr:uid="{BBBC0914-C436-41FE-9017-2F6F821CFB50}"/>
    <dataValidation allowBlank="1" showInputMessage="1" showErrorMessage="1" prompt="Automatically calculates total number of days an employee was absent this month in this column" sqref="AH3 AH20" xr:uid="{F44D57FF-7422-44E7-9958-2D6B0ABD4757}"/>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3 B20" xr:uid="{CFD10D5A-AB3D-4289-94AB-23E6DB4DCC71}"/>
    <dataValidation allowBlank="1" showInputMessage="1" showErrorMessage="1" prompt="Month name for this absence schedule is in this cell. Absence totals for this month are in last cell of the table. Select employee names in table column B" sqref="B1 B17" xr:uid="{F6B2AAED-3407-4A1F-A78C-FB30D28FEB71}"/>
    <dataValidation allowBlank="1" showInputMessage="1" showErrorMessage="1" prompt="Days of the month in this row are automatically generated. Enter an employee's absence and absence type in each column for each day of the month. Blank means no absence" sqref="C3 C20" xr:uid="{7F97A1AE-BB8B-4D1F-9C47-26E118206A08}"/>
  </dataValidations>
  <pageMargins left="0.7" right="0.7" top="0.75" bottom="0.75" header="0.3" footer="0.3"/>
  <pageSetup orientation="portrait" horizontalDpi="300" verticalDpi="30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Sheet1!MonthName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cp:lastModifiedBy>
  <dcterms:created xsi:type="dcterms:W3CDTF">2020-05-15T06:27:56Z</dcterms:created>
  <dcterms:modified xsi:type="dcterms:W3CDTF">2020-05-22T04:25:46Z</dcterms:modified>
</cp:coreProperties>
</file>