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/>
  <mc:AlternateContent xmlns:mc="http://schemas.openxmlformats.org/markup-compatibility/2006">
    <mc:Choice Requires="x15">
      <x15ac:absPath xmlns:x15ac="http://schemas.microsoft.com/office/spreadsheetml/2010/11/ac" url="/Users/gravel/Private/f3/docs/assets/tables/"/>
    </mc:Choice>
  </mc:AlternateContent>
  <xr:revisionPtr revIDLastSave="0" documentId="13_ncr:1_{20831FA8-07F9-C14F-8BA3-5A6618626728}" xr6:coauthVersionLast="47" xr6:coauthVersionMax="47" xr10:uidLastSave="{00000000-0000-0000-0000-000000000000}"/>
  <bookViews>
    <workbookView xWindow="660" yWindow="680" windowWidth="25560" windowHeight="20400" xr2:uid="{3D076BE0-CA79-3448-855F-AD0FA0DCE9D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3" i="1" l="1"/>
  <c r="D44" i="1"/>
  <c r="E43" i="1"/>
  <c r="N55" i="1"/>
  <c r="N54" i="1"/>
  <c r="AI44" i="1"/>
  <c r="AI43" i="1" s="1"/>
  <c r="AI42" i="1" s="1"/>
  <c r="AI41" i="1" s="1"/>
  <c r="AI40" i="1" s="1"/>
  <c r="AI39" i="1" s="1"/>
  <c r="AI38" i="1" s="1"/>
  <c r="AI37" i="1" s="1"/>
  <c r="AI36" i="1" s="1"/>
  <c r="AI35" i="1" s="1"/>
  <c r="AI34" i="1" s="1"/>
  <c r="L52" i="1"/>
  <c r="L53" i="1" s="1"/>
  <c r="P53" i="1" s="1"/>
  <c r="K52" i="1"/>
  <c r="K53" i="1" s="1"/>
  <c r="N53" i="1" s="1"/>
  <c r="D43" i="1" l="1"/>
  <c r="P54" i="1"/>
  <c r="P55" i="1"/>
  <c r="Q54" i="1"/>
  <c r="E42" i="1"/>
  <c r="D42" i="1" s="1"/>
  <c r="Q55" i="1"/>
  <c r="N52" i="1"/>
  <c r="AI33" i="1"/>
  <c r="AI32" i="1" s="1"/>
  <c r="AI31" i="1" s="1"/>
  <c r="AI30" i="1" s="1"/>
  <c r="AI29" i="1" s="1"/>
  <c r="AI28" i="1" s="1"/>
  <c r="AI27" i="1" s="1"/>
  <c r="AI26" i="1" s="1"/>
  <c r="AI25" i="1" s="1"/>
  <c r="AI24" i="1" s="1"/>
  <c r="AI23" i="1" s="1"/>
  <c r="AI22" i="1" s="1"/>
  <c r="AI21" i="1" s="1"/>
  <c r="AI20" i="1" s="1"/>
  <c r="AI19" i="1" s="1"/>
  <c r="AI18" i="1" s="1"/>
  <c r="AI17" i="1" s="1"/>
  <c r="AI16" i="1" s="1"/>
  <c r="AI15" i="1" s="1"/>
  <c r="AI14" i="1" s="1"/>
  <c r="AI13" i="1" s="1"/>
  <c r="AI12" i="1" s="1"/>
  <c r="AI11" i="1" s="1"/>
  <c r="AI10" i="1" s="1"/>
  <c r="AI9" i="1" s="1"/>
  <c r="AI8" i="1" s="1"/>
  <c r="AI7" i="1" s="1"/>
  <c r="AI6" i="1" s="1"/>
  <c r="AI5" i="1" s="1"/>
  <c r="AI4" i="1" s="1"/>
  <c r="AI3" i="1" s="1"/>
  <c r="AI2" i="1" s="1"/>
  <c r="P52" i="1"/>
  <c r="E41" i="1" l="1"/>
  <c r="D41" i="1" s="1"/>
  <c r="E40" i="1" l="1"/>
  <c r="D40" i="1" s="1"/>
  <c r="E39" i="1" l="1"/>
  <c r="D39" i="1" s="1"/>
  <c r="E38" i="1" l="1"/>
  <c r="D38" i="1" s="1"/>
  <c r="E37" i="1" l="1"/>
  <c r="D37" i="1" s="1"/>
  <c r="E36" i="1" l="1"/>
  <c r="D36" i="1" s="1"/>
  <c r="E35" i="1" l="1"/>
  <c r="D35" i="1" s="1"/>
  <c r="E32" i="1" l="1"/>
  <c r="D32" i="1" s="1"/>
  <c r="E31" i="1" l="1"/>
  <c r="D31" i="1" s="1"/>
  <c r="E30" i="1" l="1"/>
  <c r="D30" i="1" s="1"/>
  <c r="E29" i="1" l="1"/>
  <c r="D29" i="1" s="1"/>
  <c r="E28" i="1" l="1"/>
  <c r="D28" i="1" s="1"/>
  <c r="E27" i="1" l="1"/>
  <c r="D27" i="1" s="1"/>
  <c r="E26" i="1" l="1"/>
  <c r="D26" i="1" s="1"/>
  <c r="E25" i="1" l="1"/>
  <c r="D25" i="1" s="1"/>
  <c r="E24" i="1" l="1"/>
  <c r="D24" i="1" s="1"/>
  <c r="E23" i="1" l="1"/>
  <c r="D23" i="1" s="1"/>
  <c r="E22" i="1" l="1"/>
  <c r="D22" i="1" s="1"/>
  <c r="E21" i="1" l="1"/>
  <c r="D21" i="1" s="1"/>
  <c r="E20" i="1" l="1"/>
  <c r="D20" i="1" s="1"/>
  <c r="E19" i="1" l="1"/>
  <c r="D19" i="1" s="1"/>
  <c r="E18" i="1" l="1"/>
  <c r="D18" i="1" s="1"/>
  <c r="E17" i="1" l="1"/>
  <c r="D17" i="1" s="1"/>
  <c r="E16" i="1" l="1"/>
  <c r="D16" i="1" s="1"/>
  <c r="E15" i="1" l="1"/>
  <c r="D15" i="1" s="1"/>
  <c r="E14" i="1" l="1"/>
  <c r="D14" i="1" s="1"/>
  <c r="E13" i="1" l="1"/>
  <c r="D13" i="1" s="1"/>
  <c r="E12" i="1" l="1"/>
  <c r="D12" i="1" s="1"/>
  <c r="E11" i="1" l="1"/>
  <c r="D11" i="1" s="1"/>
  <c r="E10" i="1" l="1"/>
  <c r="D10" i="1" s="1"/>
  <c r="E9" i="1" l="1"/>
  <c r="D9" i="1" s="1"/>
  <c r="E8" i="1" l="1"/>
  <c r="D8" i="1" s="1"/>
  <c r="E7" i="1" l="1"/>
  <c r="D7" i="1" s="1"/>
  <c r="E6" i="1" l="1"/>
  <c r="D6" i="1" s="1"/>
  <c r="E5" i="1" l="1"/>
  <c r="D5" i="1" s="1"/>
  <c r="E4" i="1" l="1"/>
  <c r="D4" i="1" s="1"/>
  <c r="E3" i="1" l="1"/>
  <c r="D3" i="1" s="1"/>
  <c r="E2" i="1" l="1"/>
  <c r="D2" i="1" l="1"/>
</calcChain>
</file>

<file path=xl/sharedStrings.xml><?xml version="1.0" encoding="utf-8"?>
<sst xmlns="http://schemas.openxmlformats.org/spreadsheetml/2006/main" count="385" uniqueCount="296">
  <si>
    <t>When</t>
  </si>
  <si>
    <t>Day of Week</t>
  </si>
  <si>
    <t>km/h</t>
  </si>
  <si>
    <t>Efficiency %</t>
  </si>
  <si>
    <t>Cal</t>
  </si>
  <si>
    <t>Monday</t>
  </si>
  <si>
    <t>Saturday</t>
  </si>
  <si>
    <t>Friday</t>
  </si>
  <si>
    <r>
      <t> </t>
    </r>
    <r>
      <rPr>
        <sz val="11"/>
        <color rgb="FFFF032E"/>
        <rFont val="Tahoma"/>
        <family val="2"/>
      </rPr>
      <t>My Great Divide - Day 42 - from Hachita to Antelope Wells - the LAST PUSH 💪!</t>
    </r>
  </si>
  <si>
    <t>4581.44 km so far ; more info + photos : https://siroccomeister.github.io/f3/blog/</t>
  </si>
  <si>
    <r>
      <t> </t>
    </r>
    <r>
      <rPr>
        <sz val="11"/>
        <color rgb="FFFF032E"/>
        <rFont val="Tahoma"/>
        <family val="2"/>
      </rPr>
      <t>My Great Divide - Day 41 - from Lake Roberts to Hachita</t>
    </r>
  </si>
  <si>
    <t>Thursday</t>
  </si>
  <si>
    <t>4509.11 km so far ; more info + photos : https://siroccomeister.github.io/f3/blog/</t>
  </si>
  <si>
    <r>
      <t> </t>
    </r>
    <r>
      <rPr>
        <sz val="11"/>
        <color rgb="FFFF032E"/>
        <rFont val="Tahoma"/>
        <family val="2"/>
      </rPr>
      <t>My Great Divide - Day 40 - from Beaverhead Ranch to Lake Roberts</t>
    </r>
  </si>
  <si>
    <t>Wednesday</t>
  </si>
  <si>
    <t>4320.66 km so far ; more info + photos : https://siroccomeister.github.io/f3/blog/</t>
  </si>
  <si>
    <r>
      <t> </t>
    </r>
    <r>
      <rPr>
        <sz val="11"/>
        <color rgb="FFFF032E"/>
        <rFont val="Tahoma"/>
        <family val="2"/>
      </rPr>
      <t>My Great Divide - Day 39 - from Pie Town to Beaverhead Ranch</t>
    </r>
  </si>
  <si>
    <t>Tuesday</t>
  </si>
  <si>
    <t>4016.95 km so far ; more info + photos : https://siroccomeister.github.io/f3/blog/</t>
  </si>
  <si>
    <r>
      <t> </t>
    </r>
    <r>
      <rPr>
        <sz val="11"/>
        <color rgb="FFFF032E"/>
        <rFont val="Tahoma"/>
        <family val="2"/>
      </rPr>
      <t>My Great Divide - Day 38 - from Milan to Alamo</t>
    </r>
  </si>
  <si>
    <t>4132.34 km so far ; more info + photos : https://siroccomeister.github.io/f3/blog/</t>
  </si>
  <si>
    <r>
      <t> </t>
    </r>
    <r>
      <rPr>
        <sz val="11"/>
        <color rgb="FFFF032E"/>
        <rFont val="Tahoma"/>
        <family val="2"/>
      </rPr>
      <t>My Great Divide - Day 37 - from Grants to Milan</t>
    </r>
  </si>
  <si>
    <t>Sunday</t>
  </si>
  <si>
    <t>4230.29 km so far ; more info + photos : https://siroccomeister.github.io/f3/blog/</t>
  </si>
  <si>
    <r>
      <t> </t>
    </r>
    <r>
      <rPr>
        <sz val="11"/>
        <color rgb="FFFF032E"/>
        <rFont val="Tahoma"/>
        <family val="2"/>
      </rPr>
      <t>My Great Divide - Day 36 - from Cuba to Cerro Alesna</t>
    </r>
  </si>
  <si>
    <t>3860.33 km so far ; more info + photos : https://siroccomeister.github.io/f3/blog/</t>
  </si>
  <si>
    <r>
      <t> </t>
    </r>
    <r>
      <rPr>
        <sz val="11"/>
        <color rgb="FFFF032E"/>
        <rFont val="Tahoma"/>
        <family val="2"/>
      </rPr>
      <t>My Great Divide - Day 35 - from Abiquiu to Cuba</t>
    </r>
  </si>
  <si>
    <t>3735.47 km so far ; more info + photos : https://siroccomeister.github.io/f3/blog/</t>
  </si>
  <si>
    <r>
      <t> </t>
    </r>
    <r>
      <rPr>
        <sz val="11"/>
        <color rgb="FFFF032E"/>
        <rFont val="Tahoma"/>
        <family val="2"/>
      </rPr>
      <t>My Great Divide - Day 34 - from Tierra Amarilla to Abiquiu</t>
    </r>
  </si>
  <si>
    <t>3610.56 km so far ; more info + photos : https://siroccomeister.github.io/f3/blog/</t>
  </si>
  <si>
    <r>
      <t> </t>
    </r>
    <r>
      <rPr>
        <sz val="11"/>
        <color rgb="FFFF032E"/>
        <rFont val="Tahoma"/>
        <family val="2"/>
      </rPr>
      <t>My Great Divide - Day 33 - from Chama to Tierra Amarilla</t>
    </r>
  </si>
  <si>
    <t>3522.56 km so far ; more info + photos : https://siroccomeister.github.io/f3/blog/</t>
  </si>
  <si>
    <r>
      <t> </t>
    </r>
    <r>
      <rPr>
        <sz val="11"/>
        <color rgb="FFFF032E"/>
        <rFont val="Tahoma"/>
        <family val="2"/>
      </rPr>
      <t>My Great Divide - Day 32 - from Del Norte to Chama</t>
    </r>
  </si>
  <si>
    <t>3405.6 km so far ; more info + photos : https://siroccomeister.github.io/f3/blog/</t>
  </si>
  <si>
    <r>
      <t> </t>
    </r>
    <r>
      <rPr>
        <sz val="11"/>
        <color rgb="FFFF032E"/>
        <rFont val="Tahoma"/>
        <family val="2"/>
      </rPr>
      <t>My Great Divide - Day 31 - from Saguache to Del Norte</t>
    </r>
  </si>
  <si>
    <t>3292.68 km so far ; more info + photos : https://siroccomeister.github.io/f3/blog/</t>
  </si>
  <si>
    <r>
      <t> </t>
    </r>
    <r>
      <rPr>
        <sz val="11"/>
        <color rgb="FFFF032E"/>
        <rFont val="Tahoma"/>
        <family val="2"/>
      </rPr>
      <t>My Great Divide - Day 30 - from Salida to Saguache</t>
    </r>
  </si>
  <si>
    <t>3215.59 km so far ; more info + photos : https://siroccomeister.github.io/f3/blog/</t>
  </si>
  <si>
    <r>
      <t> </t>
    </r>
    <r>
      <rPr>
        <sz val="11"/>
        <color rgb="FFFF032E"/>
        <rFont val="Tahoma"/>
        <family val="2"/>
      </rPr>
      <t>My Great Divide - Day 29 - from Salida to Salida</t>
    </r>
  </si>
  <si>
    <t>3092.56 km so far ; more info + photos : https://siroccomeister.github.io/f3/blog/</t>
  </si>
  <si>
    <r>
      <t> </t>
    </r>
    <r>
      <rPr>
        <sz val="11"/>
        <color rgb="FFFF032E"/>
        <rFont val="Tahoma"/>
        <family val="2"/>
      </rPr>
      <t>My Great Divide - Day 28 - from Hartsel to Salida</t>
    </r>
  </si>
  <si>
    <t>3059.89 km so far ; more info + photos : https://siroccomeister.github.io/f3/blog/</t>
  </si>
  <si>
    <r>
      <t> </t>
    </r>
    <r>
      <rPr>
        <sz val="11"/>
        <color rgb="FFFF032E"/>
        <rFont val="Tahoma"/>
        <family val="2"/>
      </rPr>
      <t>My Great Divide - Day 27 - from Hot Sulphur Springs to Hartsel</t>
    </r>
  </si>
  <si>
    <t>2980.41 km so far ; more info + photos : https://siroccomeister.github.io/f3/blog/</t>
  </si>
  <si>
    <r>
      <t> </t>
    </r>
    <r>
      <rPr>
        <sz val="11"/>
        <color rgb="FFFF032E"/>
        <rFont val="Tahoma"/>
        <family val="2"/>
      </rPr>
      <t>My Great Divide - Day 26 - from Steamboat Springs to Hot Sulphur Springs</t>
    </r>
  </si>
  <si>
    <t>2826.98 km so far ; more info + photos : https://siroccomeister.github.io/f3/blog/</t>
  </si>
  <si>
    <r>
      <t> </t>
    </r>
    <r>
      <rPr>
        <sz val="11"/>
        <color rgb="FFFF032E"/>
        <rFont val="Tahoma"/>
        <family val="2"/>
      </rPr>
      <t>My Great Divide - Day 25 - from Brush Mountain Lodge to Campground after Steamboat Springs</t>
    </r>
  </si>
  <si>
    <t>2720.38 km so far ; more info + photos : https://siroccomeister.github.io/f3/blog/</t>
  </si>
  <si>
    <r>
      <t> </t>
    </r>
    <r>
      <rPr>
        <sz val="11"/>
        <color rgb="FFFF032E"/>
        <rFont val="Tahoma"/>
        <family val="2"/>
      </rPr>
      <t>My Great Divide - Day 24 - from Sage Creek Rd to Brush Mountain Lodge</t>
    </r>
  </si>
  <si>
    <t>2585.01 km so far ; more info + photos : https://siroccomeister.github.io/f3/blog/</t>
  </si>
  <si>
    <r>
      <t> </t>
    </r>
    <r>
      <rPr>
        <sz val="11"/>
        <color rgb="FFFF032E"/>
        <rFont val="Tahoma"/>
        <family val="2"/>
      </rPr>
      <t>My Great Divide - Day 23 - from Rawlins to Sage Creek Rd</t>
    </r>
  </si>
  <si>
    <t>2496.71 km so far ; more info + photos : https://siroccomeister.github.io/f3/blog/</t>
  </si>
  <si>
    <r>
      <t> </t>
    </r>
    <r>
      <rPr>
        <sz val="11"/>
        <color rgb="FFFF032E"/>
        <rFont val="Tahoma"/>
        <family val="2"/>
      </rPr>
      <t>My Great Divide - Day 22 - from Diagnus Well to Rawlins</t>
    </r>
  </si>
  <si>
    <t>2448.39 km so far ; more info + photos : https://siroccomeister.github.io/f3/blog/</t>
  </si>
  <si>
    <r>
      <t> </t>
    </r>
    <r>
      <rPr>
        <sz val="11"/>
        <color rgb="FFFF032E"/>
        <rFont val="Tahoma"/>
        <family val="2"/>
      </rPr>
      <t>My Great Divide - Day 21 - from Pinedale to Diagnus Well</t>
    </r>
  </si>
  <si>
    <t>2266.64 km so far ; more info + photos : https://siroccomeister.github.io/f3/blog/</t>
  </si>
  <si>
    <r>
      <t> </t>
    </r>
    <r>
      <rPr>
        <sz val="11"/>
        <color rgb="FFFF032E"/>
        <rFont val="Tahoma"/>
        <family val="2"/>
      </rPr>
      <t>My Great Divide - Day 20 - from Union Pass to Pinedale</t>
    </r>
  </si>
  <si>
    <t>2090.4 km so far ; more info + photos : https://siroccomeister.github.io/f3/blog/</t>
  </si>
  <si>
    <r>
      <t> </t>
    </r>
    <r>
      <rPr>
        <sz val="11"/>
        <color rgb="FFFF032E"/>
        <rFont val="Tahoma"/>
        <family val="2"/>
      </rPr>
      <t>My Great Divide - Day 19 - from Buffalo Valley to Union Pass</t>
    </r>
  </si>
  <si>
    <t>1984.06 km so far ; more info + photos : https://siroccomeister.github.io/f3/blog/</t>
  </si>
  <si>
    <r>
      <t> </t>
    </r>
    <r>
      <rPr>
        <sz val="11"/>
        <color rgb="FFFF032E"/>
        <rFont val="Tahoma"/>
        <family val="2"/>
      </rPr>
      <t>My Great Divide - Day 18 - from Warm River to Buffalo Valley</t>
    </r>
  </si>
  <si>
    <t>1886.56 km so far ; more info + photos : https://siroccomeister.github.io/f3/blog/</t>
  </si>
  <si>
    <r>
      <t> </t>
    </r>
    <r>
      <rPr>
        <sz val="11"/>
        <color rgb="FFFF032E"/>
        <rFont val="Tahoma"/>
        <family val="2"/>
      </rPr>
      <t>My Great Divide - Day 17 - from Dubois to Warm River</t>
    </r>
  </si>
  <si>
    <t>1750.41 km so far ; more info + photos : https://siroccomeister.github.io/f3/blog/</t>
  </si>
  <si>
    <r>
      <t> </t>
    </r>
    <r>
      <rPr>
        <sz val="11"/>
        <color rgb="FFFF032E"/>
        <rFont val="Tahoma"/>
        <family val="2"/>
      </rPr>
      <t>My Great Divide - Day 15 - from Dillon to Dubois</t>
    </r>
  </si>
  <si>
    <t>1515.08 km so far ; more info + photos : https://siroccomeister.github.io/f3/blog/</t>
  </si>
  <si>
    <r>
      <t> </t>
    </r>
    <r>
      <rPr>
        <sz val="11"/>
        <color rgb="FFFF032E"/>
        <rFont val="Tahoma"/>
        <family val="2"/>
      </rPr>
      <t>My Great Divide - Day 16 - from Dillon to Dillon</t>
    </r>
  </si>
  <si>
    <t>1607.55 km so far ; more info + photos : https://siroccomeister.github.io/f3/blog/</t>
  </si>
  <si>
    <r>
      <t> </t>
    </r>
    <r>
      <rPr>
        <sz val="11"/>
        <color rgb="FFFF032E"/>
        <rFont val="Tahoma"/>
        <family val="2"/>
      </rPr>
      <t>My Great Divide - Day 14 - from Butte-Silver Bow (Balance) to Dillon</t>
    </r>
  </si>
  <si>
    <t>1383.92 km so far ; more info + photos : https://siroccomeister.github.io/f3/blog/</t>
  </si>
  <si>
    <r>
      <t> </t>
    </r>
    <r>
      <rPr>
        <sz val="11"/>
        <color rgb="FFFF032E"/>
        <rFont val="Tahoma"/>
        <family val="2"/>
      </rPr>
      <t>My Great Divide - Day 13 - from Butte to Butte-Silver Bow (Balance)</t>
    </r>
  </si>
  <si>
    <t>1306.41 km so far ; more info + photos : https://siroccomeister.github.io/f3/blog/</t>
  </si>
  <si>
    <t>1139.77 km so far ; more info + photos : https://siroccomeister.github.io/f3/blog/</t>
  </si>
  <si>
    <t>1241.75 km so far ; more info + photos : https://siroccomeister.github.io/f3/blog/</t>
  </si>
  <si>
    <r>
      <t> </t>
    </r>
    <r>
      <rPr>
        <sz val="11"/>
        <color rgb="FFFF032E"/>
        <rFont val="Tahoma"/>
        <family val="2"/>
      </rPr>
      <t>My Great Divide - Day 10 - from Seeley Lake to Helena Valley Northwest</t>
    </r>
  </si>
  <si>
    <t>1046.81 km so far ; more info + photos : https://siroccomeister.github.io/f3/blog/</t>
  </si>
  <si>
    <r>
      <t> </t>
    </r>
    <r>
      <rPr>
        <sz val="11"/>
        <color rgb="FFFF032E"/>
        <rFont val="Tahoma"/>
        <family val="2"/>
      </rPr>
      <t>My Great Divide - Day 9 - from Pablo to Seeley Lake</t>
    </r>
  </si>
  <si>
    <t>933.94 km so far ; more info + photos : https://siroccomeister.github.io/f3/blog/</t>
  </si>
  <si>
    <r>
      <t> </t>
    </r>
    <r>
      <rPr>
        <sz val="11"/>
        <color rgb="FFFF032E"/>
        <rFont val="Tahoma"/>
        <family val="2"/>
      </rPr>
      <t>My Great Divide - Day 8 - from Whitefish to Pablo</t>
    </r>
  </si>
  <si>
    <t>810.68 km so far ; more info + photos : https://siroccomeister.github.io/f3/blog/</t>
  </si>
  <si>
    <r>
      <t> </t>
    </r>
    <r>
      <rPr>
        <sz val="11"/>
        <color rgb="FFFF032E"/>
        <rFont val="Tahoma"/>
        <family val="2"/>
      </rPr>
      <t>My Great Divide - Day 7 - from Eureka to Whitefish</t>
    </r>
  </si>
  <si>
    <t>688.17 km so far ; more info + photos : https://siroccomeister.github.io/f3/blog/</t>
  </si>
  <si>
    <r>
      <t> </t>
    </r>
    <r>
      <rPr>
        <sz val="11"/>
        <color rgb="FFFF032E"/>
        <rFont val="Tahoma"/>
        <family val="2"/>
      </rPr>
      <t>My Great Divide - Day 6 - from Fernie to Eureka</t>
    </r>
  </si>
  <si>
    <t>558km so far ; more info + photos : https://siroccomeister.github.io/f3/blog/</t>
  </si>
  <si>
    <r>
      <t> </t>
    </r>
    <r>
      <rPr>
        <sz val="11"/>
        <color rgb="FFFF032E"/>
        <rFont val="Tahoma"/>
        <family val="2"/>
      </rPr>
      <t>My Great Divide - Day 5 - from Elkford to Fernie</t>
    </r>
  </si>
  <si>
    <t>more info + photos : https://siroccomeister.github.io/f3/blog/</t>
  </si>
  <si>
    <r>
      <t> </t>
    </r>
    <r>
      <rPr>
        <sz val="11"/>
        <color rgb="FFFF032E"/>
        <rFont val="Tahoma"/>
        <family val="2"/>
      </rPr>
      <t>My Great Divide - Day 4 - from Canmore to Elkford</t>
    </r>
  </si>
  <si>
    <r>
      <t> </t>
    </r>
    <r>
      <rPr>
        <sz val="11"/>
        <color rgb="FFFF032E"/>
        <rFont val="Tahoma"/>
        <family val="2"/>
      </rPr>
      <t>My Great Divide - Day 3 - from Banff to Spray Lake</t>
    </r>
  </si>
  <si>
    <r>
      <t> </t>
    </r>
    <r>
      <rPr>
        <sz val="11"/>
        <color rgb="FFFF032E"/>
        <rFont val="Tahoma"/>
        <family val="2"/>
      </rPr>
      <t>My Great Divide - Day 2 - from Seebe to Banff via Canmore / TCT</t>
    </r>
  </si>
  <si>
    <t>more info and photos : https://siroccomeister.github.io/f3/blog/</t>
  </si>
  <si>
    <r>
      <t> </t>
    </r>
    <r>
      <rPr>
        <sz val="11"/>
        <color rgb="FFFF032E"/>
        <rFont val="Tahoma"/>
        <family val="2"/>
      </rPr>
      <t>My Great Divide - day 1 - from Calgary to Seebe</t>
    </r>
  </si>
  <si>
    <t>more info : https://siroccomeister.github.io/f3/blog/</t>
  </si>
  <si>
    <t>Dist km</t>
  </si>
  <si>
    <t>Elv m</t>
  </si>
  <si>
    <t>Elapsed Time</t>
  </si>
  <si>
    <t>Moving Time</t>
  </si>
  <si>
    <t>Start Time</t>
  </si>
  <si>
    <t>Speed km/h</t>
  </si>
  <si>
    <t>Max Speed km/h</t>
  </si>
  <si>
    <t>Pace /km</t>
  </si>
  <si>
    <t>Elapsed Time Pace /km</t>
  </si>
  <si>
    <t>Max Pace /km</t>
  </si>
  <si>
    <t>Pace /100m</t>
  </si>
  <si>
    <t>Max Pace /100m</t>
  </si>
  <si>
    <t>Pwr W</t>
  </si>
  <si>
    <t>Elv High m</t>
  </si>
  <si>
    <t>Elv Low m</t>
  </si>
  <si>
    <t>Elev/Dist m/km</t>
  </si>
  <si>
    <t>Elev/Time m/h</t>
  </si>
  <si>
    <t>Energy kJ</t>
  </si>
  <si>
    <t>Dist start to end km</t>
  </si>
  <si>
    <t>Temp Celsius</t>
  </si>
  <si>
    <t>ZERO DAY</t>
  </si>
  <si>
    <r>
      <t> </t>
    </r>
    <r>
      <rPr>
        <sz val="11"/>
        <color rgb="FFFF032E"/>
        <rFont val="Tahoma"/>
        <family val="2"/>
      </rPr>
      <t>My Great Divide - Day 11 - from Helena Valley Northwest to Helena West Side</t>
    </r>
  </si>
  <si>
    <r>
      <t> </t>
    </r>
    <r>
      <rPr>
        <sz val="11"/>
        <color rgb="FFFF032E"/>
        <rFont val="Tahoma"/>
        <family val="2"/>
      </rPr>
      <t>My Great Divide - Day 12 - from Helena West Side to Butte</t>
    </r>
  </si>
  <si>
    <t>1 ZERO DAY</t>
  </si>
  <si>
    <t>4 REST DAYS</t>
  </si>
  <si>
    <t>TOTAL TRIP : adding 2 days : 39 RIDING DAYS since CALGARY</t>
  </si>
  <si>
    <t>TOTAL KM FROM BANFF</t>
  </si>
  <si>
    <t>TOTAL KM FROM CALGARY</t>
  </si>
  <si>
    <r>
      <t xml:space="preserve">TOTAL FULL RIDING DAYS from BANFF : 39 - 2 = </t>
    </r>
    <r>
      <rPr>
        <sz val="11"/>
        <color rgb="FFFF0000"/>
        <rFont val="Tahoma"/>
        <family val="2"/>
      </rPr>
      <t>37 DAYS + 1 ZERO DAY</t>
    </r>
    <r>
      <rPr>
        <sz val="11"/>
        <color rgb="FF000000"/>
        <rFont val="Tahoma"/>
        <family val="2"/>
      </rPr>
      <t xml:space="preserve"> or</t>
    </r>
    <r>
      <rPr>
        <b/>
        <sz val="11"/>
        <color rgb="FF000000"/>
        <rFont val="Tahoma"/>
        <family val="2"/>
      </rPr>
      <t xml:space="preserve"> 35 DAYS + 4 REST DAYS + 1 ZERO DAY</t>
    </r>
  </si>
  <si>
    <t>REST DAY</t>
  </si>
  <si>
    <t>RIDE</t>
  </si>
  <si>
    <t>LAMA RANCH</t>
  </si>
  <si>
    <t>mD+/h</t>
  </si>
  <si>
    <t>Track</t>
  </si>
  <si>
    <t>Highlights</t>
  </si>
  <si>
    <t>Calgary to Seebe via Highway</t>
  </si>
  <si>
    <t>Banff, Grand Depart, Spray Lake</t>
  </si>
  <si>
    <t>Spray Lake, Elkford</t>
  </si>
  <si>
    <t>Elkford, Fernie</t>
  </si>
  <si>
    <t>Fernie, US Border, Eureka</t>
  </si>
  <si>
    <t>Eureka, Bicycle Station, Red Meadow Lake, Whitefish</t>
  </si>
  <si>
    <t>BUTTS CABIN?</t>
  </si>
  <si>
    <t>GALTON PASS?</t>
  </si>
  <si>
    <t>State</t>
  </si>
  <si>
    <t>Alberta</t>
  </si>
  <si>
    <t>British Columbia</t>
  </si>
  <si>
    <t>Montana</t>
  </si>
  <si>
    <t>Lama Ranch</t>
  </si>
  <si>
    <t>Butte</t>
  </si>
  <si>
    <t>DAYS &gt;&gt;</t>
  </si>
  <si>
    <t>BANFF &gt;&gt; time in seconds from CSV export to help compute total avg times</t>
  </si>
  <si>
    <t>CALGARY &gt;&gt; time in seconds from CSV export to help compute total avg times</t>
  </si>
  <si>
    <t>hours/day</t>
  </si>
  <si>
    <t>Seebe, Trans Canada Trail, Canmore, Banff</t>
  </si>
  <si>
    <t>Strava Name</t>
  </si>
  <si>
    <t>Blog#</t>
  </si>
  <si>
    <t>Hachita</t>
  </si>
  <si>
    <t>Antelope Wells</t>
  </si>
  <si>
    <t>Lake Roberts</t>
  </si>
  <si>
    <t>Pie Town</t>
  </si>
  <si>
    <t>Beaverhead Ranch</t>
  </si>
  <si>
    <t>Cuba</t>
  </si>
  <si>
    <t>Grants</t>
  </si>
  <si>
    <t>Cerro Alesna</t>
  </si>
  <si>
    <t>Abiquiu</t>
  </si>
  <si>
    <t>Del Norte</t>
  </si>
  <si>
    <t>Salida</t>
  </si>
  <si>
    <t>Hartsel</t>
  </si>
  <si>
    <t>Climb…</t>
  </si>
  <si>
    <t>KM cumulative</t>
  </si>
  <si>
    <t>Day</t>
  </si>
  <si>
    <t>Zero Day</t>
  </si>
  <si>
    <t>Day 42</t>
  </si>
  <si>
    <t>Day 41</t>
  </si>
  <si>
    <t>Day 40</t>
  </si>
  <si>
    <t>Day 39</t>
  </si>
  <si>
    <t>Day 38</t>
  </si>
  <si>
    <t>Day 37</t>
  </si>
  <si>
    <t>Day 36</t>
  </si>
  <si>
    <t>Day 35</t>
  </si>
  <si>
    <t>Day 34</t>
  </si>
  <si>
    <t>Day 33</t>
  </si>
  <si>
    <t>Day 32</t>
  </si>
  <si>
    <t>Day 31</t>
  </si>
  <si>
    <t>Day 30</t>
  </si>
  <si>
    <t>Day 29</t>
  </si>
  <si>
    <t>Day 28</t>
  </si>
  <si>
    <t>Day 27</t>
  </si>
  <si>
    <t>Day 26</t>
  </si>
  <si>
    <t>Day 25</t>
  </si>
  <si>
    <t>Day 24</t>
  </si>
  <si>
    <t>Day 23</t>
  </si>
  <si>
    <t>Day 22</t>
  </si>
  <si>
    <t>Day 21</t>
  </si>
  <si>
    <t>Day 20</t>
  </si>
  <si>
    <t>Day 19</t>
  </si>
  <si>
    <t>Day 18</t>
  </si>
  <si>
    <t>Day 17</t>
  </si>
  <si>
    <t>Day 16</t>
  </si>
  <si>
    <t>Day 15</t>
  </si>
  <si>
    <t>Day 14</t>
  </si>
  <si>
    <t>Day 13</t>
  </si>
  <si>
    <t>Day 12</t>
  </si>
  <si>
    <t>Day 11</t>
  </si>
  <si>
    <t>Day 10</t>
  </si>
  <si>
    <t>Day 9</t>
  </si>
  <si>
    <t>Day 8</t>
  </si>
  <si>
    <t>Day 7</t>
  </si>
  <si>
    <t>Day 6</t>
  </si>
  <si>
    <t>Day 5</t>
  </si>
  <si>
    <t>Day 4</t>
  </si>
  <si>
    <t>Day 3</t>
  </si>
  <si>
    <t>Day 2</t>
  </si>
  <si>
    <t>Day 1</t>
  </si>
  <si>
    <t>remove after</t>
  </si>
  <si>
    <t>Strava Description</t>
  </si>
  <si>
    <t>Type</t>
  </si>
  <si>
    <t>n/a</t>
  </si>
  <si>
    <t>Helena</t>
  </si>
  <si>
    <t>Blog title</t>
  </si>
  <si>
    <t>day1</t>
  </si>
  <si>
    <t>day2</t>
  </si>
  <si>
    <t>day39</t>
  </si>
  <si>
    <t>day38</t>
  </si>
  <si>
    <t>day37</t>
  </si>
  <si>
    <t>day36</t>
  </si>
  <si>
    <t>day35</t>
  </si>
  <si>
    <t>day34</t>
  </si>
  <si>
    <t>day33</t>
  </si>
  <si>
    <t>day32</t>
  </si>
  <si>
    <t>day31</t>
  </si>
  <si>
    <t>day30</t>
  </si>
  <si>
    <t>day29</t>
  </si>
  <si>
    <t>day28</t>
  </si>
  <si>
    <t>day27</t>
  </si>
  <si>
    <t>day26</t>
  </si>
  <si>
    <t>day25</t>
  </si>
  <si>
    <t>day24</t>
  </si>
  <si>
    <t>day23</t>
  </si>
  <si>
    <t>day22</t>
  </si>
  <si>
    <t>day21</t>
  </si>
  <si>
    <t>day20</t>
  </si>
  <si>
    <t>day19</t>
  </si>
  <si>
    <t>day18</t>
  </si>
  <si>
    <t>day17</t>
  </si>
  <si>
    <t>day16</t>
  </si>
  <si>
    <t>day15</t>
  </si>
  <si>
    <t>day14</t>
  </si>
  <si>
    <t>day13</t>
  </si>
  <si>
    <t>day12</t>
  </si>
  <si>
    <t>day11</t>
  </si>
  <si>
    <t>day10</t>
  </si>
  <si>
    <t>day9</t>
  </si>
  <si>
    <t>day8</t>
  </si>
  <si>
    <t>day7</t>
  </si>
  <si>
    <t>day6</t>
  </si>
  <si>
    <t>day5</t>
  </si>
  <si>
    <t>day4</t>
  </si>
  <si>
    <t>day3</t>
  </si>
  <si>
    <t>day41</t>
  </si>
  <si>
    <t>day40</t>
  </si>
  <si>
    <t>day42</t>
  </si>
  <si>
    <t>day43</t>
  </si>
  <si>
    <t>Sunset Post</t>
  </si>
  <si>
    <t>Camaraderie</t>
  </si>
  <si>
    <t>Pie Town and Toaster House</t>
  </si>
  <si>
    <t>Deserticus</t>
  </si>
  <si>
    <t>Abiquiu to Cuba</t>
  </si>
  <si>
    <t>Abiquiu Lodge</t>
  </si>
  <si>
    <t>Land of enchantement - really?</t>
  </si>
  <si>
    <t>Altus Maximus</t>
  </si>
  <si>
    <t>Del Norte - le Colorado sauvage</t>
  </si>
  <si>
    <t>Cow-Girl</t>
  </si>
  <si>
    <t>Salida et un peu de repos</t>
  </si>
  <si>
    <t>Boreas Pass 3'500m</t>
  </si>
  <si>
    <t>le Colorado a du relief!</t>
  </si>
  <si>
    <t>Leaving Brush Mountain Lodge</t>
  </si>
  <si>
    <t>Hello Colorado!</t>
  </si>
  <si>
    <t>Ça déraille à Rawlins</t>
  </si>
  <si>
    <t>The Great Basin #2</t>
  </si>
  <si>
    <t>The Great Basin</t>
  </si>
  <si>
    <t>Pinendale</t>
  </si>
  <si>
    <t>Togwotee et Union Pass</t>
  </si>
  <si>
    <t>Welcome in Wyoming</t>
  </si>
  <si>
    <t>Old Oregon Short Line</t>
  </si>
  <si>
    <t>Today is a good day</t>
  </si>
  <si>
    <t>Orages</t>
  </si>
  <si>
    <t>Fleecer Ridge</t>
  </si>
  <si>
    <t>2 semaines</t>
  </si>
  <si>
    <t>Lava Mountain and Butte</t>
  </si>
  <si>
    <t>Helena et Park Lake</t>
  </si>
  <si>
    <t>1'000km</t>
  </si>
  <si>
    <t>Alpaca Farm</t>
  </si>
  <si>
    <t>2075mD+</t>
  </si>
  <si>
    <t>Camping chez Swan!</t>
  </si>
  <si>
    <t>une semaine déjà!</t>
  </si>
  <si>
    <t>49ème parallèle</t>
  </si>
  <si>
    <t>the Titan</t>
  </si>
  <si>
    <t>the King</t>
  </si>
  <si>
    <t>Le jour du Grand Départ</t>
  </si>
  <si>
    <t>Arrivée à Banff</t>
  </si>
  <si>
    <t>On fait pas le malin le 1er jour</t>
  </si>
  <si>
    <t>Antelope Wells : clap de fin. Vraiment ?</t>
  </si>
  <si>
    <t>From BANFF = 40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</si>
</sst>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rgb="FF000000"/>
      <name val="Tahoma"/>
      <family val="2"/>
    </font>
    <font>
      <sz val="11"/>
      <color rgb="FFFF032E"/>
      <name val="Tahoma"/>
      <family val="2"/>
    </font>
    <font>
      <sz val="11"/>
      <color rgb="FFFF0000"/>
      <name val="Tahoma"/>
      <family val="2"/>
    </font>
    <font>
      <b/>
      <sz val="11"/>
      <color rgb="FF000000"/>
      <name val="Tahoma"/>
      <family val="2"/>
    </font>
    <font>
      <b/>
      <sz val="12"/>
      <color theme="1"/>
      <name val="Aptos Narrow"/>
      <scheme val="minor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9">
    <xf numFmtId="0" fontId="0" fillId="0" borderId="0" xfId="0"/>
    <xf numFmtId="0" fontId="2" fillId="0" borderId="0" xfId="0" applyFont="1"/>
    <xf numFmtId="21" fontId="2" fillId="0" borderId="0" xfId="0" applyNumberFormat="1" applyFont="1"/>
    <xf numFmtId="20" fontId="2" fillId="0" borderId="0" xfId="0" applyNumberFormat="1" applyFont="1"/>
    <xf numFmtId="14" fontId="2" fillId="0" borderId="0" xfId="0" applyNumberFormat="1" applyFont="1"/>
    <xf numFmtId="22" fontId="0" fillId="0" borderId="0" xfId="0" applyNumberFormat="1"/>
    <xf numFmtId="21" fontId="2" fillId="2" borderId="0" xfId="0" applyNumberFormat="1" applyFont="1" applyFill="1"/>
    <xf numFmtId="0" fontId="2" fillId="0" borderId="0" xfId="0" applyFont="1" applyAlignment="1">
      <alignment horizontal="right"/>
    </xf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43" fontId="0" fillId="0" borderId="0" xfId="0" applyNumberFormat="1"/>
    <xf numFmtId="0" fontId="4" fillId="0" borderId="0" xfId="0" applyFont="1"/>
    <xf numFmtId="2" fontId="0" fillId="0" borderId="0" xfId="0" applyNumberFormat="1"/>
    <xf numFmtId="0" fontId="6" fillId="0" borderId="0" xfId="0" applyFont="1"/>
    <xf numFmtId="0" fontId="6" fillId="2" borderId="0" xfId="0" applyFont="1" applyFill="1"/>
    <xf numFmtId="0" fontId="6" fillId="3" borderId="0" xfId="0" applyFont="1" applyFill="1"/>
    <xf numFmtId="0" fontId="6" fillId="0" borderId="0" xfId="1" applyNumberFormat="1" applyFont="1" applyAlignment="1">
      <alignment horizontal="right"/>
    </xf>
    <xf numFmtId="0" fontId="0" fillId="0" borderId="0" xfId="1" applyNumberFormat="1" applyFont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7B946-75B5-864A-A3A5-6F8B2DC55CE3}">
  <dimension ref="A1:AI55"/>
  <sheetViews>
    <sheetView tabSelected="1" topLeftCell="G7" workbookViewId="0">
      <selection activeCell="H33" sqref="H33"/>
    </sheetView>
  </sheetViews>
  <sheetFormatPr baseColWidth="10" defaultRowHeight="16" x14ac:dyDescent="0.2"/>
  <cols>
    <col min="1" max="1" width="8.33203125" bestFit="1" customWidth="1"/>
    <col min="2" max="2" width="16.1640625" customWidth="1"/>
    <col min="3" max="3" width="11.5" customWidth="1"/>
    <col min="4" max="4" width="8.6640625" bestFit="1" customWidth="1"/>
    <col min="5" max="5" width="12.1640625" customWidth="1"/>
    <col min="6" max="6" width="8.1640625" customWidth="1"/>
    <col min="7" max="7" width="35" customWidth="1"/>
    <col min="8" max="8" width="47.83203125" customWidth="1"/>
    <col min="9" max="9" width="18.83203125" customWidth="1"/>
    <col min="10" max="10" width="86" customWidth="1"/>
    <col min="13" max="13" width="11.6640625" customWidth="1"/>
    <col min="14" max="14" width="11.33203125" customWidth="1"/>
    <col min="15" max="15" width="9.33203125" bestFit="1" customWidth="1"/>
    <col min="18" max="18" width="14.1640625" bestFit="1" customWidth="1"/>
    <col min="20" max="20" width="19.5" bestFit="1" customWidth="1"/>
    <col min="21" max="21" width="12.1640625" bestFit="1" customWidth="1"/>
    <col min="22" max="22" width="10.6640625" bestFit="1" customWidth="1"/>
    <col min="23" max="23" width="14.33203125" bestFit="1" customWidth="1"/>
    <col min="28" max="28" width="13.33203125" bestFit="1" customWidth="1"/>
    <col min="29" max="29" width="12.5" bestFit="1" customWidth="1"/>
    <col min="30" max="30" width="11.83203125" bestFit="1" customWidth="1"/>
    <col min="33" max="33" width="16.83203125" bestFit="1" customWidth="1"/>
    <col min="34" max="34" width="69.33203125" bestFit="1" customWidth="1"/>
    <col min="35" max="35" width="13.1640625" style="18" bestFit="1" customWidth="1"/>
  </cols>
  <sheetData>
    <row r="1" spans="1:35" s="14" customFormat="1" x14ac:dyDescent="0.2">
      <c r="A1" s="14" t="s">
        <v>162</v>
      </c>
      <c r="B1" s="14" t="s">
        <v>0</v>
      </c>
      <c r="C1" s="14" t="s">
        <v>208</v>
      </c>
      <c r="D1" s="14" t="s">
        <v>125</v>
      </c>
      <c r="E1" s="16" t="s">
        <v>206</v>
      </c>
      <c r="F1" s="14" t="s">
        <v>147</v>
      </c>
      <c r="G1" s="14" t="s">
        <v>211</v>
      </c>
      <c r="H1" s="14" t="s">
        <v>126</v>
      </c>
      <c r="I1" s="14" t="s">
        <v>135</v>
      </c>
      <c r="J1" s="14" t="s">
        <v>146</v>
      </c>
      <c r="K1" s="15" t="s">
        <v>92</v>
      </c>
      <c r="L1" s="15" t="s">
        <v>93</v>
      </c>
      <c r="M1" s="16" t="s">
        <v>94</v>
      </c>
      <c r="N1" s="16" t="s">
        <v>95</v>
      </c>
      <c r="O1" s="15" t="s">
        <v>96</v>
      </c>
      <c r="P1" s="14" t="s">
        <v>1</v>
      </c>
      <c r="Q1" s="14" t="s">
        <v>97</v>
      </c>
      <c r="R1" s="14" t="s">
        <v>98</v>
      </c>
      <c r="S1" s="14" t="s">
        <v>99</v>
      </c>
      <c r="T1" s="14" t="s">
        <v>100</v>
      </c>
      <c r="U1" s="14" t="s">
        <v>101</v>
      </c>
      <c r="V1" s="14" t="s">
        <v>102</v>
      </c>
      <c r="W1" s="14" t="s">
        <v>103</v>
      </c>
      <c r="X1" s="14" t="s">
        <v>104</v>
      </c>
      <c r="Y1" s="14" t="s">
        <v>105</v>
      </c>
      <c r="Z1" s="14" t="s">
        <v>106</v>
      </c>
      <c r="AA1" s="14" t="s">
        <v>3</v>
      </c>
      <c r="AB1" s="14" t="s">
        <v>107</v>
      </c>
      <c r="AC1" s="14" t="s">
        <v>108</v>
      </c>
      <c r="AD1" s="14" t="s">
        <v>111</v>
      </c>
      <c r="AE1" s="14" t="s">
        <v>4</v>
      </c>
      <c r="AF1" s="14" t="s">
        <v>109</v>
      </c>
      <c r="AG1" s="14" t="s">
        <v>110</v>
      </c>
      <c r="AH1" s="14" t="s">
        <v>207</v>
      </c>
      <c r="AI1" s="17" t="s">
        <v>161</v>
      </c>
    </row>
    <row r="2" spans="1:35" x14ac:dyDescent="0.2">
      <c r="A2" t="s">
        <v>164</v>
      </c>
      <c r="B2" s="5">
        <v>45541.271261574075</v>
      </c>
      <c r="C2" s="5" t="s">
        <v>121</v>
      </c>
      <c r="D2" s="5" t="str">
        <f t="shared" ref="D2:D43" si="0">"gpxday"&amp;E2</f>
        <v>gpxday42</v>
      </c>
      <c r="E2">
        <f t="shared" ref="E2:E42" si="1">E3+1</f>
        <v>42</v>
      </c>
      <c r="F2" t="s">
        <v>254</v>
      </c>
      <c r="G2" t="s">
        <v>255</v>
      </c>
      <c r="H2" s="5" t="s">
        <v>149</v>
      </c>
      <c r="I2" s="5"/>
      <c r="J2" s="1" t="s">
        <v>8</v>
      </c>
      <c r="K2" s="1">
        <v>72.33</v>
      </c>
      <c r="L2" s="1">
        <v>165</v>
      </c>
      <c r="M2" s="2">
        <v>0.14210648148148147</v>
      </c>
      <c r="N2" s="6">
        <v>0.13082175925925926</v>
      </c>
      <c r="O2" s="2">
        <v>0.27126157407407409</v>
      </c>
      <c r="P2" s="1" t="s">
        <v>7</v>
      </c>
      <c r="Q2" s="1">
        <v>23</v>
      </c>
      <c r="R2" s="1">
        <v>35.4</v>
      </c>
      <c r="S2" s="3">
        <v>0.10833333333333334</v>
      </c>
      <c r="T2" s="3">
        <v>0.11805555555555555</v>
      </c>
      <c r="U2" s="3">
        <v>7.0833333333333331E-2</v>
      </c>
      <c r="V2" s="3">
        <v>1.1111111111111112E-2</v>
      </c>
      <c r="W2" s="3">
        <v>6.9444444444444441E-3</v>
      </c>
      <c r="X2" s="1">
        <v>129</v>
      </c>
      <c r="Y2" s="1">
        <v>1440</v>
      </c>
      <c r="Z2" s="1">
        <v>1316</v>
      </c>
      <c r="AA2" s="1">
        <v>92.1</v>
      </c>
      <c r="AB2" s="1">
        <v>2.2999999999999998</v>
      </c>
      <c r="AC2" s="1">
        <v>53</v>
      </c>
      <c r="AD2" s="1">
        <v>23</v>
      </c>
      <c r="AE2" s="1">
        <v>2013</v>
      </c>
      <c r="AF2" s="1">
        <v>1454</v>
      </c>
      <c r="AG2" s="1">
        <v>67.459999999999994</v>
      </c>
      <c r="AH2" s="1" t="s">
        <v>9</v>
      </c>
      <c r="AI2" s="18">
        <f t="shared" ref="AI2:AI42" si="2">AI3+K2</f>
        <v>4581.2200000000012</v>
      </c>
    </row>
    <row r="3" spans="1:35" x14ac:dyDescent="0.2">
      <c r="A3" t="s">
        <v>165</v>
      </c>
      <c r="B3" s="5">
        <v>45540.331388888888</v>
      </c>
      <c r="C3" s="4" t="s">
        <v>122</v>
      </c>
      <c r="D3" s="5" t="str">
        <f t="shared" si="0"/>
        <v>gpxday41</v>
      </c>
      <c r="E3">
        <f t="shared" si="1"/>
        <v>41</v>
      </c>
      <c r="F3" t="s">
        <v>253</v>
      </c>
      <c r="G3" t="s">
        <v>294</v>
      </c>
      <c r="H3" s="5" t="s">
        <v>148</v>
      </c>
      <c r="I3" s="5"/>
      <c r="J3" s="1" t="s">
        <v>10</v>
      </c>
      <c r="K3" s="1">
        <v>188.45</v>
      </c>
      <c r="L3" s="1">
        <v>1592</v>
      </c>
      <c r="M3" s="2">
        <v>0.54045138888888888</v>
      </c>
      <c r="N3" s="2">
        <v>0.41767361111111112</v>
      </c>
      <c r="O3" s="2">
        <v>0.3313888888888889</v>
      </c>
      <c r="P3" s="1" t="s">
        <v>11</v>
      </c>
      <c r="Q3" s="1">
        <v>18.8</v>
      </c>
      <c r="R3" s="1">
        <v>59.6</v>
      </c>
      <c r="S3" s="3">
        <v>0.13333333333333333</v>
      </c>
      <c r="T3" s="3">
        <v>0.17222222222222222</v>
      </c>
      <c r="U3" s="3">
        <v>4.1666666666666664E-2</v>
      </c>
      <c r="V3" s="3">
        <v>1.3194444444444444E-2</v>
      </c>
      <c r="W3" s="3">
        <v>4.1666666666666666E-3</v>
      </c>
      <c r="X3" s="1">
        <v>103</v>
      </c>
      <c r="Y3" s="1">
        <v>2290</v>
      </c>
      <c r="Z3" s="1">
        <v>1344</v>
      </c>
      <c r="AA3" s="1">
        <v>77.3</v>
      </c>
      <c r="AB3" s="1">
        <v>8.4</v>
      </c>
      <c r="AC3" s="1">
        <v>159</v>
      </c>
      <c r="AD3" s="1">
        <v>30</v>
      </c>
      <c r="AE3" s="1">
        <v>5682</v>
      </c>
      <c r="AF3" s="1">
        <v>3699</v>
      </c>
      <c r="AG3" s="1">
        <v>124.86</v>
      </c>
      <c r="AH3" s="1" t="s">
        <v>12</v>
      </c>
      <c r="AI3" s="18">
        <f t="shared" si="2"/>
        <v>4508.8900000000012</v>
      </c>
    </row>
    <row r="4" spans="1:35" x14ac:dyDescent="0.2">
      <c r="A4" t="s">
        <v>166</v>
      </c>
      <c r="B4" s="5">
        <v>45539.361481481479</v>
      </c>
      <c r="C4" s="4" t="s">
        <v>122</v>
      </c>
      <c r="D4" s="5" t="str">
        <f t="shared" si="0"/>
        <v>gpxday40</v>
      </c>
      <c r="E4">
        <f t="shared" si="1"/>
        <v>40</v>
      </c>
      <c r="F4" s="5" t="s">
        <v>251</v>
      </c>
      <c r="G4" t="s">
        <v>148</v>
      </c>
      <c r="H4" s="5" t="s">
        <v>150</v>
      </c>
      <c r="I4" s="5"/>
      <c r="J4" s="1" t="s">
        <v>13</v>
      </c>
      <c r="K4" s="1">
        <v>90.37</v>
      </c>
      <c r="L4" s="1">
        <v>1578</v>
      </c>
      <c r="M4" s="2">
        <v>0.41324074074074074</v>
      </c>
      <c r="N4" s="2">
        <v>0.22233796296296296</v>
      </c>
      <c r="O4" s="2">
        <v>0.36148148148148146</v>
      </c>
      <c r="P4" s="1" t="s">
        <v>14</v>
      </c>
      <c r="Q4" s="1">
        <v>16.899999999999999</v>
      </c>
      <c r="R4" s="1">
        <v>59.2</v>
      </c>
      <c r="S4" s="3">
        <v>0.14791666666666667</v>
      </c>
      <c r="T4" s="3">
        <v>0.27430555555555558</v>
      </c>
      <c r="U4" s="3">
        <v>4.2361111111111113E-2</v>
      </c>
      <c r="V4" s="3">
        <v>1.4583333333333334E-2</v>
      </c>
      <c r="W4" s="3">
        <v>4.1666666666666666E-3</v>
      </c>
      <c r="X4" s="1">
        <v>115</v>
      </c>
      <c r="Y4" s="1">
        <v>2434</v>
      </c>
      <c r="Z4" s="1">
        <v>1828</v>
      </c>
      <c r="AA4" s="1">
        <v>53.8</v>
      </c>
      <c r="AB4" s="1">
        <v>17.5</v>
      </c>
      <c r="AC4" s="1">
        <v>296</v>
      </c>
      <c r="AD4" s="1">
        <v>29</v>
      </c>
      <c r="AE4" s="1">
        <v>3425</v>
      </c>
      <c r="AF4" s="1">
        <v>2209</v>
      </c>
      <c r="AG4" s="1">
        <v>44.35</v>
      </c>
      <c r="AH4" s="1" t="s">
        <v>15</v>
      </c>
      <c r="AI4" s="18">
        <f t="shared" si="2"/>
        <v>4320.4400000000014</v>
      </c>
    </row>
    <row r="5" spans="1:35" x14ac:dyDescent="0.2">
      <c r="A5" t="s">
        <v>167</v>
      </c>
      <c r="B5" s="5">
        <v>45538.317199074074</v>
      </c>
      <c r="C5" s="4" t="s">
        <v>122</v>
      </c>
      <c r="D5" s="5" t="str">
        <f t="shared" si="0"/>
        <v>gpxday39</v>
      </c>
      <c r="E5">
        <f t="shared" si="1"/>
        <v>39</v>
      </c>
      <c r="F5" s="5" t="s">
        <v>252</v>
      </c>
      <c r="G5" t="s">
        <v>256</v>
      </c>
      <c r="H5" s="5" t="s">
        <v>152</v>
      </c>
      <c r="I5" s="5"/>
      <c r="J5" s="1" t="s">
        <v>16</v>
      </c>
      <c r="K5" s="1">
        <v>156.62</v>
      </c>
      <c r="L5" s="1">
        <v>1241</v>
      </c>
      <c r="M5" s="2">
        <v>0.40164351851851854</v>
      </c>
      <c r="N5" s="2">
        <v>0.32800925925925928</v>
      </c>
      <c r="O5" s="2">
        <v>0.31719907407407405</v>
      </c>
      <c r="P5" s="1" t="s">
        <v>17</v>
      </c>
      <c r="Q5" s="1">
        <v>19.899999999999999</v>
      </c>
      <c r="R5" s="1">
        <v>46.6</v>
      </c>
      <c r="S5" s="3">
        <v>0.12569444444444444</v>
      </c>
      <c r="T5" s="3">
        <v>0.15416666666666667</v>
      </c>
      <c r="U5" s="3">
        <v>5.347222222222222E-2</v>
      </c>
      <c r="V5" s="3">
        <v>1.2500000000000001E-2</v>
      </c>
      <c r="W5" s="3">
        <v>5.5555555555555558E-3</v>
      </c>
      <c r="X5" s="1">
        <v>108</v>
      </c>
      <c r="Y5" s="1">
        <v>2529</v>
      </c>
      <c r="Z5" s="1">
        <v>2052</v>
      </c>
      <c r="AA5" s="1">
        <v>81.7</v>
      </c>
      <c r="AB5" s="1">
        <v>7.9</v>
      </c>
      <c r="AC5" s="1">
        <v>158</v>
      </c>
      <c r="AD5" s="1">
        <v>26</v>
      </c>
      <c r="AE5" s="1">
        <v>4736</v>
      </c>
      <c r="AF5" s="1">
        <v>3054</v>
      </c>
      <c r="AG5" s="1">
        <v>96.3</v>
      </c>
      <c r="AH5" s="12" t="s">
        <v>18</v>
      </c>
      <c r="AI5" s="18">
        <f t="shared" si="2"/>
        <v>4230.0700000000015</v>
      </c>
    </row>
    <row r="6" spans="1:35" x14ac:dyDescent="0.2">
      <c r="A6" t="s">
        <v>168</v>
      </c>
      <c r="B6" s="5">
        <v>45537.330150462964</v>
      </c>
      <c r="C6" s="4" t="s">
        <v>122</v>
      </c>
      <c r="D6" s="5" t="str">
        <f t="shared" si="0"/>
        <v>gpxday38</v>
      </c>
      <c r="E6">
        <f t="shared" si="1"/>
        <v>38</v>
      </c>
      <c r="F6" s="5" t="s">
        <v>214</v>
      </c>
      <c r="G6" t="s">
        <v>152</v>
      </c>
      <c r="H6" s="5" t="s">
        <v>151</v>
      </c>
      <c r="I6" s="5"/>
      <c r="J6" s="1" t="s">
        <v>19</v>
      </c>
      <c r="K6" s="1">
        <v>115.39</v>
      </c>
      <c r="L6" s="1">
        <v>824</v>
      </c>
      <c r="M6" s="2">
        <v>0.4037384259259259</v>
      </c>
      <c r="N6" s="2">
        <v>0.2633564814814815</v>
      </c>
      <c r="O6" s="2">
        <v>0.33015046296296297</v>
      </c>
      <c r="P6" s="1" t="s">
        <v>5</v>
      </c>
      <c r="Q6" s="1">
        <v>18.3</v>
      </c>
      <c r="R6" s="1">
        <v>45.7</v>
      </c>
      <c r="S6" s="3">
        <v>0.13680555555555557</v>
      </c>
      <c r="T6" s="3">
        <v>0.20972222222222223</v>
      </c>
      <c r="U6" s="3">
        <v>5.486111111111111E-2</v>
      </c>
      <c r="V6" s="3">
        <v>1.3888888888888888E-2</v>
      </c>
      <c r="W6" s="3">
        <v>5.5555555555555558E-3</v>
      </c>
      <c r="X6" s="1">
        <v>100</v>
      </c>
      <c r="Y6" s="1">
        <v>2511</v>
      </c>
      <c r="Z6" s="1">
        <v>2157</v>
      </c>
      <c r="AA6" s="1">
        <v>65.2</v>
      </c>
      <c r="AB6" s="1">
        <v>7.1</v>
      </c>
      <c r="AC6" s="1">
        <v>130</v>
      </c>
      <c r="AD6" s="1">
        <v>25</v>
      </c>
      <c r="AE6" s="1">
        <v>3327</v>
      </c>
      <c r="AF6" s="1">
        <v>2263</v>
      </c>
      <c r="AG6" s="1">
        <v>82.56</v>
      </c>
      <c r="AH6" s="12" t="s">
        <v>20</v>
      </c>
      <c r="AI6" s="18">
        <f t="shared" si="2"/>
        <v>4073.4500000000012</v>
      </c>
    </row>
    <row r="7" spans="1:35" x14ac:dyDescent="0.2">
      <c r="A7" t="s">
        <v>169</v>
      </c>
      <c r="B7" s="5">
        <v>45536.35292824074</v>
      </c>
      <c r="C7" s="4" t="s">
        <v>122</v>
      </c>
      <c r="D7" s="5" t="str">
        <f t="shared" si="0"/>
        <v>gpxday37</v>
      </c>
      <c r="E7">
        <f t="shared" si="1"/>
        <v>37</v>
      </c>
      <c r="F7" s="5" t="s">
        <v>215</v>
      </c>
      <c r="G7" t="s">
        <v>257</v>
      </c>
      <c r="H7" s="5" t="s">
        <v>154</v>
      </c>
      <c r="I7" s="5"/>
      <c r="J7" s="1" t="s">
        <v>21</v>
      </c>
      <c r="K7" s="1">
        <v>97.95</v>
      </c>
      <c r="L7" s="1">
        <v>1363</v>
      </c>
      <c r="M7" s="2">
        <v>0.4614699074074074</v>
      </c>
      <c r="N7" s="2">
        <v>0.27523148148148147</v>
      </c>
      <c r="O7" s="2">
        <v>0.35292824074074075</v>
      </c>
      <c r="P7" s="1" t="s">
        <v>22</v>
      </c>
      <c r="Q7" s="1">
        <v>14.8</v>
      </c>
      <c r="R7" s="1">
        <v>63.3</v>
      </c>
      <c r="S7" s="3">
        <v>0.16875000000000001</v>
      </c>
      <c r="T7" s="3">
        <v>0.28263888888888888</v>
      </c>
      <c r="U7" s="3">
        <v>3.9583333333333331E-2</v>
      </c>
      <c r="V7" s="3">
        <v>1.6666666666666666E-2</v>
      </c>
      <c r="W7" s="3">
        <v>4.1666666666666666E-3</v>
      </c>
      <c r="X7" s="1">
        <v>96</v>
      </c>
      <c r="Y7" s="1">
        <v>2766</v>
      </c>
      <c r="Z7" s="1">
        <v>1961</v>
      </c>
      <c r="AA7" s="1">
        <v>59.6</v>
      </c>
      <c r="AB7" s="1">
        <v>13.9</v>
      </c>
      <c r="AC7" s="1">
        <v>206</v>
      </c>
      <c r="AD7" s="1">
        <v>26</v>
      </c>
      <c r="AE7" s="1">
        <v>3136</v>
      </c>
      <c r="AF7" s="1">
        <v>2287</v>
      </c>
      <c r="AG7" s="1">
        <v>67.02</v>
      </c>
      <c r="AH7" s="12" t="s">
        <v>23</v>
      </c>
      <c r="AI7" s="18">
        <f t="shared" si="2"/>
        <v>3958.0600000000013</v>
      </c>
    </row>
    <row r="8" spans="1:35" x14ac:dyDescent="0.2">
      <c r="A8" t="s">
        <v>170</v>
      </c>
      <c r="B8" s="5">
        <v>45535.437650462962</v>
      </c>
      <c r="C8" s="4" t="s">
        <v>122</v>
      </c>
      <c r="D8" s="5" t="str">
        <f t="shared" si="0"/>
        <v>gpxday36</v>
      </c>
      <c r="E8">
        <f t="shared" si="1"/>
        <v>36</v>
      </c>
      <c r="F8" s="5" t="s">
        <v>216</v>
      </c>
      <c r="G8" t="s">
        <v>154</v>
      </c>
      <c r="H8" s="5" t="s">
        <v>155</v>
      </c>
      <c r="I8" s="5"/>
      <c r="J8" s="1" t="s">
        <v>24</v>
      </c>
      <c r="K8" s="1">
        <v>124.86</v>
      </c>
      <c r="L8" s="1">
        <v>1140</v>
      </c>
      <c r="M8" s="2">
        <v>0.38868055555555553</v>
      </c>
      <c r="N8" s="2">
        <v>0.30054398148148148</v>
      </c>
      <c r="O8" s="2">
        <v>0.43765046296296295</v>
      </c>
      <c r="P8" s="1" t="s">
        <v>6</v>
      </c>
      <c r="Q8" s="1">
        <v>17.3</v>
      </c>
      <c r="R8" s="1">
        <v>54.6</v>
      </c>
      <c r="S8" s="3">
        <v>0.14444444444444443</v>
      </c>
      <c r="T8" s="3">
        <v>0.18680555555555556</v>
      </c>
      <c r="U8" s="3">
        <v>4.583333333333333E-2</v>
      </c>
      <c r="V8" s="3">
        <v>1.4583333333333334E-2</v>
      </c>
      <c r="W8" s="3">
        <v>4.8611111111111112E-3</v>
      </c>
      <c r="X8" s="1">
        <v>99</v>
      </c>
      <c r="Y8" s="1">
        <v>2108</v>
      </c>
      <c r="Z8" s="1">
        <v>1812</v>
      </c>
      <c r="AA8" s="1">
        <v>77.3</v>
      </c>
      <c r="AB8" s="1">
        <v>9.1</v>
      </c>
      <c r="AC8" s="1">
        <v>158</v>
      </c>
      <c r="AD8" s="1">
        <v>30</v>
      </c>
      <c r="AE8" s="1">
        <v>3772</v>
      </c>
      <c r="AF8" s="1">
        <v>2573</v>
      </c>
      <c r="AG8" s="1">
        <v>80.63</v>
      </c>
      <c r="AH8" s="1" t="s">
        <v>25</v>
      </c>
      <c r="AI8" s="18">
        <f t="shared" si="2"/>
        <v>3860.1100000000015</v>
      </c>
    </row>
    <row r="9" spans="1:35" x14ac:dyDescent="0.2">
      <c r="A9" t="s">
        <v>171</v>
      </c>
      <c r="B9" s="5">
        <v>45534.28628472222</v>
      </c>
      <c r="C9" s="4" t="s">
        <v>122</v>
      </c>
      <c r="D9" s="5" t="str">
        <f t="shared" si="0"/>
        <v>gpxday35</v>
      </c>
      <c r="E9">
        <f t="shared" si="1"/>
        <v>35</v>
      </c>
      <c r="F9" s="5" t="s">
        <v>217</v>
      </c>
      <c r="G9" t="s">
        <v>258</v>
      </c>
      <c r="H9" s="5" t="s">
        <v>153</v>
      </c>
      <c r="I9" s="5"/>
      <c r="J9" s="1" t="s">
        <v>26</v>
      </c>
      <c r="K9" s="1">
        <v>124.91</v>
      </c>
      <c r="L9" s="1">
        <v>2390</v>
      </c>
      <c r="M9" s="2">
        <v>0.4675347222222222</v>
      </c>
      <c r="N9" s="2">
        <v>0.39351851851851855</v>
      </c>
      <c r="O9" s="2">
        <v>0.28628472222222223</v>
      </c>
      <c r="P9" s="1" t="s">
        <v>7</v>
      </c>
      <c r="Q9" s="1">
        <v>13.2</v>
      </c>
      <c r="R9" s="1">
        <v>66.900000000000006</v>
      </c>
      <c r="S9" s="3">
        <v>0.18888888888888888</v>
      </c>
      <c r="T9" s="3">
        <v>0.22430555555555556</v>
      </c>
      <c r="U9" s="3">
        <v>3.7499999999999999E-2</v>
      </c>
      <c r="V9" s="3">
        <v>1.8749999999999999E-2</v>
      </c>
      <c r="W9" s="3">
        <v>3.472222222222222E-3</v>
      </c>
      <c r="X9" s="1">
        <v>93</v>
      </c>
      <c r="Y9" s="1">
        <v>3146</v>
      </c>
      <c r="Z9" s="1">
        <v>1823</v>
      </c>
      <c r="AA9" s="1">
        <v>84.2</v>
      </c>
      <c r="AB9" s="1">
        <v>19.100000000000001</v>
      </c>
      <c r="AC9" s="1">
        <v>253</v>
      </c>
      <c r="AD9" s="1">
        <v>19</v>
      </c>
      <c r="AE9" s="1">
        <v>3100</v>
      </c>
      <c r="AF9" s="1">
        <v>3145</v>
      </c>
      <c r="AG9" s="1">
        <v>61.68</v>
      </c>
      <c r="AH9" s="1" t="s">
        <v>27</v>
      </c>
      <c r="AI9" s="18">
        <f t="shared" si="2"/>
        <v>3735.2500000000014</v>
      </c>
    </row>
    <row r="10" spans="1:35" x14ac:dyDescent="0.2">
      <c r="A10" t="s">
        <v>172</v>
      </c>
      <c r="B10" s="5">
        <v>45533.350763888891</v>
      </c>
      <c r="C10" s="4" t="s">
        <v>122</v>
      </c>
      <c r="D10" s="5" t="str">
        <f t="shared" si="0"/>
        <v>gpxday34</v>
      </c>
      <c r="E10">
        <f t="shared" si="1"/>
        <v>34</v>
      </c>
      <c r="F10" s="5" t="s">
        <v>218</v>
      </c>
      <c r="G10" t="s">
        <v>259</v>
      </c>
      <c r="H10" s="5" t="s">
        <v>156</v>
      </c>
      <c r="I10" s="5"/>
      <c r="J10" s="1" t="s">
        <v>28</v>
      </c>
      <c r="K10" s="1">
        <v>88</v>
      </c>
      <c r="L10" s="1">
        <v>808</v>
      </c>
      <c r="M10" s="2">
        <v>0.25471064814814814</v>
      </c>
      <c r="N10" s="2">
        <v>0.21104166666666666</v>
      </c>
      <c r="O10" s="2">
        <v>0.35076388888888888</v>
      </c>
      <c r="P10" s="1" t="s">
        <v>11</v>
      </c>
      <c r="Q10" s="1">
        <v>17.399999999999999</v>
      </c>
      <c r="R10" s="1">
        <v>61.6</v>
      </c>
      <c r="S10" s="3">
        <v>0.14374999999999999</v>
      </c>
      <c r="T10" s="3">
        <v>0.1736111111111111</v>
      </c>
      <c r="U10" s="3">
        <v>4.027777777777778E-2</v>
      </c>
      <c r="V10" s="3">
        <v>1.4583333333333334E-2</v>
      </c>
      <c r="W10" s="3">
        <v>4.1666666666666666E-3</v>
      </c>
      <c r="X10" s="1">
        <v>83</v>
      </c>
      <c r="Y10" s="1">
        <v>3056</v>
      </c>
      <c r="Z10" s="1">
        <v>1801</v>
      </c>
      <c r="AA10" s="1">
        <v>82.9</v>
      </c>
      <c r="AB10" s="1">
        <v>9.1999999999999993</v>
      </c>
      <c r="AC10" s="1">
        <v>160</v>
      </c>
      <c r="AD10" s="1">
        <v>23</v>
      </c>
      <c r="AE10" s="1">
        <v>2763</v>
      </c>
      <c r="AF10" s="1">
        <v>1509</v>
      </c>
      <c r="AG10" s="1">
        <v>55.11</v>
      </c>
      <c r="AH10" s="1" t="s">
        <v>29</v>
      </c>
      <c r="AI10" s="18">
        <f t="shared" si="2"/>
        <v>3610.3400000000015</v>
      </c>
    </row>
    <row r="11" spans="1:35" x14ac:dyDescent="0.2">
      <c r="A11" t="s">
        <v>173</v>
      </c>
      <c r="B11" s="5">
        <v>45532.418807870374</v>
      </c>
      <c r="C11" s="4" t="s">
        <v>122</v>
      </c>
      <c r="D11" s="5" t="str">
        <f t="shared" si="0"/>
        <v>gpxday33</v>
      </c>
      <c r="E11">
        <f t="shared" si="1"/>
        <v>33</v>
      </c>
      <c r="F11" s="5" t="s">
        <v>219</v>
      </c>
      <c r="G11" t="s">
        <v>260</v>
      </c>
      <c r="H11" s="5"/>
      <c r="I11" s="5"/>
      <c r="J11" s="1" t="s">
        <v>30</v>
      </c>
      <c r="K11" s="1">
        <v>77.09</v>
      </c>
      <c r="L11" s="1">
        <v>1280</v>
      </c>
      <c r="M11" s="2">
        <v>0.43944444444444447</v>
      </c>
      <c r="N11" s="2">
        <v>0.2775347222222222</v>
      </c>
      <c r="O11" s="2">
        <v>0.41880787037037037</v>
      </c>
      <c r="P11" s="1" t="s">
        <v>14</v>
      </c>
      <c r="Q11" s="1">
        <v>11.6</v>
      </c>
      <c r="R11" s="1">
        <v>48.4</v>
      </c>
      <c r="S11" s="3">
        <v>0.21597222222222223</v>
      </c>
      <c r="T11" s="3">
        <v>0.34236111111111112</v>
      </c>
      <c r="U11" s="3">
        <v>5.1388888888888887E-2</v>
      </c>
      <c r="V11" s="3">
        <v>2.1527777777777778E-2</v>
      </c>
      <c r="W11" s="3">
        <v>4.8611111111111112E-3</v>
      </c>
      <c r="X11" s="1">
        <v>75</v>
      </c>
      <c r="Y11" s="1">
        <v>3348</v>
      </c>
      <c r="Z11" s="1">
        <v>2676</v>
      </c>
      <c r="AA11" s="1">
        <v>63.2</v>
      </c>
      <c r="AB11" s="1">
        <v>16.600000000000001</v>
      </c>
      <c r="AC11" s="1">
        <v>192</v>
      </c>
      <c r="AD11" s="1">
        <v>20</v>
      </c>
      <c r="AE11" s="1">
        <v>2361</v>
      </c>
      <c r="AF11" s="1">
        <v>1793</v>
      </c>
      <c r="AG11" s="1">
        <v>35.61</v>
      </c>
      <c r="AH11" s="1" t="s">
        <v>31</v>
      </c>
      <c r="AI11" s="18">
        <f t="shared" si="2"/>
        <v>3522.3400000000015</v>
      </c>
    </row>
    <row r="12" spans="1:35" x14ac:dyDescent="0.2">
      <c r="A12" t="s">
        <v>174</v>
      </c>
      <c r="B12" s="5">
        <v>45531.37226851852</v>
      </c>
      <c r="C12" s="4" t="s">
        <v>122</v>
      </c>
      <c r="D12" s="5" t="str">
        <f t="shared" si="0"/>
        <v>gpxday32</v>
      </c>
      <c r="E12">
        <f t="shared" si="1"/>
        <v>32</v>
      </c>
      <c r="F12" s="5" t="s">
        <v>220</v>
      </c>
      <c r="G12" t="s">
        <v>261</v>
      </c>
      <c r="I12" s="5"/>
      <c r="J12" s="1" t="s">
        <v>32</v>
      </c>
      <c r="K12" s="1">
        <v>116.96</v>
      </c>
      <c r="L12" s="1">
        <v>2216</v>
      </c>
      <c r="M12" s="2">
        <v>0.45356481481481481</v>
      </c>
      <c r="N12" s="2">
        <v>0.36295138888888889</v>
      </c>
      <c r="O12" s="2">
        <v>0.3722685185185185</v>
      </c>
      <c r="P12" s="1" t="s">
        <v>17</v>
      </c>
      <c r="Q12" s="1">
        <v>13.4</v>
      </c>
      <c r="R12" s="1">
        <v>49.8</v>
      </c>
      <c r="S12" s="3">
        <v>0.18611111111111112</v>
      </c>
      <c r="T12" s="3">
        <v>0.2326388888888889</v>
      </c>
      <c r="U12" s="3">
        <v>0.05</v>
      </c>
      <c r="V12" s="3">
        <v>1.8749999999999999E-2</v>
      </c>
      <c r="W12" s="3">
        <v>4.8611111111111112E-3</v>
      </c>
      <c r="X12" s="1">
        <v>92</v>
      </c>
      <c r="Y12" s="1">
        <v>3637</v>
      </c>
      <c r="Z12" s="1">
        <v>2640</v>
      </c>
      <c r="AA12" s="1">
        <v>80</v>
      </c>
      <c r="AB12" s="1">
        <v>18.899999999999999</v>
      </c>
      <c r="AC12" s="1">
        <v>254</v>
      </c>
      <c r="AD12" s="1">
        <v>19</v>
      </c>
      <c r="AE12" s="1">
        <v>3045</v>
      </c>
      <c r="AF12" s="1">
        <v>2896</v>
      </c>
      <c r="AG12" s="1">
        <v>61.93</v>
      </c>
      <c r="AH12" s="12" t="s">
        <v>33</v>
      </c>
      <c r="AI12" s="18">
        <f t="shared" si="2"/>
        <v>3445.2500000000014</v>
      </c>
    </row>
    <row r="13" spans="1:35" x14ac:dyDescent="0.2">
      <c r="A13" t="s">
        <v>175</v>
      </c>
      <c r="B13" s="5">
        <v>45530.375324074077</v>
      </c>
      <c r="C13" s="4" t="s">
        <v>122</v>
      </c>
      <c r="D13" s="5" t="str">
        <f t="shared" si="0"/>
        <v>gpxday31</v>
      </c>
      <c r="E13">
        <f t="shared" si="1"/>
        <v>31</v>
      </c>
      <c r="F13" s="5" t="s">
        <v>221</v>
      </c>
      <c r="G13" t="s">
        <v>262</v>
      </c>
      <c r="H13" s="5" t="s">
        <v>157</v>
      </c>
      <c r="I13" s="5"/>
      <c r="J13" s="1" t="s">
        <v>34</v>
      </c>
      <c r="K13" s="1">
        <v>123.03</v>
      </c>
      <c r="L13" s="1">
        <v>1497</v>
      </c>
      <c r="M13" s="2">
        <v>0.4511574074074074</v>
      </c>
      <c r="N13" s="2">
        <v>0.32935185185185184</v>
      </c>
      <c r="O13" s="2">
        <v>0.37532407407407409</v>
      </c>
      <c r="P13" s="1" t="s">
        <v>5</v>
      </c>
      <c r="Q13" s="1">
        <v>15.6</v>
      </c>
      <c r="R13" s="1">
        <v>52.9</v>
      </c>
      <c r="S13" s="3">
        <v>0.16041666666666668</v>
      </c>
      <c r="T13" s="3">
        <v>0.22013888888888888</v>
      </c>
      <c r="U13" s="3">
        <v>4.7222222222222221E-2</v>
      </c>
      <c r="V13" s="3">
        <v>1.5972222222222221E-2</v>
      </c>
      <c r="W13" s="3">
        <v>4.8611111111111112E-3</v>
      </c>
      <c r="X13" s="1">
        <v>87</v>
      </c>
      <c r="Y13" s="1">
        <v>3103</v>
      </c>
      <c r="Z13" s="1">
        <v>2390</v>
      </c>
      <c r="AA13" s="1">
        <v>73</v>
      </c>
      <c r="AB13" s="1">
        <v>12.2</v>
      </c>
      <c r="AC13" s="1">
        <v>189</v>
      </c>
      <c r="AD13" s="1">
        <v>19</v>
      </c>
      <c r="AE13" s="1">
        <v>3887</v>
      </c>
      <c r="AF13" s="1">
        <v>2487</v>
      </c>
      <c r="AG13" s="1">
        <v>70.53</v>
      </c>
      <c r="AH13" s="12" t="s">
        <v>35</v>
      </c>
      <c r="AI13" s="18">
        <f t="shared" si="2"/>
        <v>3328.2900000000013</v>
      </c>
    </row>
    <row r="14" spans="1:35" x14ac:dyDescent="0.2">
      <c r="A14" t="s">
        <v>176</v>
      </c>
      <c r="B14" s="5">
        <v>45529.42564814815</v>
      </c>
      <c r="C14" s="4" t="s">
        <v>122</v>
      </c>
      <c r="D14" s="5" t="str">
        <f t="shared" si="0"/>
        <v>gpxday30</v>
      </c>
      <c r="E14">
        <f t="shared" si="1"/>
        <v>30</v>
      </c>
      <c r="F14" s="5" t="s">
        <v>222</v>
      </c>
      <c r="G14" t="s">
        <v>263</v>
      </c>
      <c r="H14" s="5" t="s">
        <v>160</v>
      </c>
      <c r="I14" s="5"/>
      <c r="J14" s="1" t="s">
        <v>36</v>
      </c>
      <c r="K14" s="1">
        <v>112.92</v>
      </c>
      <c r="L14" s="1">
        <v>1206</v>
      </c>
      <c r="M14" s="2">
        <v>0.40105324074074072</v>
      </c>
      <c r="N14" s="2">
        <v>0.28368055555555555</v>
      </c>
      <c r="O14" s="2">
        <v>0.42564814814814816</v>
      </c>
      <c r="P14" s="1" t="s">
        <v>22</v>
      </c>
      <c r="Q14" s="1">
        <v>16.600000000000001</v>
      </c>
      <c r="R14" s="1">
        <v>57.1</v>
      </c>
      <c r="S14" s="3">
        <v>0.15069444444444444</v>
      </c>
      <c r="T14" s="3">
        <v>0.21319444444444444</v>
      </c>
      <c r="U14" s="3">
        <v>4.3749999999999997E-2</v>
      </c>
      <c r="V14" s="3">
        <v>1.5277777777777777E-2</v>
      </c>
      <c r="W14" s="3">
        <v>4.1666666666666666E-3</v>
      </c>
      <c r="X14" s="1">
        <v>94</v>
      </c>
      <c r="Y14" s="1">
        <v>3339</v>
      </c>
      <c r="Z14" s="1">
        <v>2486</v>
      </c>
      <c r="AA14" s="1">
        <v>70.7</v>
      </c>
      <c r="AB14" s="1">
        <v>10.7</v>
      </c>
      <c r="AC14" s="1">
        <v>177</v>
      </c>
      <c r="AD14" s="1">
        <v>19</v>
      </c>
      <c r="AE14" s="1">
        <v>3595</v>
      </c>
      <c r="AF14" s="1">
        <v>2296</v>
      </c>
      <c r="AG14" s="1">
        <v>44.14</v>
      </c>
      <c r="AH14" s="12" t="s">
        <v>37</v>
      </c>
      <c r="AI14" s="18">
        <f t="shared" si="2"/>
        <v>3205.2600000000011</v>
      </c>
    </row>
    <row r="15" spans="1:35" x14ac:dyDescent="0.2">
      <c r="A15" t="s">
        <v>177</v>
      </c>
      <c r="B15" s="5">
        <v>45528.701655092591</v>
      </c>
      <c r="C15" s="1" t="s">
        <v>121</v>
      </c>
      <c r="D15" s="5" t="str">
        <f t="shared" si="0"/>
        <v>gpxday29</v>
      </c>
      <c r="E15">
        <f t="shared" si="1"/>
        <v>29</v>
      </c>
      <c r="F15" s="5" t="s">
        <v>223</v>
      </c>
      <c r="G15" t="s">
        <v>264</v>
      </c>
      <c r="H15" s="5"/>
      <c r="I15" s="5"/>
      <c r="J15" s="1" t="s">
        <v>38</v>
      </c>
      <c r="K15" s="1">
        <v>32.67</v>
      </c>
      <c r="L15" s="1">
        <v>848</v>
      </c>
      <c r="M15" s="2">
        <v>0.13010416666666666</v>
      </c>
      <c r="N15" s="6">
        <v>0.12092592592592592</v>
      </c>
      <c r="O15" s="2">
        <v>0.70165509259259262</v>
      </c>
      <c r="P15" s="1" t="s">
        <v>6</v>
      </c>
      <c r="Q15" s="1">
        <v>11.3</v>
      </c>
      <c r="R15" s="1">
        <v>25.5</v>
      </c>
      <c r="S15" s="3">
        <v>0.22222222222222221</v>
      </c>
      <c r="T15" s="3">
        <v>0.2388888888888889</v>
      </c>
      <c r="U15" s="3">
        <v>9.7916666666666666E-2</v>
      </c>
      <c r="V15" s="3">
        <v>2.2222222222222223E-2</v>
      </c>
      <c r="W15" s="3">
        <v>9.7222222222222224E-3</v>
      </c>
      <c r="X15" s="1">
        <v>106</v>
      </c>
      <c r="Y15" s="1">
        <v>2992</v>
      </c>
      <c r="Z15" s="1">
        <v>2150</v>
      </c>
      <c r="AA15" s="1">
        <v>92.9</v>
      </c>
      <c r="AB15" s="1">
        <v>26</v>
      </c>
      <c r="AC15" s="1">
        <v>292</v>
      </c>
      <c r="AD15" s="1">
        <v>21</v>
      </c>
      <c r="AE15" s="1">
        <v>1242</v>
      </c>
      <c r="AF15" s="1">
        <v>1111</v>
      </c>
      <c r="AG15" s="1">
        <v>20.12</v>
      </c>
      <c r="AH15" s="1" t="s">
        <v>39</v>
      </c>
      <c r="AI15" s="18">
        <f t="shared" si="2"/>
        <v>3092.3400000000011</v>
      </c>
    </row>
    <row r="16" spans="1:35" x14ac:dyDescent="0.2">
      <c r="A16" t="s">
        <v>178</v>
      </c>
      <c r="B16" s="5">
        <v>45527.323622685188</v>
      </c>
      <c r="C16" s="4" t="s">
        <v>122</v>
      </c>
      <c r="D16" s="5" t="str">
        <f t="shared" si="0"/>
        <v>gpxday28</v>
      </c>
      <c r="E16">
        <f t="shared" si="1"/>
        <v>28</v>
      </c>
      <c r="F16" s="5" t="s">
        <v>224</v>
      </c>
      <c r="G16" t="s">
        <v>265</v>
      </c>
      <c r="H16" s="5" t="s">
        <v>158</v>
      </c>
      <c r="I16" s="5"/>
      <c r="J16" s="1" t="s">
        <v>40</v>
      </c>
      <c r="K16" s="1">
        <v>79.48</v>
      </c>
      <c r="L16" s="1">
        <v>784</v>
      </c>
      <c r="M16" s="2">
        <v>0.28312500000000002</v>
      </c>
      <c r="N16" s="2">
        <v>0.20063657407407406</v>
      </c>
      <c r="O16" s="2">
        <v>0.32362268518518517</v>
      </c>
      <c r="P16" s="1" t="s">
        <v>7</v>
      </c>
      <c r="Q16" s="1">
        <v>16.5</v>
      </c>
      <c r="R16" s="1">
        <v>52.7</v>
      </c>
      <c r="S16" s="3">
        <v>0.15138888888888888</v>
      </c>
      <c r="T16" s="3">
        <v>0.21388888888888888</v>
      </c>
      <c r="U16" s="3">
        <v>4.7222222222222221E-2</v>
      </c>
      <c r="V16" s="3">
        <v>1.5277777777777777E-2</v>
      </c>
      <c r="W16" s="3">
        <v>4.8611111111111112E-3</v>
      </c>
      <c r="X16" s="1">
        <v>84</v>
      </c>
      <c r="Y16" s="1">
        <v>3034</v>
      </c>
      <c r="Z16" s="1">
        <v>2162</v>
      </c>
      <c r="AA16" s="1">
        <v>70.900000000000006</v>
      </c>
      <c r="AB16" s="1">
        <v>9.9</v>
      </c>
      <c r="AC16" s="1">
        <v>163</v>
      </c>
      <c r="AD16" s="1">
        <v>21</v>
      </c>
      <c r="AE16" s="1">
        <v>2391</v>
      </c>
      <c r="AF16" s="1">
        <v>1448</v>
      </c>
      <c r="AG16" s="1">
        <v>57.92</v>
      </c>
      <c r="AH16" s="1" t="s">
        <v>41</v>
      </c>
      <c r="AI16" s="18">
        <f t="shared" si="2"/>
        <v>3059.670000000001</v>
      </c>
    </row>
    <row r="17" spans="1:35" x14ac:dyDescent="0.2">
      <c r="A17" t="s">
        <v>179</v>
      </c>
      <c r="B17" s="5">
        <v>45526.362384259257</v>
      </c>
      <c r="C17" s="4" t="s">
        <v>122</v>
      </c>
      <c r="D17" s="5" t="str">
        <f t="shared" si="0"/>
        <v>gpxday27</v>
      </c>
      <c r="E17">
        <f t="shared" si="1"/>
        <v>27</v>
      </c>
      <c r="F17" s="5" t="s">
        <v>225</v>
      </c>
      <c r="G17" t="s">
        <v>266</v>
      </c>
      <c r="H17" s="5" t="s">
        <v>159</v>
      </c>
      <c r="I17" s="5"/>
      <c r="J17" s="1" t="s">
        <v>42</v>
      </c>
      <c r="K17" s="1">
        <v>153.43</v>
      </c>
      <c r="L17" s="1">
        <v>1846</v>
      </c>
      <c r="M17" s="2">
        <v>0.52679398148148149</v>
      </c>
      <c r="N17" s="2">
        <v>0.40979166666666667</v>
      </c>
      <c r="O17" s="2">
        <v>0.36238425925925927</v>
      </c>
      <c r="P17" s="1" t="s">
        <v>11</v>
      </c>
      <c r="Q17" s="1">
        <v>15.6</v>
      </c>
      <c r="R17" s="1">
        <v>57.6</v>
      </c>
      <c r="S17" s="3">
        <v>0.16041666666666668</v>
      </c>
      <c r="T17" s="3">
        <v>0.20624999999999999</v>
      </c>
      <c r="U17" s="3">
        <v>4.3055555555555555E-2</v>
      </c>
      <c r="V17" s="3">
        <v>1.5972222222222221E-2</v>
      </c>
      <c r="W17" s="3">
        <v>4.1666666666666666E-3</v>
      </c>
      <c r="X17" s="1">
        <v>90</v>
      </c>
      <c r="Y17" s="1">
        <v>3504</v>
      </c>
      <c r="Z17" s="1">
        <v>2504</v>
      </c>
      <c r="AA17" s="1">
        <v>77.8</v>
      </c>
      <c r="AB17" s="1">
        <v>12</v>
      </c>
      <c r="AC17" s="1">
        <v>188</v>
      </c>
      <c r="AD17" s="1">
        <v>15</v>
      </c>
      <c r="AE17" s="1">
        <v>4789</v>
      </c>
      <c r="AF17" s="1">
        <v>3200</v>
      </c>
      <c r="AG17" s="1">
        <v>104.52</v>
      </c>
      <c r="AH17" s="1" t="s">
        <v>43</v>
      </c>
      <c r="AI17" s="18">
        <f t="shared" si="2"/>
        <v>2980.190000000001</v>
      </c>
    </row>
    <row r="18" spans="1:35" x14ac:dyDescent="0.2">
      <c r="A18" t="s">
        <v>180</v>
      </c>
      <c r="B18" s="5">
        <v>45525.413229166668</v>
      </c>
      <c r="C18" s="4" t="s">
        <v>122</v>
      </c>
      <c r="D18" s="5" t="str">
        <f t="shared" si="0"/>
        <v>gpxday26</v>
      </c>
      <c r="E18">
        <f t="shared" si="1"/>
        <v>26</v>
      </c>
      <c r="F18" s="5" t="s">
        <v>226</v>
      </c>
      <c r="G18" t="s">
        <v>267</v>
      </c>
      <c r="H18" s="5"/>
      <c r="I18" s="5"/>
      <c r="J18" s="1" t="s">
        <v>44</v>
      </c>
      <c r="K18" s="1">
        <v>106.6</v>
      </c>
      <c r="L18" s="1">
        <v>1865</v>
      </c>
      <c r="M18" s="2">
        <v>0.40380787037037036</v>
      </c>
      <c r="N18" s="2">
        <v>0.3215277777777778</v>
      </c>
      <c r="O18" s="2">
        <v>0.41322916666666665</v>
      </c>
      <c r="P18" s="1" t="s">
        <v>14</v>
      </c>
      <c r="Q18" s="1">
        <v>13.8</v>
      </c>
      <c r="R18" s="1">
        <v>68.599999999999994</v>
      </c>
      <c r="S18" s="3">
        <v>0.18124999999999999</v>
      </c>
      <c r="T18" s="3">
        <v>0.22708333333333333</v>
      </c>
      <c r="U18" s="3">
        <v>3.6111111111111108E-2</v>
      </c>
      <c r="V18" s="3">
        <v>1.8055555555555554E-2</v>
      </c>
      <c r="W18" s="3">
        <v>3.472222222222222E-3</v>
      </c>
      <c r="X18" s="1">
        <v>93</v>
      </c>
      <c r="Y18" s="1">
        <v>2788</v>
      </c>
      <c r="Z18" s="1">
        <v>2104</v>
      </c>
      <c r="AA18" s="1">
        <v>79.599999999999994</v>
      </c>
      <c r="AB18" s="1">
        <v>17.5</v>
      </c>
      <c r="AC18" s="1">
        <v>242</v>
      </c>
      <c r="AD18" s="1">
        <v>23</v>
      </c>
      <c r="AE18" s="1">
        <v>1488</v>
      </c>
      <c r="AF18" s="1">
        <v>2581</v>
      </c>
      <c r="AG18" s="1">
        <v>57.65</v>
      </c>
      <c r="AH18" s="1" t="s">
        <v>45</v>
      </c>
      <c r="AI18" s="18">
        <f t="shared" si="2"/>
        <v>2826.7600000000011</v>
      </c>
    </row>
    <row r="19" spans="1:35" x14ac:dyDescent="0.2">
      <c r="A19" t="s">
        <v>181</v>
      </c>
      <c r="B19" s="5">
        <v>45524.418935185182</v>
      </c>
      <c r="C19" s="4" t="s">
        <v>122</v>
      </c>
      <c r="D19" s="5" t="str">
        <f t="shared" si="0"/>
        <v>gpxday25</v>
      </c>
      <c r="E19">
        <f t="shared" si="1"/>
        <v>25</v>
      </c>
      <c r="F19" s="5" t="s">
        <v>227</v>
      </c>
      <c r="G19" t="s">
        <v>268</v>
      </c>
      <c r="H19" s="5"/>
      <c r="I19" s="5"/>
      <c r="J19" s="1" t="s">
        <v>46</v>
      </c>
      <c r="K19" s="1">
        <v>135.37</v>
      </c>
      <c r="L19" s="1">
        <v>1687</v>
      </c>
      <c r="M19" s="2">
        <v>0.41636574074074073</v>
      </c>
      <c r="N19" s="2">
        <v>0.32483796296296297</v>
      </c>
      <c r="O19" s="2">
        <v>0.41893518518518519</v>
      </c>
      <c r="P19" s="1" t="s">
        <v>17</v>
      </c>
      <c r="Q19" s="1">
        <v>17.399999999999999</v>
      </c>
      <c r="R19" s="1">
        <v>56.7</v>
      </c>
      <c r="S19" s="3">
        <v>0.14374999999999999</v>
      </c>
      <c r="T19" s="3">
        <v>0.18472222222222223</v>
      </c>
      <c r="U19" s="3">
        <v>4.3749999999999997E-2</v>
      </c>
      <c r="V19" s="3">
        <v>1.4583333333333334E-2</v>
      </c>
      <c r="W19" s="3">
        <v>4.1666666666666666E-3</v>
      </c>
      <c r="X19" s="1">
        <v>112</v>
      </c>
      <c r="Y19" s="1">
        <v>3014</v>
      </c>
      <c r="Z19" s="1">
        <v>2041</v>
      </c>
      <c r="AA19" s="1">
        <v>78</v>
      </c>
      <c r="AB19" s="1">
        <v>12.5</v>
      </c>
      <c r="AC19" s="1">
        <v>216</v>
      </c>
      <c r="AD19" s="1">
        <v>27</v>
      </c>
      <c r="AE19" s="1">
        <v>4671</v>
      </c>
      <c r="AF19" s="1">
        <v>3135</v>
      </c>
      <c r="AG19" s="1">
        <v>89.09</v>
      </c>
      <c r="AH19" s="1" t="s">
        <v>47</v>
      </c>
      <c r="AI19" s="18">
        <f t="shared" si="2"/>
        <v>2720.1600000000012</v>
      </c>
    </row>
    <row r="20" spans="1:35" x14ac:dyDescent="0.2">
      <c r="A20" t="s">
        <v>182</v>
      </c>
      <c r="B20" s="5">
        <v>45523.405543981484</v>
      </c>
      <c r="C20" s="4" t="s">
        <v>122</v>
      </c>
      <c r="D20" s="5" t="str">
        <f t="shared" si="0"/>
        <v>gpxday24</v>
      </c>
      <c r="E20">
        <f t="shared" si="1"/>
        <v>24</v>
      </c>
      <c r="F20" s="5" t="s">
        <v>228</v>
      </c>
      <c r="G20" t="s">
        <v>269</v>
      </c>
      <c r="H20" s="5"/>
      <c r="I20" s="5"/>
      <c r="J20" s="1" t="s">
        <v>48</v>
      </c>
      <c r="K20" s="1">
        <v>88.3</v>
      </c>
      <c r="L20" s="1">
        <v>1269</v>
      </c>
      <c r="M20" s="2">
        <v>0.2684259259259259</v>
      </c>
      <c r="N20" s="2">
        <v>0.2270949074074074</v>
      </c>
      <c r="O20" s="2">
        <v>0.40554398148148146</v>
      </c>
      <c r="P20" s="1" t="s">
        <v>5</v>
      </c>
      <c r="Q20" s="1">
        <v>16.2</v>
      </c>
      <c r="R20" s="1">
        <v>58.8</v>
      </c>
      <c r="S20" s="3">
        <v>0.15416666666666667</v>
      </c>
      <c r="T20" s="3">
        <v>0.18263888888888888</v>
      </c>
      <c r="U20" s="3">
        <v>4.2361111111111113E-2</v>
      </c>
      <c r="V20" s="3">
        <v>1.5277777777777777E-2</v>
      </c>
      <c r="W20" s="3">
        <v>4.1666666666666666E-3</v>
      </c>
      <c r="X20" s="1">
        <v>102</v>
      </c>
      <c r="Y20" s="1">
        <v>2563</v>
      </c>
      <c r="Z20" s="1">
        <v>1995</v>
      </c>
      <c r="AA20" s="1">
        <v>84.6</v>
      </c>
      <c r="AB20" s="1">
        <v>14.4</v>
      </c>
      <c r="AC20" s="1">
        <v>233</v>
      </c>
      <c r="AD20" s="1">
        <v>29</v>
      </c>
      <c r="AE20" s="1">
        <v>3031</v>
      </c>
      <c r="AF20" s="1">
        <v>2005</v>
      </c>
      <c r="AG20" s="1">
        <v>61.1</v>
      </c>
      <c r="AH20" s="1" t="s">
        <v>49</v>
      </c>
      <c r="AI20" s="18">
        <f t="shared" si="2"/>
        <v>2584.7900000000013</v>
      </c>
    </row>
    <row r="21" spans="1:35" x14ac:dyDescent="0.2">
      <c r="A21" t="s">
        <v>183</v>
      </c>
      <c r="B21" s="5">
        <v>45522.654398148145</v>
      </c>
      <c r="C21" s="4" t="s">
        <v>121</v>
      </c>
      <c r="D21" s="5" t="str">
        <f t="shared" si="0"/>
        <v>gpxday23</v>
      </c>
      <c r="E21">
        <f t="shared" si="1"/>
        <v>23</v>
      </c>
      <c r="F21" s="5" t="s">
        <v>229</v>
      </c>
      <c r="G21" t="s">
        <v>270</v>
      </c>
      <c r="H21" s="5"/>
      <c r="I21" s="5"/>
      <c r="J21" s="1" t="s">
        <v>50</v>
      </c>
      <c r="K21" s="1">
        <v>48.32</v>
      </c>
      <c r="L21" s="1">
        <v>691</v>
      </c>
      <c r="M21" s="2">
        <v>0.13712962962962963</v>
      </c>
      <c r="N21" s="6">
        <v>0.12458333333333334</v>
      </c>
      <c r="O21" s="2">
        <v>0.65439814814814812</v>
      </c>
      <c r="P21" s="1" t="s">
        <v>22</v>
      </c>
      <c r="Q21" s="1">
        <v>16.2</v>
      </c>
      <c r="R21" s="1">
        <v>46.8</v>
      </c>
      <c r="S21" s="3">
        <v>0.15486111111111112</v>
      </c>
      <c r="T21" s="3">
        <v>0.1701388888888889</v>
      </c>
      <c r="U21" s="3">
        <v>5.347222222222222E-2</v>
      </c>
      <c r="V21" s="3">
        <v>1.5277777777777777E-2</v>
      </c>
      <c r="W21" s="3">
        <v>5.5555555555555558E-3</v>
      </c>
      <c r="X21" s="1">
        <v>112</v>
      </c>
      <c r="Y21" s="1">
        <v>2466</v>
      </c>
      <c r="Z21" s="1">
        <v>2055</v>
      </c>
      <c r="AA21" s="1">
        <v>90.9</v>
      </c>
      <c r="AB21" s="1">
        <v>14.3</v>
      </c>
      <c r="AC21" s="1">
        <v>231</v>
      </c>
      <c r="AD21" s="1">
        <v>30</v>
      </c>
      <c r="AE21" s="1">
        <v>1650</v>
      </c>
      <c r="AF21" s="1">
        <v>1207</v>
      </c>
      <c r="AG21" s="1">
        <v>42.36</v>
      </c>
      <c r="AH21" s="1" t="s">
        <v>51</v>
      </c>
      <c r="AI21" s="18">
        <f t="shared" si="2"/>
        <v>2496.4900000000011</v>
      </c>
    </row>
    <row r="22" spans="1:35" x14ac:dyDescent="0.2">
      <c r="A22" t="s">
        <v>184</v>
      </c>
      <c r="B22" s="5">
        <v>45521.442673611113</v>
      </c>
      <c r="C22" s="4" t="s">
        <v>122</v>
      </c>
      <c r="D22" s="5" t="str">
        <f t="shared" si="0"/>
        <v>gpxday22</v>
      </c>
      <c r="E22">
        <f t="shared" si="1"/>
        <v>22</v>
      </c>
      <c r="F22" s="5" t="s">
        <v>230</v>
      </c>
      <c r="G22" t="s">
        <v>271</v>
      </c>
      <c r="H22" s="5"/>
      <c r="I22" s="5"/>
      <c r="J22" s="1" t="s">
        <v>52</v>
      </c>
      <c r="K22" s="1">
        <v>176.24</v>
      </c>
      <c r="L22" s="1">
        <v>1071</v>
      </c>
      <c r="M22" s="2">
        <v>0.38745370370370369</v>
      </c>
      <c r="N22" s="2">
        <v>0.34172453703703703</v>
      </c>
      <c r="O22" s="2">
        <v>0.44267361111111109</v>
      </c>
      <c r="P22" s="1" t="s">
        <v>6</v>
      </c>
      <c r="Q22" s="1">
        <v>21.5</v>
      </c>
      <c r="R22" s="1">
        <v>63.8</v>
      </c>
      <c r="S22" s="3">
        <v>0.11666666666666667</v>
      </c>
      <c r="T22" s="3">
        <v>0.13194444444444445</v>
      </c>
      <c r="U22" s="3">
        <v>3.888888888888889E-2</v>
      </c>
      <c r="V22" s="3">
        <v>1.1805555555555555E-2</v>
      </c>
      <c r="W22" s="3">
        <v>4.1666666666666666E-3</v>
      </c>
      <c r="X22" s="1">
        <v>129</v>
      </c>
      <c r="Y22" s="1">
        <v>2266</v>
      </c>
      <c r="Z22" s="1">
        <v>2015</v>
      </c>
      <c r="AA22" s="1">
        <v>88.2</v>
      </c>
      <c r="AB22" s="1">
        <v>6.1</v>
      </c>
      <c r="AC22" s="1">
        <v>131</v>
      </c>
      <c r="AD22" s="1">
        <v>29</v>
      </c>
      <c r="AE22" s="1">
        <v>5489</v>
      </c>
      <c r="AF22" s="1">
        <v>3805</v>
      </c>
      <c r="AG22" s="1">
        <v>118.75</v>
      </c>
      <c r="AH22" s="1" t="s">
        <v>53</v>
      </c>
      <c r="AI22" s="18">
        <f t="shared" si="2"/>
        <v>2448.170000000001</v>
      </c>
    </row>
    <row r="23" spans="1:35" x14ac:dyDescent="0.2">
      <c r="A23" t="s">
        <v>185</v>
      </c>
      <c r="B23" s="5">
        <v>45520.589930555558</v>
      </c>
      <c r="C23" s="4" t="s">
        <v>122</v>
      </c>
      <c r="D23" s="5" t="str">
        <f t="shared" si="0"/>
        <v>gpxday21</v>
      </c>
      <c r="E23">
        <f t="shared" si="1"/>
        <v>21</v>
      </c>
      <c r="F23" s="5" t="s">
        <v>231</v>
      </c>
      <c r="G23" t="s">
        <v>272</v>
      </c>
      <c r="H23" s="5"/>
      <c r="I23" s="5"/>
      <c r="J23" s="1" t="s">
        <v>54</v>
      </c>
      <c r="K23" s="1">
        <v>181.75</v>
      </c>
      <c r="L23" s="1">
        <v>1616</v>
      </c>
      <c r="M23" s="2">
        <v>0.49613425925925925</v>
      </c>
      <c r="N23" s="2">
        <v>0.39221064814814816</v>
      </c>
      <c r="O23" s="2">
        <v>0.58993055555555551</v>
      </c>
      <c r="P23" s="1" t="s">
        <v>7</v>
      </c>
      <c r="Q23" s="1">
        <v>19.3</v>
      </c>
      <c r="R23" s="1">
        <v>56.1</v>
      </c>
      <c r="S23" s="3">
        <v>0.12916666666666668</v>
      </c>
      <c r="T23" s="3">
        <v>0.16388888888888889</v>
      </c>
      <c r="U23" s="3">
        <v>4.4444444444444446E-2</v>
      </c>
      <c r="V23" s="3">
        <v>1.3194444444444444E-2</v>
      </c>
      <c r="W23" s="3">
        <v>4.1666666666666666E-3</v>
      </c>
      <c r="X23" s="1">
        <v>117</v>
      </c>
      <c r="Y23" s="1">
        <v>2490</v>
      </c>
      <c r="Z23" s="1">
        <v>2130</v>
      </c>
      <c r="AA23" s="1">
        <v>79.099999999999994</v>
      </c>
      <c r="AB23" s="1">
        <v>8.9</v>
      </c>
      <c r="AC23" s="1">
        <v>172</v>
      </c>
      <c r="AD23" s="1">
        <v>21</v>
      </c>
      <c r="AE23" s="1">
        <v>6026</v>
      </c>
      <c r="AF23" s="1">
        <v>3957</v>
      </c>
      <c r="AG23" s="1">
        <v>130.02000000000001</v>
      </c>
      <c r="AH23" s="12" t="s">
        <v>55</v>
      </c>
      <c r="AI23" s="18">
        <f t="shared" si="2"/>
        <v>2271.9300000000007</v>
      </c>
    </row>
    <row r="24" spans="1:35" x14ac:dyDescent="0.2">
      <c r="A24" t="s">
        <v>186</v>
      </c>
      <c r="B24" s="5">
        <v>45519.483831018515</v>
      </c>
      <c r="C24" s="4" t="s">
        <v>122</v>
      </c>
      <c r="D24" s="5" t="str">
        <f t="shared" si="0"/>
        <v>gpxday20</v>
      </c>
      <c r="E24">
        <f t="shared" si="1"/>
        <v>20</v>
      </c>
      <c r="F24" s="5" t="s">
        <v>232</v>
      </c>
      <c r="G24" t="s">
        <v>273</v>
      </c>
      <c r="H24" s="5"/>
      <c r="I24" s="5"/>
      <c r="J24" s="1" t="s">
        <v>56</v>
      </c>
      <c r="K24" s="1">
        <v>106.34</v>
      </c>
      <c r="L24" s="1">
        <v>584</v>
      </c>
      <c r="M24" s="2">
        <v>0.34690972222222222</v>
      </c>
      <c r="N24" s="2">
        <v>0.24380787037037038</v>
      </c>
      <c r="O24" s="2">
        <v>0.48383101851851851</v>
      </c>
      <c r="P24" s="1" t="s">
        <v>11</v>
      </c>
      <c r="Q24" s="1">
        <v>18.2</v>
      </c>
      <c r="R24" s="1">
        <v>48.6</v>
      </c>
      <c r="S24" s="3">
        <v>0.13750000000000001</v>
      </c>
      <c r="T24" s="3">
        <v>0.19583333333333333</v>
      </c>
      <c r="U24" s="3">
        <v>5.1388888888888887E-2</v>
      </c>
      <c r="V24" s="3">
        <v>1.3888888888888888E-2</v>
      </c>
      <c r="W24" s="3">
        <v>4.8611111111111112E-3</v>
      </c>
      <c r="X24" s="1">
        <v>87</v>
      </c>
      <c r="Y24" s="1">
        <v>2811</v>
      </c>
      <c r="Z24" s="1">
        <v>2187</v>
      </c>
      <c r="AA24" s="1">
        <v>70.3</v>
      </c>
      <c r="AB24" s="1">
        <v>5.5</v>
      </c>
      <c r="AC24" s="1">
        <v>100</v>
      </c>
      <c r="AD24" s="1">
        <v>22</v>
      </c>
      <c r="AE24" s="1">
        <v>2982</v>
      </c>
      <c r="AF24" s="1">
        <v>1842</v>
      </c>
      <c r="AG24" s="1">
        <v>66.77</v>
      </c>
      <c r="AH24" s="1" t="s">
        <v>57</v>
      </c>
      <c r="AI24" s="18">
        <f t="shared" si="2"/>
        <v>2090.1800000000007</v>
      </c>
    </row>
    <row r="25" spans="1:35" x14ac:dyDescent="0.2">
      <c r="A25" t="s">
        <v>187</v>
      </c>
      <c r="B25" s="5">
        <v>45518.441921296297</v>
      </c>
      <c r="C25" s="4" t="s">
        <v>122</v>
      </c>
      <c r="D25" s="5" t="str">
        <f t="shared" si="0"/>
        <v>gpxday19</v>
      </c>
      <c r="E25">
        <f t="shared" si="1"/>
        <v>19</v>
      </c>
      <c r="F25" s="5" t="s">
        <v>233</v>
      </c>
      <c r="G25" t="s">
        <v>274</v>
      </c>
      <c r="H25" s="5"/>
      <c r="I25" s="5"/>
      <c r="J25" s="1" t="s">
        <v>58</v>
      </c>
      <c r="K25" s="1">
        <v>97.5</v>
      </c>
      <c r="L25" s="1">
        <v>2085</v>
      </c>
      <c r="M25" s="2">
        <v>0.41111111111111109</v>
      </c>
      <c r="N25" s="2">
        <v>0.32299768518518518</v>
      </c>
      <c r="O25" s="2">
        <v>0.44192129629629628</v>
      </c>
      <c r="P25" s="1" t="s">
        <v>14</v>
      </c>
      <c r="Q25" s="1">
        <v>12.6</v>
      </c>
      <c r="R25" s="1">
        <v>55.9</v>
      </c>
      <c r="S25" s="3">
        <v>0.1986111111111111</v>
      </c>
      <c r="T25" s="3">
        <v>0.25277777777777777</v>
      </c>
      <c r="U25" s="3">
        <v>4.4444444444444446E-2</v>
      </c>
      <c r="V25" s="3">
        <v>2.013888888888889E-2</v>
      </c>
      <c r="W25" s="3">
        <v>4.1666666666666666E-3</v>
      </c>
      <c r="X25" s="1">
        <v>95</v>
      </c>
      <c r="Y25" s="1">
        <v>2945</v>
      </c>
      <c r="Z25" s="1">
        <v>2110</v>
      </c>
      <c r="AA25" s="1">
        <v>78.599999999999994</v>
      </c>
      <c r="AB25" s="1">
        <v>21.4</v>
      </c>
      <c r="AC25" s="1">
        <v>269</v>
      </c>
      <c r="AD25" s="1">
        <v>17</v>
      </c>
      <c r="AE25" s="1">
        <v>3854</v>
      </c>
      <c r="AF25" s="1">
        <v>2655</v>
      </c>
      <c r="AG25" s="1">
        <v>53.8</v>
      </c>
      <c r="AH25" s="1" t="s">
        <v>59</v>
      </c>
      <c r="AI25" s="18">
        <f t="shared" si="2"/>
        <v>1983.8400000000006</v>
      </c>
    </row>
    <row r="26" spans="1:35" x14ac:dyDescent="0.2">
      <c r="A26" t="s">
        <v>188</v>
      </c>
      <c r="B26" s="5">
        <v>45517.373657407406</v>
      </c>
      <c r="C26" s="4" t="s">
        <v>122</v>
      </c>
      <c r="D26" s="5" t="str">
        <f t="shared" si="0"/>
        <v>gpxday18</v>
      </c>
      <c r="E26">
        <f t="shared" si="1"/>
        <v>18</v>
      </c>
      <c r="F26" s="5" t="s">
        <v>234</v>
      </c>
      <c r="G26" t="s">
        <v>275</v>
      </c>
      <c r="H26" s="5"/>
      <c r="I26" s="5"/>
      <c r="J26" s="1" t="s">
        <v>60</v>
      </c>
      <c r="K26" s="1">
        <v>136.15</v>
      </c>
      <c r="L26" s="1">
        <v>1652</v>
      </c>
      <c r="M26" s="2">
        <v>0.43083333333333335</v>
      </c>
      <c r="N26" s="2">
        <v>0.36182870370370368</v>
      </c>
      <c r="O26" s="2">
        <v>0.37365740740740738</v>
      </c>
      <c r="P26" s="1" t="s">
        <v>17</v>
      </c>
      <c r="Q26" s="1">
        <v>15.7</v>
      </c>
      <c r="R26" s="1">
        <v>53.8</v>
      </c>
      <c r="S26" s="3">
        <v>0.15972222222222221</v>
      </c>
      <c r="T26" s="3">
        <v>0.18958333333333333</v>
      </c>
      <c r="U26" s="3">
        <v>4.6527777777777779E-2</v>
      </c>
      <c r="V26" s="3">
        <v>1.5972222222222221E-2</v>
      </c>
      <c r="W26" s="3">
        <v>4.8611111111111112E-3</v>
      </c>
      <c r="X26" s="1">
        <v>97</v>
      </c>
      <c r="Y26" s="1">
        <v>2250</v>
      </c>
      <c r="Z26" s="1">
        <v>1620</v>
      </c>
      <c r="AA26" s="1">
        <v>84</v>
      </c>
      <c r="AB26" s="1">
        <v>12.1</v>
      </c>
      <c r="AC26" s="1">
        <v>190</v>
      </c>
      <c r="AD26" s="1">
        <v>14</v>
      </c>
      <c r="AE26" s="1">
        <v>4291</v>
      </c>
      <c r="AF26" s="1">
        <v>3016</v>
      </c>
      <c r="AG26" s="1">
        <v>87.56</v>
      </c>
      <c r="AH26" s="1" t="s">
        <v>61</v>
      </c>
      <c r="AI26" s="18">
        <f t="shared" si="2"/>
        <v>1886.3400000000006</v>
      </c>
    </row>
    <row r="27" spans="1:35" x14ac:dyDescent="0.2">
      <c r="A27" t="s">
        <v>189</v>
      </c>
      <c r="B27" s="5">
        <v>45516.385358796295</v>
      </c>
      <c r="C27" s="4" t="s">
        <v>122</v>
      </c>
      <c r="D27" s="5" t="str">
        <f t="shared" si="0"/>
        <v>gpxday17</v>
      </c>
      <c r="E27">
        <f t="shared" si="1"/>
        <v>17</v>
      </c>
      <c r="F27" s="5" t="s">
        <v>235</v>
      </c>
      <c r="G27" t="s">
        <v>276</v>
      </c>
      <c r="H27" s="5"/>
      <c r="I27" s="5"/>
      <c r="J27" s="1" t="s">
        <v>62</v>
      </c>
      <c r="K27" s="1">
        <v>142.86000000000001</v>
      </c>
      <c r="L27" s="1">
        <v>707</v>
      </c>
      <c r="M27" s="2">
        <v>0.40045138888888887</v>
      </c>
      <c r="N27" s="2">
        <v>0.31004629629629632</v>
      </c>
      <c r="O27" s="2">
        <v>0.38535879629629627</v>
      </c>
      <c r="P27" s="1" t="s">
        <v>5</v>
      </c>
      <c r="Q27" s="1">
        <v>19.2</v>
      </c>
      <c r="R27" s="1">
        <v>57</v>
      </c>
      <c r="S27" s="3">
        <v>0.13055555555555556</v>
      </c>
      <c r="T27" s="3">
        <v>0.16805555555555557</v>
      </c>
      <c r="U27" s="3">
        <v>4.3749999999999997E-2</v>
      </c>
      <c r="V27" s="3">
        <v>1.3194444444444444E-2</v>
      </c>
      <c r="W27" s="3">
        <v>4.1666666666666666E-3</v>
      </c>
      <c r="X27" s="1">
        <v>96</v>
      </c>
      <c r="Y27" s="1">
        <v>2176</v>
      </c>
      <c r="Z27" s="1">
        <v>1624</v>
      </c>
      <c r="AA27" s="1">
        <v>77.400000000000006</v>
      </c>
      <c r="AB27" s="1">
        <v>5</v>
      </c>
      <c r="AC27" s="1">
        <v>95</v>
      </c>
      <c r="AD27" s="1">
        <v>25</v>
      </c>
      <c r="AE27" s="1">
        <v>3904</v>
      </c>
      <c r="AF27" s="1">
        <v>2559</v>
      </c>
      <c r="AG27" s="1">
        <v>83.71</v>
      </c>
      <c r="AH27" s="1" t="s">
        <v>63</v>
      </c>
      <c r="AI27" s="18">
        <f t="shared" si="2"/>
        <v>1750.1900000000005</v>
      </c>
    </row>
    <row r="28" spans="1:35" x14ac:dyDescent="0.2">
      <c r="A28" t="s">
        <v>190</v>
      </c>
      <c r="B28" s="5">
        <v>45515.403310185182</v>
      </c>
      <c r="C28" s="4" t="s">
        <v>122</v>
      </c>
      <c r="D28" s="5" t="str">
        <f t="shared" si="0"/>
        <v>gpxday16</v>
      </c>
      <c r="E28">
        <f t="shared" si="1"/>
        <v>16</v>
      </c>
      <c r="F28" s="5" t="s">
        <v>236</v>
      </c>
      <c r="G28" t="s">
        <v>277</v>
      </c>
      <c r="H28" s="5"/>
      <c r="I28" s="5"/>
      <c r="J28" s="1" t="s">
        <v>64</v>
      </c>
      <c r="K28" s="1">
        <v>131.16</v>
      </c>
      <c r="L28" s="1">
        <v>1001</v>
      </c>
      <c r="M28" s="2">
        <v>0.39025462962962965</v>
      </c>
      <c r="N28" s="2">
        <v>0.29877314814814815</v>
      </c>
      <c r="O28" s="2">
        <v>0.40331018518518519</v>
      </c>
      <c r="P28" s="1" t="s">
        <v>22</v>
      </c>
      <c r="Q28" s="1">
        <v>18.3</v>
      </c>
      <c r="R28" s="1">
        <v>56.6</v>
      </c>
      <c r="S28" s="3">
        <v>0.13680555555555557</v>
      </c>
      <c r="T28" s="3">
        <v>0.17847222222222223</v>
      </c>
      <c r="U28" s="3">
        <v>4.4444444444444446E-2</v>
      </c>
      <c r="V28" s="3">
        <v>1.3888888888888888E-2</v>
      </c>
      <c r="W28" s="3">
        <v>4.1666666666666666E-3</v>
      </c>
      <c r="X28" s="1">
        <v>99</v>
      </c>
      <c r="Y28" s="1">
        <v>2411</v>
      </c>
      <c r="Z28" s="1">
        <v>1838</v>
      </c>
      <c r="AA28" s="1">
        <v>76.599999999999994</v>
      </c>
      <c r="AB28" s="1">
        <v>7.6</v>
      </c>
      <c r="AC28" s="1">
        <v>140</v>
      </c>
      <c r="AD28" s="1">
        <v>26</v>
      </c>
      <c r="AE28" s="1">
        <v>3893</v>
      </c>
      <c r="AF28" s="1">
        <v>2556</v>
      </c>
      <c r="AG28" s="1">
        <v>73.59</v>
      </c>
      <c r="AH28" s="12" t="s">
        <v>65</v>
      </c>
      <c r="AI28" s="18">
        <f t="shared" si="2"/>
        <v>1607.3300000000004</v>
      </c>
    </row>
    <row r="29" spans="1:35" x14ac:dyDescent="0.2">
      <c r="A29" t="s">
        <v>191</v>
      </c>
      <c r="B29" s="5">
        <v>45514.453009259261</v>
      </c>
      <c r="C29" s="4" t="s">
        <v>122</v>
      </c>
      <c r="D29" s="5" t="str">
        <f t="shared" si="0"/>
        <v>gpxday15</v>
      </c>
      <c r="E29">
        <f t="shared" si="1"/>
        <v>15</v>
      </c>
      <c r="F29" s="5" t="s">
        <v>237</v>
      </c>
      <c r="G29" t="s">
        <v>278</v>
      </c>
      <c r="H29" s="5"/>
      <c r="I29" s="5"/>
      <c r="J29" s="1" t="s">
        <v>66</v>
      </c>
      <c r="K29" s="1">
        <v>92.47</v>
      </c>
      <c r="L29" s="1">
        <v>773</v>
      </c>
      <c r="M29" s="2">
        <v>0.32497685185185188</v>
      </c>
      <c r="N29" s="2">
        <v>0.23343749999999999</v>
      </c>
      <c r="O29" s="2">
        <v>0.45300925925925928</v>
      </c>
      <c r="P29" s="1" t="s">
        <v>6</v>
      </c>
      <c r="Q29" s="1">
        <v>16.5</v>
      </c>
      <c r="R29" s="1">
        <v>52.9</v>
      </c>
      <c r="S29" s="3">
        <v>0.15138888888888888</v>
      </c>
      <c r="T29" s="3">
        <v>0.21111111111111111</v>
      </c>
      <c r="U29" s="3">
        <v>4.7222222222222221E-2</v>
      </c>
      <c r="V29" s="3">
        <v>1.5277777777777777E-2</v>
      </c>
      <c r="W29" s="3">
        <v>4.8611111111111112E-3</v>
      </c>
      <c r="X29" s="1">
        <v>87</v>
      </c>
      <c r="Y29" s="1">
        <v>2118</v>
      </c>
      <c r="Z29" s="1">
        <v>1731</v>
      </c>
      <c r="AA29" s="1">
        <v>71.8</v>
      </c>
      <c r="AB29" s="1">
        <v>8.4</v>
      </c>
      <c r="AC29" s="1">
        <v>138</v>
      </c>
      <c r="AD29" s="1">
        <v>20</v>
      </c>
      <c r="AE29" s="1">
        <v>2654</v>
      </c>
      <c r="AF29" s="1">
        <v>1753</v>
      </c>
      <c r="AG29" s="1">
        <v>76.790000000000006</v>
      </c>
      <c r="AH29" s="12" t="s">
        <v>67</v>
      </c>
      <c r="AI29" s="18">
        <f t="shared" si="2"/>
        <v>1476.1700000000003</v>
      </c>
    </row>
    <row r="30" spans="1:35" x14ac:dyDescent="0.2">
      <c r="A30" t="s">
        <v>192</v>
      </c>
      <c r="B30" s="5">
        <v>45513.450868055559</v>
      </c>
      <c r="C30" s="4" t="s">
        <v>122</v>
      </c>
      <c r="D30" s="5" t="str">
        <f t="shared" si="0"/>
        <v>gpxday14</v>
      </c>
      <c r="E30">
        <f t="shared" si="1"/>
        <v>14</v>
      </c>
      <c r="F30" s="5" t="s">
        <v>238</v>
      </c>
      <c r="G30" t="s">
        <v>279</v>
      </c>
      <c r="H30" s="5"/>
      <c r="I30" s="5"/>
      <c r="J30" s="1" t="s">
        <v>68</v>
      </c>
      <c r="K30" s="1">
        <v>77.510000000000005</v>
      </c>
      <c r="L30" s="1">
        <v>1165</v>
      </c>
      <c r="M30" s="2">
        <v>0.31329861111111112</v>
      </c>
      <c r="N30" s="2">
        <v>0.21762731481481482</v>
      </c>
      <c r="O30" s="2">
        <v>0.45086805555555554</v>
      </c>
      <c r="P30" s="1" t="s">
        <v>7</v>
      </c>
      <c r="Q30" s="1">
        <v>14.8</v>
      </c>
      <c r="R30" s="1">
        <v>53.3</v>
      </c>
      <c r="S30" s="3">
        <v>0.16875000000000001</v>
      </c>
      <c r="T30" s="3">
        <v>0.24236111111111111</v>
      </c>
      <c r="U30" s="3">
        <v>4.6527777777777779E-2</v>
      </c>
      <c r="V30" s="3">
        <v>1.6666666666666666E-2</v>
      </c>
      <c r="W30" s="3">
        <v>4.8611111111111112E-3</v>
      </c>
      <c r="X30" s="1">
        <v>98</v>
      </c>
      <c r="Y30" s="1">
        <v>2395</v>
      </c>
      <c r="Z30" s="1">
        <v>1705</v>
      </c>
      <c r="AA30" s="1">
        <v>69.5</v>
      </c>
      <c r="AB30" s="1">
        <v>15</v>
      </c>
      <c r="AC30" s="1">
        <v>223</v>
      </c>
      <c r="AD30" s="1">
        <v>25</v>
      </c>
      <c r="AE30" s="1">
        <v>2498</v>
      </c>
      <c r="AF30" s="1">
        <v>1851</v>
      </c>
      <c r="AG30" s="1">
        <v>54.83</v>
      </c>
      <c r="AH30" s="1" t="s">
        <v>69</v>
      </c>
      <c r="AI30" s="18">
        <f t="shared" si="2"/>
        <v>1383.7000000000003</v>
      </c>
    </row>
    <row r="31" spans="1:35" x14ac:dyDescent="0.2">
      <c r="A31" t="s">
        <v>193</v>
      </c>
      <c r="B31" s="5">
        <v>45512.549513888887</v>
      </c>
      <c r="C31" s="4" t="s">
        <v>122</v>
      </c>
      <c r="D31" s="5" t="str">
        <f t="shared" si="0"/>
        <v>gpxday13</v>
      </c>
      <c r="E31">
        <f t="shared" si="1"/>
        <v>13</v>
      </c>
      <c r="F31" s="5" t="s">
        <v>239</v>
      </c>
      <c r="G31" t="s">
        <v>280</v>
      </c>
      <c r="H31" s="5"/>
      <c r="I31" s="5"/>
      <c r="J31" s="1" t="s">
        <v>70</v>
      </c>
      <c r="K31" s="1">
        <v>64.66</v>
      </c>
      <c r="L31" s="1">
        <v>1117</v>
      </c>
      <c r="M31" s="2">
        <v>0.2383912037037037</v>
      </c>
      <c r="N31" s="2">
        <v>0.18831018518518519</v>
      </c>
      <c r="O31" s="2">
        <v>0.54951388888888886</v>
      </c>
      <c r="P31" s="1" t="s">
        <v>11</v>
      </c>
      <c r="Q31" s="1">
        <v>14.3</v>
      </c>
      <c r="R31" s="1">
        <v>47.9</v>
      </c>
      <c r="S31" s="3">
        <v>0.17499999999999999</v>
      </c>
      <c r="T31" s="3">
        <v>0.22152777777777777</v>
      </c>
      <c r="U31" s="3">
        <v>5.2083333333333336E-2</v>
      </c>
      <c r="V31" s="3">
        <v>1.7361111111111112E-2</v>
      </c>
      <c r="W31" s="3">
        <v>5.5555555555555558E-3</v>
      </c>
      <c r="X31" s="1">
        <v>102</v>
      </c>
      <c r="Y31" s="1">
        <v>2235</v>
      </c>
      <c r="Z31" s="1">
        <v>1666</v>
      </c>
      <c r="AA31" s="1">
        <v>79</v>
      </c>
      <c r="AB31" s="1">
        <v>17.3</v>
      </c>
      <c r="AC31" s="1">
        <v>247</v>
      </c>
      <c r="AD31" s="1">
        <v>23</v>
      </c>
      <c r="AE31" s="1">
        <v>2292</v>
      </c>
      <c r="AF31" s="1">
        <v>1661</v>
      </c>
      <c r="AG31" s="1">
        <v>22.42</v>
      </c>
      <c r="AH31" s="1" t="s">
        <v>71</v>
      </c>
      <c r="AI31" s="18">
        <f t="shared" si="2"/>
        <v>1306.1900000000003</v>
      </c>
    </row>
    <row r="32" spans="1:35" x14ac:dyDescent="0.2">
      <c r="A32" t="s">
        <v>194</v>
      </c>
      <c r="B32" s="5">
        <v>45511</v>
      </c>
      <c r="C32" s="4" t="s">
        <v>122</v>
      </c>
      <c r="D32" s="5" t="str">
        <f t="shared" si="0"/>
        <v>gpxday12</v>
      </c>
      <c r="E32">
        <f t="shared" si="1"/>
        <v>12</v>
      </c>
      <c r="F32" s="5" t="s">
        <v>240</v>
      </c>
      <c r="G32" t="s">
        <v>281</v>
      </c>
      <c r="H32" s="5" t="s">
        <v>140</v>
      </c>
      <c r="I32" s="5"/>
      <c r="J32" s="1" t="s">
        <v>114</v>
      </c>
      <c r="K32" s="1">
        <v>92.96</v>
      </c>
      <c r="L32" s="1">
        <v>1361</v>
      </c>
      <c r="M32" s="2">
        <v>0.42828703703703702</v>
      </c>
      <c r="N32" s="2">
        <v>0.28064814814814815</v>
      </c>
      <c r="O32" s="2">
        <v>0.43300925925925926</v>
      </c>
      <c r="P32" s="1" t="s">
        <v>14</v>
      </c>
      <c r="Q32" s="1">
        <v>13.8</v>
      </c>
      <c r="R32" s="1">
        <v>54.4</v>
      </c>
      <c r="S32" s="3">
        <v>0.18124999999999999</v>
      </c>
      <c r="T32" s="3">
        <v>0.27638888888888891</v>
      </c>
      <c r="U32" s="3">
        <v>4.583333333333333E-2</v>
      </c>
      <c r="V32" s="3">
        <v>1.8055555555555554E-2</v>
      </c>
      <c r="W32" s="3">
        <v>4.8611111111111112E-3</v>
      </c>
      <c r="X32" s="1">
        <v>86</v>
      </c>
      <c r="Y32" s="1">
        <v>2234</v>
      </c>
      <c r="Z32" s="1">
        <v>1634</v>
      </c>
      <c r="AA32" s="1">
        <v>65.5</v>
      </c>
      <c r="AB32" s="1">
        <v>14.6</v>
      </c>
      <c r="AC32" s="1">
        <v>202</v>
      </c>
      <c r="AD32" s="1">
        <v>19</v>
      </c>
      <c r="AE32" s="1">
        <v>3134</v>
      </c>
      <c r="AF32" s="1">
        <v>2079</v>
      </c>
      <c r="AG32" s="1">
        <v>56.11</v>
      </c>
      <c r="AH32" s="12" t="s">
        <v>72</v>
      </c>
      <c r="AI32" s="18">
        <f t="shared" si="2"/>
        <v>1241.5300000000002</v>
      </c>
    </row>
    <row r="33" spans="1:35" x14ac:dyDescent="0.2">
      <c r="A33" t="s">
        <v>195</v>
      </c>
      <c r="B33" s="5">
        <v>45510.433611111112</v>
      </c>
      <c r="C33" s="4" t="s">
        <v>122</v>
      </c>
      <c r="D33" s="5" t="str">
        <f t="shared" si="0"/>
        <v>gpxday11</v>
      </c>
      <c r="E33">
        <v>11</v>
      </c>
      <c r="F33" s="5" t="s">
        <v>241</v>
      </c>
      <c r="G33" t="s">
        <v>282</v>
      </c>
      <c r="H33" s="5" t="s">
        <v>210</v>
      </c>
      <c r="I33" s="5"/>
      <c r="J33" s="1" t="s">
        <v>113</v>
      </c>
      <c r="K33" s="1">
        <v>101.98</v>
      </c>
      <c r="L33" s="1">
        <v>2059</v>
      </c>
      <c r="M33" s="2">
        <v>0.41412037037037036</v>
      </c>
      <c r="N33" s="2">
        <v>0.28710648148148149</v>
      </c>
      <c r="O33" s="2">
        <v>0.43361111111111111</v>
      </c>
      <c r="P33" s="1" t="s">
        <v>17</v>
      </c>
      <c r="Q33" s="1">
        <v>14.8</v>
      </c>
      <c r="R33" s="1">
        <v>52.9</v>
      </c>
      <c r="S33" s="3">
        <v>0.16875000000000001</v>
      </c>
      <c r="T33" s="3">
        <v>0.24374999999999999</v>
      </c>
      <c r="U33" s="3">
        <v>4.7222222222222221E-2</v>
      </c>
      <c r="V33" s="3">
        <v>1.6666666666666666E-2</v>
      </c>
      <c r="W33" s="3">
        <v>4.8611111111111112E-3</v>
      </c>
      <c r="X33" s="1">
        <v>112</v>
      </c>
      <c r="Y33" s="1">
        <v>2024</v>
      </c>
      <c r="Z33" s="1">
        <v>1210</v>
      </c>
      <c r="AA33" s="1">
        <v>69.3</v>
      </c>
      <c r="AB33" s="1">
        <v>20.2</v>
      </c>
      <c r="AC33" s="1">
        <v>299</v>
      </c>
      <c r="AD33" s="1">
        <v>23</v>
      </c>
      <c r="AE33" s="1">
        <v>4075</v>
      </c>
      <c r="AF33" s="1">
        <v>2784</v>
      </c>
      <c r="AG33" s="1">
        <v>42.01</v>
      </c>
      <c r="AH33" s="12" t="s">
        <v>73</v>
      </c>
      <c r="AI33" s="18">
        <f t="shared" si="2"/>
        <v>1148.5700000000002</v>
      </c>
    </row>
    <row r="34" spans="1:35" x14ac:dyDescent="0.2">
      <c r="A34" t="s">
        <v>163</v>
      </c>
      <c r="B34" s="5">
        <v>45509</v>
      </c>
      <c r="C34" s="1" t="s">
        <v>112</v>
      </c>
      <c r="D34" s="5" t="s">
        <v>209</v>
      </c>
      <c r="F34" s="5" t="s">
        <v>242</v>
      </c>
      <c r="G34" t="s">
        <v>283</v>
      </c>
      <c r="H34" s="5" t="s">
        <v>139</v>
      </c>
      <c r="I34" s="5"/>
      <c r="J34" s="1" t="s">
        <v>123</v>
      </c>
      <c r="K34" s="1"/>
      <c r="L34" s="1"/>
      <c r="M34" s="2"/>
      <c r="N34" s="2"/>
      <c r="O34" s="2"/>
      <c r="P34" s="1" t="s">
        <v>5</v>
      </c>
      <c r="Q34" s="1"/>
      <c r="R34" s="1"/>
      <c r="S34" s="3"/>
      <c r="T34" s="3"/>
      <c r="U34" s="3"/>
      <c r="V34" s="3"/>
      <c r="W34" s="3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8">
        <f t="shared" si="2"/>
        <v>1046.5900000000001</v>
      </c>
    </row>
    <row r="35" spans="1:35" x14ac:dyDescent="0.2">
      <c r="A35" t="s">
        <v>196</v>
      </c>
      <c r="B35" s="5">
        <v>45508.37740740741</v>
      </c>
      <c r="C35" s="4" t="s">
        <v>122</v>
      </c>
      <c r="D35" s="5" t="str">
        <f t="shared" si="0"/>
        <v>gpxday10</v>
      </c>
      <c r="E35">
        <f t="shared" si="1"/>
        <v>10</v>
      </c>
      <c r="F35" s="5" t="s">
        <v>243</v>
      </c>
      <c r="G35" t="s">
        <v>284</v>
      </c>
      <c r="H35" s="5" t="s">
        <v>139</v>
      </c>
      <c r="I35" s="5"/>
      <c r="J35" s="1" t="s">
        <v>74</v>
      </c>
      <c r="K35" s="1">
        <v>112.87</v>
      </c>
      <c r="L35" s="1">
        <v>1178</v>
      </c>
      <c r="M35" s="2">
        <v>0.3681712962962963</v>
      </c>
      <c r="N35" s="2">
        <v>0.25068287037037035</v>
      </c>
      <c r="O35" s="2">
        <v>0.37740740740740741</v>
      </c>
      <c r="P35" s="1" t="s">
        <v>22</v>
      </c>
      <c r="Q35" s="1">
        <v>18.8</v>
      </c>
      <c r="R35" s="1">
        <v>54.6</v>
      </c>
      <c r="S35" s="3">
        <v>0.13333333333333333</v>
      </c>
      <c r="T35" s="3">
        <v>0.19583333333333333</v>
      </c>
      <c r="U35" s="3">
        <v>4.583333333333333E-2</v>
      </c>
      <c r="V35" s="3">
        <v>1.3194444444444444E-2</v>
      </c>
      <c r="W35" s="3">
        <v>4.8611111111111112E-3</v>
      </c>
      <c r="X35" s="1">
        <v>119</v>
      </c>
      <c r="Y35" s="1">
        <v>2080</v>
      </c>
      <c r="Z35" s="1">
        <v>1244</v>
      </c>
      <c r="AA35" s="1">
        <v>68.099999999999994</v>
      </c>
      <c r="AB35" s="1">
        <v>10.4</v>
      </c>
      <c r="AC35" s="1">
        <v>196</v>
      </c>
      <c r="AD35" s="1">
        <v>19</v>
      </c>
      <c r="AE35" s="1">
        <v>3672</v>
      </c>
      <c r="AF35" s="1">
        <v>2584</v>
      </c>
      <c r="AG35" s="1">
        <v>84.2</v>
      </c>
      <c r="AH35" s="1" t="s">
        <v>75</v>
      </c>
      <c r="AI35" s="18">
        <f t="shared" si="2"/>
        <v>1046.5900000000001</v>
      </c>
    </row>
    <row r="36" spans="1:35" x14ac:dyDescent="0.2">
      <c r="A36" t="s">
        <v>197</v>
      </c>
      <c r="B36" s="5">
        <v>45507.421967592592</v>
      </c>
      <c r="C36" s="4" t="s">
        <v>122</v>
      </c>
      <c r="D36" s="5" t="str">
        <f t="shared" si="0"/>
        <v>gpxday9</v>
      </c>
      <c r="E36">
        <f t="shared" si="1"/>
        <v>9</v>
      </c>
      <c r="F36" s="5" t="s">
        <v>244</v>
      </c>
      <c r="G36" t="s">
        <v>285</v>
      </c>
      <c r="H36" s="5"/>
      <c r="I36" s="5"/>
      <c r="J36" s="1" t="s">
        <v>76</v>
      </c>
      <c r="K36" s="1">
        <v>123.26</v>
      </c>
      <c r="L36" s="1">
        <v>2075</v>
      </c>
      <c r="M36" s="2">
        <v>0.42368055555555556</v>
      </c>
      <c r="N36" s="2">
        <v>0.34412037037037035</v>
      </c>
      <c r="O36" s="2">
        <v>0.42196759259259259</v>
      </c>
      <c r="P36" s="1" t="s">
        <v>6</v>
      </c>
      <c r="Q36" s="1">
        <v>14.9</v>
      </c>
      <c r="R36" s="1">
        <v>53.7</v>
      </c>
      <c r="S36" s="3">
        <v>0.1673611111111111</v>
      </c>
      <c r="T36" s="3">
        <v>0.20624999999999999</v>
      </c>
      <c r="U36" s="3">
        <v>4.6527777777777779E-2</v>
      </c>
      <c r="V36" s="3">
        <v>1.6666666666666666E-2</v>
      </c>
      <c r="W36" s="3">
        <v>4.8611111111111112E-3</v>
      </c>
      <c r="X36" s="1">
        <v>106</v>
      </c>
      <c r="Y36" s="1">
        <v>2029</v>
      </c>
      <c r="Z36" s="1">
        <v>990</v>
      </c>
      <c r="AA36" s="1">
        <v>81.2</v>
      </c>
      <c r="AB36" s="1">
        <v>16.8</v>
      </c>
      <c r="AC36" s="1">
        <v>251</v>
      </c>
      <c r="AD36" s="1">
        <v>30</v>
      </c>
      <c r="AE36" s="1">
        <v>4477</v>
      </c>
      <c r="AF36" s="1">
        <v>3143</v>
      </c>
      <c r="AG36" s="1">
        <v>73.42</v>
      </c>
      <c r="AH36" s="1" t="s">
        <v>77</v>
      </c>
      <c r="AI36" s="18">
        <f t="shared" si="2"/>
        <v>933.72</v>
      </c>
    </row>
    <row r="37" spans="1:35" x14ac:dyDescent="0.2">
      <c r="A37" t="s">
        <v>198</v>
      </c>
      <c r="B37" s="5">
        <v>45506.403993055559</v>
      </c>
      <c r="C37" s="4" t="s">
        <v>122</v>
      </c>
      <c r="D37" s="5" t="str">
        <f t="shared" si="0"/>
        <v>gpxday8</v>
      </c>
      <c r="E37">
        <f t="shared" si="1"/>
        <v>8</v>
      </c>
      <c r="F37" s="5" t="s">
        <v>245</v>
      </c>
      <c r="G37" t="s">
        <v>286</v>
      </c>
      <c r="H37" s="5"/>
      <c r="I37" s="5"/>
      <c r="J37" s="1" t="s">
        <v>78</v>
      </c>
      <c r="K37" s="1">
        <v>122.51</v>
      </c>
      <c r="L37" s="1">
        <v>1340</v>
      </c>
      <c r="M37" s="2">
        <v>0.37373842592592593</v>
      </c>
      <c r="N37" s="2">
        <v>0.26405092592592594</v>
      </c>
      <c r="O37" s="2">
        <v>0.40399305555555554</v>
      </c>
      <c r="P37" s="1" t="s">
        <v>7</v>
      </c>
      <c r="Q37" s="1">
        <v>19.3</v>
      </c>
      <c r="R37" s="1">
        <v>49.9</v>
      </c>
      <c r="S37" s="3">
        <v>0.12916666666666668</v>
      </c>
      <c r="T37" s="3">
        <v>0.18333333333333332</v>
      </c>
      <c r="U37" s="3">
        <v>0.05</v>
      </c>
      <c r="V37" s="3">
        <v>1.3194444444444444E-2</v>
      </c>
      <c r="W37" s="3">
        <v>4.8611111111111112E-3</v>
      </c>
      <c r="X37" s="1">
        <v>126</v>
      </c>
      <c r="Y37" s="1">
        <v>1504</v>
      </c>
      <c r="Z37" s="1">
        <v>915</v>
      </c>
      <c r="AA37" s="1">
        <v>70.7</v>
      </c>
      <c r="AB37" s="1">
        <v>10.9</v>
      </c>
      <c r="AC37" s="1">
        <v>211</v>
      </c>
      <c r="AD37" s="1">
        <v>32</v>
      </c>
      <c r="AE37" s="1">
        <v>4165</v>
      </c>
      <c r="AF37" s="1">
        <v>2877</v>
      </c>
      <c r="AG37" s="1">
        <v>81.78</v>
      </c>
      <c r="AH37" s="1" t="s">
        <v>79</v>
      </c>
      <c r="AI37" s="18">
        <f t="shared" si="2"/>
        <v>810.46</v>
      </c>
    </row>
    <row r="38" spans="1:35" x14ac:dyDescent="0.2">
      <c r="A38" t="s">
        <v>199</v>
      </c>
      <c r="B38" s="5">
        <v>45505.452870370369</v>
      </c>
      <c r="C38" s="4" t="s">
        <v>122</v>
      </c>
      <c r="D38" s="5" t="str">
        <f t="shared" si="0"/>
        <v>gpxday7</v>
      </c>
      <c r="E38">
        <f t="shared" si="1"/>
        <v>7</v>
      </c>
      <c r="F38" s="5" t="s">
        <v>246</v>
      </c>
      <c r="G38" t="s">
        <v>287</v>
      </c>
      <c r="H38" s="5" t="s">
        <v>132</v>
      </c>
      <c r="I38" s="5" t="s">
        <v>138</v>
      </c>
      <c r="J38" s="1" t="s">
        <v>80</v>
      </c>
      <c r="K38" s="1">
        <v>129.69999999999999</v>
      </c>
      <c r="L38" s="1">
        <v>1664</v>
      </c>
      <c r="M38" s="2">
        <v>0.35239583333333335</v>
      </c>
      <c r="N38" s="2">
        <v>0.30285879629629631</v>
      </c>
      <c r="O38" s="2">
        <v>0.45287037037037037</v>
      </c>
      <c r="P38" s="1" t="s">
        <v>11</v>
      </c>
      <c r="Q38" s="1">
        <v>17.8</v>
      </c>
      <c r="R38" s="1">
        <v>54.5</v>
      </c>
      <c r="S38" s="3">
        <v>0.14027777777777778</v>
      </c>
      <c r="T38" s="3">
        <v>0.16319444444444445</v>
      </c>
      <c r="U38" s="3">
        <v>4.583333333333333E-2</v>
      </c>
      <c r="V38" s="3">
        <v>1.3888888888888888E-2</v>
      </c>
      <c r="W38" s="3">
        <v>4.8611111111111112E-3</v>
      </c>
      <c r="X38" s="1">
        <v>115</v>
      </c>
      <c r="Y38" s="1">
        <v>1711</v>
      </c>
      <c r="Z38" s="1">
        <v>905</v>
      </c>
      <c r="AA38" s="1">
        <v>85.9</v>
      </c>
      <c r="AB38" s="1">
        <v>12.8</v>
      </c>
      <c r="AC38" s="1">
        <v>229</v>
      </c>
      <c r="AD38" s="1">
        <v>32</v>
      </c>
      <c r="AE38" s="1">
        <v>4406</v>
      </c>
      <c r="AF38" s="1">
        <v>2998</v>
      </c>
      <c r="AG38" s="1">
        <v>62.43</v>
      </c>
      <c r="AH38" s="1" t="s">
        <v>81</v>
      </c>
      <c r="AI38" s="18">
        <f t="shared" si="2"/>
        <v>687.95</v>
      </c>
    </row>
    <row r="39" spans="1:35" x14ac:dyDescent="0.2">
      <c r="A39" t="s">
        <v>200</v>
      </c>
      <c r="B39" s="5">
        <v>45504.391481481478</v>
      </c>
      <c r="C39" s="4" t="s">
        <v>122</v>
      </c>
      <c r="D39" s="5" t="str">
        <f t="shared" si="0"/>
        <v>gpxday6</v>
      </c>
      <c r="E39">
        <f t="shared" si="1"/>
        <v>6</v>
      </c>
      <c r="F39" s="5" t="s">
        <v>247</v>
      </c>
      <c r="G39" t="s">
        <v>288</v>
      </c>
      <c r="H39" s="5" t="s">
        <v>131</v>
      </c>
      <c r="I39" s="5" t="s">
        <v>137</v>
      </c>
      <c r="J39" s="1" t="s">
        <v>82</v>
      </c>
      <c r="K39" s="1">
        <v>130.47999999999999</v>
      </c>
      <c r="L39" s="1">
        <v>1058</v>
      </c>
      <c r="M39" s="2">
        <v>0.45725694444444442</v>
      </c>
      <c r="N39" s="2">
        <v>0.26297453703703705</v>
      </c>
      <c r="O39" s="2">
        <v>0.39148148148148149</v>
      </c>
      <c r="P39" s="1" t="s">
        <v>14</v>
      </c>
      <c r="Q39" s="1">
        <v>20.7</v>
      </c>
      <c r="R39" s="1">
        <v>60.8</v>
      </c>
      <c r="S39" s="3">
        <v>0.12083333333333333</v>
      </c>
      <c r="T39" s="3">
        <v>0.21041666666666667</v>
      </c>
      <c r="U39" s="3">
        <v>4.0972222222222222E-2</v>
      </c>
      <c r="V39" s="3">
        <v>1.1805555555555555E-2</v>
      </c>
      <c r="W39" s="3">
        <v>4.1666666666666666E-3</v>
      </c>
      <c r="X39" s="1">
        <v>126</v>
      </c>
      <c r="Y39" s="1">
        <v>1072</v>
      </c>
      <c r="Z39" s="1">
        <v>768</v>
      </c>
      <c r="AA39" s="1">
        <v>57.5</v>
      </c>
      <c r="AB39" s="1">
        <v>8.1</v>
      </c>
      <c r="AC39" s="1">
        <v>168</v>
      </c>
      <c r="AD39" s="1">
        <v>29</v>
      </c>
      <c r="AE39" s="1">
        <v>4104</v>
      </c>
      <c r="AF39" s="1">
        <v>2853</v>
      </c>
      <c r="AG39" s="1">
        <v>76.13</v>
      </c>
      <c r="AH39" s="1" t="s">
        <v>83</v>
      </c>
      <c r="AI39" s="18">
        <f t="shared" si="2"/>
        <v>558.25</v>
      </c>
    </row>
    <row r="40" spans="1:35" x14ac:dyDescent="0.2">
      <c r="A40" t="s">
        <v>201</v>
      </c>
      <c r="B40" s="5">
        <v>45503.407893518517</v>
      </c>
      <c r="C40" s="4" t="s">
        <v>122</v>
      </c>
      <c r="D40" s="5" t="str">
        <f t="shared" si="0"/>
        <v>gpxday5</v>
      </c>
      <c r="E40">
        <f t="shared" si="1"/>
        <v>5</v>
      </c>
      <c r="F40" s="5" t="s">
        <v>248</v>
      </c>
      <c r="G40" t="s">
        <v>289</v>
      </c>
      <c r="H40" s="5" t="s">
        <v>130</v>
      </c>
      <c r="I40" s="5" t="s">
        <v>137</v>
      </c>
      <c r="J40" s="1" t="s">
        <v>84</v>
      </c>
      <c r="K40" s="1">
        <v>84.67</v>
      </c>
      <c r="L40" s="1">
        <v>667</v>
      </c>
      <c r="M40" s="2">
        <v>0.31706018518518519</v>
      </c>
      <c r="N40" s="2">
        <v>0.20206018518518518</v>
      </c>
      <c r="O40" s="2">
        <v>0.40789351851851852</v>
      </c>
      <c r="P40" s="1" t="s">
        <v>17</v>
      </c>
      <c r="Q40" s="1">
        <v>17.5</v>
      </c>
      <c r="R40" s="1">
        <v>48.7</v>
      </c>
      <c r="S40" s="3">
        <v>0.14305555555555555</v>
      </c>
      <c r="T40" s="3">
        <v>0.22500000000000001</v>
      </c>
      <c r="U40" s="3">
        <v>5.1388888888888887E-2</v>
      </c>
      <c r="V40" s="3">
        <v>1.4583333333333334E-2</v>
      </c>
      <c r="W40" s="3">
        <v>4.8611111111111112E-3</v>
      </c>
      <c r="X40" s="1">
        <v>100</v>
      </c>
      <c r="Y40" s="1">
        <v>1529</v>
      </c>
      <c r="Z40" s="1">
        <v>995</v>
      </c>
      <c r="AA40" s="1">
        <v>63.7</v>
      </c>
      <c r="AB40" s="1">
        <v>7.9</v>
      </c>
      <c r="AC40" s="1">
        <v>138</v>
      </c>
      <c r="AD40" s="1">
        <v>24</v>
      </c>
      <c r="AE40" s="1">
        <v>2548</v>
      </c>
      <c r="AF40" s="1">
        <v>1748</v>
      </c>
      <c r="AG40" s="1">
        <v>58.76</v>
      </c>
      <c r="AH40" s="1" t="s">
        <v>85</v>
      </c>
      <c r="AI40" s="18">
        <f t="shared" si="2"/>
        <v>427.77000000000004</v>
      </c>
    </row>
    <row r="41" spans="1:35" x14ac:dyDescent="0.2">
      <c r="A41" t="s">
        <v>202</v>
      </c>
      <c r="B41" s="5">
        <v>45502.385138888887</v>
      </c>
      <c r="C41" s="4" t="s">
        <v>122</v>
      </c>
      <c r="D41" s="5" t="str">
        <f t="shared" si="0"/>
        <v>gpxday4</v>
      </c>
      <c r="E41">
        <f t="shared" si="1"/>
        <v>4</v>
      </c>
      <c r="F41" s="5" t="s">
        <v>249</v>
      </c>
      <c r="G41" t="s">
        <v>290</v>
      </c>
      <c r="H41" s="5" t="s">
        <v>129</v>
      </c>
      <c r="I41" s="5" t="s">
        <v>136</v>
      </c>
      <c r="J41" s="1" t="s">
        <v>86</v>
      </c>
      <c r="K41" s="1">
        <v>124.79</v>
      </c>
      <c r="L41" s="1">
        <v>1336</v>
      </c>
      <c r="M41" s="2">
        <v>0.42068287037037039</v>
      </c>
      <c r="N41" s="2">
        <v>0.29008101851851853</v>
      </c>
      <c r="O41" s="2">
        <v>0.38513888888888886</v>
      </c>
      <c r="P41" s="1" t="s">
        <v>5</v>
      </c>
      <c r="Q41" s="1">
        <v>17.899999999999999</v>
      </c>
      <c r="R41" s="1">
        <v>55.1</v>
      </c>
      <c r="S41" s="3">
        <v>0.13958333333333334</v>
      </c>
      <c r="T41" s="3">
        <v>0.20208333333333334</v>
      </c>
      <c r="U41" s="3">
        <v>4.5138888888888888E-2</v>
      </c>
      <c r="V41" s="3">
        <v>1.3888888888888888E-2</v>
      </c>
      <c r="W41" s="3">
        <v>4.8611111111111112E-3</v>
      </c>
      <c r="X41" s="1">
        <v>103</v>
      </c>
      <c r="Y41" s="1">
        <v>1954</v>
      </c>
      <c r="Z41" s="1">
        <v>1260</v>
      </c>
      <c r="AA41" s="1">
        <v>69</v>
      </c>
      <c r="AB41" s="1">
        <v>10.7</v>
      </c>
      <c r="AC41" s="1">
        <v>192</v>
      </c>
      <c r="AD41" s="1">
        <v>20</v>
      </c>
      <c r="AE41" s="1">
        <v>4053</v>
      </c>
      <c r="AF41" s="1">
        <v>2574</v>
      </c>
      <c r="AG41" s="1">
        <v>99.16</v>
      </c>
      <c r="AH41" s="1" t="s">
        <v>85</v>
      </c>
      <c r="AI41" s="18">
        <f t="shared" si="2"/>
        <v>343.1</v>
      </c>
    </row>
    <row r="42" spans="1:35" x14ac:dyDescent="0.2">
      <c r="A42" t="s">
        <v>203</v>
      </c>
      <c r="B42" s="5">
        <v>45501.56591435185</v>
      </c>
      <c r="C42" s="4" t="s">
        <v>122</v>
      </c>
      <c r="D42" s="5" t="str">
        <f t="shared" si="0"/>
        <v>gpxday3</v>
      </c>
      <c r="E42">
        <f t="shared" si="1"/>
        <v>3</v>
      </c>
      <c r="F42" s="5" t="s">
        <v>250</v>
      </c>
      <c r="G42" t="s">
        <v>291</v>
      </c>
      <c r="H42" s="5" t="s">
        <v>128</v>
      </c>
      <c r="I42" s="5" t="s">
        <v>136</v>
      </c>
      <c r="J42" s="1" t="s">
        <v>87</v>
      </c>
      <c r="K42" s="1">
        <v>48.26</v>
      </c>
      <c r="L42" s="1">
        <v>836</v>
      </c>
      <c r="M42" s="2">
        <v>0.18214120370370371</v>
      </c>
      <c r="N42" s="6">
        <v>0.14332175925925925</v>
      </c>
      <c r="O42" s="2">
        <v>0.5659143518518519</v>
      </c>
      <c r="P42" s="1" t="s">
        <v>22</v>
      </c>
      <c r="Q42" s="1">
        <v>14</v>
      </c>
      <c r="R42" s="1">
        <v>36</v>
      </c>
      <c r="S42" s="3">
        <v>0.17847222222222223</v>
      </c>
      <c r="T42" s="3">
        <v>0.22638888888888889</v>
      </c>
      <c r="U42" s="3">
        <v>6.9444444444444448E-2</v>
      </c>
      <c r="V42" s="3">
        <v>1.8055555555555554E-2</v>
      </c>
      <c r="W42" s="3">
        <v>6.9444444444444441E-3</v>
      </c>
      <c r="X42" s="1">
        <v>106</v>
      </c>
      <c r="Y42" s="1">
        <v>1806</v>
      </c>
      <c r="Z42" s="1">
        <v>1387</v>
      </c>
      <c r="AA42" s="1">
        <v>78.7</v>
      </c>
      <c r="AB42" s="1">
        <v>17.3</v>
      </c>
      <c r="AC42" s="1">
        <v>243</v>
      </c>
      <c r="AD42" s="1">
        <v>24</v>
      </c>
      <c r="AE42" s="1">
        <v>1647</v>
      </c>
      <c r="AF42" s="1">
        <v>1310</v>
      </c>
      <c r="AG42" s="1">
        <v>37.42</v>
      </c>
      <c r="AH42" s="1" t="s">
        <v>85</v>
      </c>
      <c r="AI42" s="18">
        <f t="shared" si="2"/>
        <v>218.31</v>
      </c>
    </row>
    <row r="43" spans="1:35" x14ac:dyDescent="0.2">
      <c r="A43" t="s">
        <v>204</v>
      </c>
      <c r="B43" s="5">
        <v>45500.426550925928</v>
      </c>
      <c r="C43" s="1" t="s">
        <v>121</v>
      </c>
      <c r="D43" s="5" t="str">
        <f t="shared" si="0"/>
        <v>gpxday2</v>
      </c>
      <c r="E43">
        <f>E44+1</f>
        <v>2</v>
      </c>
      <c r="F43" s="5" t="s">
        <v>213</v>
      </c>
      <c r="G43" t="s">
        <v>292</v>
      </c>
      <c r="H43" s="5" t="s">
        <v>145</v>
      </c>
      <c r="I43" s="5" t="s">
        <v>136</v>
      </c>
      <c r="J43" s="1" t="s">
        <v>88</v>
      </c>
      <c r="K43" s="1">
        <v>57.81</v>
      </c>
      <c r="L43" s="1">
        <v>665</v>
      </c>
      <c r="M43" s="2">
        <v>0.2540162037037037</v>
      </c>
      <c r="N43" s="6">
        <v>0.15464120370370371</v>
      </c>
      <c r="O43" s="2">
        <v>0.42655092592592592</v>
      </c>
      <c r="P43" s="1" t="s">
        <v>6</v>
      </c>
      <c r="Q43" s="1">
        <v>15.6</v>
      </c>
      <c r="R43" s="1">
        <v>47.8</v>
      </c>
      <c r="S43" s="3">
        <v>0.16041666666666668</v>
      </c>
      <c r="T43" s="3">
        <v>0.2638888888888889</v>
      </c>
      <c r="U43" s="3">
        <v>5.2083333333333336E-2</v>
      </c>
      <c r="V43" s="3">
        <v>1.5972222222222221E-2</v>
      </c>
      <c r="W43" s="3">
        <v>5.5555555555555558E-3</v>
      </c>
      <c r="X43" s="1">
        <v>106</v>
      </c>
      <c r="Y43" s="1">
        <v>1476</v>
      </c>
      <c r="Z43" s="1">
        <v>1291</v>
      </c>
      <c r="AA43" s="1">
        <v>60.9</v>
      </c>
      <c r="AB43" s="1">
        <v>11.5</v>
      </c>
      <c r="AC43" s="1">
        <v>179</v>
      </c>
      <c r="AD43" s="1">
        <v>20</v>
      </c>
      <c r="AE43" s="1">
        <v>1936</v>
      </c>
      <c r="AF43" s="1">
        <v>1410</v>
      </c>
      <c r="AG43" s="1">
        <v>34.44</v>
      </c>
      <c r="AH43" s="1" t="s">
        <v>89</v>
      </c>
      <c r="AI43" s="18">
        <f>AI44+K43</f>
        <v>170.05</v>
      </c>
    </row>
    <row r="44" spans="1:35" x14ac:dyDescent="0.2">
      <c r="A44" t="s">
        <v>205</v>
      </c>
      <c r="B44" s="5">
        <v>45499.423356481479</v>
      </c>
      <c r="C44" s="1" t="s">
        <v>122</v>
      </c>
      <c r="D44" s="5" t="str">
        <f>"gpxday"&amp;E44</f>
        <v>gpxday1</v>
      </c>
      <c r="E44">
        <v>1</v>
      </c>
      <c r="F44" s="5" t="s">
        <v>212</v>
      </c>
      <c r="G44" t="s">
        <v>293</v>
      </c>
      <c r="H44" s="5" t="s">
        <v>127</v>
      </c>
      <c r="I44" s="5" t="s">
        <v>136</v>
      </c>
      <c r="J44" s="1" t="s">
        <v>90</v>
      </c>
      <c r="K44" s="1">
        <v>112.24</v>
      </c>
      <c r="L44" s="1">
        <v>1089</v>
      </c>
      <c r="M44" s="2">
        <v>0.40452546296296299</v>
      </c>
      <c r="N44" s="2">
        <v>0.27809027777777778</v>
      </c>
      <c r="O44" s="2">
        <v>0.42335648148148147</v>
      </c>
      <c r="P44" s="1" t="s">
        <v>7</v>
      </c>
      <c r="Q44" s="1">
        <v>16.8</v>
      </c>
      <c r="R44" s="1">
        <v>48</v>
      </c>
      <c r="S44" s="3">
        <v>0.14861111111111111</v>
      </c>
      <c r="T44" s="3">
        <v>0.21597222222222223</v>
      </c>
      <c r="U44" s="3">
        <v>5.2083333333333336E-2</v>
      </c>
      <c r="V44" s="3">
        <v>1.4583333333333334E-2</v>
      </c>
      <c r="W44" s="3">
        <v>4.8611111111111112E-3</v>
      </c>
      <c r="X44" s="1">
        <v>102</v>
      </c>
      <c r="Y44" s="1">
        <v>1356</v>
      </c>
      <c r="Z44" s="1">
        <v>1056</v>
      </c>
      <c r="AA44" s="1">
        <v>68.7</v>
      </c>
      <c r="AB44" s="1">
        <v>9.6999999999999993</v>
      </c>
      <c r="AC44" s="1">
        <v>163</v>
      </c>
      <c r="AD44" s="1">
        <v>22</v>
      </c>
      <c r="AE44" s="1">
        <v>2140</v>
      </c>
      <c r="AF44" s="1">
        <v>2453</v>
      </c>
      <c r="AG44" s="1">
        <v>73.87</v>
      </c>
      <c r="AH44" s="1" t="s">
        <v>91</v>
      </c>
      <c r="AI44" s="18">
        <f>K44</f>
        <v>112.24</v>
      </c>
    </row>
    <row r="45" spans="1:35" x14ac:dyDescent="0.2">
      <c r="B45" s="1"/>
      <c r="C45" s="1"/>
      <c r="D45" s="5"/>
      <c r="E45" s="5"/>
      <c r="F45" s="5"/>
      <c r="H45" s="5"/>
      <c r="I45" s="5"/>
      <c r="J45" s="7" t="s">
        <v>142</v>
      </c>
      <c r="M45" s="1">
        <v>1284068</v>
      </c>
      <c r="N45" s="1">
        <v>955940</v>
      </c>
      <c r="O45" s="2"/>
      <c r="P45" s="1"/>
      <c r="Q45" s="1"/>
      <c r="R45" s="1"/>
      <c r="S45" s="3"/>
      <c r="T45" s="3"/>
      <c r="U45" s="3"/>
      <c r="V45" s="3"/>
      <c r="W45" s="3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</row>
    <row r="46" spans="1:35" x14ac:dyDescent="0.2">
      <c r="D46" s="5"/>
      <c r="E46" s="5"/>
      <c r="F46" s="5"/>
      <c r="H46" s="5"/>
      <c r="I46" s="5"/>
      <c r="J46" s="7" t="s">
        <v>143</v>
      </c>
      <c r="M46">
        <v>1340966</v>
      </c>
      <c r="N46">
        <v>993328</v>
      </c>
    </row>
    <row r="47" spans="1:35" x14ac:dyDescent="0.2">
      <c r="H47" s="5" t="s">
        <v>133</v>
      </c>
      <c r="I47" s="5"/>
      <c r="J47" s="1" t="s">
        <v>295</v>
      </c>
    </row>
    <row r="48" spans="1:35" x14ac:dyDescent="0.2">
      <c r="H48" s="5" t="s">
        <v>134</v>
      </c>
      <c r="I48" s="5"/>
      <c r="J48" s="1" t="s">
        <v>115</v>
      </c>
    </row>
    <row r="49" spans="10:17" x14ac:dyDescent="0.2">
      <c r="J49" s="1" t="s">
        <v>116</v>
      </c>
    </row>
    <row r="50" spans="10:17" x14ac:dyDescent="0.2">
      <c r="J50" s="1" t="s">
        <v>120</v>
      </c>
    </row>
    <row r="51" spans="10:17" x14ac:dyDescent="0.2">
      <c r="J51" s="1" t="s">
        <v>117</v>
      </c>
    </row>
    <row r="52" spans="10:17" x14ac:dyDescent="0.2">
      <c r="J52" s="7" t="s">
        <v>118</v>
      </c>
      <c r="K52" s="8">
        <f>SUM(K2:K42)</f>
        <v>4411.170000000001</v>
      </c>
      <c r="L52" s="8">
        <f>SUM(L2:L42)</f>
        <v>51635</v>
      </c>
      <c r="N52" s="11">
        <f>K52/(N45/3600)</f>
        <v>16.612143021528553</v>
      </c>
      <c r="O52" t="s">
        <v>2</v>
      </c>
      <c r="P52" s="9">
        <f>L52/(N45/3600)</f>
        <v>194.45362679666087</v>
      </c>
      <c r="Q52" t="s">
        <v>124</v>
      </c>
    </row>
    <row r="53" spans="10:17" x14ac:dyDescent="0.2">
      <c r="J53" s="7" t="s">
        <v>119</v>
      </c>
      <c r="K53" s="9">
        <f>K52+SUM(K43:K44)</f>
        <v>4581.2200000000012</v>
      </c>
      <c r="L53" s="9">
        <f>L52+SUM(L43:L44)</f>
        <v>53389</v>
      </c>
      <c r="N53" s="11">
        <f>K53/(N46/3600)</f>
        <v>16.603168339158874</v>
      </c>
      <c r="O53" t="s">
        <v>2</v>
      </c>
      <c r="P53" s="9">
        <f>L53/(N46/3600)</f>
        <v>193.49137445033264</v>
      </c>
      <c r="Q53" t="s">
        <v>124</v>
      </c>
    </row>
    <row r="54" spans="10:17" x14ac:dyDescent="0.2">
      <c r="L54" s="10" t="s">
        <v>141</v>
      </c>
      <c r="M54" s="10">
        <v>35</v>
      </c>
      <c r="N54" s="13">
        <f>N45/M54/60/60</f>
        <v>7.5868253968253958</v>
      </c>
      <c r="O54" t="s">
        <v>144</v>
      </c>
      <c r="P54" s="11">
        <f>K52/M54</f>
        <v>126.0334285714286</v>
      </c>
      <c r="Q54" s="11">
        <f>L52/M54</f>
        <v>1475.2857142857142</v>
      </c>
    </row>
    <row r="55" spans="10:17" x14ac:dyDescent="0.2">
      <c r="M55">
        <v>37</v>
      </c>
      <c r="N55" s="13">
        <f>N45/M55/60/60</f>
        <v>7.1767267267267272</v>
      </c>
      <c r="O55" t="s">
        <v>144</v>
      </c>
      <c r="P55" s="11">
        <f>K53/M55</f>
        <v>123.81675675675679</v>
      </c>
      <c r="Q55" s="11">
        <f>L53/M55</f>
        <v>1442.9459459459461</v>
      </c>
    </row>
  </sheetData>
  <phoneticPr fontId="7" type="noConversion"/>
  <pageMargins left="0.7" right="0.7" top="0.75" bottom="0.75" header="0.3" footer="0.3"/>
  <ignoredErrors>
    <ignoredError sqref="K52:L53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PELLE Christian OBS/OBI</dc:creator>
  <cp:lastModifiedBy>Christian PELLE</cp:lastModifiedBy>
  <dcterms:created xsi:type="dcterms:W3CDTF">2024-09-19T13:23:57Z</dcterms:created>
  <dcterms:modified xsi:type="dcterms:W3CDTF">2024-09-30T12:55:18Z</dcterms:modified>
</cp:coreProperties>
</file>