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yril\ProgrammesInformatiques\GOTWIC\AC2\Pub\RallyTimingsProtected\"/>
    </mc:Choice>
  </mc:AlternateContent>
  <xr:revisionPtr revIDLastSave="0" documentId="8_{BB173CE9-9B0D-420F-A035-01D8DDF7D9A6}" xr6:coauthVersionLast="47" xr6:coauthVersionMax="47" xr10:uidLastSave="{00000000-0000-0000-0000-000000000000}"/>
  <workbookProtection workbookAlgorithmName="SHA-512" workbookHashValue="P9+gmpLHKZCTwcaqS+ImfHDmwEd2k8CtwbXa6ZK2fqPYzTts1igAq7p//dM/k7609vCDwqnfI/AF5FUwzTmu6w==" workbookSaltValue="xkdZG1YD8l3bs0r5oylyLQ==" workbookSpinCount="100000" lockStructure="1"/>
  <bookViews>
    <workbookView xWindow="-108" yWindow="-108" windowWidth="23256" windowHeight="12576" tabRatio="784" xr2:uid="{A1EA7A0D-4237-4578-BF12-DE50A2FE6F9D}"/>
  </bookViews>
  <sheets>
    <sheet name="Presentation" sheetId="12" r:id="rId1"/>
    <sheet name="Examples" sheetId="16" r:id="rId2"/>
    <sheet name="Stats 1" sheetId="15" r:id="rId3"/>
    <sheet name="Stats 2" sheetId="20" r:id="rId4"/>
    <sheet name="Match8" sheetId="19" r:id="rId5"/>
    <sheet name="Match7" sheetId="18" r:id="rId6"/>
    <sheet name="Match6" sheetId="17" r:id="rId7"/>
    <sheet name="Match5" sheetId="13" r:id="rId8"/>
    <sheet name="Match4" sheetId="11" r:id="rId9"/>
    <sheet name="Match3" sheetId="10" r:id="rId10"/>
    <sheet name="Match2" sheetId="9" r:id="rId11"/>
    <sheet name="Match1" sheetId="8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20" l="1"/>
  <c r="E9" i="20"/>
  <c r="D9" i="20"/>
  <c r="G8" i="20"/>
  <c r="E8" i="20"/>
  <c r="D8" i="20"/>
  <c r="G7" i="20"/>
  <c r="E7" i="20"/>
  <c r="D7" i="20"/>
  <c r="G6" i="20"/>
  <c r="E6" i="20"/>
  <c r="D6" i="20"/>
  <c r="G5" i="20"/>
  <c r="E5" i="20"/>
  <c r="D5" i="20"/>
  <c r="G4" i="20"/>
  <c r="E4" i="20"/>
  <c r="D4" i="20"/>
  <c r="G3" i="20"/>
  <c r="E3" i="20"/>
  <c r="F3" i="20" s="1"/>
  <c r="D3" i="20"/>
  <c r="I3" i="20"/>
  <c r="J3" i="20" s="1"/>
  <c r="G2" i="20"/>
  <c r="I2" i="20" s="1"/>
  <c r="D2" i="20"/>
  <c r="E2" i="20"/>
  <c r="AU12" i="8" a="1"/>
  <c r="AU12" i="8" s="1"/>
  <c r="AU10" i="8" a="1"/>
  <c r="AU10" i="8" s="1"/>
  <c r="AM12" i="8" a="1"/>
  <c r="AM12" i="8" s="1"/>
  <c r="AM14" i="8" s="1"/>
  <c r="AM10" i="8" a="1"/>
  <c r="AM10" i="8" s="1"/>
  <c r="AE12" i="8" a="1"/>
  <c r="AE12" i="8" s="1"/>
  <c r="AE10" i="8" a="1"/>
  <c r="AE10" i="8" s="1"/>
  <c r="W12" i="8" a="1"/>
  <c r="W12" i="8" s="1"/>
  <c r="W14" i="8" s="1"/>
  <c r="W10" i="8" a="1"/>
  <c r="W10" i="8" s="1"/>
  <c r="O12" i="8" a="1"/>
  <c r="O12" i="8" s="1"/>
  <c r="O14" i="8" s="1"/>
  <c r="O10" i="8" a="1"/>
  <c r="O10" i="8" s="1"/>
  <c r="G12" i="8" a="1"/>
  <c r="G12" i="8" s="1"/>
  <c r="G14" i="8" s="1"/>
  <c r="G10" i="8" a="1"/>
  <c r="G10" i="8" s="1"/>
  <c r="AE12" i="9" a="1"/>
  <c r="AE12" i="9" s="1"/>
  <c r="AE10" i="9" a="1"/>
  <c r="AE10" i="9" s="1"/>
  <c r="W12" i="9" a="1"/>
  <c r="W12" i="9" s="1"/>
  <c r="W10" i="9" a="1"/>
  <c r="W10" i="9" s="1"/>
  <c r="O12" i="9" a="1"/>
  <c r="O12" i="9" s="1"/>
  <c r="O10" i="9" a="1"/>
  <c r="O10" i="9" s="1"/>
  <c r="N13" i="16" s="1"/>
  <c r="L21" i="16" s="1"/>
  <c r="G12" i="9" a="1"/>
  <c r="G12" i="9" s="1"/>
  <c r="G14" i="9" s="1"/>
  <c r="G10" i="9" a="1"/>
  <c r="G10" i="9" s="1"/>
  <c r="AE12" i="10" a="1"/>
  <c r="AE12" i="10" s="1"/>
  <c r="AE14" i="10" s="1"/>
  <c r="AE10" i="10" a="1"/>
  <c r="AE10" i="10" s="1"/>
  <c r="O12" i="10" a="1"/>
  <c r="O12" i="10" s="1"/>
  <c r="O10" i="10" a="1"/>
  <c r="O10" i="10" s="1"/>
  <c r="G12" i="10" a="1"/>
  <c r="G12" i="10" s="1"/>
  <c r="G14" i="10" s="1"/>
  <c r="G10" i="10" a="1"/>
  <c r="G10" i="10" s="1"/>
  <c r="AM12" i="11" a="1"/>
  <c r="AM12" i="11" s="1"/>
  <c r="AM14" i="11" s="1"/>
  <c r="AM10" i="11" a="1"/>
  <c r="AM10" i="11" s="1"/>
  <c r="AE12" i="11" a="1"/>
  <c r="AE12" i="11" s="1"/>
  <c r="AE10" i="11" a="1"/>
  <c r="AE10" i="11" s="1"/>
  <c r="W12" i="11" a="1"/>
  <c r="W12" i="11" s="1"/>
  <c r="W14" i="11" s="1"/>
  <c r="W10" i="11" a="1"/>
  <c r="W10" i="11" s="1"/>
  <c r="O12" i="11" a="1"/>
  <c r="O12" i="11" s="1"/>
  <c r="O14" i="11" s="1"/>
  <c r="O10" i="11" a="1"/>
  <c r="O10" i="11" s="1"/>
  <c r="G12" i="11" a="1"/>
  <c r="G12" i="11" s="1"/>
  <c r="G10" i="11" a="1"/>
  <c r="G10" i="11" s="1"/>
  <c r="G12" i="13" a="1"/>
  <c r="G12" i="13" s="1"/>
  <c r="G10" i="13" a="1"/>
  <c r="G10" i="13" s="1"/>
  <c r="AU12" i="17" a="1"/>
  <c r="AU12" i="17" s="1"/>
  <c r="AU14" i="17" s="1"/>
  <c r="AU10" i="17" a="1"/>
  <c r="AU10" i="17" s="1"/>
  <c r="AM12" i="17" a="1"/>
  <c r="AM12" i="17" s="1"/>
  <c r="AM10" i="17" a="1"/>
  <c r="AM10" i="17" s="1"/>
  <c r="AE12" i="17" a="1"/>
  <c r="AE12" i="17" s="1"/>
  <c r="AE14" i="17" s="1"/>
  <c r="AE10" i="17" a="1"/>
  <c r="AE10" i="17" s="1"/>
  <c r="W12" i="17" a="1"/>
  <c r="W12" i="17" s="1"/>
  <c r="W14" i="17" s="1"/>
  <c r="W10" i="17" a="1"/>
  <c r="W10" i="17" s="1"/>
  <c r="O12" i="17" a="1"/>
  <c r="O12" i="17" s="1"/>
  <c r="O10" i="17" a="1"/>
  <c r="O10" i="17" s="1"/>
  <c r="N40" i="16" s="1"/>
  <c r="L48" i="16" s="1"/>
  <c r="G12" i="17" a="1"/>
  <c r="G12" i="17" s="1"/>
  <c r="G14" i="17" s="1"/>
  <c r="G10" i="17" a="1"/>
  <c r="G10" i="17" s="1"/>
  <c r="O12" i="18" a="1"/>
  <c r="O12" i="18" s="1"/>
  <c r="O14" i="18" s="1"/>
  <c r="O10" i="18" a="1"/>
  <c r="O10" i="18" s="1"/>
  <c r="G12" i="18" a="1"/>
  <c r="G12" i="18" s="1"/>
  <c r="G10" i="18" a="1"/>
  <c r="G10" i="18" s="1"/>
  <c r="AU12" i="19" a="1"/>
  <c r="AU12" i="19" s="1"/>
  <c r="AU10" i="19" a="1"/>
  <c r="AU10" i="19" s="1"/>
  <c r="AM12" i="19" a="1"/>
  <c r="AM12" i="19" s="1"/>
  <c r="AM14" i="19" s="1"/>
  <c r="AM10" i="19" a="1"/>
  <c r="AM10" i="19" s="1"/>
  <c r="AE12" i="19" a="1"/>
  <c r="AE12" i="19" s="1"/>
  <c r="AE14" i="19" s="1"/>
  <c r="AE10" i="19" a="1"/>
  <c r="AE10" i="19" s="1"/>
  <c r="W12" i="19" a="1"/>
  <c r="W12" i="19" s="1"/>
  <c r="W10" i="19" a="1"/>
  <c r="W10" i="19" s="1"/>
  <c r="O12" i="19" a="1"/>
  <c r="O12" i="19" s="1"/>
  <c r="O14" i="19" s="1"/>
  <c r="O10" i="19" a="1"/>
  <c r="O10" i="19" s="1"/>
  <c r="E29" i="16"/>
  <c r="G10" i="19" a="1"/>
  <c r="G10" i="19" s="1"/>
  <c r="E2" i="16"/>
  <c r="N34" i="16"/>
  <c r="N35" i="16"/>
  <c r="N36" i="16"/>
  <c r="N37" i="16"/>
  <c r="N38" i="16"/>
  <c r="N39" i="16"/>
  <c r="N41" i="16"/>
  <c r="N43" i="16"/>
  <c r="N7" i="16"/>
  <c r="N8" i="16"/>
  <c r="N9" i="16"/>
  <c r="N10" i="16"/>
  <c r="N11" i="16"/>
  <c r="N12" i="16"/>
  <c r="N14" i="16"/>
  <c r="N16" i="16"/>
  <c r="AU8" i="8"/>
  <c r="AU6" i="8"/>
  <c r="AU4" i="8"/>
  <c r="AM8" i="8"/>
  <c r="AM6" i="8"/>
  <c r="AM4" i="8"/>
  <c r="AE8" i="8"/>
  <c r="AE6" i="8"/>
  <c r="AE4" i="8"/>
  <c r="W8" i="8"/>
  <c r="W6" i="8"/>
  <c r="W4" i="8"/>
  <c r="O8" i="8"/>
  <c r="O6" i="8"/>
  <c r="O4" i="8"/>
  <c r="G8" i="8"/>
  <c r="G6" i="8"/>
  <c r="G4" i="8"/>
  <c r="AE8" i="9"/>
  <c r="AE6" i="9"/>
  <c r="AE4" i="9"/>
  <c r="W8" i="9"/>
  <c r="W6" i="9"/>
  <c r="W4" i="9"/>
  <c r="O8" i="9"/>
  <c r="O6" i="9"/>
  <c r="O4" i="9"/>
  <c r="G8" i="9"/>
  <c r="G6" i="9"/>
  <c r="G4" i="9"/>
  <c r="AE8" i="10"/>
  <c r="AE6" i="10"/>
  <c r="AE4" i="10"/>
  <c r="O8" i="10"/>
  <c r="O6" i="10"/>
  <c r="O4" i="10"/>
  <c r="G8" i="10"/>
  <c r="G6" i="10"/>
  <c r="G4" i="10"/>
  <c r="AM8" i="11"/>
  <c r="AM6" i="11"/>
  <c r="AM4" i="11"/>
  <c r="AE8" i="11"/>
  <c r="AE6" i="11"/>
  <c r="AE4" i="11"/>
  <c r="W8" i="11"/>
  <c r="W6" i="11"/>
  <c r="W4" i="11"/>
  <c r="O8" i="11"/>
  <c r="O6" i="11"/>
  <c r="O4" i="11"/>
  <c r="G8" i="11"/>
  <c r="G6" i="11"/>
  <c r="G4" i="11"/>
  <c r="G8" i="13"/>
  <c r="G6" i="13"/>
  <c r="G4" i="13"/>
  <c r="AU8" i="17"/>
  <c r="AU6" i="17"/>
  <c r="AU4" i="17"/>
  <c r="AM8" i="17"/>
  <c r="AM6" i="17"/>
  <c r="AM4" i="17"/>
  <c r="AE8" i="17"/>
  <c r="AE6" i="17"/>
  <c r="AE4" i="17"/>
  <c r="W8" i="17"/>
  <c r="W6" i="17"/>
  <c r="W4" i="17"/>
  <c r="O8" i="17"/>
  <c r="O6" i="17"/>
  <c r="O4" i="17"/>
  <c r="G8" i="17"/>
  <c r="G6" i="17"/>
  <c r="G4" i="17"/>
  <c r="O8" i="18"/>
  <c r="O6" i="18"/>
  <c r="O4" i="18"/>
  <c r="G8" i="18"/>
  <c r="G6" i="18"/>
  <c r="G4" i="18"/>
  <c r="AU8" i="19"/>
  <c r="AU6" i="19"/>
  <c r="AU4" i="19"/>
  <c r="AM8" i="19"/>
  <c r="AM6" i="19"/>
  <c r="AM4" i="19"/>
  <c r="AE8" i="19"/>
  <c r="AE6" i="19"/>
  <c r="AE4" i="19"/>
  <c r="W8" i="19"/>
  <c r="W6" i="19"/>
  <c r="W4" i="19"/>
  <c r="O8" i="19"/>
  <c r="O6" i="19"/>
  <c r="O4" i="19"/>
  <c r="G12" i="19" a="1"/>
  <c r="G12" i="19" s="1"/>
  <c r="G8" i="19"/>
  <c r="G6" i="19"/>
  <c r="G4" i="19"/>
  <c r="AR3" i="8"/>
  <c r="AR4" i="8"/>
  <c r="AR5" i="8"/>
  <c r="AR6" i="8"/>
  <c r="AR7" i="8"/>
  <c r="AR8" i="8"/>
  <c r="AR2" i="8"/>
  <c r="AJ3" i="8"/>
  <c r="AJ4" i="8"/>
  <c r="AJ5" i="8"/>
  <c r="AJ6" i="8"/>
  <c r="AJ7" i="8"/>
  <c r="AJ8" i="8"/>
  <c r="AJ2" i="8"/>
  <c r="AB3" i="8"/>
  <c r="AB4" i="8"/>
  <c r="AB5" i="8"/>
  <c r="AB6" i="8"/>
  <c r="AB7" i="8"/>
  <c r="AB8" i="8"/>
  <c r="AB9" i="8"/>
  <c r="AB2" i="8"/>
  <c r="T3" i="8"/>
  <c r="T4" i="8"/>
  <c r="T5" i="8"/>
  <c r="T6" i="8"/>
  <c r="T7" i="8"/>
  <c r="T2" i="8"/>
  <c r="L3" i="8"/>
  <c r="L4" i="8"/>
  <c r="L5" i="8"/>
  <c r="L6" i="8"/>
  <c r="L7" i="8"/>
  <c r="L8" i="8"/>
  <c r="L2" i="8"/>
  <c r="D3" i="8"/>
  <c r="D4" i="8"/>
  <c r="D5" i="8"/>
  <c r="D6" i="8"/>
  <c r="D7" i="8"/>
  <c r="D8" i="8"/>
  <c r="D9" i="8"/>
  <c r="D10" i="8"/>
  <c r="D2" i="8"/>
  <c r="AB3" i="9"/>
  <c r="AB4" i="9"/>
  <c r="AB5" i="9"/>
  <c r="AB2" i="9"/>
  <c r="T3" i="9"/>
  <c r="T4" i="9"/>
  <c r="T5" i="9"/>
  <c r="T6" i="9"/>
  <c r="T7" i="9"/>
  <c r="T8" i="9"/>
  <c r="T9" i="9"/>
  <c r="T2" i="9"/>
  <c r="L3" i="9"/>
  <c r="L4" i="9"/>
  <c r="L5" i="9"/>
  <c r="L6" i="9"/>
  <c r="L7" i="9"/>
  <c r="L8" i="9"/>
  <c r="L9" i="9"/>
  <c r="L10" i="9"/>
  <c r="L11" i="9"/>
  <c r="L2" i="9"/>
  <c r="D3" i="9"/>
  <c r="D4" i="9"/>
  <c r="D5" i="9"/>
  <c r="D6" i="9"/>
  <c r="D7" i="9"/>
  <c r="D8" i="9"/>
  <c r="D9" i="9"/>
  <c r="D2" i="9"/>
  <c r="AB3" i="10"/>
  <c r="AB4" i="10"/>
  <c r="AB5" i="10"/>
  <c r="AB6" i="10"/>
  <c r="AB7" i="10"/>
  <c r="AB2" i="10"/>
  <c r="L3" i="10"/>
  <c r="L4" i="10"/>
  <c r="L5" i="10"/>
  <c r="L6" i="10"/>
  <c r="L7" i="10"/>
  <c r="L8" i="10"/>
  <c r="L2" i="10"/>
  <c r="D3" i="10"/>
  <c r="D4" i="10"/>
  <c r="D5" i="10"/>
  <c r="D6" i="10"/>
  <c r="D7" i="10"/>
  <c r="D2" i="10"/>
  <c r="AJ3" i="11"/>
  <c r="AJ4" i="11"/>
  <c r="AJ5" i="11"/>
  <c r="AJ6" i="11"/>
  <c r="AJ7" i="11"/>
  <c r="AJ8" i="11"/>
  <c r="AJ9" i="11"/>
  <c r="AJ10" i="11"/>
  <c r="AJ11" i="11"/>
  <c r="AJ12" i="11"/>
  <c r="AJ13" i="11"/>
  <c r="AJ14" i="11"/>
  <c r="AJ15" i="11"/>
  <c r="AJ2" i="11"/>
  <c r="AB3" i="11"/>
  <c r="AB4" i="11"/>
  <c r="AB5" i="11"/>
  <c r="AB6" i="11"/>
  <c r="AB7" i="11"/>
  <c r="AB8" i="11"/>
  <c r="AB9" i="11"/>
  <c r="AB2" i="11"/>
  <c r="T3" i="11"/>
  <c r="T4" i="11"/>
  <c r="T5" i="11"/>
  <c r="T6" i="11"/>
  <c r="T7" i="11"/>
  <c r="T8" i="11"/>
  <c r="T9" i="11"/>
  <c r="T10" i="11"/>
  <c r="T11" i="11"/>
  <c r="T12" i="11"/>
  <c r="T2" i="11"/>
  <c r="L3" i="11"/>
  <c r="L4" i="11"/>
  <c r="L5" i="11"/>
  <c r="L6" i="11"/>
  <c r="L7" i="11"/>
  <c r="L8" i="11"/>
  <c r="L9" i="11"/>
  <c r="L10" i="11"/>
  <c r="L11" i="11"/>
  <c r="L12" i="11"/>
  <c r="L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2" i="11"/>
  <c r="D3" i="13"/>
  <c r="D4" i="13"/>
  <c r="D5" i="13"/>
  <c r="D6" i="13"/>
  <c r="D7" i="13"/>
  <c r="D8" i="13"/>
  <c r="D9" i="13"/>
  <c r="D10" i="13"/>
  <c r="D2" i="13"/>
  <c r="U12" i="11"/>
  <c r="M12" i="11"/>
  <c r="I5" i="20"/>
  <c r="R22" i="19"/>
  <c r="U8" i="19" s="1"/>
  <c r="AJ9" i="19"/>
  <c r="L12" i="19"/>
  <c r="L11" i="19"/>
  <c r="D12" i="19"/>
  <c r="AP22" i="19"/>
  <c r="AH22" i="19"/>
  <c r="AK2" i="19" s="1"/>
  <c r="Z22" i="19"/>
  <c r="J22" i="19"/>
  <c r="M6" i="19" s="1"/>
  <c r="B22" i="19"/>
  <c r="E3" i="19" s="1"/>
  <c r="AP19" i="19"/>
  <c r="AH19" i="19"/>
  <c r="Z19" i="19"/>
  <c r="R19" i="19"/>
  <c r="J19" i="19"/>
  <c r="B19" i="19"/>
  <c r="D11" i="19"/>
  <c r="L10" i="19"/>
  <c r="D10" i="19"/>
  <c r="T9" i="19"/>
  <c r="L9" i="19"/>
  <c r="D9" i="19"/>
  <c r="AJ8" i="19"/>
  <c r="T8" i="19"/>
  <c r="L8" i="19"/>
  <c r="D8" i="19"/>
  <c r="AJ7" i="19"/>
  <c r="T7" i="19"/>
  <c r="L7" i="19"/>
  <c r="D7" i="19"/>
  <c r="AJ6" i="19"/>
  <c r="T6" i="19"/>
  <c r="L6" i="19"/>
  <c r="D6" i="19"/>
  <c r="AR5" i="19"/>
  <c r="AJ5" i="19"/>
  <c r="AB5" i="19"/>
  <c r="T5" i="19"/>
  <c r="L5" i="19"/>
  <c r="D5" i="19"/>
  <c r="AR4" i="19"/>
  <c r="AJ4" i="19"/>
  <c r="AB4" i="19"/>
  <c r="T4" i="19"/>
  <c r="L4" i="19"/>
  <c r="D4" i="19"/>
  <c r="AR3" i="19"/>
  <c r="AJ3" i="19"/>
  <c r="AB3" i="19"/>
  <c r="T3" i="19"/>
  <c r="L3" i="19"/>
  <c r="D3" i="19"/>
  <c r="AR2" i="19"/>
  <c r="AJ2" i="19"/>
  <c r="AB2" i="19"/>
  <c r="T2" i="19"/>
  <c r="L2" i="19"/>
  <c r="D2" i="19"/>
  <c r="H9" i="20" l="1"/>
  <c r="K2" i="20"/>
  <c r="I4" i="20"/>
  <c r="J4" i="20" s="1"/>
  <c r="F9" i="20"/>
  <c r="J5" i="20"/>
  <c r="AU14" i="8"/>
  <c r="AE14" i="8"/>
  <c r="AE14" i="9"/>
  <c r="W14" i="9"/>
  <c r="O14" i="9"/>
  <c r="N17" i="16" s="1"/>
  <c r="N15" i="16"/>
  <c r="L22" i="16" s="1"/>
  <c r="O14" i="10"/>
  <c r="AE14" i="11"/>
  <c r="G14" i="11"/>
  <c r="G14" i="13"/>
  <c r="AM14" i="17"/>
  <c r="O14" i="17"/>
  <c r="N44" i="16" s="1"/>
  <c r="N42" i="16"/>
  <c r="L49" i="16" s="1"/>
  <c r="G14" i="18"/>
  <c r="AU14" i="19"/>
  <c r="W14" i="19"/>
  <c r="G14" i="19"/>
  <c r="K7" i="20"/>
  <c r="L7" i="20" s="1"/>
  <c r="I7" i="20"/>
  <c r="J7" i="20" s="1"/>
  <c r="K9" i="20"/>
  <c r="L9" i="20" s="1"/>
  <c r="K5" i="20"/>
  <c r="L5" i="20" s="1"/>
  <c r="K4" i="20"/>
  <c r="L4" i="20" s="1"/>
  <c r="I9" i="20"/>
  <c r="J9" i="20" s="1"/>
  <c r="F7" i="20"/>
  <c r="K3" i="20"/>
  <c r="L3" i="20" s="1"/>
  <c r="F4" i="20"/>
  <c r="H4" i="20"/>
  <c r="H3" i="20"/>
  <c r="F5" i="20"/>
  <c r="H5" i="20"/>
  <c r="H7" i="20"/>
  <c r="U9" i="19"/>
  <c r="AK9" i="19"/>
  <c r="U7" i="19"/>
  <c r="U6" i="19"/>
  <c r="U5" i="19"/>
  <c r="U4" i="19"/>
  <c r="U2" i="19"/>
  <c r="U3" i="19"/>
  <c r="AK6" i="19"/>
  <c r="E12" i="19"/>
  <c r="M12" i="19"/>
  <c r="M11" i="19"/>
  <c r="AS4" i="19"/>
  <c r="AS5" i="19"/>
  <c r="AS2" i="19"/>
  <c r="AS3" i="19"/>
  <c r="AK4" i="19"/>
  <c r="AK7" i="19"/>
  <c r="AK8" i="19"/>
  <c r="AK5" i="19"/>
  <c r="AK3" i="19"/>
  <c r="AC3" i="19"/>
  <c r="AC2" i="19"/>
  <c r="AC5" i="19"/>
  <c r="AC4" i="19"/>
  <c r="M3" i="19"/>
  <c r="M5" i="19"/>
  <c r="M8" i="19"/>
  <c r="M10" i="19"/>
  <c r="M9" i="19"/>
  <c r="M7" i="19"/>
  <c r="M4" i="19"/>
  <c r="M2" i="19"/>
  <c r="E2" i="19"/>
  <c r="E6" i="19"/>
  <c r="E11" i="19"/>
  <c r="E8" i="19"/>
  <c r="E4" i="19"/>
  <c r="E10" i="19"/>
  <c r="E5" i="19"/>
  <c r="E7" i="19"/>
  <c r="E9" i="19"/>
  <c r="D3" i="18"/>
  <c r="D4" i="18"/>
  <c r="D5" i="18"/>
  <c r="D6" i="18"/>
  <c r="D7" i="18"/>
  <c r="D8" i="18"/>
  <c r="D9" i="18"/>
  <c r="D10" i="18"/>
  <c r="D11" i="18"/>
  <c r="D2" i="18"/>
  <c r="L3" i="18"/>
  <c r="L4" i="18"/>
  <c r="L5" i="18"/>
  <c r="L6" i="18"/>
  <c r="L7" i="18"/>
  <c r="L8" i="18"/>
  <c r="L9" i="18"/>
  <c r="L2" i="18"/>
  <c r="N33" i="16"/>
  <c r="D35" i="15"/>
  <c r="D36" i="15"/>
  <c r="D38" i="15"/>
  <c r="D34" i="15"/>
  <c r="D37" i="15"/>
  <c r="D40" i="15"/>
  <c r="D41" i="15"/>
  <c r="D33" i="15"/>
  <c r="D39" i="15"/>
  <c r="L23" i="16" l="1"/>
  <c r="F2" i="16"/>
  <c r="L50" i="16"/>
  <c r="F29" i="16"/>
  <c r="F2" i="20"/>
  <c r="F6" i="20"/>
  <c r="H6" i="20"/>
  <c r="K6" i="20"/>
  <c r="L6" i="20" s="1"/>
  <c r="I6" i="20"/>
  <c r="J6" i="20" s="1"/>
  <c r="U22" i="19"/>
  <c r="AK22" i="19"/>
  <c r="M19" i="19"/>
  <c r="E19" i="19"/>
  <c r="AS22" i="19"/>
  <c r="AS19" i="19"/>
  <c r="AK19" i="19"/>
  <c r="U19" i="19"/>
  <c r="AC19" i="19"/>
  <c r="AC22" i="19"/>
  <c r="M22" i="19"/>
  <c r="E22" i="19"/>
  <c r="D73" i="15"/>
  <c r="G73" i="15"/>
  <c r="F73" i="15"/>
  <c r="H73" i="15"/>
  <c r="E73" i="15"/>
  <c r="D3" i="17"/>
  <c r="D4" i="17"/>
  <c r="D5" i="17"/>
  <c r="D6" i="17"/>
  <c r="D7" i="17"/>
  <c r="D8" i="17"/>
  <c r="D9" i="17"/>
  <c r="D10" i="17"/>
  <c r="D11" i="17"/>
  <c r="D2" i="17"/>
  <c r="L3" i="17"/>
  <c r="K33" i="16" s="1"/>
  <c r="L4" i="17"/>
  <c r="K34" i="16" s="1"/>
  <c r="L5" i="17"/>
  <c r="K35" i="16" s="1"/>
  <c r="L6" i="17"/>
  <c r="K36" i="16" s="1"/>
  <c r="L7" i="17"/>
  <c r="K37" i="16" s="1"/>
  <c r="L8" i="17"/>
  <c r="K38" i="16" s="1"/>
  <c r="L9" i="17"/>
  <c r="K39" i="16" s="1"/>
  <c r="L10" i="17"/>
  <c r="K40" i="16" s="1"/>
  <c r="L2" i="17"/>
  <c r="K32" i="16" s="1"/>
  <c r="T3" i="17"/>
  <c r="T4" i="17"/>
  <c r="T5" i="17"/>
  <c r="T6" i="17"/>
  <c r="T7" i="17"/>
  <c r="T8" i="17"/>
  <c r="T9" i="17"/>
  <c r="T10" i="17"/>
  <c r="T2" i="17"/>
  <c r="AB3" i="17"/>
  <c r="AB4" i="17"/>
  <c r="AB5" i="17"/>
  <c r="AB6" i="17"/>
  <c r="AB7" i="17"/>
  <c r="AB8" i="17"/>
  <c r="AB9" i="17"/>
  <c r="AB2" i="17"/>
  <c r="AJ3" i="17"/>
  <c r="AJ4" i="17"/>
  <c r="AJ5" i="17"/>
  <c r="AJ6" i="17"/>
  <c r="AJ7" i="17"/>
  <c r="AJ8" i="17"/>
  <c r="AJ2" i="17"/>
  <c r="AR3" i="17"/>
  <c r="AR4" i="17"/>
  <c r="AR5" i="17"/>
  <c r="AR6" i="17"/>
  <c r="AR7" i="17"/>
  <c r="AR8" i="17"/>
  <c r="AR2" i="17"/>
  <c r="L2" i="20" l="1"/>
  <c r="H2" i="20"/>
  <c r="J2" i="20"/>
  <c r="J22" i="18"/>
  <c r="M9" i="18" s="1"/>
  <c r="B22" i="18"/>
  <c r="E9" i="18" s="1"/>
  <c r="J19" i="18"/>
  <c r="B19" i="18"/>
  <c r="Z22" i="17"/>
  <c r="AC8" i="17" s="1"/>
  <c r="R22" i="17"/>
  <c r="R19" i="17"/>
  <c r="AP22" i="17"/>
  <c r="AS3" i="17" s="1"/>
  <c r="AP19" i="17"/>
  <c r="AH22" i="17"/>
  <c r="AK8" i="17" s="1"/>
  <c r="AH19" i="17"/>
  <c r="Z19" i="17"/>
  <c r="J22" i="17"/>
  <c r="M7" i="17" s="1"/>
  <c r="L37" i="16" s="1"/>
  <c r="J19" i="17"/>
  <c r="B22" i="17"/>
  <c r="E9" i="17" s="1"/>
  <c r="B19" i="17"/>
  <c r="N6" i="16"/>
  <c r="K6" i="16"/>
  <c r="K7" i="16"/>
  <c r="K8" i="16"/>
  <c r="K9" i="16"/>
  <c r="K10" i="16"/>
  <c r="K11" i="16"/>
  <c r="K12" i="16"/>
  <c r="K13" i="16"/>
  <c r="K14" i="16"/>
  <c r="K5" i="16"/>
  <c r="AP22" i="8"/>
  <c r="B22" i="13"/>
  <c r="E9" i="13" s="1"/>
  <c r="B19" i="13"/>
  <c r="U8" i="17" l="1"/>
  <c r="U10" i="17"/>
  <c r="U7" i="17"/>
  <c r="U9" i="17"/>
  <c r="U6" i="17"/>
  <c r="U5" i="17"/>
  <c r="U4" i="17"/>
  <c r="U3" i="17"/>
  <c r="U2" i="17"/>
  <c r="K42" i="15"/>
  <c r="E11" i="17"/>
  <c r="M7" i="18"/>
  <c r="M2" i="18"/>
  <c r="M6" i="18"/>
  <c r="M8" i="18"/>
  <c r="M4" i="18"/>
  <c r="M3" i="18"/>
  <c r="M5" i="18"/>
  <c r="E3" i="18"/>
  <c r="E2" i="18"/>
  <c r="E10" i="18"/>
  <c r="E8" i="18"/>
  <c r="E11" i="18"/>
  <c r="E5" i="18"/>
  <c r="E4" i="18"/>
  <c r="E7" i="18"/>
  <c r="E6" i="18"/>
  <c r="AS4" i="17"/>
  <c r="AC7" i="17"/>
  <c r="AC2" i="17"/>
  <c r="M5" i="17"/>
  <c r="L35" i="16" s="1"/>
  <c r="M2" i="17"/>
  <c r="L32" i="16" s="1"/>
  <c r="M8" i="17"/>
  <c r="L38" i="16" s="1"/>
  <c r="M6" i="17"/>
  <c r="L36" i="16" s="1"/>
  <c r="M4" i="17"/>
  <c r="L34" i="16" s="1"/>
  <c r="AC6" i="17"/>
  <c r="AK7" i="17"/>
  <c r="AS2" i="17"/>
  <c r="AS8" i="17"/>
  <c r="AK2" i="17"/>
  <c r="M3" i="17"/>
  <c r="L33" i="16" s="1"/>
  <c r="AC5" i="17"/>
  <c r="AK6" i="17"/>
  <c r="AS7" i="17"/>
  <c r="M10" i="17"/>
  <c r="L40" i="16" s="1"/>
  <c r="AC4" i="17"/>
  <c r="AK5" i="17"/>
  <c r="AS6" i="17"/>
  <c r="M9" i="17"/>
  <c r="L39" i="16" s="1"/>
  <c r="AC3" i="17"/>
  <c r="AK4" i="17"/>
  <c r="AS5" i="17"/>
  <c r="AK3" i="17"/>
  <c r="AC9" i="17"/>
  <c r="E7" i="17"/>
  <c r="E6" i="17"/>
  <c r="E10" i="17"/>
  <c r="E8" i="17"/>
  <c r="E5" i="17"/>
  <c r="E4" i="17"/>
  <c r="E3" i="17"/>
  <c r="E2" i="17"/>
  <c r="E2" i="13"/>
  <c r="E3" i="13"/>
  <c r="E10" i="13"/>
  <c r="E8" i="13"/>
  <c r="E7" i="13"/>
  <c r="E6" i="13"/>
  <c r="E5" i="13"/>
  <c r="E4" i="13"/>
  <c r="AH22" i="11"/>
  <c r="AH19" i="11"/>
  <c r="F37" i="15"/>
  <c r="E10" i="15"/>
  <c r="E11" i="15"/>
  <c r="E8" i="15"/>
  <c r="D8" i="15"/>
  <c r="D10" i="15"/>
  <c r="E34" i="15"/>
  <c r="E39" i="15"/>
  <c r="G36" i="15"/>
  <c r="D3" i="15"/>
  <c r="F34" i="15"/>
  <c r="F41" i="15"/>
  <c r="G41" i="15"/>
  <c r="F10" i="15"/>
  <c r="F7" i="15"/>
  <c r="D7" i="15"/>
  <c r="G40" i="15"/>
  <c r="D6" i="15"/>
  <c r="E4" i="15"/>
  <c r="G34" i="15"/>
  <c r="D11" i="15"/>
  <c r="G33" i="15"/>
  <c r="E36" i="15"/>
  <c r="E3" i="15"/>
  <c r="E5" i="15"/>
  <c r="F11" i="15"/>
  <c r="E38" i="15"/>
  <c r="F35" i="15"/>
  <c r="E6" i="15"/>
  <c r="F33" i="15"/>
  <c r="F40" i="15"/>
  <c r="F4" i="15"/>
  <c r="E33" i="15"/>
  <c r="E37" i="15"/>
  <c r="G37" i="15"/>
  <c r="E7" i="15"/>
  <c r="F3" i="15"/>
  <c r="G39" i="15"/>
  <c r="G35" i="15"/>
  <c r="E9" i="15"/>
  <c r="F6" i="15"/>
  <c r="F5" i="15"/>
  <c r="F39" i="15"/>
  <c r="F9" i="15"/>
  <c r="E35" i="15"/>
  <c r="G38" i="15"/>
  <c r="F38" i="15"/>
  <c r="E40" i="15"/>
  <c r="F36" i="15"/>
  <c r="D5" i="15"/>
  <c r="D9" i="15"/>
  <c r="D4" i="15"/>
  <c r="E41" i="15"/>
  <c r="F8" i="15"/>
  <c r="F42" i="15" l="1"/>
  <c r="F12" i="15"/>
  <c r="AC22" i="17"/>
  <c r="E19" i="17"/>
  <c r="M22" i="18"/>
  <c r="E19" i="18"/>
  <c r="M19" i="18"/>
  <c r="E22" i="18"/>
  <c r="D12" i="15"/>
  <c r="AS22" i="17"/>
  <c r="AK19" i="17"/>
  <c r="AC19" i="17"/>
  <c r="M19" i="17"/>
  <c r="M22" i="17"/>
  <c r="AK22" i="17"/>
  <c r="AS19" i="17"/>
  <c r="U22" i="17"/>
  <c r="U19" i="17"/>
  <c r="E22" i="17"/>
  <c r="E12" i="15"/>
  <c r="E22" i="13"/>
  <c r="E19" i="13"/>
  <c r="AK11" i="11"/>
  <c r="Z22" i="11"/>
  <c r="AC4" i="11" s="1"/>
  <c r="Z19" i="11"/>
  <c r="R22" i="11"/>
  <c r="R19" i="11"/>
  <c r="J22" i="11"/>
  <c r="J19" i="11"/>
  <c r="B22" i="11"/>
  <c r="E4" i="11" s="1"/>
  <c r="B19" i="11"/>
  <c r="Z22" i="10"/>
  <c r="AC2" i="10" s="1"/>
  <c r="J22" i="10"/>
  <c r="M6" i="10" s="1"/>
  <c r="B22" i="10"/>
  <c r="E6" i="10" s="1"/>
  <c r="Z19" i="10"/>
  <c r="J19" i="10"/>
  <c r="B19" i="10"/>
  <c r="Z22" i="9"/>
  <c r="R22" i="9"/>
  <c r="U7" i="9" s="1"/>
  <c r="J22" i="9"/>
  <c r="M7" i="9" s="1"/>
  <c r="L10" i="16" s="1"/>
  <c r="J19" i="9"/>
  <c r="B22" i="9"/>
  <c r="E9" i="9" s="1"/>
  <c r="Z19" i="9"/>
  <c r="R19" i="9"/>
  <c r="B19" i="9"/>
  <c r="R22" i="8"/>
  <c r="U2" i="8" s="1"/>
  <c r="AS7" i="8"/>
  <c r="AH22" i="8"/>
  <c r="AK8" i="8" s="1"/>
  <c r="Z22" i="8"/>
  <c r="AC8" i="8" s="1"/>
  <c r="Z19" i="8"/>
  <c r="R19" i="8"/>
  <c r="J19" i="8"/>
  <c r="J22" i="8"/>
  <c r="M3" i="8" s="1"/>
  <c r="B22" i="8"/>
  <c r="E4" i="8" s="1"/>
  <c r="AP19" i="8"/>
  <c r="AH19" i="8"/>
  <c r="B19" i="8"/>
  <c r="E42" i="15" l="1"/>
  <c r="D42" i="15"/>
  <c r="E2" i="11"/>
  <c r="E3" i="11"/>
  <c r="E10" i="11"/>
  <c r="E8" i="11"/>
  <c r="E11" i="11"/>
  <c r="E9" i="11"/>
  <c r="E15" i="11"/>
  <c r="E7" i="11"/>
  <c r="E14" i="11"/>
  <c r="E6" i="11"/>
  <c r="E13" i="11"/>
  <c r="E5" i="11"/>
  <c r="E12" i="11"/>
  <c r="AK15" i="11"/>
  <c r="AK8" i="11"/>
  <c r="AK12" i="11"/>
  <c r="AK13" i="11"/>
  <c r="AK14" i="11"/>
  <c r="AK10" i="11"/>
  <c r="AK9" i="11"/>
  <c r="AK4" i="11"/>
  <c r="AK5" i="11"/>
  <c r="AK3" i="11"/>
  <c r="AK6" i="11"/>
  <c r="AK7" i="11"/>
  <c r="AK2" i="11"/>
  <c r="AC8" i="11"/>
  <c r="AC2" i="11"/>
  <c r="AC7" i="11"/>
  <c r="AC5" i="11"/>
  <c r="AC9" i="11"/>
  <c r="AC6" i="11"/>
  <c r="AC3" i="11"/>
  <c r="U4" i="11"/>
  <c r="U11" i="11"/>
  <c r="U10" i="11"/>
  <c r="U8" i="11"/>
  <c r="U9" i="11"/>
  <c r="U6" i="11"/>
  <c r="U2" i="11"/>
  <c r="U3" i="11"/>
  <c r="U7" i="11"/>
  <c r="U5" i="11"/>
  <c r="M8" i="11"/>
  <c r="M10" i="11"/>
  <c r="M11" i="11"/>
  <c r="M9" i="11"/>
  <c r="M3" i="11"/>
  <c r="M5" i="11"/>
  <c r="M2" i="11"/>
  <c r="M7" i="11"/>
  <c r="M4" i="11"/>
  <c r="M6" i="11"/>
  <c r="AC7" i="10"/>
  <c r="AC6" i="10"/>
  <c r="AC4" i="10"/>
  <c r="AC5" i="10"/>
  <c r="AC3" i="10"/>
  <c r="M8" i="10"/>
  <c r="M7" i="10"/>
  <c r="M3" i="10"/>
  <c r="M5" i="10"/>
  <c r="E7" i="10"/>
  <c r="E5" i="10"/>
  <c r="E4" i="10"/>
  <c r="E2" i="10"/>
  <c r="E3" i="10"/>
  <c r="M2" i="10"/>
  <c r="M4" i="10"/>
  <c r="U9" i="9"/>
  <c r="U8" i="9"/>
  <c r="M11" i="9"/>
  <c r="L14" i="16" s="1"/>
  <c r="M10" i="9"/>
  <c r="L13" i="16" s="1"/>
  <c r="M9" i="9"/>
  <c r="L12" i="16" s="1"/>
  <c r="M5" i="9"/>
  <c r="L8" i="16" s="1"/>
  <c r="M4" i="9"/>
  <c r="L7" i="16" s="1"/>
  <c r="M2" i="9"/>
  <c r="M6" i="9"/>
  <c r="L9" i="16" s="1"/>
  <c r="M8" i="9"/>
  <c r="L11" i="16" s="1"/>
  <c r="M3" i="9"/>
  <c r="L6" i="16" s="1"/>
  <c r="AC2" i="9"/>
  <c r="U6" i="9"/>
  <c r="U4" i="9"/>
  <c r="U3" i="9"/>
  <c r="U5" i="9"/>
  <c r="AC3" i="9"/>
  <c r="AC4" i="9"/>
  <c r="AC5" i="9"/>
  <c r="U2" i="9"/>
  <c r="E2" i="9"/>
  <c r="E8" i="9"/>
  <c r="E7" i="9"/>
  <c r="E4" i="9"/>
  <c r="E3" i="9"/>
  <c r="E6" i="9"/>
  <c r="E5" i="9"/>
  <c r="E5" i="8"/>
  <c r="AK7" i="8"/>
  <c r="E3" i="8"/>
  <c r="AK6" i="8"/>
  <c r="M2" i="8"/>
  <c r="M4" i="8"/>
  <c r="AC9" i="8"/>
  <c r="AC7" i="8"/>
  <c r="E2" i="8"/>
  <c r="AC6" i="8"/>
  <c r="E10" i="8"/>
  <c r="AK2" i="8"/>
  <c r="U3" i="8"/>
  <c r="E9" i="8"/>
  <c r="M8" i="8"/>
  <c r="U6" i="8"/>
  <c r="AC5" i="8"/>
  <c r="AK5" i="8"/>
  <c r="AS4" i="8"/>
  <c r="U7" i="8"/>
  <c r="AS5" i="8"/>
  <c r="E8" i="8"/>
  <c r="M7" i="8"/>
  <c r="U5" i="8"/>
  <c r="AC4" i="8"/>
  <c r="AK4" i="8"/>
  <c r="AS3" i="8"/>
  <c r="E7" i="8"/>
  <c r="M6" i="8"/>
  <c r="U4" i="8"/>
  <c r="AC3" i="8"/>
  <c r="AK3" i="8"/>
  <c r="AS6" i="8"/>
  <c r="E6" i="8"/>
  <c r="M5" i="8"/>
  <c r="AC2" i="8"/>
  <c r="AS2" i="8"/>
  <c r="AS8" i="8"/>
  <c r="H35" i="15"/>
  <c r="J10" i="15"/>
  <c r="J7" i="15"/>
  <c r="I4" i="15"/>
  <c r="I3" i="15"/>
  <c r="K68" i="15"/>
  <c r="H7" i="15"/>
  <c r="K66" i="15"/>
  <c r="K65" i="15"/>
  <c r="I66" i="15"/>
  <c r="J65" i="15"/>
  <c r="H40" i="15"/>
  <c r="J5" i="15"/>
  <c r="G6" i="15"/>
  <c r="K64" i="15"/>
  <c r="K3" i="15"/>
  <c r="H5" i="15"/>
  <c r="I68" i="15"/>
  <c r="I9" i="15"/>
  <c r="K11" i="15"/>
  <c r="J6" i="15"/>
  <c r="K71" i="15"/>
  <c r="K10" i="15"/>
  <c r="G3" i="15"/>
  <c r="K8" i="15"/>
  <c r="G5" i="15"/>
  <c r="I64" i="15"/>
  <c r="I11" i="15"/>
  <c r="I69" i="15"/>
  <c r="G9" i="15"/>
  <c r="H34" i="15"/>
  <c r="J72" i="15"/>
  <c r="H11" i="15"/>
  <c r="J69" i="15"/>
  <c r="K4" i="15"/>
  <c r="J64" i="15"/>
  <c r="J3" i="15"/>
  <c r="J66" i="15"/>
  <c r="H6" i="15"/>
  <c r="I5" i="15"/>
  <c r="H36" i="15"/>
  <c r="K70" i="15"/>
  <c r="I7" i="15"/>
  <c r="J68" i="15"/>
  <c r="G7" i="15"/>
  <c r="I70" i="15"/>
  <c r="K5" i="15"/>
  <c r="I6" i="15"/>
  <c r="H9" i="15"/>
  <c r="H4" i="15"/>
  <c r="J4" i="15"/>
  <c r="H8" i="15"/>
  <c r="I72" i="15"/>
  <c r="J11" i="15"/>
  <c r="G10" i="15"/>
  <c r="G4" i="15"/>
  <c r="H41" i="15"/>
  <c r="I67" i="15"/>
  <c r="I65" i="15"/>
  <c r="H33" i="15"/>
  <c r="H3" i="15"/>
  <c r="H38" i="15"/>
  <c r="J67" i="15"/>
  <c r="J70" i="15"/>
  <c r="I71" i="15"/>
  <c r="J8" i="15"/>
  <c r="K72" i="15"/>
  <c r="I8" i="15"/>
  <c r="K7" i="15"/>
  <c r="J71" i="15"/>
  <c r="I10" i="15"/>
  <c r="G11" i="15"/>
  <c r="H37" i="15"/>
  <c r="K6" i="15"/>
  <c r="H10" i="15"/>
  <c r="K9" i="15"/>
  <c r="K67" i="15"/>
  <c r="J9" i="15"/>
  <c r="H39" i="15"/>
  <c r="G8" i="15"/>
  <c r="K69" i="15"/>
  <c r="L5" i="16" l="1"/>
  <c r="J73" i="15"/>
  <c r="L67" i="15"/>
  <c r="L68" i="15"/>
  <c r="L69" i="15"/>
  <c r="L65" i="15"/>
  <c r="L70" i="15"/>
  <c r="I73" i="15"/>
  <c r="L64" i="15"/>
  <c r="L73" i="15"/>
  <c r="L66" i="15"/>
  <c r="L71" i="15"/>
  <c r="L72" i="15"/>
  <c r="K73" i="15"/>
  <c r="K12" i="15"/>
  <c r="L38" i="15"/>
  <c r="L41" i="15"/>
  <c r="L39" i="15"/>
  <c r="L35" i="15"/>
  <c r="L34" i="15"/>
  <c r="L37" i="15"/>
  <c r="L36" i="15"/>
  <c r="L40" i="15"/>
  <c r="L33" i="15"/>
  <c r="L42" i="15"/>
  <c r="L12" i="15"/>
  <c r="L7" i="15"/>
  <c r="L10" i="15"/>
  <c r="L4" i="15"/>
  <c r="L6" i="15"/>
  <c r="L11" i="15"/>
  <c r="L8" i="15"/>
  <c r="L9" i="15"/>
  <c r="L5" i="15"/>
  <c r="L3" i="15"/>
  <c r="I42" i="15"/>
  <c r="I12" i="15"/>
  <c r="H12" i="15"/>
  <c r="J12" i="15"/>
  <c r="G12" i="15"/>
  <c r="M19" i="9"/>
  <c r="AS22" i="8"/>
  <c r="AS19" i="8"/>
  <c r="AC22" i="10"/>
  <c r="E22" i="11"/>
  <c r="AK19" i="11"/>
  <c r="AK22" i="11"/>
  <c r="E19" i="11"/>
  <c r="U22" i="11"/>
  <c r="U19" i="11"/>
  <c r="M19" i="11"/>
  <c r="M22" i="11"/>
  <c r="AC19" i="11"/>
  <c r="AC22" i="11"/>
  <c r="AC19" i="10"/>
  <c r="M22" i="10"/>
  <c r="E22" i="10"/>
  <c r="E19" i="10"/>
  <c r="M19" i="10"/>
  <c r="M22" i="9"/>
  <c r="U22" i="9"/>
  <c r="AC22" i="9"/>
  <c r="E19" i="9"/>
  <c r="E22" i="9"/>
  <c r="U19" i="9"/>
  <c r="AC19" i="9"/>
  <c r="M19" i="8"/>
  <c r="AK19" i="8"/>
  <c r="U22" i="8"/>
  <c r="AK22" i="8"/>
  <c r="AC22" i="8"/>
  <c r="U19" i="8"/>
  <c r="E22" i="8"/>
  <c r="AC19" i="8"/>
  <c r="M22" i="8"/>
  <c r="E19" i="8"/>
  <c r="I8" i="20" l="1"/>
  <c r="J8" i="20" s="1"/>
  <c r="H8" i="20"/>
  <c r="G10" i="20"/>
  <c r="F8" i="20"/>
  <c r="E10" i="20"/>
  <c r="K8" i="20"/>
  <c r="L8" i="20" s="1"/>
  <c r="D10" i="20"/>
  <c r="M64" i="15"/>
  <c r="M70" i="15"/>
  <c r="M65" i="15"/>
  <c r="M72" i="15"/>
  <c r="M67" i="15"/>
  <c r="G42" i="15"/>
  <c r="M41" i="15"/>
  <c r="J42" i="15"/>
  <c r="H42" i="15"/>
  <c r="M3" i="15"/>
  <c r="M4" i="15"/>
  <c r="M6" i="15"/>
  <c r="F10" i="20" l="1"/>
  <c r="K10" i="20"/>
  <c r="L10" i="20" s="1"/>
  <c r="I10" i="20"/>
  <c r="J10" i="20" s="1"/>
  <c r="H10" i="20"/>
  <c r="M73" i="15"/>
  <c r="M39" i="15"/>
  <c r="M33" i="15"/>
  <c r="M34" i="15"/>
  <c r="M36" i="15"/>
  <c r="M42" i="15" l="1"/>
  <c r="M9" i="15"/>
  <c r="M11" i="15" l="1"/>
  <c r="M12" i="15" s="1"/>
</calcChain>
</file>

<file path=xl/sharedStrings.xml><?xml version="1.0" encoding="utf-8"?>
<sst xmlns="http://schemas.openxmlformats.org/spreadsheetml/2006/main" count="931" uniqueCount="104">
  <si>
    <t>Timing based on first rally</t>
  </si>
  <si>
    <t>Average</t>
  </si>
  <si>
    <t>Average without failed rallies</t>
  </si>
  <si>
    <t>Timing based on average rally (without failed rallies)</t>
  </si>
  <si>
    <t>Match 5</t>
  </si>
  <si>
    <t>Match 4</t>
  </si>
  <si>
    <t>Match 3</t>
  </si>
  <si>
    <t>Match 2</t>
  </si>
  <si>
    <t>Match 1</t>
  </si>
  <si>
    <t>Inf / spear</t>
  </si>
  <si>
    <t>Rally speed</t>
  </si>
  <si>
    <t>Cav</t>
  </si>
  <si>
    <t>Alliance</t>
  </si>
  <si>
    <t>CR</t>
  </si>
  <si>
    <t>Player AAA</t>
  </si>
  <si>
    <t>Player BBB</t>
  </si>
  <si>
    <t>Player CCC</t>
  </si>
  <si>
    <t>Player DDD</t>
  </si>
  <si>
    <t>Player EEE</t>
  </si>
  <si>
    <t>Player FFF</t>
  </si>
  <si>
    <t>Player GGG</t>
  </si>
  <si>
    <t>Player HHH</t>
  </si>
  <si>
    <t>Player III</t>
  </si>
  <si>
    <t>Player JJJ</t>
  </si>
  <si>
    <t>Player KKK</t>
  </si>
  <si>
    <t>Player LLL</t>
  </si>
  <si>
    <t>Player MMM</t>
  </si>
  <si>
    <t>Player NNN</t>
  </si>
  <si>
    <t>First rally</t>
  </si>
  <si>
    <t>Last rally</t>
  </si>
  <si>
    <t>Window (Last - First)</t>
  </si>
  <si>
    <t>First rally hits 1s before the average</t>
  </si>
  <si>
    <t>Last rally hits 1s after the average</t>
  </si>
  <si>
    <t>Match 6</t>
  </si>
  <si>
    <t>Inf / Spear</t>
  </si>
  <si>
    <t>Average rally</t>
  </si>
  <si>
    <t>Always 0, every other rally is compared to the average one</t>
  </si>
  <si>
    <t>Total</t>
  </si>
  <si>
    <t>Number of rallies hitting at &lt;= -4s</t>
  </si>
  <si>
    <t>Number of rallies hitting at -3s</t>
  </si>
  <si>
    <t>Number of rallies hitting at &gt;= +4s</t>
  </si>
  <si>
    <t>Number of rallies hitting at +2s</t>
  </si>
  <si>
    <t>Number of rallies hitting at +1s</t>
  </si>
  <si>
    <t>Number of rallies hitting at 0s</t>
  </si>
  <si>
    <t>Number of rallies hitting at -1s</t>
  </si>
  <si>
    <t>Number of rallies hitting at -2s</t>
  </si>
  <si>
    <t>Number of rallies hitting at +3s</t>
  </si>
  <si>
    <t xml:space="preserve"> +/-1s error from internet connection</t>
  </si>
  <si>
    <t xml:space="preserve"> +/-1s error from human</t>
  </si>
  <si>
    <t>Match6</t>
  </si>
  <si>
    <t>Match5</t>
  </si>
  <si>
    <t>Match4</t>
  </si>
  <si>
    <t>Match3</t>
  </si>
  <si>
    <t>Match2</t>
  </si>
  <si>
    <t>Match1</t>
  </si>
  <si>
    <t>Percentage</t>
  </si>
  <si>
    <t>All the rallies hit within 2s (10 rallies in this example)</t>
  </si>
  <si>
    <t xml:space="preserve"> +3s</t>
  </si>
  <si>
    <t xml:space="preserve"> +2s</t>
  </si>
  <si>
    <t xml:space="preserve"> +1s</t>
  </si>
  <si>
    <t>0s</t>
  </si>
  <si>
    <t xml:space="preserve"> -1s</t>
  </si>
  <si>
    <t xml:space="preserve"> -2s</t>
  </si>
  <si>
    <t xml:space="preserve"> -3s</t>
  </si>
  <si>
    <t>People sleeping</t>
  </si>
  <si>
    <t>People arriving late</t>
  </si>
  <si>
    <t>People arriving early</t>
  </si>
  <si>
    <t>Building</t>
  </si>
  <si>
    <t>Window (s)</t>
  </si>
  <si>
    <t xml:space="preserve"> +4s+</t>
  </si>
  <si>
    <t xml:space="preserve"> -4s-</t>
  </si>
  <si>
    <t>Match7</t>
  </si>
  <si>
    <t>Match</t>
  </si>
  <si>
    <t>Match 7</t>
  </si>
  <si>
    <t>Alliance 2</t>
  </si>
  <si>
    <t>Alliance 1</t>
  </si>
  <si>
    <t>People who did not rally the correct building</t>
  </si>
  <si>
    <t>Not registered</t>
  </si>
  <si>
    <t>Wrong troop</t>
  </si>
  <si>
    <t>Wrong rally</t>
  </si>
  <si>
    <t>Are NOT taken into account:</t>
  </si>
  <si>
    <t>Match8</t>
  </si>
  <si>
    <t>People who did not have the correct troop speed (registered with Inf / Spear but used Cav in the rally for example)</t>
  </si>
  <si>
    <t>New team, first time</t>
  </si>
  <si>
    <t>People who did not register</t>
  </si>
  <si>
    <t xml:space="preserve"> +/-1s error from me</t>
  </si>
  <si>
    <t>Match 8</t>
  </si>
  <si>
    <t>LP</t>
  </si>
  <si>
    <t>My precision</t>
  </si>
  <si>
    <t>First rally hits 3s before the average</t>
  </si>
  <si>
    <t>Last rally hits 2s after the average</t>
  </si>
  <si>
    <t>All the rallies hit within 5s (9 rallies in this example)</t>
  </si>
  <si>
    <t>Last match of the season, all rally leaders left for UC - I crashed in the middle of the match, new registration was required (problem is now fixed)</t>
  </si>
  <si>
    <t>Wrong registration</t>
  </si>
  <si>
    <t>People who did not register with the correct information</t>
  </si>
  <si>
    <t>A rally is considered as failed if its timing is off by more than +/- 3s, since the precision is +/- 1s</t>
  </si>
  <si>
    <t xml:space="preserve"> +/-1s error from internet connection (rare)</t>
  </si>
  <si>
    <t>Window</t>
  </si>
  <si>
    <t>(Last - First)</t>
  </si>
  <si>
    <t>No. of rallies within +/-1s</t>
  </si>
  <si>
    <t>No. of rallies within +/-3s</t>
  </si>
  <si>
    <t>No. of rallies &gt; +/-3s</t>
  </si>
  <si>
    <t>No. of rallies between 1 and 3s</t>
  </si>
  <si>
    <t>No. of rallies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</si>
</sst>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14" fontId="0" fillId="0" borderId="0" xfId="0" applyNumberFormat="1"/>
    <xf numFmtId="10" fontId="0" fillId="0" borderId="0" xfId="0" applyNumberFormat="1"/>
    <xf numFmtId="10" fontId="0" fillId="6" borderId="0" xfId="0" applyNumberFormat="1" applyFill="1"/>
    <xf numFmtId="0" fontId="0" fillId="6" borderId="0" xfId="0" applyFill="1"/>
    <xf numFmtId="10" fontId="0" fillId="4" borderId="0" xfId="0" applyNumberFormat="1" applyFill="1" applyAlignment="1">
      <alignment horizontal="right" vertical="center"/>
    </xf>
    <xf numFmtId="10" fontId="0" fillId="5" borderId="0" xfId="0" applyNumberFormat="1" applyFill="1" applyAlignment="1">
      <alignment horizontal="right" vertical="center"/>
    </xf>
    <xf numFmtId="0" fontId="0" fillId="5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1">
    <cellStyle name="Normal" xfId="0" builtinId="0"/>
  </cellStyles>
  <dxfs count="210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Stats of all alliances combined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C5C-4065-8AF0-44A9CE9FAACD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C5C-4065-8AF0-44A9CE9FAACD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C5C-4065-8AF0-44A9CE9FAACD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C5C-4065-8AF0-44A9CE9FAACD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5C-4065-8AF0-44A9CE9FAACD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5C-4065-8AF0-44A9CE9FAACD}"/>
              </c:ext>
            </c:extLst>
          </c:dPt>
          <c:dPt>
            <c:idx val="6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C5C-4065-8AF0-44A9CE9FAACD}"/>
              </c:ext>
            </c:extLst>
          </c:dPt>
          <c:dPt>
            <c:idx val="7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C5C-4065-8AF0-44A9CE9FAACD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C5C-4065-8AF0-44A9CE9FAA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1'!$B$3:$B$11</c:f>
              <c:strCache>
                <c:ptCount val="9"/>
                <c:pt idx="0">
                  <c:v> +4s+</c:v>
                </c:pt>
                <c:pt idx="1">
                  <c:v> +3s</c:v>
                </c:pt>
                <c:pt idx="2">
                  <c:v> +2s</c:v>
                </c:pt>
                <c:pt idx="3">
                  <c:v> +1s</c:v>
                </c:pt>
                <c:pt idx="4">
                  <c:v>0s</c:v>
                </c:pt>
                <c:pt idx="5">
                  <c:v> -1s</c:v>
                </c:pt>
                <c:pt idx="6">
                  <c:v> -2s</c:v>
                </c:pt>
                <c:pt idx="7">
                  <c:v> -3s</c:v>
                </c:pt>
                <c:pt idx="8">
                  <c:v> -4s-</c:v>
                </c:pt>
              </c:strCache>
            </c:strRef>
          </c:cat>
          <c:val>
            <c:numRef>
              <c:f>'Stats 1'!$L$3:$L$11</c:f>
              <c:numCache>
                <c:formatCode>General</c:formatCode>
                <c:ptCount val="9"/>
                <c:pt idx="0">
                  <c:v>12</c:v>
                </c:pt>
                <c:pt idx="1">
                  <c:v>3</c:v>
                </c:pt>
                <c:pt idx="2">
                  <c:v>16</c:v>
                </c:pt>
                <c:pt idx="3">
                  <c:v>48</c:v>
                </c:pt>
                <c:pt idx="4">
                  <c:v>118</c:v>
                </c:pt>
                <c:pt idx="5">
                  <c:v>66</c:v>
                </c:pt>
                <c:pt idx="6">
                  <c:v>9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C-4065-8AF0-44A9CE9FAA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796657295"/>
        <c:axId val="1796660207"/>
      </c:barChart>
      <c:catAx>
        <c:axId val="179665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6660207"/>
        <c:crosses val="autoZero"/>
        <c:auto val="1"/>
        <c:lblAlgn val="ctr"/>
        <c:lblOffset val="100"/>
        <c:noMultiLvlLbl val="0"/>
      </c:catAx>
      <c:valAx>
        <c:axId val="179666020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Number of rallies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665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Stats</a:t>
            </a:r>
            <a:r>
              <a:rPr lang="fr-FR" baseline="0"/>
              <a:t> of alliance 2 only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BB-4B41-92EF-0B1F37AA6DD6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BB-4B41-92EF-0B1F37AA6DD6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BBB-4B41-92EF-0B1F37AA6DD6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BBB-4B41-92EF-0B1F37AA6DD6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BBB-4B41-92EF-0B1F37AA6DD6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BBB-4B41-92EF-0B1F37AA6DD6}"/>
              </c:ext>
            </c:extLst>
          </c:dPt>
          <c:dPt>
            <c:idx val="6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BBB-4B41-92EF-0B1F37AA6DD6}"/>
              </c:ext>
            </c:extLst>
          </c:dPt>
          <c:dPt>
            <c:idx val="7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BBB-4B41-92EF-0B1F37AA6DD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BBB-4B41-92EF-0B1F37AA6D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1'!$B$33:$B$41</c:f>
              <c:strCache>
                <c:ptCount val="9"/>
                <c:pt idx="0">
                  <c:v> +4s+</c:v>
                </c:pt>
                <c:pt idx="1">
                  <c:v> +3s</c:v>
                </c:pt>
                <c:pt idx="2">
                  <c:v> +2s</c:v>
                </c:pt>
                <c:pt idx="3">
                  <c:v> +1s</c:v>
                </c:pt>
                <c:pt idx="4">
                  <c:v>0s</c:v>
                </c:pt>
                <c:pt idx="5">
                  <c:v> -1s</c:v>
                </c:pt>
                <c:pt idx="6">
                  <c:v> -2s</c:v>
                </c:pt>
                <c:pt idx="7">
                  <c:v> -3s</c:v>
                </c:pt>
                <c:pt idx="8">
                  <c:v> -4s-</c:v>
                </c:pt>
              </c:strCache>
            </c:strRef>
          </c:cat>
          <c:val>
            <c:numRef>
              <c:f>'Stats 1'!$L$33:$L$41</c:f>
              <c:numCache>
                <c:formatCode>General</c:formatCode>
                <c:ptCount val="9"/>
                <c:pt idx="0">
                  <c:v>4</c:v>
                </c:pt>
                <c:pt idx="1">
                  <c:v>2</c:v>
                </c:pt>
                <c:pt idx="2">
                  <c:v>7</c:v>
                </c:pt>
                <c:pt idx="3">
                  <c:v>35</c:v>
                </c:pt>
                <c:pt idx="4">
                  <c:v>87</c:v>
                </c:pt>
                <c:pt idx="5">
                  <c:v>40</c:v>
                </c:pt>
                <c:pt idx="6">
                  <c:v>5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BBB-4B41-92EF-0B1F37AA6D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796657295"/>
        <c:axId val="1796660207"/>
      </c:barChart>
      <c:catAx>
        <c:axId val="179665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6660207"/>
        <c:crosses val="autoZero"/>
        <c:auto val="1"/>
        <c:lblAlgn val="ctr"/>
        <c:lblOffset val="100"/>
        <c:noMultiLvlLbl val="0"/>
      </c:catAx>
      <c:valAx>
        <c:axId val="1796660207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Number of rallies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665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Stats of alliance 1 only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A-40B4-8482-580C28DD4C57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6A-40B4-8482-580C28DD4C57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A-40B4-8482-580C28DD4C57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A-40B4-8482-580C28DD4C57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A6A-40B4-8482-580C28DD4C57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A6A-40B4-8482-580C28DD4C57}"/>
              </c:ext>
            </c:extLst>
          </c:dPt>
          <c:dPt>
            <c:idx val="6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A6A-40B4-8482-580C28DD4C57}"/>
              </c:ext>
            </c:extLst>
          </c:dPt>
          <c:dPt>
            <c:idx val="7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A6A-40B4-8482-580C28DD4C57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A6A-40B4-8482-580C28DD4C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1'!$B$64:$B$72</c:f>
              <c:strCache>
                <c:ptCount val="9"/>
                <c:pt idx="0">
                  <c:v> +4s+</c:v>
                </c:pt>
                <c:pt idx="1">
                  <c:v> +3s</c:v>
                </c:pt>
                <c:pt idx="2">
                  <c:v> +2s</c:v>
                </c:pt>
                <c:pt idx="3">
                  <c:v> +1s</c:v>
                </c:pt>
                <c:pt idx="4">
                  <c:v>0s</c:v>
                </c:pt>
                <c:pt idx="5">
                  <c:v> -1s</c:v>
                </c:pt>
                <c:pt idx="6">
                  <c:v> -2s</c:v>
                </c:pt>
                <c:pt idx="7">
                  <c:v> -3s</c:v>
                </c:pt>
                <c:pt idx="8">
                  <c:v> -4s-</c:v>
                </c:pt>
              </c:strCache>
            </c:strRef>
          </c:cat>
          <c:val>
            <c:numRef>
              <c:f>'Stats 1'!$L$64:$L$72</c:f>
              <c:numCache>
                <c:formatCode>General</c:formatCode>
                <c:ptCount val="9"/>
                <c:pt idx="0">
                  <c:v>8</c:v>
                </c:pt>
                <c:pt idx="1">
                  <c:v>1</c:v>
                </c:pt>
                <c:pt idx="2">
                  <c:v>9</c:v>
                </c:pt>
                <c:pt idx="3">
                  <c:v>13</c:v>
                </c:pt>
                <c:pt idx="4">
                  <c:v>31</c:v>
                </c:pt>
                <c:pt idx="5">
                  <c:v>26</c:v>
                </c:pt>
                <c:pt idx="6">
                  <c:v>4</c:v>
                </c:pt>
                <c:pt idx="7">
                  <c:v>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A6A-40B4-8482-580C28DD4C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796657295"/>
        <c:axId val="1796660207"/>
      </c:barChart>
      <c:catAx>
        <c:axId val="179665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6660207"/>
        <c:crosses val="autoZero"/>
        <c:auto val="1"/>
        <c:lblAlgn val="ctr"/>
        <c:lblOffset val="100"/>
        <c:noMultiLvlLbl val="0"/>
      </c:catAx>
      <c:valAx>
        <c:axId val="17966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Number of rallies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665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164443653228162E-2"/>
          <c:y val="4.7651858320144083E-2"/>
          <c:w val="0.93633520029944495"/>
          <c:h val="0.8518535447252088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2'!$A$2:$A$9</c:f>
              <c:strCache>
                <c:ptCount val="8"/>
                <c:pt idx="0">
                  <c:v>Match 8</c:v>
                </c:pt>
                <c:pt idx="1">
                  <c:v>Match 7</c:v>
                </c:pt>
                <c:pt idx="2">
                  <c:v>Match 6</c:v>
                </c:pt>
                <c:pt idx="3">
                  <c:v>Match 5</c:v>
                </c:pt>
                <c:pt idx="4">
                  <c:v>Match 4</c:v>
                </c:pt>
                <c:pt idx="5">
                  <c:v>Match 3</c:v>
                </c:pt>
                <c:pt idx="6">
                  <c:v>Match 2</c:v>
                </c:pt>
                <c:pt idx="7">
                  <c:v>Match 1</c:v>
                </c:pt>
              </c:strCache>
            </c:strRef>
          </c:cat>
          <c:val>
            <c:numRef>
              <c:f>'Stats 2'!$E$2:$E$9</c:f>
              <c:numCache>
                <c:formatCode>General</c:formatCode>
                <c:ptCount val="8"/>
                <c:pt idx="0">
                  <c:v>41</c:v>
                </c:pt>
                <c:pt idx="1">
                  <c:v>14</c:v>
                </c:pt>
                <c:pt idx="2">
                  <c:v>42</c:v>
                </c:pt>
                <c:pt idx="3">
                  <c:v>9</c:v>
                </c:pt>
                <c:pt idx="4">
                  <c:v>56</c:v>
                </c:pt>
                <c:pt idx="5">
                  <c:v>14</c:v>
                </c:pt>
                <c:pt idx="6">
                  <c:v>21</c:v>
                </c:pt>
                <c:pt idx="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F-4107-800C-CF19804508DA}"/>
            </c:ext>
          </c:extLst>
        </c:ser>
        <c:ser>
          <c:idx val="1"/>
          <c:order val="1"/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2'!$A$2:$A$9</c:f>
              <c:strCache>
                <c:ptCount val="8"/>
                <c:pt idx="0">
                  <c:v>Match 8</c:v>
                </c:pt>
                <c:pt idx="1">
                  <c:v>Match 7</c:v>
                </c:pt>
                <c:pt idx="2">
                  <c:v>Match 6</c:v>
                </c:pt>
                <c:pt idx="3">
                  <c:v>Match 5</c:v>
                </c:pt>
                <c:pt idx="4">
                  <c:v>Match 4</c:v>
                </c:pt>
                <c:pt idx="5">
                  <c:v>Match 3</c:v>
                </c:pt>
                <c:pt idx="6">
                  <c:v>Match 2</c:v>
                </c:pt>
                <c:pt idx="7">
                  <c:v>Match 1</c:v>
                </c:pt>
              </c:strCache>
            </c:strRef>
          </c:cat>
          <c:val>
            <c:numRef>
              <c:f>'Stats 2'!$I$2:$I$9</c:f>
              <c:numCache>
                <c:formatCode>General</c:formatCode>
                <c:ptCount val="8"/>
                <c:pt idx="0">
                  <c:v>5</c:v>
                </c:pt>
                <c:pt idx="1">
                  <c:v>2</c:v>
                </c:pt>
                <c:pt idx="2">
                  <c:v>7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FF-4107-800C-CF19804508DA}"/>
            </c:ext>
          </c:extLst>
        </c:ser>
        <c:ser>
          <c:idx val="2"/>
          <c:order val="2"/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2'!$A$2:$A$9</c:f>
              <c:strCache>
                <c:ptCount val="8"/>
                <c:pt idx="0">
                  <c:v>Match 8</c:v>
                </c:pt>
                <c:pt idx="1">
                  <c:v>Match 7</c:v>
                </c:pt>
                <c:pt idx="2">
                  <c:v>Match 6</c:v>
                </c:pt>
                <c:pt idx="3">
                  <c:v>Match 5</c:v>
                </c:pt>
                <c:pt idx="4">
                  <c:v>Match 4</c:v>
                </c:pt>
                <c:pt idx="5">
                  <c:v>Match 3</c:v>
                </c:pt>
                <c:pt idx="6">
                  <c:v>Match 2</c:v>
                </c:pt>
                <c:pt idx="7">
                  <c:v>Match 1</c:v>
                </c:pt>
              </c:strCache>
            </c:strRef>
          </c:cat>
          <c:val>
            <c:numRef>
              <c:f>'Stats 2'!$K$2:$K$9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FF-4107-800C-CF19804508D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59749616"/>
        <c:axId val="559750600"/>
      </c:barChart>
      <c:catAx>
        <c:axId val="5597496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59750600"/>
        <c:crosses val="autoZero"/>
        <c:auto val="1"/>
        <c:lblAlgn val="ctr"/>
        <c:lblOffset val="100"/>
        <c:noMultiLvlLbl val="0"/>
      </c:catAx>
      <c:valAx>
        <c:axId val="559750600"/>
        <c:scaling>
          <c:orientation val="minMax"/>
          <c:max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59749616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2'!$A$2:$A$9</c:f>
              <c:strCache>
                <c:ptCount val="8"/>
                <c:pt idx="0">
                  <c:v>Match 8</c:v>
                </c:pt>
                <c:pt idx="1">
                  <c:v>Match 7</c:v>
                </c:pt>
                <c:pt idx="2">
                  <c:v>Match 6</c:v>
                </c:pt>
                <c:pt idx="3">
                  <c:v>Match 5</c:v>
                </c:pt>
                <c:pt idx="4">
                  <c:v>Match 4</c:v>
                </c:pt>
                <c:pt idx="5">
                  <c:v>Match 3</c:v>
                </c:pt>
                <c:pt idx="6">
                  <c:v>Match 2</c:v>
                </c:pt>
                <c:pt idx="7">
                  <c:v>Match 1</c:v>
                </c:pt>
              </c:strCache>
            </c:strRef>
          </c:cat>
          <c:val>
            <c:numRef>
              <c:f>'Stats 2'!$E$2:$E$9</c:f>
              <c:numCache>
                <c:formatCode>General</c:formatCode>
                <c:ptCount val="8"/>
                <c:pt idx="0">
                  <c:v>41</c:v>
                </c:pt>
                <c:pt idx="1">
                  <c:v>14</c:v>
                </c:pt>
                <c:pt idx="2">
                  <c:v>42</c:v>
                </c:pt>
                <c:pt idx="3">
                  <c:v>9</c:v>
                </c:pt>
                <c:pt idx="4">
                  <c:v>56</c:v>
                </c:pt>
                <c:pt idx="5">
                  <c:v>14</c:v>
                </c:pt>
                <c:pt idx="6">
                  <c:v>21</c:v>
                </c:pt>
                <c:pt idx="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7-4491-A22E-23A47B342E34}"/>
            </c:ext>
          </c:extLst>
        </c:ser>
        <c:ser>
          <c:idx val="1"/>
          <c:order val="1"/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2'!$A$2:$A$9</c:f>
              <c:strCache>
                <c:ptCount val="8"/>
                <c:pt idx="0">
                  <c:v>Match 8</c:v>
                </c:pt>
                <c:pt idx="1">
                  <c:v>Match 7</c:v>
                </c:pt>
                <c:pt idx="2">
                  <c:v>Match 6</c:v>
                </c:pt>
                <c:pt idx="3">
                  <c:v>Match 5</c:v>
                </c:pt>
                <c:pt idx="4">
                  <c:v>Match 4</c:v>
                </c:pt>
                <c:pt idx="5">
                  <c:v>Match 3</c:v>
                </c:pt>
                <c:pt idx="6">
                  <c:v>Match 2</c:v>
                </c:pt>
                <c:pt idx="7">
                  <c:v>Match 1</c:v>
                </c:pt>
              </c:strCache>
            </c:strRef>
          </c:cat>
          <c:val>
            <c:numRef>
              <c:f>'Stats 2'!$I$2:$I$9</c:f>
              <c:numCache>
                <c:formatCode>General</c:formatCode>
                <c:ptCount val="8"/>
                <c:pt idx="0">
                  <c:v>5</c:v>
                </c:pt>
                <c:pt idx="1">
                  <c:v>2</c:v>
                </c:pt>
                <c:pt idx="2">
                  <c:v>7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7-4491-A22E-23A47B342E34}"/>
            </c:ext>
          </c:extLst>
        </c:ser>
        <c:ser>
          <c:idx val="2"/>
          <c:order val="2"/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'Stats 2'!$A$2:$A$9</c:f>
              <c:strCache>
                <c:ptCount val="8"/>
                <c:pt idx="0">
                  <c:v>Match 8</c:v>
                </c:pt>
                <c:pt idx="1">
                  <c:v>Match 7</c:v>
                </c:pt>
                <c:pt idx="2">
                  <c:v>Match 6</c:v>
                </c:pt>
                <c:pt idx="3">
                  <c:v>Match 5</c:v>
                </c:pt>
                <c:pt idx="4">
                  <c:v>Match 4</c:v>
                </c:pt>
                <c:pt idx="5">
                  <c:v>Match 3</c:v>
                </c:pt>
                <c:pt idx="6">
                  <c:v>Match 2</c:v>
                </c:pt>
                <c:pt idx="7">
                  <c:v>Match 1</c:v>
                </c:pt>
              </c:strCache>
            </c:strRef>
          </c:cat>
          <c:val>
            <c:numRef>
              <c:f>'Stats 2'!$K$2:$K$9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B7-4491-A22E-23A47B342E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59749616"/>
        <c:axId val="559750600"/>
      </c:barChart>
      <c:catAx>
        <c:axId val="5597496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59750600"/>
        <c:crosses val="autoZero"/>
        <c:auto val="1"/>
        <c:lblAlgn val="ctr"/>
        <c:lblOffset val="100"/>
        <c:noMultiLvlLbl val="0"/>
      </c:catAx>
      <c:valAx>
        <c:axId val="5597506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59749616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9</xdr:col>
      <xdr:colOff>0</xdr:colOff>
      <xdr:row>24</xdr:row>
      <xdr:rowOff>159300</xdr:rowOff>
    </xdr:to>
    <xdr:pic>
      <xdr:nvPicPr>
        <xdr:cNvPr id="2" name="Image 1" descr="No description available.">
          <a:extLst>
            <a:ext uri="{FF2B5EF4-FFF2-40B4-BE49-F238E27FC236}">
              <a16:creationId xmlns:a16="http://schemas.microsoft.com/office/drawing/2014/main" id="{9B91C01D-F256-4D70-ACD1-EE4E43273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259"/>
          <a:ext cx="7132320" cy="400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129541</xdr:rowOff>
    </xdr:from>
    <xdr:to>
      <xdr:col>2</xdr:col>
      <xdr:colOff>259080</xdr:colOff>
      <xdr:row>8</xdr:row>
      <xdr:rowOff>166917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F916583-B66B-4F9E-B944-155633F69611}"/>
            </a:ext>
          </a:extLst>
        </xdr:cNvPr>
        <xdr:cNvSpPr/>
      </xdr:nvSpPr>
      <xdr:spPr>
        <a:xfrm>
          <a:off x="0" y="678181"/>
          <a:ext cx="1844040" cy="95177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350520</xdr:colOff>
      <xdr:row>15</xdr:row>
      <xdr:rowOff>161131</xdr:rowOff>
    </xdr:from>
    <xdr:to>
      <xdr:col>4</xdr:col>
      <xdr:colOff>556260</xdr:colOff>
      <xdr:row>17</xdr:row>
      <xdr:rowOff>137160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D534BC3-CC54-4BDA-989A-A84979970574}"/>
            </a:ext>
          </a:extLst>
        </xdr:cNvPr>
        <xdr:cNvSpPr/>
      </xdr:nvSpPr>
      <xdr:spPr>
        <a:xfrm>
          <a:off x="2727960" y="2919571"/>
          <a:ext cx="998220" cy="34178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</xdr:colOff>
      <xdr:row>30</xdr:row>
      <xdr:rowOff>0</xdr:rowOff>
    </xdr:from>
    <xdr:to>
      <xdr:col>9</xdr:col>
      <xdr:colOff>325</xdr:colOff>
      <xdr:row>51</xdr:row>
      <xdr:rowOff>160020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3CA30F50-9CB8-426A-AC30-2BC4D328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692140"/>
          <a:ext cx="7132644" cy="4008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2</xdr:col>
      <xdr:colOff>259080</xdr:colOff>
      <xdr:row>36</xdr:row>
      <xdr:rowOff>37376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5B46D5E-0922-4837-8FCD-27A4189B5351}"/>
            </a:ext>
          </a:extLst>
        </xdr:cNvPr>
        <xdr:cNvSpPr/>
      </xdr:nvSpPr>
      <xdr:spPr>
        <a:xfrm>
          <a:off x="0" y="5875020"/>
          <a:ext cx="1844040" cy="95177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754380</xdr:colOff>
      <xdr:row>39</xdr:row>
      <xdr:rowOff>69690</xdr:rowOff>
    </xdr:from>
    <xdr:to>
      <xdr:col>5</xdr:col>
      <xdr:colOff>167640</xdr:colOff>
      <xdr:row>41</xdr:row>
      <xdr:rowOff>38099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07A6639-0691-4A27-ADEB-15F0CFE847F3}"/>
            </a:ext>
          </a:extLst>
        </xdr:cNvPr>
        <xdr:cNvSpPr/>
      </xdr:nvSpPr>
      <xdr:spPr>
        <a:xfrm>
          <a:off x="3131820" y="7224870"/>
          <a:ext cx="998220" cy="34178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152400</xdr:colOff>
      <xdr:row>11</xdr:row>
      <xdr:rowOff>167640</xdr:rowOff>
    </xdr:from>
    <xdr:to>
      <xdr:col>10</xdr:col>
      <xdr:colOff>7620</xdr:colOff>
      <xdr:row>20</xdr:row>
      <xdr:rowOff>99060</xdr:rowOff>
    </xdr:to>
    <xdr:cxnSp macro="">
      <xdr:nvCxnSpPr>
        <xdr:cNvPr id="6" name="Connecteur droit avec flèche 5">
          <a:extLst>
            <a:ext uri="{FF2B5EF4-FFF2-40B4-BE49-F238E27FC236}">
              <a16:creationId xmlns:a16="http://schemas.microsoft.com/office/drawing/2014/main" id="{FD98BFA6-E601-46DD-8B73-BE19C0E14ECA}"/>
            </a:ext>
          </a:extLst>
        </xdr:cNvPr>
        <xdr:cNvCxnSpPr/>
      </xdr:nvCxnSpPr>
      <xdr:spPr>
        <a:xfrm>
          <a:off x="4114800" y="2186940"/>
          <a:ext cx="3817620" cy="15849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106680</xdr:colOff>
      <xdr:row>8</xdr:row>
      <xdr:rowOff>152400</xdr:rowOff>
    </xdr:from>
    <xdr:to>
      <xdr:col>10</xdr:col>
      <xdr:colOff>7620</xdr:colOff>
      <xdr:row>21</xdr:row>
      <xdr:rowOff>99060</xdr:rowOff>
    </xdr:to>
    <xdr:cxnSp macro="">
      <xdr:nvCxnSpPr>
        <xdr:cNvPr id="11" name="Connecteur droit avec flèche 10">
          <a:extLst>
            <a:ext uri="{FF2B5EF4-FFF2-40B4-BE49-F238E27FC236}">
              <a16:creationId xmlns:a16="http://schemas.microsoft.com/office/drawing/2014/main" id="{C529E6B4-2E14-442A-A3E8-7107C620D2CF}"/>
            </a:ext>
          </a:extLst>
        </xdr:cNvPr>
        <xdr:cNvCxnSpPr/>
      </xdr:nvCxnSpPr>
      <xdr:spPr>
        <a:xfrm>
          <a:off x="4861560" y="1623060"/>
          <a:ext cx="3070860" cy="2331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47</xdr:row>
      <xdr:rowOff>45720</xdr:rowOff>
    </xdr:from>
    <xdr:to>
      <xdr:col>10</xdr:col>
      <xdr:colOff>7620</xdr:colOff>
      <xdr:row>48</xdr:row>
      <xdr:rowOff>83820</xdr:rowOff>
    </xdr:to>
    <xdr:cxnSp macro="">
      <xdr:nvCxnSpPr>
        <xdr:cNvPr id="13" name="Connecteur droit avec flèche 12">
          <a:extLst>
            <a:ext uri="{FF2B5EF4-FFF2-40B4-BE49-F238E27FC236}">
              <a16:creationId xmlns:a16="http://schemas.microsoft.com/office/drawing/2014/main" id="{B3FA062B-5064-4FB1-98BE-61384395EBA7}"/>
            </a:ext>
          </a:extLst>
        </xdr:cNvPr>
        <xdr:cNvCxnSpPr/>
      </xdr:nvCxnSpPr>
      <xdr:spPr>
        <a:xfrm>
          <a:off x="1813560" y="8671560"/>
          <a:ext cx="6118860" cy="2209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601980</xdr:colOff>
      <xdr:row>39</xdr:row>
      <xdr:rowOff>91440</xdr:rowOff>
    </xdr:from>
    <xdr:to>
      <xdr:col>9</xdr:col>
      <xdr:colOff>784860</xdr:colOff>
      <xdr:row>47</xdr:row>
      <xdr:rowOff>83820</xdr:rowOff>
    </xdr:to>
    <xdr:cxnSp macro="">
      <xdr:nvCxnSpPr>
        <xdr:cNvPr id="14" name="Connecteur droit avec flèche 13">
          <a:extLst>
            <a:ext uri="{FF2B5EF4-FFF2-40B4-BE49-F238E27FC236}">
              <a16:creationId xmlns:a16="http://schemas.microsoft.com/office/drawing/2014/main" id="{929E5458-552C-419F-B669-FF9588662A3F}"/>
            </a:ext>
          </a:extLst>
        </xdr:cNvPr>
        <xdr:cNvCxnSpPr/>
      </xdr:nvCxnSpPr>
      <xdr:spPr>
        <a:xfrm>
          <a:off x="3771900" y="7246620"/>
          <a:ext cx="4145280" cy="14630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179070</xdr:rowOff>
    </xdr:from>
    <xdr:to>
      <xdr:col>14</xdr:col>
      <xdr:colOff>15240</xdr:colOff>
      <xdr:row>29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5763686-6E1D-4FC8-9634-5731340DF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42</xdr:row>
      <xdr:rowOff>179070</xdr:rowOff>
    </xdr:from>
    <xdr:to>
      <xdr:col>14</xdr:col>
      <xdr:colOff>15240</xdr:colOff>
      <xdr:row>59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379B9C0-B64E-4F87-B5E2-B5355BE0F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179070</xdr:rowOff>
    </xdr:from>
    <xdr:to>
      <xdr:col>14</xdr:col>
      <xdr:colOff>15240</xdr:colOff>
      <xdr:row>90</xdr:row>
      <xdr:rowOff>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31BD2223-772A-4FB6-B900-44A020D82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13</xdr:col>
      <xdr:colOff>45600</xdr:colOff>
      <xdr:row>29</xdr:row>
      <xdr:rowOff>5600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E2779BA-16CE-493C-B6B8-AACE7BE63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13</xdr:col>
      <xdr:colOff>45600</xdr:colOff>
      <xdr:row>46</xdr:row>
      <xdr:rowOff>5600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F0A38B3-EF94-4CFF-BF5E-4970311FA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</xdr:rowOff>
    </xdr:from>
    <xdr:to>
      <xdr:col>7</xdr:col>
      <xdr:colOff>0</xdr:colOff>
      <xdr:row>41</xdr:row>
      <xdr:rowOff>2676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9F23503-25EE-4AFF-B0B6-894F4832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33456"/>
          <a:ext cx="5549515" cy="3143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0</xdr:colOff>
      <xdr:row>59</xdr:row>
      <xdr:rowOff>24375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049572C-BA2C-4956-ADB9-BF2D55EC1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58545"/>
          <a:ext cx="5549515" cy="3164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0</xdr:colOff>
      <xdr:row>77</xdr:row>
      <xdr:rowOff>17119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749F3FD-1142-4993-B018-F8ED5DFB0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83636"/>
          <a:ext cx="5549515" cy="31574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1</xdr:rowOff>
    </xdr:from>
    <xdr:to>
      <xdr:col>15</xdr:col>
      <xdr:colOff>0</xdr:colOff>
      <xdr:row>40</xdr:row>
      <xdr:rowOff>181047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74100F56-7691-438B-9FD2-38961C6E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42303" y="4433456"/>
          <a:ext cx="5549515" cy="31366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15</xdr:col>
      <xdr:colOff>0</xdr:colOff>
      <xdr:row>58</xdr:row>
      <xdr:rowOff>178603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2B616AAD-980C-4B5D-BB13-C2A83709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42303" y="7758545"/>
          <a:ext cx="5549515" cy="31342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15</xdr:col>
      <xdr:colOff>7697</xdr:colOff>
      <xdr:row>76</xdr:row>
      <xdr:rowOff>152348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A8DEA23A-DDFE-46CF-8F7C-2C4B63D2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2303" y="11083636"/>
          <a:ext cx="5557212" cy="31079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15</xdr:col>
      <xdr:colOff>7697</xdr:colOff>
      <xdr:row>94</xdr:row>
      <xdr:rowOff>172408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08F6482-8B38-4CB8-85BD-9191A2A23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2303" y="14408727"/>
          <a:ext cx="5557212" cy="3128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15</xdr:col>
      <xdr:colOff>0</xdr:colOff>
      <xdr:row>108</xdr:row>
      <xdr:rowOff>81955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4DECF7A6-5CBF-4219-8CE8-5A77003E5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2303" y="17733818"/>
          <a:ext cx="5549515" cy="229868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23</xdr:col>
      <xdr:colOff>0</xdr:colOff>
      <xdr:row>41</xdr:row>
      <xdr:rowOff>22748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C141CD4-AFD0-4A16-AD13-234520315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4606" y="4433455"/>
          <a:ext cx="5549515" cy="316311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23</xdr:col>
      <xdr:colOff>0</xdr:colOff>
      <xdr:row>58</xdr:row>
      <xdr:rowOff>182515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5B9FC81B-CBD5-4A67-ABC1-0675A7BE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84606" y="7758545"/>
          <a:ext cx="5549515" cy="31381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1</xdr:rowOff>
    </xdr:from>
    <xdr:to>
      <xdr:col>23</xdr:col>
      <xdr:colOff>7697</xdr:colOff>
      <xdr:row>77</xdr:row>
      <xdr:rowOff>18295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482E6708-2014-42C2-97DE-A17B080E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84606" y="11083637"/>
          <a:ext cx="5557212" cy="315865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78</xdr:row>
      <xdr:rowOff>0</xdr:rowOff>
    </xdr:from>
    <xdr:to>
      <xdr:col>23</xdr:col>
      <xdr:colOff>7697</xdr:colOff>
      <xdr:row>86</xdr:row>
      <xdr:rowOff>53653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5E01E7FE-C18B-464C-B814-666BA8AB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84606" y="14408727"/>
          <a:ext cx="5557212" cy="15314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31</xdr:col>
      <xdr:colOff>7697</xdr:colOff>
      <xdr:row>41</xdr:row>
      <xdr:rowOff>9474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73FB7BAF-421E-4111-971F-B82D59D80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26909" y="4433455"/>
          <a:ext cx="5557212" cy="314983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31</xdr:col>
      <xdr:colOff>0</xdr:colOff>
      <xdr:row>54</xdr:row>
      <xdr:rowOff>122613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1B989606-1512-4189-98A0-375CD5FBF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933459" y="7530353"/>
          <a:ext cx="5522259" cy="227414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24</xdr:row>
      <xdr:rowOff>1</xdr:rowOff>
    </xdr:from>
    <xdr:to>
      <xdr:col>39</xdr:col>
      <xdr:colOff>7620</xdr:colOff>
      <xdr:row>41</xdr:row>
      <xdr:rowOff>51633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B5BC1CA8-544B-4796-A61C-78B7D277A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429029" y="4441372"/>
          <a:ext cx="5570220" cy="319760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0</xdr:rowOff>
    </xdr:from>
    <xdr:to>
      <xdr:col>39</xdr:col>
      <xdr:colOff>0</xdr:colOff>
      <xdr:row>59</xdr:row>
      <xdr:rowOff>24063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35453505-2C48-4921-9DA7-DAFDE0F1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359360" y="7680960"/>
          <a:ext cx="5547360" cy="313302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60</xdr:row>
      <xdr:rowOff>1</xdr:rowOff>
    </xdr:from>
    <xdr:to>
      <xdr:col>39</xdr:col>
      <xdr:colOff>0</xdr:colOff>
      <xdr:row>77</xdr:row>
      <xdr:rowOff>32859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3C3203EC-D2A4-4584-988D-FD008863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359360" y="10972801"/>
          <a:ext cx="5547360" cy="314181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</xdr:row>
      <xdr:rowOff>0</xdr:rowOff>
    </xdr:from>
    <xdr:to>
      <xdr:col>47</xdr:col>
      <xdr:colOff>0</xdr:colOff>
      <xdr:row>41</xdr:row>
      <xdr:rowOff>18448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88675620-89E1-443A-A1FC-1BFFA4C0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99200" y="4389120"/>
          <a:ext cx="5547360" cy="31274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42</xdr:row>
      <xdr:rowOff>1</xdr:rowOff>
    </xdr:from>
    <xdr:to>
      <xdr:col>47</xdr:col>
      <xdr:colOff>0</xdr:colOff>
      <xdr:row>54</xdr:row>
      <xdr:rowOff>149159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71215C23-67F1-45B6-A636-E85B1AF2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99200" y="7680961"/>
          <a:ext cx="5547360" cy="23437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</xdr:row>
      <xdr:rowOff>1</xdr:rowOff>
    </xdr:from>
    <xdr:to>
      <xdr:col>7</xdr:col>
      <xdr:colOff>7621</xdr:colOff>
      <xdr:row>95</xdr:row>
      <xdr:rowOff>17913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F3A007E8-4592-4C8E-8D8E-A47745A73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14264641"/>
          <a:ext cx="5554980" cy="3126872"/>
        </a:xfrm>
        <a:prstGeom prst="rect">
          <a:avLst/>
        </a:prstGeom>
      </xdr:spPr>
    </xdr:pic>
    <xdr:clientData/>
  </xdr:twoCellAnchor>
  <xdr:twoCellAnchor>
    <xdr:from>
      <xdr:col>0</xdr:col>
      <xdr:colOff>5862</xdr:colOff>
      <xdr:row>24</xdr:row>
      <xdr:rowOff>5862</xdr:rowOff>
    </xdr:from>
    <xdr:to>
      <xdr:col>2</xdr:col>
      <xdr:colOff>264747</xdr:colOff>
      <xdr:row>28</xdr:row>
      <xdr:rowOff>38145</xdr:rowOff>
    </xdr:to>
    <xdr:sp macro="" textlink="$A$2">
      <xdr:nvSpPr>
        <xdr:cNvPr id="47" name="Rectangle 46">
          <a:extLst>
            <a:ext uri="{FF2B5EF4-FFF2-40B4-BE49-F238E27FC236}">
              <a16:creationId xmlns:a16="http://schemas.microsoft.com/office/drawing/2014/main" id="{BD002931-B3B2-4017-A868-0B7756495084}"/>
            </a:ext>
          </a:extLst>
        </xdr:cNvPr>
        <xdr:cNvSpPr/>
      </xdr:nvSpPr>
      <xdr:spPr>
        <a:xfrm>
          <a:off x="5862" y="4366847"/>
          <a:ext cx="1841500" cy="7591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3C8DF9-52C0-4BCF-8CEE-D3C7809C87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699087</xdr:colOff>
      <xdr:row>26</xdr:row>
      <xdr:rowOff>34506</xdr:rowOff>
    </xdr:from>
    <xdr:to>
      <xdr:col>4</xdr:col>
      <xdr:colOff>165491</xdr:colOff>
      <xdr:row>27</xdr:row>
      <xdr:rowOff>7772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A04D1BC-C94A-45C6-ADAA-567018AB9C95}"/>
            </a:ext>
          </a:extLst>
        </xdr:cNvPr>
        <xdr:cNvSpPr/>
      </xdr:nvSpPr>
      <xdr:spPr>
        <a:xfrm>
          <a:off x="2281702" y="4758906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5862</xdr:colOff>
      <xdr:row>28</xdr:row>
      <xdr:rowOff>61237</xdr:rowOff>
    </xdr:from>
    <xdr:to>
      <xdr:col>2</xdr:col>
      <xdr:colOff>264747</xdr:colOff>
      <xdr:row>32</xdr:row>
      <xdr:rowOff>90287</xdr:rowOff>
    </xdr:to>
    <xdr:sp macro="" textlink="$A$3">
      <xdr:nvSpPr>
        <xdr:cNvPr id="49" name="Rectangle 48">
          <a:extLst>
            <a:ext uri="{FF2B5EF4-FFF2-40B4-BE49-F238E27FC236}">
              <a16:creationId xmlns:a16="http://schemas.microsoft.com/office/drawing/2014/main" id="{3EE4C79F-BCCB-4D9B-A745-FC5A3F25B874}"/>
            </a:ext>
          </a:extLst>
        </xdr:cNvPr>
        <xdr:cNvSpPr/>
      </xdr:nvSpPr>
      <xdr:spPr>
        <a:xfrm>
          <a:off x="5862" y="5149052"/>
          <a:ext cx="1841500" cy="75588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4AC59C8-4690-445C-AB41-B25506C4875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699087</xdr:colOff>
      <xdr:row>30</xdr:row>
      <xdr:rowOff>98937</xdr:rowOff>
    </xdr:from>
    <xdr:to>
      <xdr:col>4</xdr:col>
      <xdr:colOff>165491</xdr:colOff>
      <xdr:row>31</xdr:row>
      <xdr:rowOff>72204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EC8C92C4-34A3-4836-9490-F93CED376E3E}"/>
            </a:ext>
          </a:extLst>
        </xdr:cNvPr>
        <xdr:cNvSpPr/>
      </xdr:nvSpPr>
      <xdr:spPr>
        <a:xfrm>
          <a:off x="2281702" y="5550168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5862</xdr:colOff>
      <xdr:row>32</xdr:row>
      <xdr:rowOff>129363</xdr:rowOff>
    </xdr:from>
    <xdr:to>
      <xdr:col>2</xdr:col>
      <xdr:colOff>264747</xdr:colOff>
      <xdr:row>36</xdr:row>
      <xdr:rowOff>149176</xdr:rowOff>
    </xdr:to>
    <xdr:sp macro="" textlink="$A$4">
      <xdr:nvSpPr>
        <xdr:cNvPr id="51" name="Rectangle 50">
          <a:extLst>
            <a:ext uri="{FF2B5EF4-FFF2-40B4-BE49-F238E27FC236}">
              <a16:creationId xmlns:a16="http://schemas.microsoft.com/office/drawing/2014/main" id="{F49F87EF-351C-4383-B263-189540FBFE20}"/>
            </a:ext>
          </a:extLst>
        </xdr:cNvPr>
        <xdr:cNvSpPr/>
      </xdr:nvSpPr>
      <xdr:spPr>
        <a:xfrm>
          <a:off x="5862" y="5944009"/>
          <a:ext cx="1841500" cy="7466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3A2D8DC-65EF-48C8-ADE2-1C8611166F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699087</xdr:colOff>
      <xdr:row>34</xdr:row>
      <xdr:rowOff>153350</xdr:rowOff>
    </xdr:from>
    <xdr:to>
      <xdr:col>4</xdr:col>
      <xdr:colOff>165491</xdr:colOff>
      <xdr:row>35</xdr:row>
      <xdr:rowOff>128146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391755D-4BB4-4473-B71C-3964FC5346EF}"/>
            </a:ext>
          </a:extLst>
        </xdr:cNvPr>
        <xdr:cNvSpPr/>
      </xdr:nvSpPr>
      <xdr:spPr>
        <a:xfrm>
          <a:off x="2281702" y="6331412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5862</xdr:colOff>
      <xdr:row>36</xdr:row>
      <xdr:rowOff>125152</xdr:rowOff>
    </xdr:from>
    <xdr:to>
      <xdr:col>2</xdr:col>
      <xdr:colOff>264747</xdr:colOff>
      <xdr:row>40</xdr:row>
      <xdr:rowOff>168057</xdr:rowOff>
    </xdr:to>
    <xdr:sp macro="" textlink="$A$5">
      <xdr:nvSpPr>
        <xdr:cNvPr id="53" name="Rectangle 52">
          <a:extLst>
            <a:ext uri="{FF2B5EF4-FFF2-40B4-BE49-F238E27FC236}">
              <a16:creationId xmlns:a16="http://schemas.microsoft.com/office/drawing/2014/main" id="{0E33E137-6D91-4953-99BC-9EEBDDB0D048}"/>
            </a:ext>
          </a:extLst>
        </xdr:cNvPr>
        <xdr:cNvSpPr/>
      </xdr:nvSpPr>
      <xdr:spPr>
        <a:xfrm>
          <a:off x="5862" y="6666629"/>
          <a:ext cx="1841500" cy="76973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D41CDCA-1702-47C2-8765-CC6BE5417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699087</xdr:colOff>
      <xdr:row>39</xdr:row>
      <xdr:rowOff>44937</xdr:rowOff>
    </xdr:from>
    <xdr:to>
      <xdr:col>4</xdr:col>
      <xdr:colOff>165491</xdr:colOff>
      <xdr:row>40</xdr:row>
      <xdr:rowOff>18202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6BE43F1A-5793-48C0-8AF5-D37BB7727DAE}"/>
            </a:ext>
          </a:extLst>
        </xdr:cNvPr>
        <xdr:cNvSpPr/>
      </xdr:nvSpPr>
      <xdr:spPr>
        <a:xfrm>
          <a:off x="2281702" y="7131537"/>
          <a:ext cx="1049020" cy="1549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5862</xdr:colOff>
      <xdr:row>42</xdr:row>
      <xdr:rowOff>9231</xdr:rowOff>
    </xdr:from>
    <xdr:to>
      <xdr:col>2</xdr:col>
      <xdr:colOff>265363</xdr:colOff>
      <xdr:row>46</xdr:row>
      <xdr:rowOff>25277</xdr:rowOff>
    </xdr:to>
    <xdr:sp macro="" textlink="$A$5">
      <xdr:nvSpPr>
        <xdr:cNvPr id="55" name="Rectangle 54">
          <a:extLst>
            <a:ext uri="{FF2B5EF4-FFF2-40B4-BE49-F238E27FC236}">
              <a16:creationId xmlns:a16="http://schemas.microsoft.com/office/drawing/2014/main" id="{2139CDE5-1F83-4741-B444-45C77FF22B7D}"/>
            </a:ext>
          </a:extLst>
        </xdr:cNvPr>
        <xdr:cNvSpPr/>
      </xdr:nvSpPr>
      <xdr:spPr>
        <a:xfrm>
          <a:off x="5862" y="7640954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76E83AA-6AE7-49E4-873C-44A2F3FA159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699703</xdr:colOff>
      <xdr:row>44</xdr:row>
      <xdr:rowOff>34744</xdr:rowOff>
    </xdr:from>
    <xdr:to>
      <xdr:col>4</xdr:col>
      <xdr:colOff>166723</xdr:colOff>
      <xdr:row>45</xdr:row>
      <xdr:rowOff>8826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EDF78544-96FC-45F7-8A2E-2F56CBB807D0}"/>
            </a:ext>
          </a:extLst>
        </xdr:cNvPr>
        <xdr:cNvSpPr/>
      </xdr:nvSpPr>
      <xdr:spPr>
        <a:xfrm>
          <a:off x="2282318" y="8029882"/>
          <a:ext cx="1049636" cy="15579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5862</xdr:colOff>
      <xdr:row>46</xdr:row>
      <xdr:rowOff>71767</xdr:rowOff>
    </xdr:from>
    <xdr:to>
      <xdr:col>2</xdr:col>
      <xdr:colOff>265363</xdr:colOff>
      <xdr:row>50</xdr:row>
      <xdr:rowOff>87814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A9B7A076-8376-4A9D-B666-5E319761FD9A}"/>
            </a:ext>
          </a:extLst>
        </xdr:cNvPr>
        <xdr:cNvSpPr/>
      </xdr:nvSpPr>
      <xdr:spPr>
        <a:xfrm>
          <a:off x="5862" y="8430321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699703</xdr:colOff>
      <xdr:row>48</xdr:row>
      <xdr:rowOff>93620</xdr:rowOff>
    </xdr:from>
    <xdr:to>
      <xdr:col>4</xdr:col>
      <xdr:colOff>166723</xdr:colOff>
      <xdr:row>49</xdr:row>
      <xdr:rowOff>68733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DEE3F58B-EF95-47A8-B1D2-477FA5794622}"/>
            </a:ext>
          </a:extLst>
        </xdr:cNvPr>
        <xdr:cNvSpPr/>
      </xdr:nvSpPr>
      <xdr:spPr>
        <a:xfrm>
          <a:off x="2282318" y="8815589"/>
          <a:ext cx="1049636" cy="15682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5862</xdr:colOff>
      <xdr:row>50</xdr:row>
      <xdr:rowOff>98380</xdr:rowOff>
    </xdr:from>
    <xdr:to>
      <xdr:col>2</xdr:col>
      <xdr:colOff>265363</xdr:colOff>
      <xdr:row>54</xdr:row>
      <xdr:rowOff>114427</xdr:rowOff>
    </xdr:to>
    <xdr:sp macro="" textlink="$A$6">
      <xdr:nvSpPr>
        <xdr:cNvPr id="59" name="Rectangle 58">
          <a:extLst>
            <a:ext uri="{FF2B5EF4-FFF2-40B4-BE49-F238E27FC236}">
              <a16:creationId xmlns:a16="http://schemas.microsoft.com/office/drawing/2014/main" id="{A7E17898-F014-44ED-BC44-F948FCF4D6B5}"/>
            </a:ext>
          </a:extLst>
        </xdr:cNvPr>
        <xdr:cNvSpPr/>
      </xdr:nvSpPr>
      <xdr:spPr>
        <a:xfrm>
          <a:off x="5862" y="9351237"/>
          <a:ext cx="1848815" cy="75627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3C1BF29-FBD3-496C-BB7E-B80D6F32035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699703</xdr:colOff>
      <xdr:row>52</xdr:row>
      <xdr:rowOff>159480</xdr:rowOff>
    </xdr:from>
    <xdr:to>
      <xdr:col>4</xdr:col>
      <xdr:colOff>166723</xdr:colOff>
      <xdr:row>53</xdr:row>
      <xdr:rowOff>133777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0C717A8-79DD-448F-9CF1-9A8AD2702AC4}"/>
            </a:ext>
          </a:extLst>
        </xdr:cNvPr>
        <xdr:cNvSpPr/>
      </xdr:nvSpPr>
      <xdr:spPr>
        <a:xfrm>
          <a:off x="2282318" y="9608280"/>
          <a:ext cx="1049636" cy="15600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5862</xdr:colOff>
      <xdr:row>54</xdr:row>
      <xdr:rowOff>166227</xdr:rowOff>
    </xdr:from>
    <xdr:to>
      <xdr:col>2</xdr:col>
      <xdr:colOff>265363</xdr:colOff>
      <xdr:row>59</xdr:row>
      <xdr:rowOff>565</xdr:rowOff>
    </xdr:to>
    <xdr:sp macro="" textlink="$A$7">
      <xdr:nvSpPr>
        <xdr:cNvPr id="61" name="Rectangle 60">
          <a:extLst>
            <a:ext uri="{FF2B5EF4-FFF2-40B4-BE49-F238E27FC236}">
              <a16:creationId xmlns:a16="http://schemas.microsoft.com/office/drawing/2014/main" id="{87C51A59-AB85-43FB-B862-E51B23D3D763}"/>
            </a:ext>
          </a:extLst>
        </xdr:cNvPr>
        <xdr:cNvSpPr/>
      </xdr:nvSpPr>
      <xdr:spPr>
        <a:xfrm>
          <a:off x="5862" y="997844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5D1F712-D357-4E70-92A5-EF9689FCFE2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699703</xdr:colOff>
      <xdr:row>57</xdr:row>
      <xdr:rowOff>34317</xdr:rowOff>
    </xdr:from>
    <xdr:to>
      <xdr:col>4</xdr:col>
      <xdr:colOff>166723</xdr:colOff>
      <xdr:row>58</xdr:row>
      <xdr:rowOff>9430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CEA16004-CDBD-498D-AE86-0F143EE1D7E8}"/>
            </a:ext>
          </a:extLst>
        </xdr:cNvPr>
        <xdr:cNvSpPr/>
      </xdr:nvSpPr>
      <xdr:spPr>
        <a:xfrm>
          <a:off x="2282318" y="10391655"/>
          <a:ext cx="1049636" cy="15682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60</xdr:row>
      <xdr:rowOff>11724</xdr:rowOff>
    </xdr:from>
    <xdr:to>
      <xdr:col>2</xdr:col>
      <xdr:colOff>258885</xdr:colOff>
      <xdr:row>64</xdr:row>
      <xdr:rowOff>44007</xdr:rowOff>
    </xdr:to>
    <xdr:sp macro="" textlink="$A$7">
      <xdr:nvSpPr>
        <xdr:cNvPr id="63" name="Rectangle 62">
          <a:extLst>
            <a:ext uri="{FF2B5EF4-FFF2-40B4-BE49-F238E27FC236}">
              <a16:creationId xmlns:a16="http://schemas.microsoft.com/office/drawing/2014/main" id="{5FC71E72-EC5D-403E-A7AC-4AB04BAB2320}"/>
            </a:ext>
          </a:extLst>
        </xdr:cNvPr>
        <xdr:cNvSpPr/>
      </xdr:nvSpPr>
      <xdr:spPr>
        <a:xfrm>
          <a:off x="0" y="10914186"/>
          <a:ext cx="1841500" cy="7591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914B4AD-DE7A-4928-954C-CACC65B3DAA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693225</xdr:colOff>
      <xdr:row>62</xdr:row>
      <xdr:rowOff>40368</xdr:rowOff>
    </xdr:from>
    <xdr:to>
      <xdr:col>4</xdr:col>
      <xdr:colOff>159629</xdr:colOff>
      <xdr:row>63</xdr:row>
      <xdr:rowOff>13634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DF62D3D-D233-45D1-AF51-091263E86233}"/>
            </a:ext>
          </a:extLst>
        </xdr:cNvPr>
        <xdr:cNvSpPr/>
      </xdr:nvSpPr>
      <xdr:spPr>
        <a:xfrm>
          <a:off x="2275840" y="11306245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64</xdr:row>
      <xdr:rowOff>67099</xdr:rowOff>
    </xdr:from>
    <xdr:to>
      <xdr:col>2</xdr:col>
      <xdr:colOff>258885</xdr:colOff>
      <xdr:row>68</xdr:row>
      <xdr:rowOff>96149</xdr:rowOff>
    </xdr:to>
    <xdr:sp macro="" textlink="$A$8">
      <xdr:nvSpPr>
        <xdr:cNvPr id="65" name="Rectangle 64">
          <a:extLst>
            <a:ext uri="{FF2B5EF4-FFF2-40B4-BE49-F238E27FC236}">
              <a16:creationId xmlns:a16="http://schemas.microsoft.com/office/drawing/2014/main" id="{ED79AE70-3765-485A-B413-46614202BC20}"/>
            </a:ext>
          </a:extLst>
        </xdr:cNvPr>
        <xdr:cNvSpPr/>
      </xdr:nvSpPr>
      <xdr:spPr>
        <a:xfrm>
          <a:off x="0" y="11696391"/>
          <a:ext cx="1841500" cy="75588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F75A376-A051-439A-BABF-0CBA8B8CACC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693225</xdr:colOff>
      <xdr:row>66</xdr:row>
      <xdr:rowOff>104799</xdr:rowOff>
    </xdr:from>
    <xdr:to>
      <xdr:col>4</xdr:col>
      <xdr:colOff>159629</xdr:colOff>
      <xdr:row>67</xdr:row>
      <xdr:rowOff>78066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DDA4D17A-43F9-4F78-8C96-4221F1057F07}"/>
            </a:ext>
          </a:extLst>
        </xdr:cNvPr>
        <xdr:cNvSpPr/>
      </xdr:nvSpPr>
      <xdr:spPr>
        <a:xfrm>
          <a:off x="2275840" y="12097507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68</xdr:row>
      <xdr:rowOff>135225</xdr:rowOff>
    </xdr:from>
    <xdr:to>
      <xdr:col>2</xdr:col>
      <xdr:colOff>258885</xdr:colOff>
      <xdr:row>72</xdr:row>
      <xdr:rowOff>155038</xdr:rowOff>
    </xdr:to>
    <xdr:sp macro="" textlink="$A$9">
      <xdr:nvSpPr>
        <xdr:cNvPr id="67" name="Rectangle 66">
          <a:extLst>
            <a:ext uri="{FF2B5EF4-FFF2-40B4-BE49-F238E27FC236}">
              <a16:creationId xmlns:a16="http://schemas.microsoft.com/office/drawing/2014/main" id="{820BCD4D-3252-4834-9FD8-288430A52AD0}"/>
            </a:ext>
          </a:extLst>
        </xdr:cNvPr>
        <xdr:cNvSpPr/>
      </xdr:nvSpPr>
      <xdr:spPr>
        <a:xfrm>
          <a:off x="0" y="12491348"/>
          <a:ext cx="1841500" cy="7466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FB0B7F6-67F2-4F16-B332-004FE612357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693225</xdr:colOff>
      <xdr:row>70</xdr:row>
      <xdr:rowOff>159213</xdr:rowOff>
    </xdr:from>
    <xdr:to>
      <xdr:col>4</xdr:col>
      <xdr:colOff>159629</xdr:colOff>
      <xdr:row>71</xdr:row>
      <xdr:rowOff>134008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221E101D-9414-476F-9366-EBDF55E6BC1F}"/>
            </a:ext>
          </a:extLst>
        </xdr:cNvPr>
        <xdr:cNvSpPr/>
      </xdr:nvSpPr>
      <xdr:spPr>
        <a:xfrm>
          <a:off x="2275840" y="12878751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72</xdr:row>
      <xdr:rowOff>136876</xdr:rowOff>
    </xdr:from>
    <xdr:to>
      <xdr:col>2</xdr:col>
      <xdr:colOff>258885</xdr:colOff>
      <xdr:row>76</xdr:row>
      <xdr:rowOff>179781</xdr:rowOff>
    </xdr:to>
    <xdr:sp macro="" textlink="$A$10">
      <xdr:nvSpPr>
        <xdr:cNvPr id="69" name="Rectangle 68">
          <a:extLst>
            <a:ext uri="{FF2B5EF4-FFF2-40B4-BE49-F238E27FC236}">
              <a16:creationId xmlns:a16="http://schemas.microsoft.com/office/drawing/2014/main" id="{D311A501-67D2-4205-A938-C6FF44207716}"/>
            </a:ext>
          </a:extLst>
        </xdr:cNvPr>
        <xdr:cNvSpPr/>
      </xdr:nvSpPr>
      <xdr:spPr>
        <a:xfrm>
          <a:off x="0" y="13219830"/>
          <a:ext cx="1841500" cy="76973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8EC2802-AE22-4143-8915-6752EA36464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693225</xdr:colOff>
      <xdr:row>75</xdr:row>
      <xdr:rowOff>44937</xdr:rowOff>
    </xdr:from>
    <xdr:to>
      <xdr:col>4</xdr:col>
      <xdr:colOff>159629</xdr:colOff>
      <xdr:row>76</xdr:row>
      <xdr:rowOff>18202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C1E2F33D-CC34-4667-A0AE-D474E10D4B41}"/>
            </a:ext>
          </a:extLst>
        </xdr:cNvPr>
        <xdr:cNvSpPr/>
      </xdr:nvSpPr>
      <xdr:spPr>
        <a:xfrm>
          <a:off x="2275840" y="13673014"/>
          <a:ext cx="1049020" cy="1549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78</xdr:row>
      <xdr:rowOff>11724</xdr:rowOff>
    </xdr:from>
    <xdr:to>
      <xdr:col>2</xdr:col>
      <xdr:colOff>258885</xdr:colOff>
      <xdr:row>82</xdr:row>
      <xdr:rowOff>44006</xdr:rowOff>
    </xdr:to>
    <xdr:sp macro="" textlink="$A$10">
      <xdr:nvSpPr>
        <xdr:cNvPr id="71" name="Rectangle 70">
          <a:extLst>
            <a:ext uri="{FF2B5EF4-FFF2-40B4-BE49-F238E27FC236}">
              <a16:creationId xmlns:a16="http://schemas.microsoft.com/office/drawing/2014/main" id="{ED8B8685-C363-4534-B180-DC6392770B52}"/>
            </a:ext>
          </a:extLst>
        </xdr:cNvPr>
        <xdr:cNvSpPr/>
      </xdr:nvSpPr>
      <xdr:spPr>
        <a:xfrm>
          <a:off x="0" y="14184924"/>
          <a:ext cx="1841500" cy="7591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30ADC21-A5A0-4E20-B088-C6610F513DB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693225</xdr:colOff>
      <xdr:row>80</xdr:row>
      <xdr:rowOff>34506</xdr:rowOff>
    </xdr:from>
    <xdr:to>
      <xdr:col>4</xdr:col>
      <xdr:colOff>159629</xdr:colOff>
      <xdr:row>81</xdr:row>
      <xdr:rowOff>7772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B7B14894-B8F1-446A-AAF2-116C2CE40EB9}"/>
            </a:ext>
          </a:extLst>
        </xdr:cNvPr>
        <xdr:cNvSpPr/>
      </xdr:nvSpPr>
      <xdr:spPr>
        <a:xfrm>
          <a:off x="2275840" y="14571121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82</xdr:row>
      <xdr:rowOff>67098</xdr:rowOff>
    </xdr:from>
    <xdr:to>
      <xdr:col>2</xdr:col>
      <xdr:colOff>258885</xdr:colOff>
      <xdr:row>86</xdr:row>
      <xdr:rowOff>96148</xdr:rowOff>
    </xdr:to>
    <xdr:sp macro="" textlink="$A$11">
      <xdr:nvSpPr>
        <xdr:cNvPr id="73" name="Rectangle 72">
          <a:extLst>
            <a:ext uri="{FF2B5EF4-FFF2-40B4-BE49-F238E27FC236}">
              <a16:creationId xmlns:a16="http://schemas.microsoft.com/office/drawing/2014/main" id="{4872563C-3953-4883-8A7D-31B964F90D24}"/>
            </a:ext>
          </a:extLst>
        </xdr:cNvPr>
        <xdr:cNvSpPr/>
      </xdr:nvSpPr>
      <xdr:spPr>
        <a:xfrm>
          <a:off x="0" y="14967129"/>
          <a:ext cx="1841500" cy="75588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673DC27-F11A-4229-8EAE-F1D443CC06B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693225</xdr:colOff>
      <xdr:row>84</xdr:row>
      <xdr:rowOff>104799</xdr:rowOff>
    </xdr:from>
    <xdr:to>
      <xdr:col>4</xdr:col>
      <xdr:colOff>159629</xdr:colOff>
      <xdr:row>85</xdr:row>
      <xdr:rowOff>78065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43185A75-F453-4A9E-A9DA-C7C77BACAE2E}"/>
            </a:ext>
          </a:extLst>
        </xdr:cNvPr>
        <xdr:cNvSpPr/>
      </xdr:nvSpPr>
      <xdr:spPr>
        <a:xfrm>
          <a:off x="2275840" y="15368245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86</xdr:row>
      <xdr:rowOff>135224</xdr:rowOff>
    </xdr:from>
    <xdr:to>
      <xdr:col>2</xdr:col>
      <xdr:colOff>258885</xdr:colOff>
      <xdr:row>90</xdr:row>
      <xdr:rowOff>155038</xdr:rowOff>
    </xdr:to>
    <xdr:sp macro="" textlink="$A$12">
      <xdr:nvSpPr>
        <xdr:cNvPr id="75" name="Rectangle 74">
          <a:extLst>
            <a:ext uri="{FF2B5EF4-FFF2-40B4-BE49-F238E27FC236}">
              <a16:creationId xmlns:a16="http://schemas.microsoft.com/office/drawing/2014/main" id="{35C5D558-902B-44F2-828E-3D061B595874}"/>
            </a:ext>
          </a:extLst>
        </xdr:cNvPr>
        <xdr:cNvSpPr/>
      </xdr:nvSpPr>
      <xdr:spPr>
        <a:xfrm>
          <a:off x="0" y="15762086"/>
          <a:ext cx="1841500" cy="7466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491AC26-BCF6-418F-879C-5F9F1852ABE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693225</xdr:colOff>
      <xdr:row>88</xdr:row>
      <xdr:rowOff>165074</xdr:rowOff>
    </xdr:from>
    <xdr:to>
      <xdr:col>4</xdr:col>
      <xdr:colOff>159629</xdr:colOff>
      <xdr:row>89</xdr:row>
      <xdr:rowOff>139869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82513EB3-5C53-4DE9-9BDC-9B67B00D0CFA}"/>
            </a:ext>
          </a:extLst>
        </xdr:cNvPr>
        <xdr:cNvSpPr/>
      </xdr:nvSpPr>
      <xdr:spPr>
        <a:xfrm>
          <a:off x="2275840" y="16155351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90</xdr:row>
      <xdr:rowOff>131014</xdr:rowOff>
    </xdr:from>
    <xdr:to>
      <xdr:col>2</xdr:col>
      <xdr:colOff>258885</xdr:colOff>
      <xdr:row>94</xdr:row>
      <xdr:rowOff>173919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73D79DF9-29BF-4FC7-93D4-1AD205032292}"/>
            </a:ext>
          </a:extLst>
        </xdr:cNvPr>
        <xdr:cNvSpPr/>
      </xdr:nvSpPr>
      <xdr:spPr>
        <a:xfrm>
          <a:off x="0" y="16484706"/>
          <a:ext cx="1841500" cy="76973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693225</xdr:colOff>
      <xdr:row>93</xdr:row>
      <xdr:rowOff>50799</xdr:rowOff>
    </xdr:from>
    <xdr:to>
      <xdr:col>4</xdr:col>
      <xdr:colOff>159629</xdr:colOff>
      <xdr:row>94</xdr:row>
      <xdr:rowOff>24064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6DEBCEC8-3ABC-43CF-AEC8-700E8B410F0B}"/>
            </a:ext>
          </a:extLst>
        </xdr:cNvPr>
        <xdr:cNvSpPr/>
      </xdr:nvSpPr>
      <xdr:spPr>
        <a:xfrm>
          <a:off x="2275840" y="16949614"/>
          <a:ext cx="1049020" cy="1549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24</xdr:row>
      <xdr:rowOff>11724</xdr:rowOff>
    </xdr:from>
    <xdr:to>
      <xdr:col>10</xdr:col>
      <xdr:colOff>273149</xdr:colOff>
      <xdr:row>28</xdr:row>
      <xdr:rowOff>19112</xdr:rowOff>
    </xdr:to>
    <xdr:sp macro="" textlink="$I$2">
      <xdr:nvSpPr>
        <xdr:cNvPr id="85" name="Rectangle 84">
          <a:extLst>
            <a:ext uri="{FF2B5EF4-FFF2-40B4-BE49-F238E27FC236}">
              <a16:creationId xmlns:a16="http://schemas.microsoft.com/office/drawing/2014/main" id="{1C87C517-CA38-4A6E-9DFD-84007BCFAD18}"/>
            </a:ext>
          </a:extLst>
        </xdr:cNvPr>
        <xdr:cNvSpPr/>
      </xdr:nvSpPr>
      <xdr:spPr>
        <a:xfrm>
          <a:off x="6342186" y="4372709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61A6F4-BB7A-4BD8-8374-C5ED8D84511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26</xdr:row>
      <xdr:rowOff>33975</xdr:rowOff>
    </xdr:from>
    <xdr:to>
      <xdr:col>12</xdr:col>
      <xdr:colOff>176434</xdr:colOff>
      <xdr:row>27</xdr:row>
      <xdr:rowOff>6923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D5074447-D1D8-4E1D-B64A-C7DBF701DB97}"/>
            </a:ext>
          </a:extLst>
        </xdr:cNvPr>
        <xdr:cNvSpPr/>
      </xdr:nvSpPr>
      <xdr:spPr>
        <a:xfrm>
          <a:off x="8620566" y="4758375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28</xdr:row>
      <xdr:rowOff>49696</xdr:rowOff>
    </xdr:from>
    <xdr:to>
      <xdr:col>10</xdr:col>
      <xdr:colOff>273149</xdr:colOff>
      <xdr:row>32</xdr:row>
      <xdr:rowOff>57083</xdr:rowOff>
    </xdr:to>
    <xdr:sp macro="" textlink="$I$3">
      <xdr:nvSpPr>
        <xdr:cNvPr id="87" name="Rectangle 86">
          <a:extLst>
            <a:ext uri="{FF2B5EF4-FFF2-40B4-BE49-F238E27FC236}">
              <a16:creationId xmlns:a16="http://schemas.microsoft.com/office/drawing/2014/main" id="{76E05B7D-584B-466F-9FA9-42F019F39707}"/>
            </a:ext>
          </a:extLst>
        </xdr:cNvPr>
        <xdr:cNvSpPr/>
      </xdr:nvSpPr>
      <xdr:spPr>
        <a:xfrm>
          <a:off x="6342186" y="5137511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95A4B0-B048-4E05-A291-C52C1FD55DB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30</xdr:row>
      <xdr:rowOff>85556</xdr:rowOff>
    </xdr:from>
    <xdr:to>
      <xdr:col>12</xdr:col>
      <xdr:colOff>176434</xdr:colOff>
      <xdr:row>31</xdr:row>
      <xdr:rowOff>58505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209B4F63-CB07-4B68-BF45-6A8DF555EC19}"/>
            </a:ext>
          </a:extLst>
        </xdr:cNvPr>
        <xdr:cNvSpPr/>
      </xdr:nvSpPr>
      <xdr:spPr>
        <a:xfrm>
          <a:off x="8620566" y="5536787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32</xdr:row>
      <xdr:rowOff>130585</xdr:rowOff>
    </xdr:from>
    <xdr:to>
      <xdr:col>10</xdr:col>
      <xdr:colOff>273149</xdr:colOff>
      <xdr:row>36</xdr:row>
      <xdr:rowOff>137972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33B02F28-8402-46E0-998C-4DBFB3982AC3}"/>
            </a:ext>
          </a:extLst>
        </xdr:cNvPr>
        <xdr:cNvSpPr/>
      </xdr:nvSpPr>
      <xdr:spPr>
        <a:xfrm>
          <a:off x="6342186" y="5945231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707489</xdr:colOff>
      <xdr:row>34</xdr:row>
      <xdr:rowOff>154719</xdr:rowOff>
    </xdr:from>
    <xdr:to>
      <xdr:col>12</xdr:col>
      <xdr:colOff>176434</xdr:colOff>
      <xdr:row>35</xdr:row>
      <xdr:rowOff>128484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7AC30938-1F3E-4665-B8F6-B8654945FEE6}"/>
            </a:ext>
          </a:extLst>
        </xdr:cNvPr>
        <xdr:cNvSpPr/>
      </xdr:nvSpPr>
      <xdr:spPr>
        <a:xfrm>
          <a:off x="8620566" y="6332781"/>
          <a:ext cx="1051560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36</xdr:row>
      <xdr:rowOff>164813</xdr:rowOff>
    </xdr:from>
    <xdr:to>
      <xdr:col>10</xdr:col>
      <xdr:colOff>273149</xdr:colOff>
      <xdr:row>40</xdr:row>
      <xdr:rowOff>172199</xdr:rowOff>
    </xdr:to>
    <xdr:sp macro="" textlink="$I$4">
      <xdr:nvSpPr>
        <xdr:cNvPr id="91" name="Rectangle 90">
          <a:extLst>
            <a:ext uri="{FF2B5EF4-FFF2-40B4-BE49-F238E27FC236}">
              <a16:creationId xmlns:a16="http://schemas.microsoft.com/office/drawing/2014/main" id="{F540E1E3-708E-4C2D-AEE0-0647B4FFAADF}"/>
            </a:ext>
          </a:extLst>
        </xdr:cNvPr>
        <xdr:cNvSpPr/>
      </xdr:nvSpPr>
      <xdr:spPr>
        <a:xfrm>
          <a:off x="6342186" y="6706290"/>
          <a:ext cx="1844040" cy="73421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FFE2BD0-3818-4E26-87C4-00C3BA78A02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39</xdr:row>
      <xdr:rowOff>40420</xdr:rowOff>
    </xdr:from>
    <xdr:to>
      <xdr:col>12</xdr:col>
      <xdr:colOff>176434</xdr:colOff>
      <xdr:row>40</xdr:row>
      <xdr:rowOff>13368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39831BF0-468D-4D14-8DE6-2BFD6EA9E174}"/>
            </a:ext>
          </a:extLst>
        </xdr:cNvPr>
        <xdr:cNvSpPr/>
      </xdr:nvSpPr>
      <xdr:spPr>
        <a:xfrm>
          <a:off x="8620566" y="7127020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42</xdr:row>
      <xdr:rowOff>9252</xdr:rowOff>
    </xdr:from>
    <xdr:to>
      <xdr:col>10</xdr:col>
      <xdr:colOff>273149</xdr:colOff>
      <xdr:row>46</xdr:row>
      <xdr:rowOff>16639</xdr:rowOff>
    </xdr:to>
    <xdr:sp macro="" textlink="$I$4">
      <xdr:nvSpPr>
        <xdr:cNvPr id="93" name="Rectangle 92">
          <a:extLst>
            <a:ext uri="{FF2B5EF4-FFF2-40B4-BE49-F238E27FC236}">
              <a16:creationId xmlns:a16="http://schemas.microsoft.com/office/drawing/2014/main" id="{A670E947-F76B-4478-91E6-BC3B7FBD9C55}"/>
            </a:ext>
          </a:extLst>
        </xdr:cNvPr>
        <xdr:cNvSpPr/>
      </xdr:nvSpPr>
      <xdr:spPr>
        <a:xfrm>
          <a:off x="6342186" y="7640975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C3DD0E6-5285-46BC-A687-EDC5CE5429C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44</xdr:row>
      <xdr:rowOff>40401</xdr:rowOff>
    </xdr:from>
    <xdr:to>
      <xdr:col>12</xdr:col>
      <xdr:colOff>176434</xdr:colOff>
      <xdr:row>45</xdr:row>
      <xdr:rowOff>14165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93C8A176-A846-4FA7-A5AC-FC9208849DE4}"/>
            </a:ext>
          </a:extLst>
        </xdr:cNvPr>
        <xdr:cNvSpPr/>
      </xdr:nvSpPr>
      <xdr:spPr>
        <a:xfrm>
          <a:off x="8620566" y="8035539"/>
          <a:ext cx="1051560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46</xdr:row>
      <xdr:rowOff>51453</xdr:rowOff>
    </xdr:from>
    <xdr:to>
      <xdr:col>10</xdr:col>
      <xdr:colOff>273149</xdr:colOff>
      <xdr:row>50</xdr:row>
      <xdr:rowOff>58840</xdr:rowOff>
    </xdr:to>
    <xdr:sp macro="" textlink="$I$5">
      <xdr:nvSpPr>
        <xdr:cNvPr id="95" name="Rectangle 94">
          <a:extLst>
            <a:ext uri="{FF2B5EF4-FFF2-40B4-BE49-F238E27FC236}">
              <a16:creationId xmlns:a16="http://schemas.microsoft.com/office/drawing/2014/main" id="{74F355B5-984C-4A5B-9A02-6D1288DD280E}"/>
            </a:ext>
          </a:extLst>
        </xdr:cNvPr>
        <xdr:cNvSpPr/>
      </xdr:nvSpPr>
      <xdr:spPr>
        <a:xfrm>
          <a:off x="6342186" y="8410007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FE29FFC-9F33-4778-9E52-615180D4A62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48</xdr:row>
      <xdr:rowOff>96210</xdr:rowOff>
    </xdr:from>
    <xdr:to>
      <xdr:col>12</xdr:col>
      <xdr:colOff>176434</xdr:colOff>
      <xdr:row>49</xdr:row>
      <xdr:rowOff>69158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13F55A73-C504-4A70-A731-73E7CEFAB58E}"/>
            </a:ext>
          </a:extLst>
        </xdr:cNvPr>
        <xdr:cNvSpPr/>
      </xdr:nvSpPr>
      <xdr:spPr>
        <a:xfrm>
          <a:off x="8620566" y="8818179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50</xdr:row>
      <xdr:rowOff>105378</xdr:rowOff>
    </xdr:from>
    <xdr:to>
      <xdr:col>10</xdr:col>
      <xdr:colOff>273149</xdr:colOff>
      <xdr:row>54</xdr:row>
      <xdr:rowOff>112766</xdr:rowOff>
    </xdr:to>
    <xdr:sp macro="" textlink="$I$6">
      <xdr:nvSpPr>
        <xdr:cNvPr id="97" name="Rectangle 96">
          <a:extLst>
            <a:ext uri="{FF2B5EF4-FFF2-40B4-BE49-F238E27FC236}">
              <a16:creationId xmlns:a16="http://schemas.microsoft.com/office/drawing/2014/main" id="{21E77032-6D04-4DD7-93A7-EF741EB1C409}"/>
            </a:ext>
          </a:extLst>
        </xdr:cNvPr>
        <xdr:cNvSpPr/>
      </xdr:nvSpPr>
      <xdr:spPr>
        <a:xfrm>
          <a:off x="6342186" y="9190763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86C616E-5259-4317-A1A7-1A0548BDA5B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707489</xdr:colOff>
      <xdr:row>52</xdr:row>
      <xdr:rowOff>165501</xdr:rowOff>
    </xdr:from>
    <xdr:to>
      <xdr:col>12</xdr:col>
      <xdr:colOff>176434</xdr:colOff>
      <xdr:row>53</xdr:row>
      <xdr:rowOff>137633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1108CE5E-DCD5-4844-A319-01DF30872939}"/>
            </a:ext>
          </a:extLst>
        </xdr:cNvPr>
        <xdr:cNvSpPr/>
      </xdr:nvSpPr>
      <xdr:spPr>
        <a:xfrm>
          <a:off x="8620566" y="9614301"/>
          <a:ext cx="1051560" cy="1538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54</xdr:row>
      <xdr:rowOff>154846</xdr:rowOff>
    </xdr:from>
    <xdr:to>
      <xdr:col>10</xdr:col>
      <xdr:colOff>273149</xdr:colOff>
      <xdr:row>58</xdr:row>
      <xdr:rowOff>162233</xdr:rowOff>
    </xdr:to>
    <xdr:sp macro="" textlink="$I$7">
      <xdr:nvSpPr>
        <xdr:cNvPr id="99" name="Rectangle 98">
          <a:extLst>
            <a:ext uri="{FF2B5EF4-FFF2-40B4-BE49-F238E27FC236}">
              <a16:creationId xmlns:a16="http://schemas.microsoft.com/office/drawing/2014/main" id="{BB147F33-E348-44A8-A840-36D3DE8F95B0}"/>
            </a:ext>
          </a:extLst>
        </xdr:cNvPr>
        <xdr:cNvSpPr/>
      </xdr:nvSpPr>
      <xdr:spPr>
        <a:xfrm>
          <a:off x="6342186" y="9967061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3D12D9B-9FE7-4A88-BC2D-53A813AE78B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57</xdr:row>
      <xdr:rowOff>47097</xdr:rowOff>
    </xdr:from>
    <xdr:to>
      <xdr:col>12</xdr:col>
      <xdr:colOff>176434</xdr:colOff>
      <xdr:row>58</xdr:row>
      <xdr:rowOff>20045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9828EA59-4F77-4A90-BD41-3ED4184C93D5}"/>
            </a:ext>
          </a:extLst>
        </xdr:cNvPr>
        <xdr:cNvSpPr/>
      </xdr:nvSpPr>
      <xdr:spPr>
        <a:xfrm>
          <a:off x="8620566" y="10404435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60</xdr:row>
      <xdr:rowOff>11261</xdr:rowOff>
    </xdr:from>
    <xdr:to>
      <xdr:col>10</xdr:col>
      <xdr:colOff>273149</xdr:colOff>
      <xdr:row>64</xdr:row>
      <xdr:rowOff>18649</xdr:rowOff>
    </xdr:to>
    <xdr:sp macro="" textlink="$I$7">
      <xdr:nvSpPr>
        <xdr:cNvPr id="101" name="Rectangle 100">
          <a:extLst>
            <a:ext uri="{FF2B5EF4-FFF2-40B4-BE49-F238E27FC236}">
              <a16:creationId xmlns:a16="http://schemas.microsoft.com/office/drawing/2014/main" id="{C262DAE8-0203-4D2D-B2B9-490118D18907}"/>
            </a:ext>
          </a:extLst>
        </xdr:cNvPr>
        <xdr:cNvSpPr/>
      </xdr:nvSpPr>
      <xdr:spPr>
        <a:xfrm>
          <a:off x="6342186" y="10913723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245616C-7D17-420F-8E1A-681D4F83F52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62</xdr:row>
      <xdr:rowOff>5144</xdr:rowOff>
    </xdr:from>
    <xdr:to>
      <xdr:col>12</xdr:col>
      <xdr:colOff>176434</xdr:colOff>
      <xdr:row>62</xdr:row>
      <xdr:rowOff>159800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216A2BD-8AF3-4933-9C59-21BC5B65AD41}"/>
            </a:ext>
          </a:extLst>
        </xdr:cNvPr>
        <xdr:cNvSpPr/>
      </xdr:nvSpPr>
      <xdr:spPr>
        <a:xfrm>
          <a:off x="8620566" y="11271021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64</xdr:row>
      <xdr:rowOff>26247</xdr:rowOff>
    </xdr:from>
    <xdr:to>
      <xdr:col>10</xdr:col>
      <xdr:colOff>273149</xdr:colOff>
      <xdr:row>68</xdr:row>
      <xdr:rowOff>33634</xdr:rowOff>
    </xdr:to>
    <xdr:sp macro="" textlink="$I$8">
      <xdr:nvSpPr>
        <xdr:cNvPr id="103" name="Rectangle 102">
          <a:extLst>
            <a:ext uri="{FF2B5EF4-FFF2-40B4-BE49-F238E27FC236}">
              <a16:creationId xmlns:a16="http://schemas.microsoft.com/office/drawing/2014/main" id="{B05E00D5-3EF5-435E-9D04-5FB216E66E53}"/>
            </a:ext>
          </a:extLst>
        </xdr:cNvPr>
        <xdr:cNvSpPr/>
      </xdr:nvSpPr>
      <xdr:spPr>
        <a:xfrm>
          <a:off x="6342186" y="11655539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169AA9F-7C8D-4855-86A4-7C423925139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66</xdr:row>
      <xdr:rowOff>72682</xdr:rowOff>
    </xdr:from>
    <xdr:to>
      <xdr:col>12</xdr:col>
      <xdr:colOff>176434</xdr:colOff>
      <xdr:row>67</xdr:row>
      <xdr:rowOff>45631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FD696683-1960-47C8-8BA5-FDC33B9C362A}"/>
            </a:ext>
          </a:extLst>
        </xdr:cNvPr>
        <xdr:cNvSpPr/>
      </xdr:nvSpPr>
      <xdr:spPr>
        <a:xfrm>
          <a:off x="8620566" y="12065390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68</xdr:row>
      <xdr:rowOff>105380</xdr:rowOff>
    </xdr:from>
    <xdr:to>
      <xdr:col>10</xdr:col>
      <xdr:colOff>273149</xdr:colOff>
      <xdr:row>72</xdr:row>
      <xdr:rowOff>112767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1148E7E8-8EB2-40FE-97E4-DF4468C5B5A7}"/>
            </a:ext>
          </a:extLst>
        </xdr:cNvPr>
        <xdr:cNvSpPr/>
      </xdr:nvSpPr>
      <xdr:spPr>
        <a:xfrm>
          <a:off x="6342186" y="12461503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707489</xdr:colOff>
      <xdr:row>70</xdr:row>
      <xdr:rowOff>134361</xdr:rowOff>
    </xdr:from>
    <xdr:to>
      <xdr:col>12</xdr:col>
      <xdr:colOff>176434</xdr:colOff>
      <xdr:row>71</xdr:row>
      <xdr:rowOff>108125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84434DFC-78CB-41C9-BC54-3BB965F93F25}"/>
            </a:ext>
          </a:extLst>
        </xdr:cNvPr>
        <xdr:cNvSpPr/>
      </xdr:nvSpPr>
      <xdr:spPr>
        <a:xfrm>
          <a:off x="8620566" y="12853899"/>
          <a:ext cx="1051560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72</xdr:row>
      <xdr:rowOff>134689</xdr:rowOff>
    </xdr:from>
    <xdr:to>
      <xdr:col>10</xdr:col>
      <xdr:colOff>273149</xdr:colOff>
      <xdr:row>76</xdr:row>
      <xdr:rowOff>142076</xdr:rowOff>
    </xdr:to>
    <xdr:sp macro="" textlink="$I$9">
      <xdr:nvSpPr>
        <xdr:cNvPr id="107" name="Rectangle 106">
          <a:extLst>
            <a:ext uri="{FF2B5EF4-FFF2-40B4-BE49-F238E27FC236}">
              <a16:creationId xmlns:a16="http://schemas.microsoft.com/office/drawing/2014/main" id="{27FCF589-F383-4592-8F25-332B0EAC71A0}"/>
            </a:ext>
          </a:extLst>
        </xdr:cNvPr>
        <xdr:cNvSpPr/>
      </xdr:nvSpPr>
      <xdr:spPr>
        <a:xfrm>
          <a:off x="6342186" y="13217643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4877A10-7CFA-43A2-B0F0-3EB981C86E9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75</xdr:row>
      <xdr:rowOff>28855</xdr:rowOff>
    </xdr:from>
    <xdr:to>
      <xdr:col>12</xdr:col>
      <xdr:colOff>176434</xdr:colOff>
      <xdr:row>76</xdr:row>
      <xdr:rowOff>2619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1C216B1-C8D3-45E1-A291-B91FD3D7BFA4}"/>
            </a:ext>
          </a:extLst>
        </xdr:cNvPr>
        <xdr:cNvSpPr/>
      </xdr:nvSpPr>
      <xdr:spPr>
        <a:xfrm>
          <a:off x="8620566" y="13656932"/>
          <a:ext cx="1051560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5862</xdr:colOff>
      <xdr:row>78</xdr:row>
      <xdr:rowOff>11724</xdr:rowOff>
    </xdr:from>
    <xdr:to>
      <xdr:col>10</xdr:col>
      <xdr:colOff>267287</xdr:colOff>
      <xdr:row>82</xdr:row>
      <xdr:rowOff>19111</xdr:rowOff>
    </xdr:to>
    <xdr:sp macro="" textlink="$I$9">
      <xdr:nvSpPr>
        <xdr:cNvPr id="109" name="Rectangle 108">
          <a:extLst>
            <a:ext uri="{FF2B5EF4-FFF2-40B4-BE49-F238E27FC236}">
              <a16:creationId xmlns:a16="http://schemas.microsoft.com/office/drawing/2014/main" id="{DF3981BA-7EC1-4515-BFCA-10261CA1D6F2}"/>
            </a:ext>
          </a:extLst>
        </xdr:cNvPr>
        <xdr:cNvSpPr/>
      </xdr:nvSpPr>
      <xdr:spPr>
        <a:xfrm>
          <a:off x="6336324" y="14184924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1EFCDE3-2AB6-4CE7-9709-E7089601169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701627</xdr:colOff>
      <xdr:row>80</xdr:row>
      <xdr:rowOff>46639</xdr:rowOff>
    </xdr:from>
    <xdr:to>
      <xdr:col>12</xdr:col>
      <xdr:colOff>170572</xdr:colOff>
      <xdr:row>81</xdr:row>
      <xdr:rowOff>19587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C943B613-403C-4753-A568-2DB92804DBCA}"/>
            </a:ext>
          </a:extLst>
        </xdr:cNvPr>
        <xdr:cNvSpPr/>
      </xdr:nvSpPr>
      <xdr:spPr>
        <a:xfrm>
          <a:off x="8614704" y="14583254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5862</xdr:colOff>
      <xdr:row>82</xdr:row>
      <xdr:rowOff>38433</xdr:rowOff>
    </xdr:from>
    <xdr:to>
      <xdr:col>10</xdr:col>
      <xdr:colOff>267287</xdr:colOff>
      <xdr:row>86</xdr:row>
      <xdr:rowOff>45820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C22A3B3B-7E2D-417D-912B-C1D9B74DDB38}"/>
            </a:ext>
          </a:extLst>
        </xdr:cNvPr>
        <xdr:cNvSpPr/>
      </xdr:nvSpPr>
      <xdr:spPr>
        <a:xfrm>
          <a:off x="6336324" y="14938464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701627</xdr:colOff>
      <xdr:row>84</xdr:row>
      <xdr:rowOff>96593</xdr:rowOff>
    </xdr:from>
    <xdr:to>
      <xdr:col>12</xdr:col>
      <xdr:colOff>170572</xdr:colOff>
      <xdr:row>85</xdr:row>
      <xdr:rowOff>69541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4D40950B-E594-4A3E-9777-3FEE28F55CA1}"/>
            </a:ext>
          </a:extLst>
        </xdr:cNvPr>
        <xdr:cNvSpPr/>
      </xdr:nvSpPr>
      <xdr:spPr>
        <a:xfrm>
          <a:off x="8614704" y="15360039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5862</xdr:colOff>
      <xdr:row>86</xdr:row>
      <xdr:rowOff>123428</xdr:rowOff>
    </xdr:from>
    <xdr:to>
      <xdr:col>10</xdr:col>
      <xdr:colOff>267287</xdr:colOff>
      <xdr:row>90</xdr:row>
      <xdr:rowOff>130816</xdr:rowOff>
    </xdr:to>
    <xdr:sp macro="" textlink="$I$10">
      <xdr:nvSpPr>
        <xdr:cNvPr id="113" name="Rectangle 112">
          <a:extLst>
            <a:ext uri="{FF2B5EF4-FFF2-40B4-BE49-F238E27FC236}">
              <a16:creationId xmlns:a16="http://schemas.microsoft.com/office/drawing/2014/main" id="{D24BBF27-10F3-4B01-B53D-9383C88952D3}"/>
            </a:ext>
          </a:extLst>
        </xdr:cNvPr>
        <xdr:cNvSpPr/>
      </xdr:nvSpPr>
      <xdr:spPr>
        <a:xfrm>
          <a:off x="6336324" y="1575029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F376D73-39B2-46F2-A9D2-98204EA2360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701627</xdr:colOff>
      <xdr:row>88</xdr:row>
      <xdr:rowOff>158271</xdr:rowOff>
    </xdr:from>
    <xdr:to>
      <xdr:col>12</xdr:col>
      <xdr:colOff>170572</xdr:colOff>
      <xdr:row>89</xdr:row>
      <xdr:rowOff>132035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885BAB0-A469-4547-8395-24040744DC8C}"/>
            </a:ext>
          </a:extLst>
        </xdr:cNvPr>
        <xdr:cNvSpPr/>
      </xdr:nvSpPr>
      <xdr:spPr>
        <a:xfrm>
          <a:off x="8614704" y="16148548"/>
          <a:ext cx="1051560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5862</xdr:colOff>
      <xdr:row>90</xdr:row>
      <xdr:rowOff>146876</xdr:rowOff>
    </xdr:from>
    <xdr:to>
      <xdr:col>10</xdr:col>
      <xdr:colOff>267287</xdr:colOff>
      <xdr:row>94</xdr:row>
      <xdr:rowOff>154263</xdr:rowOff>
    </xdr:to>
    <xdr:sp macro="" textlink="$I$11">
      <xdr:nvSpPr>
        <xdr:cNvPr id="115" name="Rectangle 114">
          <a:extLst>
            <a:ext uri="{FF2B5EF4-FFF2-40B4-BE49-F238E27FC236}">
              <a16:creationId xmlns:a16="http://schemas.microsoft.com/office/drawing/2014/main" id="{BAD77D02-6A17-4D73-8574-65033D7BB3FE}"/>
            </a:ext>
          </a:extLst>
        </xdr:cNvPr>
        <xdr:cNvSpPr/>
      </xdr:nvSpPr>
      <xdr:spPr>
        <a:xfrm>
          <a:off x="6336324" y="16500568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9FF6440-3C09-4E90-800F-F0B85D8CCA3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701627</xdr:colOff>
      <xdr:row>93</xdr:row>
      <xdr:rowOff>41042</xdr:rowOff>
    </xdr:from>
    <xdr:to>
      <xdr:col>12</xdr:col>
      <xdr:colOff>170572</xdr:colOff>
      <xdr:row>94</xdr:row>
      <xdr:rowOff>14806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EC490972-D934-4F57-BD12-75A4F92BAF7B}"/>
            </a:ext>
          </a:extLst>
        </xdr:cNvPr>
        <xdr:cNvSpPr/>
      </xdr:nvSpPr>
      <xdr:spPr>
        <a:xfrm>
          <a:off x="8614704" y="16939857"/>
          <a:ext cx="1051560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96</xdr:row>
      <xdr:rowOff>17586</xdr:rowOff>
    </xdr:from>
    <xdr:to>
      <xdr:col>10</xdr:col>
      <xdr:colOff>273149</xdr:colOff>
      <xdr:row>100</xdr:row>
      <xdr:rowOff>24973</xdr:rowOff>
    </xdr:to>
    <xdr:sp macro="" textlink="$I$11">
      <xdr:nvSpPr>
        <xdr:cNvPr id="117" name="Rectangle 116">
          <a:extLst>
            <a:ext uri="{FF2B5EF4-FFF2-40B4-BE49-F238E27FC236}">
              <a16:creationId xmlns:a16="http://schemas.microsoft.com/office/drawing/2014/main" id="{A6667AF5-3CDC-4119-9773-A69F8575E9CA}"/>
            </a:ext>
          </a:extLst>
        </xdr:cNvPr>
        <xdr:cNvSpPr/>
      </xdr:nvSpPr>
      <xdr:spPr>
        <a:xfrm>
          <a:off x="6342186" y="17461524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29B1B14-3E6A-492D-B5AB-1C3F9CE61C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98</xdr:row>
      <xdr:rowOff>40778</xdr:rowOff>
    </xdr:from>
    <xdr:to>
      <xdr:col>12</xdr:col>
      <xdr:colOff>176434</xdr:colOff>
      <xdr:row>99</xdr:row>
      <xdr:rowOff>13726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A18C34B5-4C88-483C-A82E-E3086213DC62}"/>
            </a:ext>
          </a:extLst>
        </xdr:cNvPr>
        <xdr:cNvSpPr/>
      </xdr:nvSpPr>
      <xdr:spPr>
        <a:xfrm>
          <a:off x="8620566" y="17848132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100</xdr:row>
      <xdr:rowOff>32571</xdr:rowOff>
    </xdr:from>
    <xdr:to>
      <xdr:col>10</xdr:col>
      <xdr:colOff>273149</xdr:colOff>
      <xdr:row>104</xdr:row>
      <xdr:rowOff>39958</xdr:rowOff>
    </xdr:to>
    <xdr:sp macro="" textlink="$I$12">
      <xdr:nvSpPr>
        <xdr:cNvPr id="119" name="Rectangle 118">
          <a:extLst>
            <a:ext uri="{FF2B5EF4-FFF2-40B4-BE49-F238E27FC236}">
              <a16:creationId xmlns:a16="http://schemas.microsoft.com/office/drawing/2014/main" id="{26A33BC5-5D17-4053-B702-F5A4CC058ED5}"/>
            </a:ext>
          </a:extLst>
        </xdr:cNvPr>
        <xdr:cNvSpPr/>
      </xdr:nvSpPr>
      <xdr:spPr>
        <a:xfrm>
          <a:off x="6342186" y="182033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5D52646-F429-41CD-9538-4F080CB34C7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707489</xdr:colOff>
      <xdr:row>102</xdr:row>
      <xdr:rowOff>102454</xdr:rowOff>
    </xdr:from>
    <xdr:to>
      <xdr:col>12</xdr:col>
      <xdr:colOff>176434</xdr:colOff>
      <xdr:row>103</xdr:row>
      <xdr:rowOff>75403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4EA9448-D5F1-4D59-B2D3-204EDFCFA8D9}"/>
            </a:ext>
          </a:extLst>
        </xdr:cNvPr>
        <xdr:cNvSpPr/>
      </xdr:nvSpPr>
      <xdr:spPr>
        <a:xfrm>
          <a:off x="8620566" y="18636639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11724</xdr:colOff>
      <xdr:row>104</xdr:row>
      <xdr:rowOff>64810</xdr:rowOff>
    </xdr:from>
    <xdr:to>
      <xdr:col>10</xdr:col>
      <xdr:colOff>273149</xdr:colOff>
      <xdr:row>108</xdr:row>
      <xdr:rowOff>72197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AED02F90-5A9F-4139-9FAA-5EC97ACD7893}"/>
            </a:ext>
          </a:extLst>
        </xdr:cNvPr>
        <xdr:cNvSpPr/>
      </xdr:nvSpPr>
      <xdr:spPr>
        <a:xfrm>
          <a:off x="6342186" y="1896241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707489</xdr:colOff>
      <xdr:row>106</xdr:row>
      <xdr:rowOff>140685</xdr:rowOff>
    </xdr:from>
    <xdr:to>
      <xdr:col>12</xdr:col>
      <xdr:colOff>176434</xdr:colOff>
      <xdr:row>107</xdr:row>
      <xdr:rowOff>114449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180D9CB7-851F-42F4-BCBC-20A9E33EF866}"/>
            </a:ext>
          </a:extLst>
        </xdr:cNvPr>
        <xdr:cNvSpPr/>
      </xdr:nvSpPr>
      <xdr:spPr>
        <a:xfrm>
          <a:off x="8620566" y="19401700"/>
          <a:ext cx="1051560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24</xdr:row>
      <xdr:rowOff>7620</xdr:rowOff>
    </xdr:from>
    <xdr:to>
      <xdr:col>18</xdr:col>
      <xdr:colOff>266701</xdr:colOff>
      <xdr:row>28</xdr:row>
      <xdr:rowOff>10318</xdr:rowOff>
    </xdr:to>
    <xdr:sp macro="" textlink="$Q$2">
      <xdr:nvSpPr>
        <xdr:cNvPr id="125" name="Rectangle 124">
          <a:extLst>
            <a:ext uri="{FF2B5EF4-FFF2-40B4-BE49-F238E27FC236}">
              <a16:creationId xmlns:a16="http://schemas.microsoft.com/office/drawing/2014/main" id="{6562063B-8411-4DF6-883E-C737BBFB28D3}"/>
            </a:ext>
          </a:extLst>
        </xdr:cNvPr>
        <xdr:cNvSpPr/>
      </xdr:nvSpPr>
      <xdr:spPr>
        <a:xfrm>
          <a:off x="12687300" y="439674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468E70F-C98E-4257-9F14-09BCD299C66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26</xdr:row>
      <xdr:rowOff>39250</xdr:rowOff>
    </xdr:from>
    <xdr:to>
      <xdr:col>20</xdr:col>
      <xdr:colOff>167640</xdr:colOff>
      <xdr:row>27</xdr:row>
      <xdr:rowOff>11026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57E6E23-F240-41B0-8095-A07E9685E603}"/>
            </a:ext>
          </a:extLst>
        </xdr:cNvPr>
        <xdr:cNvSpPr/>
      </xdr:nvSpPr>
      <xdr:spPr>
        <a:xfrm>
          <a:off x="14965681" y="479413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28</xdr:row>
      <xdr:rowOff>70212</xdr:rowOff>
    </xdr:from>
    <xdr:to>
      <xdr:col>18</xdr:col>
      <xdr:colOff>266701</xdr:colOff>
      <xdr:row>32</xdr:row>
      <xdr:rowOff>72910</xdr:rowOff>
    </xdr:to>
    <xdr:sp macro="" textlink="$Q$3">
      <xdr:nvSpPr>
        <xdr:cNvPr id="127" name="Rectangle 126">
          <a:extLst>
            <a:ext uri="{FF2B5EF4-FFF2-40B4-BE49-F238E27FC236}">
              <a16:creationId xmlns:a16="http://schemas.microsoft.com/office/drawing/2014/main" id="{F3D23C40-97E0-43DA-A234-A1302D2B717C}"/>
            </a:ext>
          </a:extLst>
        </xdr:cNvPr>
        <xdr:cNvSpPr/>
      </xdr:nvSpPr>
      <xdr:spPr>
        <a:xfrm>
          <a:off x="12668543" y="5158027"/>
          <a:ext cx="1841696" cy="72952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9C675ED-68C9-4AC0-8107-2B478A21D6D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30</xdr:row>
      <xdr:rowOff>109588</xdr:rowOff>
    </xdr:from>
    <xdr:to>
      <xdr:col>20</xdr:col>
      <xdr:colOff>167640</xdr:colOff>
      <xdr:row>31</xdr:row>
      <xdr:rowOff>81364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DC4E1BC3-7477-4D41-86E9-1D5FBA0F067C}"/>
            </a:ext>
          </a:extLst>
        </xdr:cNvPr>
        <xdr:cNvSpPr/>
      </xdr:nvSpPr>
      <xdr:spPr>
        <a:xfrm>
          <a:off x="14944579" y="5560819"/>
          <a:ext cx="1049215" cy="153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32</xdr:row>
      <xdr:rowOff>128826</xdr:rowOff>
    </xdr:from>
    <xdr:to>
      <xdr:col>18</xdr:col>
      <xdr:colOff>266701</xdr:colOff>
      <xdr:row>36</xdr:row>
      <xdr:rowOff>131524</xdr:rowOff>
    </xdr:to>
    <xdr:sp macro="" textlink="$Q$4">
      <xdr:nvSpPr>
        <xdr:cNvPr id="129" name="Rectangle 128">
          <a:extLst>
            <a:ext uri="{FF2B5EF4-FFF2-40B4-BE49-F238E27FC236}">
              <a16:creationId xmlns:a16="http://schemas.microsoft.com/office/drawing/2014/main" id="{39199A94-141E-4F17-98BF-4648D3957146}"/>
            </a:ext>
          </a:extLst>
        </xdr:cNvPr>
        <xdr:cNvSpPr/>
      </xdr:nvSpPr>
      <xdr:spPr>
        <a:xfrm>
          <a:off x="12668543" y="5943472"/>
          <a:ext cx="1841696" cy="72952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6AE3361-667E-445D-846A-97B34952594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34</xdr:row>
      <xdr:rowOff>167029</xdr:rowOff>
    </xdr:from>
    <xdr:to>
      <xdr:col>20</xdr:col>
      <xdr:colOff>167640</xdr:colOff>
      <xdr:row>35</xdr:row>
      <xdr:rowOff>140794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1FE557A-576F-40E3-82CA-6FE4BC201448}"/>
            </a:ext>
          </a:extLst>
        </xdr:cNvPr>
        <xdr:cNvSpPr/>
      </xdr:nvSpPr>
      <xdr:spPr>
        <a:xfrm>
          <a:off x="14944579" y="6345091"/>
          <a:ext cx="104921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37</xdr:row>
      <xdr:rowOff>5967</xdr:rowOff>
    </xdr:from>
    <xdr:to>
      <xdr:col>18</xdr:col>
      <xdr:colOff>266701</xdr:colOff>
      <xdr:row>41</xdr:row>
      <xdr:rowOff>8665</xdr:rowOff>
    </xdr:to>
    <xdr:sp macro="" textlink="$Q$5">
      <xdr:nvSpPr>
        <xdr:cNvPr id="131" name="Rectangle 130">
          <a:extLst>
            <a:ext uri="{FF2B5EF4-FFF2-40B4-BE49-F238E27FC236}">
              <a16:creationId xmlns:a16="http://schemas.microsoft.com/office/drawing/2014/main" id="{4CE2D7E7-BB08-4AF7-B188-E918DB416345}"/>
            </a:ext>
          </a:extLst>
        </xdr:cNvPr>
        <xdr:cNvSpPr/>
      </xdr:nvSpPr>
      <xdr:spPr>
        <a:xfrm>
          <a:off x="12668543" y="6729152"/>
          <a:ext cx="1841696" cy="72952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801F16-821C-462A-8921-EA6CE339B52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39</xdr:row>
      <xdr:rowOff>53904</xdr:rowOff>
    </xdr:from>
    <xdr:to>
      <xdr:col>20</xdr:col>
      <xdr:colOff>167640</xdr:colOff>
      <xdr:row>40</xdr:row>
      <xdr:rowOff>25680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55793801-520F-4351-BAF6-3944AEE6D1DD}"/>
            </a:ext>
          </a:extLst>
        </xdr:cNvPr>
        <xdr:cNvSpPr/>
      </xdr:nvSpPr>
      <xdr:spPr>
        <a:xfrm>
          <a:off x="14944579" y="7140504"/>
          <a:ext cx="1049215" cy="153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42</xdr:row>
      <xdr:rowOff>8436</xdr:rowOff>
    </xdr:from>
    <xdr:to>
      <xdr:col>18</xdr:col>
      <xdr:colOff>266701</xdr:colOff>
      <xdr:row>46</xdr:row>
      <xdr:rowOff>11134</xdr:rowOff>
    </xdr:to>
    <xdr:sp macro="" textlink="$Q$5">
      <xdr:nvSpPr>
        <xdr:cNvPr id="133" name="Rectangle 132">
          <a:extLst>
            <a:ext uri="{FF2B5EF4-FFF2-40B4-BE49-F238E27FC236}">
              <a16:creationId xmlns:a16="http://schemas.microsoft.com/office/drawing/2014/main" id="{C9BAACF0-5CFC-4DAB-9DDC-5C48C4B4FC98}"/>
            </a:ext>
          </a:extLst>
        </xdr:cNvPr>
        <xdr:cNvSpPr/>
      </xdr:nvSpPr>
      <xdr:spPr>
        <a:xfrm>
          <a:off x="12687300" y="7689396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1881DC0-1CFC-4DD4-BB5E-FBF3E4B1486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44</xdr:row>
      <xdr:rowOff>26458</xdr:rowOff>
    </xdr:from>
    <xdr:to>
      <xdr:col>20</xdr:col>
      <xdr:colOff>167640</xdr:colOff>
      <xdr:row>44</xdr:row>
      <xdr:rowOff>181930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23710635-4CF7-425C-949A-BFC15BEAA957}"/>
            </a:ext>
          </a:extLst>
        </xdr:cNvPr>
        <xdr:cNvSpPr/>
      </xdr:nvSpPr>
      <xdr:spPr>
        <a:xfrm>
          <a:off x="14965681" y="8073178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46</xdr:row>
      <xdr:rowOff>62592</xdr:rowOff>
    </xdr:from>
    <xdr:to>
      <xdr:col>18</xdr:col>
      <xdr:colOff>266701</xdr:colOff>
      <xdr:row>50</xdr:row>
      <xdr:rowOff>65290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3A772BE0-F572-43A9-94F4-D24BA30C6CFF}"/>
            </a:ext>
          </a:extLst>
        </xdr:cNvPr>
        <xdr:cNvSpPr/>
      </xdr:nvSpPr>
      <xdr:spPr>
        <a:xfrm>
          <a:off x="12687300" y="847507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18</xdr:col>
      <xdr:colOff>701041</xdr:colOff>
      <xdr:row>48</xdr:row>
      <xdr:rowOff>101026</xdr:rowOff>
    </xdr:from>
    <xdr:to>
      <xdr:col>20</xdr:col>
      <xdr:colOff>167640</xdr:colOff>
      <xdr:row>49</xdr:row>
      <xdr:rowOff>72802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E31A3386-7529-46BD-BABC-E0015BB96054}"/>
            </a:ext>
          </a:extLst>
        </xdr:cNvPr>
        <xdr:cNvSpPr/>
      </xdr:nvSpPr>
      <xdr:spPr>
        <a:xfrm>
          <a:off x="14965681" y="8879266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50</xdr:row>
      <xdr:rowOff>123552</xdr:rowOff>
    </xdr:from>
    <xdr:to>
      <xdr:col>18</xdr:col>
      <xdr:colOff>266701</xdr:colOff>
      <xdr:row>54</xdr:row>
      <xdr:rowOff>126250</xdr:rowOff>
    </xdr:to>
    <xdr:sp macro="" textlink="$Q$6">
      <xdr:nvSpPr>
        <xdr:cNvPr id="137" name="Rectangle 136">
          <a:extLst>
            <a:ext uri="{FF2B5EF4-FFF2-40B4-BE49-F238E27FC236}">
              <a16:creationId xmlns:a16="http://schemas.microsoft.com/office/drawing/2014/main" id="{2403D31C-9133-4630-99F4-10940277D9AF}"/>
            </a:ext>
          </a:extLst>
        </xdr:cNvPr>
        <xdr:cNvSpPr/>
      </xdr:nvSpPr>
      <xdr:spPr>
        <a:xfrm>
          <a:off x="12687300" y="926755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10E2BF5-F690-4E1A-B9A5-CFBFE9E479F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18</xdr:col>
      <xdr:colOff>701041</xdr:colOff>
      <xdr:row>52</xdr:row>
      <xdr:rowOff>169606</xdr:rowOff>
    </xdr:from>
    <xdr:to>
      <xdr:col>20</xdr:col>
      <xdr:colOff>167640</xdr:colOff>
      <xdr:row>53</xdr:row>
      <xdr:rowOff>140566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D8487947-42E9-43CF-B578-D4A00968F286}"/>
            </a:ext>
          </a:extLst>
        </xdr:cNvPr>
        <xdr:cNvSpPr/>
      </xdr:nvSpPr>
      <xdr:spPr>
        <a:xfrm>
          <a:off x="14965681" y="9679366"/>
          <a:ext cx="1051559" cy="1538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13482</xdr:colOff>
      <xdr:row>54</xdr:row>
      <xdr:rowOff>162468</xdr:rowOff>
    </xdr:from>
    <xdr:to>
      <xdr:col>18</xdr:col>
      <xdr:colOff>272563</xdr:colOff>
      <xdr:row>58</xdr:row>
      <xdr:rowOff>165166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C99D3460-2246-4CF3-9097-E99F18E5630F}"/>
            </a:ext>
          </a:extLst>
        </xdr:cNvPr>
        <xdr:cNvSpPr/>
      </xdr:nvSpPr>
      <xdr:spPr>
        <a:xfrm>
          <a:off x="12674405" y="9974683"/>
          <a:ext cx="1841696" cy="72952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18</xdr:col>
      <xdr:colOff>701041</xdr:colOff>
      <xdr:row>57</xdr:row>
      <xdr:rowOff>62926</xdr:rowOff>
    </xdr:from>
    <xdr:to>
      <xdr:col>20</xdr:col>
      <xdr:colOff>167640</xdr:colOff>
      <xdr:row>58</xdr:row>
      <xdr:rowOff>34702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B553AE07-AFC2-4B37-BB0B-22601069EB7A}"/>
            </a:ext>
          </a:extLst>
        </xdr:cNvPr>
        <xdr:cNvSpPr/>
      </xdr:nvSpPr>
      <xdr:spPr>
        <a:xfrm>
          <a:off x="14965681" y="10487086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60</xdr:row>
      <xdr:rowOff>5988</xdr:rowOff>
    </xdr:from>
    <xdr:to>
      <xdr:col>18</xdr:col>
      <xdr:colOff>266701</xdr:colOff>
      <xdr:row>64</xdr:row>
      <xdr:rowOff>8686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4910E24C-EC63-4EEA-B88E-BC6DA64619E4}"/>
            </a:ext>
          </a:extLst>
        </xdr:cNvPr>
        <xdr:cNvSpPr/>
      </xdr:nvSpPr>
      <xdr:spPr>
        <a:xfrm>
          <a:off x="12687300" y="10978788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18</xdr:col>
      <xdr:colOff>701041</xdr:colOff>
      <xdr:row>62</xdr:row>
      <xdr:rowOff>44422</xdr:rowOff>
    </xdr:from>
    <xdr:to>
      <xdr:col>20</xdr:col>
      <xdr:colOff>167640</xdr:colOff>
      <xdr:row>63</xdr:row>
      <xdr:rowOff>16198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CF1C4DBD-0FD2-4D53-BC73-FE18185B2F05}"/>
            </a:ext>
          </a:extLst>
        </xdr:cNvPr>
        <xdr:cNvSpPr/>
      </xdr:nvSpPr>
      <xdr:spPr>
        <a:xfrm>
          <a:off x="14965681" y="11382982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64</xdr:row>
      <xdr:rowOff>39732</xdr:rowOff>
    </xdr:from>
    <xdr:to>
      <xdr:col>18</xdr:col>
      <xdr:colOff>266701</xdr:colOff>
      <xdr:row>68</xdr:row>
      <xdr:rowOff>42430</xdr:rowOff>
    </xdr:to>
    <xdr:sp macro="" textlink="$Q$7">
      <xdr:nvSpPr>
        <xdr:cNvPr id="143" name="Rectangle 142">
          <a:extLst>
            <a:ext uri="{FF2B5EF4-FFF2-40B4-BE49-F238E27FC236}">
              <a16:creationId xmlns:a16="http://schemas.microsoft.com/office/drawing/2014/main" id="{C1F6B1E9-2203-4A95-9349-C13CA0797071}"/>
            </a:ext>
          </a:extLst>
        </xdr:cNvPr>
        <xdr:cNvSpPr/>
      </xdr:nvSpPr>
      <xdr:spPr>
        <a:xfrm>
          <a:off x="12687300" y="1174405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3B7747F-27F7-4F99-8D5B-AC58CB17142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66</xdr:row>
      <xdr:rowOff>118990</xdr:rowOff>
    </xdr:from>
    <xdr:to>
      <xdr:col>20</xdr:col>
      <xdr:colOff>167640</xdr:colOff>
      <xdr:row>67</xdr:row>
      <xdr:rowOff>90766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ABB22C4D-C884-487C-ACF1-13581C266016}"/>
            </a:ext>
          </a:extLst>
        </xdr:cNvPr>
        <xdr:cNvSpPr/>
      </xdr:nvSpPr>
      <xdr:spPr>
        <a:xfrm>
          <a:off x="14965681" y="1218907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68</xdr:row>
      <xdr:rowOff>108312</xdr:rowOff>
    </xdr:from>
    <xdr:to>
      <xdr:col>18</xdr:col>
      <xdr:colOff>266701</xdr:colOff>
      <xdr:row>72</xdr:row>
      <xdr:rowOff>111010</xdr:rowOff>
    </xdr:to>
    <xdr:sp macro="" textlink="$Q$8">
      <xdr:nvSpPr>
        <xdr:cNvPr id="145" name="Rectangle 144">
          <a:extLst>
            <a:ext uri="{FF2B5EF4-FFF2-40B4-BE49-F238E27FC236}">
              <a16:creationId xmlns:a16="http://schemas.microsoft.com/office/drawing/2014/main" id="{987F6ABC-265D-4655-973C-47B9AC79D7CF}"/>
            </a:ext>
          </a:extLst>
        </xdr:cNvPr>
        <xdr:cNvSpPr/>
      </xdr:nvSpPr>
      <xdr:spPr>
        <a:xfrm>
          <a:off x="12687300" y="1254415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4395B12-633E-47D4-9DB0-4DDBD3BEA8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70</xdr:row>
      <xdr:rowOff>168938</xdr:rowOff>
    </xdr:from>
    <xdr:to>
      <xdr:col>20</xdr:col>
      <xdr:colOff>167640</xdr:colOff>
      <xdr:row>71</xdr:row>
      <xdr:rowOff>142702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C7448055-37F6-49B3-960B-07E61C1D30D2}"/>
            </a:ext>
          </a:extLst>
        </xdr:cNvPr>
        <xdr:cNvSpPr/>
      </xdr:nvSpPr>
      <xdr:spPr>
        <a:xfrm>
          <a:off x="14944579" y="12888476"/>
          <a:ext cx="104921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72</xdr:row>
      <xdr:rowOff>172812</xdr:rowOff>
    </xdr:from>
    <xdr:to>
      <xdr:col>18</xdr:col>
      <xdr:colOff>266701</xdr:colOff>
      <xdr:row>76</xdr:row>
      <xdr:rowOff>175510</xdr:rowOff>
    </xdr:to>
    <xdr:sp macro="" textlink="$Q$9">
      <xdr:nvSpPr>
        <xdr:cNvPr id="147" name="Rectangle 146">
          <a:extLst>
            <a:ext uri="{FF2B5EF4-FFF2-40B4-BE49-F238E27FC236}">
              <a16:creationId xmlns:a16="http://schemas.microsoft.com/office/drawing/2014/main" id="{D959EC85-4915-4C13-BC05-D0129C968379}"/>
            </a:ext>
          </a:extLst>
        </xdr:cNvPr>
        <xdr:cNvSpPr/>
      </xdr:nvSpPr>
      <xdr:spPr>
        <a:xfrm>
          <a:off x="12687300" y="1334017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2C5A66A-22A0-4F9E-9D4C-78B9DD05A75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701041</xdr:colOff>
      <xdr:row>75</xdr:row>
      <xdr:rowOff>52546</xdr:rowOff>
    </xdr:from>
    <xdr:to>
      <xdr:col>20</xdr:col>
      <xdr:colOff>167640</xdr:colOff>
      <xdr:row>76</xdr:row>
      <xdr:rowOff>23506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BD0517B3-D29C-47C6-80B9-588F11C8A644}"/>
            </a:ext>
          </a:extLst>
        </xdr:cNvPr>
        <xdr:cNvSpPr/>
      </xdr:nvSpPr>
      <xdr:spPr>
        <a:xfrm>
          <a:off x="14944579" y="13680623"/>
          <a:ext cx="1049215" cy="15266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78</xdr:row>
      <xdr:rowOff>7620</xdr:rowOff>
    </xdr:from>
    <xdr:to>
      <xdr:col>18</xdr:col>
      <xdr:colOff>266701</xdr:colOff>
      <xdr:row>82</xdr:row>
      <xdr:rowOff>10318</xdr:rowOff>
    </xdr:to>
    <xdr:sp macro="" textlink="$Q$9">
      <xdr:nvSpPr>
        <xdr:cNvPr id="149" name="Rectangle 148">
          <a:extLst>
            <a:ext uri="{FF2B5EF4-FFF2-40B4-BE49-F238E27FC236}">
              <a16:creationId xmlns:a16="http://schemas.microsoft.com/office/drawing/2014/main" id="{ED80D2FC-095D-454B-906F-837D2502D6CA}"/>
            </a:ext>
          </a:extLst>
        </xdr:cNvPr>
        <xdr:cNvSpPr/>
      </xdr:nvSpPr>
      <xdr:spPr>
        <a:xfrm>
          <a:off x="12687300" y="1427226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C6FA739-78F7-4ACC-BD44-38E9F05E612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701041</xdr:colOff>
      <xdr:row>80</xdr:row>
      <xdr:rowOff>39250</xdr:rowOff>
    </xdr:from>
    <xdr:to>
      <xdr:col>20</xdr:col>
      <xdr:colOff>167640</xdr:colOff>
      <xdr:row>81</xdr:row>
      <xdr:rowOff>11026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04F5BA30-0505-4E3D-8157-74B84EBC3779}"/>
            </a:ext>
          </a:extLst>
        </xdr:cNvPr>
        <xdr:cNvSpPr/>
      </xdr:nvSpPr>
      <xdr:spPr>
        <a:xfrm>
          <a:off x="14965681" y="1466965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82</xdr:row>
      <xdr:rowOff>31020</xdr:rowOff>
    </xdr:from>
    <xdr:to>
      <xdr:col>18</xdr:col>
      <xdr:colOff>266701</xdr:colOff>
      <xdr:row>86</xdr:row>
      <xdr:rowOff>33718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0D0FD3E0-CC0A-4D8A-B9C5-0B19E6495ADC}"/>
            </a:ext>
          </a:extLst>
        </xdr:cNvPr>
        <xdr:cNvSpPr/>
      </xdr:nvSpPr>
      <xdr:spPr>
        <a:xfrm>
          <a:off x="12687300" y="1502718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ea typeface="+mn-ea"/>
            </a:rPr>
            <a:t> </a:t>
          </a:r>
        </a:p>
      </xdr:txBody>
    </xdr:sp>
    <xdr:clientData/>
  </xdr:twoCellAnchor>
  <xdr:twoCellAnchor>
    <xdr:from>
      <xdr:col>18</xdr:col>
      <xdr:colOff>701041</xdr:colOff>
      <xdr:row>84</xdr:row>
      <xdr:rowOff>103474</xdr:rowOff>
    </xdr:from>
    <xdr:to>
      <xdr:col>20</xdr:col>
      <xdr:colOff>167640</xdr:colOff>
      <xdr:row>85</xdr:row>
      <xdr:rowOff>75250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AE20B641-754D-4D21-B036-7BD29EA57C5D}"/>
            </a:ext>
          </a:extLst>
        </xdr:cNvPr>
        <xdr:cNvSpPr/>
      </xdr:nvSpPr>
      <xdr:spPr>
        <a:xfrm>
          <a:off x="14965681" y="15465394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24</xdr:row>
      <xdr:rowOff>7620</xdr:rowOff>
    </xdr:from>
    <xdr:to>
      <xdr:col>26</xdr:col>
      <xdr:colOff>266701</xdr:colOff>
      <xdr:row>28</xdr:row>
      <xdr:rowOff>10318</xdr:rowOff>
    </xdr:to>
    <xdr:sp macro="" textlink="$Y$2">
      <xdr:nvSpPr>
        <xdr:cNvPr id="153" name="Rectangle 152">
          <a:extLst>
            <a:ext uri="{FF2B5EF4-FFF2-40B4-BE49-F238E27FC236}">
              <a16:creationId xmlns:a16="http://schemas.microsoft.com/office/drawing/2014/main" id="{12CF05C5-1DAC-490C-8908-1A31B0075CC2}"/>
            </a:ext>
          </a:extLst>
        </xdr:cNvPr>
        <xdr:cNvSpPr/>
      </xdr:nvSpPr>
      <xdr:spPr>
        <a:xfrm>
          <a:off x="19027140" y="439674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31D3277-862A-4931-99D2-3D501E25C85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26</xdr:row>
      <xdr:rowOff>39250</xdr:rowOff>
    </xdr:from>
    <xdr:to>
      <xdr:col>28</xdr:col>
      <xdr:colOff>167640</xdr:colOff>
      <xdr:row>27</xdr:row>
      <xdr:rowOff>11026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F5E2EFD4-B512-4085-BD7F-C64C5E511855}"/>
            </a:ext>
          </a:extLst>
        </xdr:cNvPr>
        <xdr:cNvSpPr/>
      </xdr:nvSpPr>
      <xdr:spPr>
        <a:xfrm>
          <a:off x="21305521" y="479413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28</xdr:row>
      <xdr:rowOff>70212</xdr:rowOff>
    </xdr:from>
    <xdr:to>
      <xdr:col>26</xdr:col>
      <xdr:colOff>266701</xdr:colOff>
      <xdr:row>32</xdr:row>
      <xdr:rowOff>72910</xdr:rowOff>
    </xdr:to>
    <xdr:sp macro="" textlink="$Y$3">
      <xdr:nvSpPr>
        <xdr:cNvPr id="155" name="Rectangle 154">
          <a:extLst>
            <a:ext uri="{FF2B5EF4-FFF2-40B4-BE49-F238E27FC236}">
              <a16:creationId xmlns:a16="http://schemas.microsoft.com/office/drawing/2014/main" id="{31B92AF8-D8C1-4C65-958B-217A731AE436}"/>
            </a:ext>
          </a:extLst>
        </xdr:cNvPr>
        <xdr:cNvSpPr/>
      </xdr:nvSpPr>
      <xdr:spPr>
        <a:xfrm>
          <a:off x="19027140" y="519085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44DAD96-4F66-44BF-84B7-DBB62A353AD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30</xdr:row>
      <xdr:rowOff>115450</xdr:rowOff>
    </xdr:from>
    <xdr:to>
      <xdr:col>28</xdr:col>
      <xdr:colOff>167640</xdr:colOff>
      <xdr:row>31</xdr:row>
      <xdr:rowOff>87226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A6CA2A76-F965-4066-BCB2-34CBEC0F45BD}"/>
            </a:ext>
          </a:extLst>
        </xdr:cNvPr>
        <xdr:cNvSpPr/>
      </xdr:nvSpPr>
      <xdr:spPr>
        <a:xfrm>
          <a:off x="21305521" y="560185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32</xdr:row>
      <xdr:rowOff>146412</xdr:rowOff>
    </xdr:from>
    <xdr:to>
      <xdr:col>26</xdr:col>
      <xdr:colOff>266701</xdr:colOff>
      <xdr:row>36</xdr:row>
      <xdr:rowOff>149110</xdr:rowOff>
    </xdr:to>
    <xdr:sp macro="" textlink="$Y$4">
      <xdr:nvSpPr>
        <xdr:cNvPr id="157" name="Rectangle 156">
          <a:extLst>
            <a:ext uri="{FF2B5EF4-FFF2-40B4-BE49-F238E27FC236}">
              <a16:creationId xmlns:a16="http://schemas.microsoft.com/office/drawing/2014/main" id="{25E4E040-E57F-4D33-B6C3-82266F2ED139}"/>
            </a:ext>
          </a:extLst>
        </xdr:cNvPr>
        <xdr:cNvSpPr/>
      </xdr:nvSpPr>
      <xdr:spPr>
        <a:xfrm>
          <a:off x="19027140" y="599857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44C0D61-95A2-4CBA-8F7C-F8AF42BE6E3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35</xdr:row>
      <xdr:rowOff>8770</xdr:rowOff>
    </xdr:from>
    <xdr:to>
      <xdr:col>28</xdr:col>
      <xdr:colOff>167640</xdr:colOff>
      <xdr:row>35</xdr:row>
      <xdr:rowOff>164242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5A628D78-ED04-423F-99DC-6D2BB2D467D3}"/>
            </a:ext>
          </a:extLst>
        </xdr:cNvPr>
        <xdr:cNvSpPr/>
      </xdr:nvSpPr>
      <xdr:spPr>
        <a:xfrm>
          <a:off x="21305521" y="6409570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36</xdr:row>
      <xdr:rowOff>170089</xdr:rowOff>
    </xdr:from>
    <xdr:to>
      <xdr:col>26</xdr:col>
      <xdr:colOff>266701</xdr:colOff>
      <xdr:row>40</xdr:row>
      <xdr:rowOff>172786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767B1F67-220A-410B-943C-31A96B84F34E}"/>
            </a:ext>
          </a:extLst>
        </xdr:cNvPr>
        <xdr:cNvSpPr/>
      </xdr:nvSpPr>
      <xdr:spPr>
        <a:xfrm>
          <a:off x="19027140" y="6753769"/>
          <a:ext cx="1844041" cy="73421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26</xdr:col>
      <xdr:colOff>701041</xdr:colOff>
      <xdr:row>39</xdr:row>
      <xdr:rowOff>77350</xdr:rowOff>
    </xdr:from>
    <xdr:to>
      <xdr:col>28</xdr:col>
      <xdr:colOff>167640</xdr:colOff>
      <xdr:row>40</xdr:row>
      <xdr:rowOff>49126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7E3328F0-9A68-495F-8DDA-485DE91FE3E0}"/>
            </a:ext>
          </a:extLst>
        </xdr:cNvPr>
        <xdr:cNvSpPr/>
      </xdr:nvSpPr>
      <xdr:spPr>
        <a:xfrm>
          <a:off x="21305521" y="720967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42</xdr:row>
      <xdr:rowOff>8436</xdr:rowOff>
    </xdr:from>
    <xdr:to>
      <xdr:col>26</xdr:col>
      <xdr:colOff>266701</xdr:colOff>
      <xdr:row>46</xdr:row>
      <xdr:rowOff>11134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BC718FEF-66D3-4F5B-BCB1-3A03AFCFB55E}"/>
            </a:ext>
          </a:extLst>
        </xdr:cNvPr>
        <xdr:cNvSpPr/>
      </xdr:nvSpPr>
      <xdr:spPr>
        <a:xfrm>
          <a:off x="19027140" y="7689396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26</xdr:col>
      <xdr:colOff>701041</xdr:colOff>
      <xdr:row>44</xdr:row>
      <xdr:rowOff>49318</xdr:rowOff>
    </xdr:from>
    <xdr:to>
      <xdr:col>28</xdr:col>
      <xdr:colOff>167640</xdr:colOff>
      <xdr:row>45</xdr:row>
      <xdr:rowOff>21910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F149D565-EA7C-4559-91AC-A857353BA87A}"/>
            </a:ext>
          </a:extLst>
        </xdr:cNvPr>
        <xdr:cNvSpPr/>
      </xdr:nvSpPr>
      <xdr:spPr>
        <a:xfrm>
          <a:off x="21305521" y="8096038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46</xdr:row>
      <xdr:rowOff>62592</xdr:rowOff>
    </xdr:from>
    <xdr:to>
      <xdr:col>26</xdr:col>
      <xdr:colOff>266701</xdr:colOff>
      <xdr:row>50</xdr:row>
      <xdr:rowOff>65290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48BF478D-5C4A-4EDC-A897-283757013B73}"/>
            </a:ext>
          </a:extLst>
        </xdr:cNvPr>
        <xdr:cNvSpPr/>
      </xdr:nvSpPr>
      <xdr:spPr>
        <a:xfrm>
          <a:off x="19027140" y="847507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ea typeface="+mn-ea"/>
            </a:rPr>
            <a:t> </a:t>
          </a:r>
        </a:p>
      </xdr:txBody>
    </xdr:sp>
    <xdr:clientData/>
  </xdr:twoCellAnchor>
  <xdr:twoCellAnchor>
    <xdr:from>
      <xdr:col>26</xdr:col>
      <xdr:colOff>701041</xdr:colOff>
      <xdr:row>48</xdr:row>
      <xdr:rowOff>116266</xdr:rowOff>
    </xdr:from>
    <xdr:to>
      <xdr:col>28</xdr:col>
      <xdr:colOff>167640</xdr:colOff>
      <xdr:row>49</xdr:row>
      <xdr:rowOff>88042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86AE14EB-9149-4FA1-B876-F5D7457A8ABE}"/>
            </a:ext>
          </a:extLst>
        </xdr:cNvPr>
        <xdr:cNvSpPr/>
      </xdr:nvSpPr>
      <xdr:spPr>
        <a:xfrm>
          <a:off x="21305521" y="8894506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50</xdr:row>
      <xdr:rowOff>112666</xdr:rowOff>
    </xdr:from>
    <xdr:to>
      <xdr:col>26</xdr:col>
      <xdr:colOff>266701</xdr:colOff>
      <xdr:row>54</xdr:row>
      <xdr:rowOff>115364</xdr:rowOff>
    </xdr:to>
    <xdr:sp macro="" textlink="$Y$5">
      <xdr:nvSpPr>
        <xdr:cNvPr id="165" name="Rectangle 164">
          <a:extLst>
            <a:ext uri="{FF2B5EF4-FFF2-40B4-BE49-F238E27FC236}">
              <a16:creationId xmlns:a16="http://schemas.microsoft.com/office/drawing/2014/main" id="{0AAC13EE-CD8E-4A85-B28B-AA4EC2D801EA}"/>
            </a:ext>
          </a:extLst>
        </xdr:cNvPr>
        <xdr:cNvSpPr/>
      </xdr:nvSpPr>
      <xdr:spPr>
        <a:xfrm>
          <a:off x="19079391" y="9365523"/>
          <a:ext cx="1848396" cy="74292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62D79A-059E-4D02-919A-6960C382CFC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26</xdr:col>
      <xdr:colOff>701041</xdr:colOff>
      <xdr:row>52</xdr:row>
      <xdr:rowOff>169606</xdr:rowOff>
    </xdr:from>
    <xdr:to>
      <xdr:col>28</xdr:col>
      <xdr:colOff>167640</xdr:colOff>
      <xdr:row>53</xdr:row>
      <xdr:rowOff>140566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FF2B26E-18F9-4E25-8787-020DC1DD03B7}"/>
            </a:ext>
          </a:extLst>
        </xdr:cNvPr>
        <xdr:cNvSpPr/>
      </xdr:nvSpPr>
      <xdr:spPr>
        <a:xfrm>
          <a:off x="21305521" y="9679366"/>
          <a:ext cx="1051559" cy="1538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24</xdr:row>
      <xdr:rowOff>7620</xdr:rowOff>
    </xdr:from>
    <xdr:to>
      <xdr:col>34</xdr:col>
      <xdr:colOff>267316</xdr:colOff>
      <xdr:row>28</xdr:row>
      <xdr:rowOff>17707</xdr:rowOff>
    </xdr:to>
    <xdr:sp macro="" textlink="$AG$2">
      <xdr:nvSpPr>
        <xdr:cNvPr id="173" name="Rectangle 172">
          <a:extLst>
            <a:ext uri="{FF2B5EF4-FFF2-40B4-BE49-F238E27FC236}">
              <a16:creationId xmlns:a16="http://schemas.microsoft.com/office/drawing/2014/main" id="{26DF9E01-8DF4-4D09-9C2B-D6EF70FAFAC1}"/>
            </a:ext>
          </a:extLst>
        </xdr:cNvPr>
        <xdr:cNvSpPr/>
      </xdr:nvSpPr>
      <xdr:spPr>
        <a:xfrm>
          <a:off x="25366980" y="43967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E159736-8822-4F54-9657-567BE60EE37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701656</xdr:colOff>
      <xdr:row>26</xdr:row>
      <xdr:rowOff>47048</xdr:rowOff>
    </xdr:from>
    <xdr:to>
      <xdr:col>36</xdr:col>
      <xdr:colOff>168872</xdr:colOff>
      <xdr:row>27</xdr:row>
      <xdr:rowOff>20671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BF2A6761-B254-447E-B15C-F4A9893ACFE1}"/>
            </a:ext>
          </a:extLst>
        </xdr:cNvPr>
        <xdr:cNvSpPr/>
      </xdr:nvSpPr>
      <xdr:spPr>
        <a:xfrm>
          <a:off x="27606118" y="4771448"/>
          <a:ext cx="1049831" cy="15533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28</xdr:row>
      <xdr:rowOff>72327</xdr:rowOff>
    </xdr:from>
    <xdr:to>
      <xdr:col>34</xdr:col>
      <xdr:colOff>267316</xdr:colOff>
      <xdr:row>32</xdr:row>
      <xdr:rowOff>82414</xdr:rowOff>
    </xdr:to>
    <xdr:sp macro="" textlink="$AG$3">
      <xdr:nvSpPr>
        <xdr:cNvPr id="175" name="Rectangle 174">
          <a:extLst>
            <a:ext uri="{FF2B5EF4-FFF2-40B4-BE49-F238E27FC236}">
              <a16:creationId xmlns:a16="http://schemas.microsoft.com/office/drawing/2014/main" id="{9935559D-5858-464E-92AC-BC5E0F020263}"/>
            </a:ext>
          </a:extLst>
        </xdr:cNvPr>
        <xdr:cNvSpPr/>
      </xdr:nvSpPr>
      <xdr:spPr>
        <a:xfrm>
          <a:off x="25329466" y="5160142"/>
          <a:ext cx="1842312" cy="7369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D7694E7-47ED-471A-B406-2DCA50716C7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701656</xdr:colOff>
      <xdr:row>30</xdr:row>
      <xdr:rowOff>128879</xdr:rowOff>
    </xdr:from>
    <xdr:to>
      <xdr:col>36</xdr:col>
      <xdr:colOff>168872</xdr:colOff>
      <xdr:row>31</xdr:row>
      <xdr:rowOff>102502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5310929E-01A6-4189-8505-AB97B1F722AF}"/>
            </a:ext>
          </a:extLst>
        </xdr:cNvPr>
        <xdr:cNvSpPr/>
      </xdr:nvSpPr>
      <xdr:spPr>
        <a:xfrm>
          <a:off x="27606118" y="5580110"/>
          <a:ext cx="1049831" cy="15533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32</xdr:row>
      <xdr:rowOff>155916</xdr:rowOff>
    </xdr:from>
    <xdr:to>
      <xdr:col>34</xdr:col>
      <xdr:colOff>267316</xdr:colOff>
      <xdr:row>36</xdr:row>
      <xdr:rowOff>166003</xdr:rowOff>
    </xdr:to>
    <xdr:sp macro="" textlink="$AG$4">
      <xdr:nvSpPr>
        <xdr:cNvPr id="177" name="Rectangle 176">
          <a:extLst>
            <a:ext uri="{FF2B5EF4-FFF2-40B4-BE49-F238E27FC236}">
              <a16:creationId xmlns:a16="http://schemas.microsoft.com/office/drawing/2014/main" id="{EE42311C-E685-4BAD-9707-A02797753EC5}"/>
            </a:ext>
          </a:extLst>
        </xdr:cNvPr>
        <xdr:cNvSpPr/>
      </xdr:nvSpPr>
      <xdr:spPr>
        <a:xfrm>
          <a:off x="25329466" y="5970562"/>
          <a:ext cx="1842312" cy="7369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450ED1F-C39D-4874-B105-E246DBEE022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701656</xdr:colOff>
      <xdr:row>35</xdr:row>
      <xdr:rowOff>17954</xdr:rowOff>
    </xdr:from>
    <xdr:to>
      <xdr:col>36</xdr:col>
      <xdr:colOff>168872</xdr:colOff>
      <xdr:row>35</xdr:row>
      <xdr:rowOff>173426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67B7F9A3-943D-42A2-96BB-C153EB92F8AA}"/>
            </a:ext>
          </a:extLst>
        </xdr:cNvPr>
        <xdr:cNvSpPr/>
      </xdr:nvSpPr>
      <xdr:spPr>
        <a:xfrm>
          <a:off x="27606118" y="6377723"/>
          <a:ext cx="1049831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22860</xdr:colOff>
      <xdr:row>50</xdr:row>
      <xdr:rowOff>123321</xdr:rowOff>
    </xdr:from>
    <xdr:to>
      <xdr:col>34</xdr:col>
      <xdr:colOff>282556</xdr:colOff>
      <xdr:row>54</xdr:row>
      <xdr:rowOff>133408</xdr:rowOff>
    </xdr:to>
    <xdr:sp macro="" textlink="$AG$7">
      <xdr:nvSpPr>
        <xdr:cNvPr id="179" name="Rectangle 178">
          <a:extLst>
            <a:ext uri="{FF2B5EF4-FFF2-40B4-BE49-F238E27FC236}">
              <a16:creationId xmlns:a16="http://schemas.microsoft.com/office/drawing/2014/main" id="{255240E4-0988-4F4F-ACB4-9D914ECD7A4E}"/>
            </a:ext>
          </a:extLst>
        </xdr:cNvPr>
        <xdr:cNvSpPr/>
      </xdr:nvSpPr>
      <xdr:spPr>
        <a:xfrm>
          <a:off x="25382220" y="926732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C2966AC-3952-432C-84D1-C0AFCC88446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716896</xdr:colOff>
      <xdr:row>52</xdr:row>
      <xdr:rowOff>164631</xdr:rowOff>
    </xdr:from>
    <xdr:to>
      <xdr:col>36</xdr:col>
      <xdr:colOff>184112</xdr:colOff>
      <xdr:row>53</xdr:row>
      <xdr:rowOff>139426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B32F09E0-CB80-48B7-A428-9FC5672D4ED5}"/>
            </a:ext>
          </a:extLst>
        </xdr:cNvPr>
        <xdr:cNvSpPr/>
      </xdr:nvSpPr>
      <xdr:spPr>
        <a:xfrm>
          <a:off x="27621358" y="9613431"/>
          <a:ext cx="1049831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22860</xdr:colOff>
      <xdr:row>55</xdr:row>
      <xdr:rowOff>1170</xdr:rowOff>
    </xdr:from>
    <xdr:to>
      <xdr:col>34</xdr:col>
      <xdr:colOff>282556</xdr:colOff>
      <xdr:row>59</xdr:row>
      <xdr:rowOff>11257</xdr:rowOff>
    </xdr:to>
    <xdr:sp macro="" textlink="$AG$8">
      <xdr:nvSpPr>
        <xdr:cNvPr id="181" name="Rectangle 180">
          <a:extLst>
            <a:ext uri="{FF2B5EF4-FFF2-40B4-BE49-F238E27FC236}">
              <a16:creationId xmlns:a16="http://schemas.microsoft.com/office/drawing/2014/main" id="{48B650AC-A025-495F-B0BA-E0527F346BF6}"/>
            </a:ext>
          </a:extLst>
        </xdr:cNvPr>
        <xdr:cNvSpPr/>
      </xdr:nvSpPr>
      <xdr:spPr>
        <a:xfrm>
          <a:off x="25382220" y="1005957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2A69D71-B280-439E-BABB-ECEDF1695A9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716896</xdr:colOff>
      <xdr:row>57</xdr:row>
      <xdr:rowOff>66602</xdr:rowOff>
    </xdr:from>
    <xdr:to>
      <xdr:col>36</xdr:col>
      <xdr:colOff>184112</xdr:colOff>
      <xdr:row>58</xdr:row>
      <xdr:rowOff>39194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38C98F21-2227-4710-8D06-FA6B6404B3FB}"/>
            </a:ext>
          </a:extLst>
        </xdr:cNvPr>
        <xdr:cNvSpPr/>
      </xdr:nvSpPr>
      <xdr:spPr>
        <a:xfrm>
          <a:off x="27621358" y="10423940"/>
          <a:ext cx="1049831" cy="1543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9378</xdr:colOff>
      <xdr:row>60</xdr:row>
      <xdr:rowOff>4917</xdr:rowOff>
    </xdr:from>
    <xdr:to>
      <xdr:col>34</xdr:col>
      <xdr:colOff>269074</xdr:colOff>
      <xdr:row>64</xdr:row>
      <xdr:rowOff>15004</xdr:rowOff>
    </xdr:to>
    <xdr:sp macro="" textlink="$AG$8">
      <xdr:nvSpPr>
        <xdr:cNvPr id="183" name="Rectangle 182">
          <a:extLst>
            <a:ext uri="{FF2B5EF4-FFF2-40B4-BE49-F238E27FC236}">
              <a16:creationId xmlns:a16="http://schemas.microsoft.com/office/drawing/2014/main" id="{23978DDE-69AE-49C2-96FB-8E51AE0EB953}"/>
            </a:ext>
          </a:extLst>
        </xdr:cNvPr>
        <xdr:cNvSpPr/>
      </xdr:nvSpPr>
      <xdr:spPr>
        <a:xfrm>
          <a:off x="25331224" y="10907379"/>
          <a:ext cx="1842312" cy="73691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B586E33-D782-47BD-B7D9-D76641FEEAF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709276</xdr:colOff>
      <xdr:row>62</xdr:row>
      <xdr:rowOff>57953</xdr:rowOff>
    </xdr:from>
    <xdr:to>
      <xdr:col>36</xdr:col>
      <xdr:colOff>176492</xdr:colOff>
      <xdr:row>63</xdr:row>
      <xdr:rowOff>31576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32D4083D-0D83-49E4-8210-9E6A7BDD93EC}"/>
            </a:ext>
          </a:extLst>
        </xdr:cNvPr>
        <xdr:cNvSpPr/>
      </xdr:nvSpPr>
      <xdr:spPr>
        <a:xfrm>
          <a:off x="27653596" y="1139651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64</xdr:row>
      <xdr:rowOff>39270</xdr:rowOff>
    </xdr:from>
    <xdr:to>
      <xdr:col>34</xdr:col>
      <xdr:colOff>274936</xdr:colOff>
      <xdr:row>68</xdr:row>
      <xdr:rowOff>49357</xdr:rowOff>
    </xdr:to>
    <xdr:sp macro="" textlink="$AG$9">
      <xdr:nvSpPr>
        <xdr:cNvPr id="185" name="Rectangle 184">
          <a:extLst>
            <a:ext uri="{FF2B5EF4-FFF2-40B4-BE49-F238E27FC236}">
              <a16:creationId xmlns:a16="http://schemas.microsoft.com/office/drawing/2014/main" id="{504A471F-DFD0-4BAD-BFF1-CF681DB319D3}"/>
            </a:ext>
          </a:extLst>
        </xdr:cNvPr>
        <xdr:cNvSpPr/>
      </xdr:nvSpPr>
      <xdr:spPr>
        <a:xfrm>
          <a:off x="25337086" y="11668562"/>
          <a:ext cx="1842312" cy="7369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6192648-7542-4032-9D7C-0DDA32C957C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709276</xdr:colOff>
      <xdr:row>66</xdr:row>
      <xdr:rowOff>112910</xdr:rowOff>
    </xdr:from>
    <xdr:to>
      <xdr:col>36</xdr:col>
      <xdr:colOff>176492</xdr:colOff>
      <xdr:row>67</xdr:row>
      <xdr:rowOff>85502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1AFF32BF-80DF-49D2-9CEE-3F75D520184B}"/>
            </a:ext>
          </a:extLst>
        </xdr:cNvPr>
        <xdr:cNvSpPr/>
      </xdr:nvSpPr>
      <xdr:spPr>
        <a:xfrm>
          <a:off x="27653596" y="1218299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37</xdr:row>
      <xdr:rowOff>23448</xdr:rowOff>
    </xdr:from>
    <xdr:to>
      <xdr:col>34</xdr:col>
      <xdr:colOff>272396</xdr:colOff>
      <xdr:row>41</xdr:row>
      <xdr:rowOff>34807</xdr:rowOff>
    </xdr:to>
    <xdr:sp macro="" textlink="$AG$5">
      <xdr:nvSpPr>
        <xdr:cNvPr id="187" name="Rectangle 186">
          <a:extLst>
            <a:ext uri="{FF2B5EF4-FFF2-40B4-BE49-F238E27FC236}">
              <a16:creationId xmlns:a16="http://schemas.microsoft.com/office/drawing/2014/main" id="{C8C6151A-7ADF-434A-950A-B789C5805BF9}"/>
            </a:ext>
          </a:extLst>
        </xdr:cNvPr>
        <xdr:cNvSpPr/>
      </xdr:nvSpPr>
      <xdr:spPr>
        <a:xfrm>
          <a:off x="25337086" y="6746633"/>
          <a:ext cx="1839772" cy="73818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B311CE7-96DF-484B-9182-353781A17FD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32</xdr:col>
      <xdr:colOff>15240</xdr:colOff>
      <xdr:row>41</xdr:row>
      <xdr:rowOff>179362</xdr:rowOff>
    </xdr:from>
    <xdr:to>
      <xdr:col>34</xdr:col>
      <xdr:colOff>272396</xdr:colOff>
      <xdr:row>46</xdr:row>
      <xdr:rowOff>9012</xdr:rowOff>
    </xdr:to>
    <xdr:sp macro="" textlink="$AG$5">
      <xdr:nvSpPr>
        <xdr:cNvPr id="188" name="Rectangle 187">
          <a:extLst>
            <a:ext uri="{FF2B5EF4-FFF2-40B4-BE49-F238E27FC236}">
              <a16:creationId xmlns:a16="http://schemas.microsoft.com/office/drawing/2014/main" id="{B66D8FF5-1BC7-4D74-825B-E02FD67D8F52}"/>
            </a:ext>
          </a:extLst>
        </xdr:cNvPr>
        <xdr:cNvSpPr/>
      </xdr:nvSpPr>
      <xdr:spPr>
        <a:xfrm>
          <a:off x="25337086" y="7629377"/>
          <a:ext cx="1839772" cy="73818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E12955-8CCD-4C41-8743-0D04EC20224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698500</xdr:colOff>
      <xdr:row>39</xdr:row>
      <xdr:rowOff>97669</xdr:rowOff>
    </xdr:from>
    <xdr:to>
      <xdr:col>36</xdr:col>
      <xdr:colOff>162560</xdr:colOff>
      <xdr:row>40</xdr:row>
      <xdr:rowOff>71292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12ADB606-FF2B-4A60-8BC6-782654A069BE}"/>
            </a:ext>
          </a:extLst>
        </xdr:cNvPr>
        <xdr:cNvSpPr/>
      </xdr:nvSpPr>
      <xdr:spPr>
        <a:xfrm>
          <a:off x="27602962" y="7184269"/>
          <a:ext cx="1046675" cy="15533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706120</xdr:colOff>
      <xdr:row>44</xdr:row>
      <xdr:rowOff>29671</xdr:rowOff>
    </xdr:from>
    <xdr:to>
      <xdr:col>36</xdr:col>
      <xdr:colOff>170180</xdr:colOff>
      <xdr:row>45</xdr:row>
      <xdr:rowOff>3294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9DE9E803-F43D-45BE-AD61-732E285830A0}"/>
            </a:ext>
          </a:extLst>
        </xdr:cNvPr>
        <xdr:cNvSpPr/>
      </xdr:nvSpPr>
      <xdr:spPr>
        <a:xfrm>
          <a:off x="27610582" y="8024809"/>
          <a:ext cx="1046675" cy="15533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19343</xdr:colOff>
      <xdr:row>46</xdr:row>
      <xdr:rowOff>47121</xdr:rowOff>
    </xdr:from>
    <xdr:to>
      <xdr:col>34</xdr:col>
      <xdr:colOff>279039</xdr:colOff>
      <xdr:row>50</xdr:row>
      <xdr:rowOff>57207</xdr:rowOff>
    </xdr:to>
    <xdr:sp macro="" textlink="$AG$6">
      <xdr:nvSpPr>
        <xdr:cNvPr id="191" name="Rectangle 190">
          <a:extLst>
            <a:ext uri="{FF2B5EF4-FFF2-40B4-BE49-F238E27FC236}">
              <a16:creationId xmlns:a16="http://schemas.microsoft.com/office/drawing/2014/main" id="{665EAE64-04ED-4160-9CF8-9012F0171488}"/>
            </a:ext>
          </a:extLst>
        </xdr:cNvPr>
        <xdr:cNvSpPr/>
      </xdr:nvSpPr>
      <xdr:spPr>
        <a:xfrm>
          <a:off x="25341189" y="8405675"/>
          <a:ext cx="1842312" cy="73691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F8762C5-235D-421C-922B-5CF40915F6A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713379</xdr:colOff>
      <xdr:row>48</xdr:row>
      <xdr:rowOff>88431</xdr:rowOff>
    </xdr:from>
    <xdr:to>
      <xdr:col>36</xdr:col>
      <xdr:colOff>180595</xdr:colOff>
      <xdr:row>49</xdr:row>
      <xdr:rowOff>63226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FF20451C-B1DC-45A9-947E-816C8376E280}"/>
            </a:ext>
          </a:extLst>
        </xdr:cNvPr>
        <xdr:cNvSpPr/>
      </xdr:nvSpPr>
      <xdr:spPr>
        <a:xfrm>
          <a:off x="27617841" y="8810400"/>
          <a:ext cx="1049831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5862</xdr:colOff>
      <xdr:row>68</xdr:row>
      <xdr:rowOff>146536</xdr:rowOff>
    </xdr:from>
    <xdr:to>
      <xdr:col>34</xdr:col>
      <xdr:colOff>264942</xdr:colOff>
      <xdr:row>72</xdr:row>
      <xdr:rowOff>149234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1808E263-558D-4FB8-B925-8CE99E1523B8}"/>
            </a:ext>
          </a:extLst>
        </xdr:cNvPr>
        <xdr:cNvSpPr/>
      </xdr:nvSpPr>
      <xdr:spPr>
        <a:xfrm>
          <a:off x="25327708" y="12502659"/>
          <a:ext cx="1841696" cy="72952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34</xdr:col>
      <xdr:colOff>699282</xdr:colOff>
      <xdr:row>71</xdr:row>
      <xdr:rowOff>5710</xdr:rowOff>
    </xdr:from>
    <xdr:to>
      <xdr:col>36</xdr:col>
      <xdr:colOff>165881</xdr:colOff>
      <xdr:row>71</xdr:row>
      <xdr:rowOff>160010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00A9B0CC-A999-481D-8389-58394CC759AE}"/>
            </a:ext>
          </a:extLst>
        </xdr:cNvPr>
        <xdr:cNvSpPr/>
      </xdr:nvSpPr>
      <xdr:spPr>
        <a:xfrm>
          <a:off x="27603744" y="12906956"/>
          <a:ext cx="1049214" cy="1543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5862</xdr:colOff>
      <xdr:row>73</xdr:row>
      <xdr:rowOff>18984</xdr:rowOff>
    </xdr:from>
    <xdr:to>
      <xdr:col>34</xdr:col>
      <xdr:colOff>264942</xdr:colOff>
      <xdr:row>77</xdr:row>
      <xdr:rowOff>21683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C079A400-4B6B-4871-A1CA-21CA185B8ECA}"/>
            </a:ext>
          </a:extLst>
        </xdr:cNvPr>
        <xdr:cNvSpPr/>
      </xdr:nvSpPr>
      <xdr:spPr>
        <a:xfrm>
          <a:off x="25327708" y="13283646"/>
          <a:ext cx="1841696" cy="72952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ea typeface="+mn-ea"/>
            </a:rPr>
            <a:t> </a:t>
          </a:r>
        </a:p>
      </xdr:txBody>
    </xdr:sp>
    <xdr:clientData/>
  </xdr:twoCellAnchor>
  <xdr:twoCellAnchor>
    <xdr:from>
      <xdr:col>34</xdr:col>
      <xdr:colOff>699282</xdr:colOff>
      <xdr:row>75</xdr:row>
      <xdr:rowOff>72658</xdr:rowOff>
    </xdr:from>
    <xdr:to>
      <xdr:col>36</xdr:col>
      <xdr:colOff>165881</xdr:colOff>
      <xdr:row>76</xdr:row>
      <xdr:rowOff>44434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9D09CCB8-1F32-482B-A433-65A6B686818F}"/>
            </a:ext>
          </a:extLst>
        </xdr:cNvPr>
        <xdr:cNvSpPr/>
      </xdr:nvSpPr>
      <xdr:spPr>
        <a:xfrm>
          <a:off x="27603744" y="13700735"/>
          <a:ext cx="1049214" cy="153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24</xdr:row>
      <xdr:rowOff>7620</xdr:rowOff>
    </xdr:from>
    <xdr:to>
      <xdr:col>42</xdr:col>
      <xdr:colOff>264160</xdr:colOff>
      <xdr:row>28</xdr:row>
      <xdr:rowOff>35213</xdr:rowOff>
    </xdr:to>
    <xdr:sp macro="" textlink="$AO$2">
      <xdr:nvSpPr>
        <xdr:cNvPr id="201" name="Rectangle 200">
          <a:extLst>
            <a:ext uri="{FF2B5EF4-FFF2-40B4-BE49-F238E27FC236}">
              <a16:creationId xmlns:a16="http://schemas.microsoft.com/office/drawing/2014/main" id="{C5705892-703E-43DE-B001-FBCECA2704C9}"/>
            </a:ext>
          </a:extLst>
        </xdr:cNvPr>
        <xdr:cNvSpPr/>
      </xdr:nvSpPr>
      <xdr:spPr>
        <a:xfrm>
          <a:off x="31706820" y="4396740"/>
          <a:ext cx="1841500" cy="7591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5E7E08C-135A-4B5E-B472-FA22A43CFE9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698500</xdr:colOff>
      <xdr:row>26</xdr:row>
      <xdr:rowOff>41795</xdr:rowOff>
    </xdr:from>
    <xdr:to>
      <xdr:col>44</xdr:col>
      <xdr:colOff>162560</xdr:colOff>
      <xdr:row>27</xdr:row>
      <xdr:rowOff>13889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7E1499A2-0A2F-4CF7-B008-4629E6BFFBED}"/>
            </a:ext>
          </a:extLst>
        </xdr:cNvPr>
        <xdr:cNvSpPr/>
      </xdr:nvSpPr>
      <xdr:spPr>
        <a:xfrm>
          <a:off x="33982660" y="4796675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28</xdr:row>
      <xdr:rowOff>58305</xdr:rowOff>
    </xdr:from>
    <xdr:to>
      <xdr:col>42</xdr:col>
      <xdr:colOff>264160</xdr:colOff>
      <xdr:row>32</xdr:row>
      <xdr:rowOff>82666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69C2BEBE-68ED-4DA5-9915-8C8994B22112}"/>
            </a:ext>
          </a:extLst>
        </xdr:cNvPr>
        <xdr:cNvSpPr/>
      </xdr:nvSpPr>
      <xdr:spPr>
        <a:xfrm>
          <a:off x="31706820" y="5178945"/>
          <a:ext cx="1841500" cy="75588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698500</xdr:colOff>
      <xdr:row>30</xdr:row>
      <xdr:rowOff>117109</xdr:rowOff>
    </xdr:from>
    <xdr:to>
      <xdr:col>44</xdr:col>
      <xdr:colOff>162560</xdr:colOff>
      <xdr:row>31</xdr:row>
      <xdr:rowOff>89203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A1B8EEEC-0387-45D2-889C-11F417DC33A1}"/>
            </a:ext>
          </a:extLst>
        </xdr:cNvPr>
        <xdr:cNvSpPr/>
      </xdr:nvSpPr>
      <xdr:spPr>
        <a:xfrm>
          <a:off x="33982660" y="5603509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32</xdr:row>
      <xdr:rowOff>133466</xdr:rowOff>
    </xdr:from>
    <xdr:to>
      <xdr:col>42</xdr:col>
      <xdr:colOff>264160</xdr:colOff>
      <xdr:row>36</xdr:row>
      <xdr:rowOff>148590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6D32CF76-5021-4B93-833B-1BECB1434FF9}"/>
            </a:ext>
          </a:extLst>
        </xdr:cNvPr>
        <xdr:cNvSpPr/>
      </xdr:nvSpPr>
      <xdr:spPr>
        <a:xfrm>
          <a:off x="31706820" y="5985626"/>
          <a:ext cx="1841500" cy="7466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698500</xdr:colOff>
      <xdr:row>35</xdr:row>
      <xdr:rowOff>7399</xdr:rowOff>
    </xdr:from>
    <xdr:to>
      <xdr:col>44</xdr:col>
      <xdr:colOff>162560</xdr:colOff>
      <xdr:row>35</xdr:row>
      <xdr:rowOff>163902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6EB98364-1433-4943-91D8-D18D6E9F0F61}"/>
            </a:ext>
          </a:extLst>
        </xdr:cNvPr>
        <xdr:cNvSpPr/>
      </xdr:nvSpPr>
      <xdr:spPr>
        <a:xfrm>
          <a:off x="33982660" y="640819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36</xdr:row>
      <xdr:rowOff>136290</xdr:rowOff>
    </xdr:from>
    <xdr:to>
      <xdr:col>42</xdr:col>
      <xdr:colOff>264160</xdr:colOff>
      <xdr:row>40</xdr:row>
      <xdr:rowOff>174506</xdr:rowOff>
    </xdr:to>
    <xdr:sp macro="" textlink="$AO$3">
      <xdr:nvSpPr>
        <xdr:cNvPr id="207" name="Rectangle 206">
          <a:extLst>
            <a:ext uri="{FF2B5EF4-FFF2-40B4-BE49-F238E27FC236}">
              <a16:creationId xmlns:a16="http://schemas.microsoft.com/office/drawing/2014/main" id="{1D96DED7-1D5A-4F01-8C17-C65A3597F28B}"/>
            </a:ext>
          </a:extLst>
        </xdr:cNvPr>
        <xdr:cNvSpPr/>
      </xdr:nvSpPr>
      <xdr:spPr>
        <a:xfrm>
          <a:off x="31706820" y="6719970"/>
          <a:ext cx="1841500" cy="76973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75B5EBD-D683-4174-B841-94EE13CBDB1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698500</xdr:colOff>
      <xdr:row>39</xdr:row>
      <xdr:rowOff>81867</xdr:rowOff>
    </xdr:from>
    <xdr:to>
      <xdr:col>44</xdr:col>
      <xdr:colOff>162560</xdr:colOff>
      <xdr:row>40</xdr:row>
      <xdr:rowOff>53960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9DFC230-2605-4C1E-993D-6A32307CA0C9}"/>
            </a:ext>
          </a:extLst>
        </xdr:cNvPr>
        <xdr:cNvSpPr/>
      </xdr:nvSpPr>
      <xdr:spPr>
        <a:xfrm>
          <a:off x="33982660" y="7214187"/>
          <a:ext cx="1049020" cy="1549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42</xdr:row>
      <xdr:rowOff>13335</xdr:rowOff>
    </xdr:from>
    <xdr:to>
      <xdr:col>42</xdr:col>
      <xdr:colOff>264776</xdr:colOff>
      <xdr:row>46</xdr:row>
      <xdr:rowOff>24692</xdr:rowOff>
    </xdr:to>
    <xdr:sp macro="" textlink="$AO$3">
      <xdr:nvSpPr>
        <xdr:cNvPr id="209" name="Rectangle 208">
          <a:extLst>
            <a:ext uri="{FF2B5EF4-FFF2-40B4-BE49-F238E27FC236}">
              <a16:creationId xmlns:a16="http://schemas.microsoft.com/office/drawing/2014/main" id="{AE74D13E-7B0F-4B47-BF05-48DACFAA9541}"/>
            </a:ext>
          </a:extLst>
        </xdr:cNvPr>
        <xdr:cNvSpPr/>
      </xdr:nvSpPr>
      <xdr:spPr>
        <a:xfrm>
          <a:off x="31706820" y="7694295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1A35B4A-3027-4986-8292-532057B50FF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699116</xdr:colOff>
      <xdr:row>44</xdr:row>
      <xdr:rowOff>44199</xdr:rowOff>
    </xdr:from>
    <xdr:to>
      <xdr:col>44</xdr:col>
      <xdr:colOff>163792</xdr:colOff>
      <xdr:row>45</xdr:row>
      <xdr:rowOff>17109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B198DAC9-3E1E-4F9D-B523-98982111D330}"/>
            </a:ext>
          </a:extLst>
        </xdr:cNvPr>
        <xdr:cNvSpPr/>
      </xdr:nvSpPr>
      <xdr:spPr>
        <a:xfrm>
          <a:off x="33983276" y="8090919"/>
          <a:ext cx="1049636" cy="15579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40</xdr:col>
      <xdr:colOff>7620</xdr:colOff>
      <xdr:row>46</xdr:row>
      <xdr:rowOff>59458</xdr:rowOff>
    </xdr:from>
    <xdr:to>
      <xdr:col>42</xdr:col>
      <xdr:colOff>264776</xdr:colOff>
      <xdr:row>50</xdr:row>
      <xdr:rowOff>70816</xdr:rowOff>
    </xdr:to>
    <xdr:sp macro="" textlink="$AO$4">
      <xdr:nvSpPr>
        <xdr:cNvPr id="211" name="Rectangle 210">
          <a:extLst>
            <a:ext uri="{FF2B5EF4-FFF2-40B4-BE49-F238E27FC236}">
              <a16:creationId xmlns:a16="http://schemas.microsoft.com/office/drawing/2014/main" id="{7BDE7C15-4E3E-4B34-98B9-C0E08006E929}"/>
            </a:ext>
          </a:extLst>
        </xdr:cNvPr>
        <xdr:cNvSpPr/>
      </xdr:nvSpPr>
      <xdr:spPr>
        <a:xfrm>
          <a:off x="31706820" y="8471938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883127B-89CC-45DB-A1FA-B65773BDFD2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699116</xdr:colOff>
      <xdr:row>48</xdr:row>
      <xdr:rowOff>115792</xdr:rowOff>
    </xdr:from>
    <xdr:to>
      <xdr:col>44</xdr:col>
      <xdr:colOff>163792</xdr:colOff>
      <xdr:row>49</xdr:row>
      <xdr:rowOff>89733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2200F2B5-9939-4179-85A4-DAA71FBEE7FC}"/>
            </a:ext>
          </a:extLst>
        </xdr:cNvPr>
        <xdr:cNvSpPr/>
      </xdr:nvSpPr>
      <xdr:spPr>
        <a:xfrm>
          <a:off x="33983276" y="8894032"/>
          <a:ext cx="1049636" cy="15682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40</xdr:col>
      <xdr:colOff>7620</xdr:colOff>
      <xdr:row>50</xdr:row>
      <xdr:rowOff>113202</xdr:rowOff>
    </xdr:from>
    <xdr:to>
      <xdr:col>42</xdr:col>
      <xdr:colOff>264776</xdr:colOff>
      <xdr:row>54</xdr:row>
      <xdr:rowOff>124559</xdr:rowOff>
    </xdr:to>
    <xdr:sp macro="" textlink="$AO$5">
      <xdr:nvSpPr>
        <xdr:cNvPr id="213" name="Rectangle 212">
          <a:extLst>
            <a:ext uri="{FF2B5EF4-FFF2-40B4-BE49-F238E27FC236}">
              <a16:creationId xmlns:a16="http://schemas.microsoft.com/office/drawing/2014/main" id="{E4459585-A418-4541-9F97-35F25180411E}"/>
            </a:ext>
          </a:extLst>
        </xdr:cNvPr>
        <xdr:cNvSpPr/>
      </xdr:nvSpPr>
      <xdr:spPr>
        <a:xfrm>
          <a:off x="31706820" y="925720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4A7E4F2-DB75-4DB4-81E8-CAF0104A44B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699116</xdr:colOff>
      <xdr:row>53</xdr:row>
      <xdr:rowOff>9566</xdr:rowOff>
    </xdr:from>
    <xdr:to>
      <xdr:col>44</xdr:col>
      <xdr:colOff>163792</xdr:colOff>
      <xdr:row>53</xdr:row>
      <xdr:rowOff>167418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F13AE5A2-D8D7-41F7-92F0-A84AEB782C55}"/>
            </a:ext>
          </a:extLst>
        </xdr:cNvPr>
        <xdr:cNvSpPr/>
      </xdr:nvSpPr>
      <xdr:spPr>
        <a:xfrm>
          <a:off x="33983276" y="9702206"/>
          <a:ext cx="1049636" cy="1578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28</xdr:col>
      <xdr:colOff>532312</xdr:colOff>
      <xdr:row>36</xdr:row>
      <xdr:rowOff>178797</xdr:rowOff>
    </xdr:from>
    <xdr:to>
      <xdr:col>30</xdr:col>
      <xdr:colOff>791394</xdr:colOff>
      <xdr:row>40</xdr:row>
      <xdr:rowOff>181494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F583B7C9-697F-40D3-A379-FF1D54226476}"/>
            </a:ext>
          </a:extLst>
        </xdr:cNvPr>
        <xdr:cNvSpPr/>
      </xdr:nvSpPr>
      <xdr:spPr>
        <a:xfrm>
          <a:off x="22782712" y="6840854"/>
          <a:ext cx="1848396" cy="74292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28</xdr:col>
      <xdr:colOff>526870</xdr:colOff>
      <xdr:row>42</xdr:row>
      <xdr:rowOff>10068</xdr:rowOff>
    </xdr:from>
    <xdr:to>
      <xdr:col>30</xdr:col>
      <xdr:colOff>785952</xdr:colOff>
      <xdr:row>46</xdr:row>
      <xdr:rowOff>12765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E04BB098-2999-447A-AA51-F6F13B5B21C6}"/>
            </a:ext>
          </a:extLst>
        </xdr:cNvPr>
        <xdr:cNvSpPr/>
      </xdr:nvSpPr>
      <xdr:spPr>
        <a:xfrm>
          <a:off x="22777270" y="7782468"/>
          <a:ext cx="1848396" cy="74292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0</xdr:col>
      <xdr:colOff>0</xdr:colOff>
      <xdr:row>90</xdr:row>
      <xdr:rowOff>158260</xdr:rowOff>
    </xdr:from>
    <xdr:to>
      <xdr:col>6</xdr:col>
      <xdr:colOff>784860</xdr:colOff>
      <xdr:row>95</xdr:row>
      <xdr:rowOff>14652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B55EAB03-ECF5-450B-B035-2324B674F109}"/>
            </a:ext>
          </a:extLst>
        </xdr:cNvPr>
        <xdr:cNvSpPr/>
      </xdr:nvSpPr>
      <xdr:spPr>
        <a:xfrm>
          <a:off x="0" y="16511952"/>
          <a:ext cx="5532706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troop</a:t>
          </a:r>
        </a:p>
      </xdr:txBody>
    </xdr:sp>
    <xdr:clientData/>
  </xdr:twoCellAnchor>
  <xdr:twoCellAnchor>
    <xdr:from>
      <xdr:col>8</xdr:col>
      <xdr:colOff>5862</xdr:colOff>
      <xdr:row>68</xdr:row>
      <xdr:rowOff>76197</xdr:rowOff>
    </xdr:from>
    <xdr:to>
      <xdr:col>14</xdr:col>
      <xdr:colOff>790722</xdr:colOff>
      <xdr:row>72</xdr:row>
      <xdr:rowOff>114297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C99EC45-D2F1-4AAD-BDCC-71D061D95E87}"/>
            </a:ext>
          </a:extLst>
        </xdr:cNvPr>
        <xdr:cNvSpPr/>
      </xdr:nvSpPr>
      <xdr:spPr>
        <a:xfrm>
          <a:off x="6336324" y="12432320"/>
          <a:ext cx="5532706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troop</a:t>
          </a:r>
        </a:p>
      </xdr:txBody>
    </xdr:sp>
    <xdr:clientData/>
  </xdr:twoCellAnchor>
  <xdr:twoCellAnchor>
    <xdr:from>
      <xdr:col>8</xdr:col>
      <xdr:colOff>0</xdr:colOff>
      <xdr:row>104</xdr:row>
      <xdr:rowOff>29310</xdr:rowOff>
    </xdr:from>
    <xdr:to>
      <xdr:col>14</xdr:col>
      <xdr:colOff>784860</xdr:colOff>
      <xdr:row>108</xdr:row>
      <xdr:rowOff>67410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7BCC898A-EE89-423C-B327-CE6C5051D72D}"/>
            </a:ext>
          </a:extLst>
        </xdr:cNvPr>
        <xdr:cNvSpPr/>
      </xdr:nvSpPr>
      <xdr:spPr>
        <a:xfrm>
          <a:off x="6330462" y="18926910"/>
          <a:ext cx="5532706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  <xdr:twoCellAnchor>
    <xdr:from>
      <xdr:col>0</xdr:col>
      <xdr:colOff>0</xdr:colOff>
      <xdr:row>46</xdr:row>
      <xdr:rowOff>29310</xdr:rowOff>
    </xdr:from>
    <xdr:to>
      <xdr:col>6</xdr:col>
      <xdr:colOff>784860</xdr:colOff>
      <xdr:row>50</xdr:row>
      <xdr:rowOff>67410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F8659FFB-790B-4935-B919-4D131A13B885}"/>
            </a:ext>
          </a:extLst>
        </xdr:cNvPr>
        <xdr:cNvSpPr/>
      </xdr:nvSpPr>
      <xdr:spPr>
        <a:xfrm>
          <a:off x="0" y="8387864"/>
          <a:ext cx="5532706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registration</a:t>
          </a:r>
        </a:p>
      </xdr:txBody>
    </xdr:sp>
    <xdr:clientData/>
  </xdr:twoCellAnchor>
  <xdr:twoCellAnchor>
    <xdr:from>
      <xdr:col>8</xdr:col>
      <xdr:colOff>5862</xdr:colOff>
      <xdr:row>82</xdr:row>
      <xdr:rowOff>35172</xdr:rowOff>
    </xdr:from>
    <xdr:to>
      <xdr:col>14</xdr:col>
      <xdr:colOff>790722</xdr:colOff>
      <xdr:row>86</xdr:row>
      <xdr:rowOff>73272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118E33F-59E4-4DD4-B71B-99EEF0322BC6}"/>
            </a:ext>
          </a:extLst>
        </xdr:cNvPr>
        <xdr:cNvSpPr/>
      </xdr:nvSpPr>
      <xdr:spPr>
        <a:xfrm>
          <a:off x="6336324" y="14935203"/>
          <a:ext cx="5532706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registration</a:t>
          </a:r>
        </a:p>
      </xdr:txBody>
    </xdr:sp>
    <xdr:clientData/>
  </xdr:twoCellAnchor>
  <xdr:twoCellAnchor>
    <xdr:from>
      <xdr:col>8</xdr:col>
      <xdr:colOff>5862</xdr:colOff>
      <xdr:row>32</xdr:row>
      <xdr:rowOff>93787</xdr:rowOff>
    </xdr:from>
    <xdr:to>
      <xdr:col>14</xdr:col>
      <xdr:colOff>785446</xdr:colOff>
      <xdr:row>36</xdr:row>
      <xdr:rowOff>131887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201540B-EE45-49BD-8976-FA9E1CF8CCE7}"/>
            </a:ext>
          </a:extLst>
        </xdr:cNvPr>
        <xdr:cNvSpPr/>
      </xdr:nvSpPr>
      <xdr:spPr>
        <a:xfrm>
          <a:off x="6336324" y="5908433"/>
          <a:ext cx="5527430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  <xdr:twoCellAnchor>
    <xdr:from>
      <xdr:col>16</xdr:col>
      <xdr:colOff>5862</xdr:colOff>
      <xdr:row>46</xdr:row>
      <xdr:rowOff>46893</xdr:rowOff>
    </xdr:from>
    <xdr:to>
      <xdr:col>22</xdr:col>
      <xdr:colOff>785446</xdr:colOff>
      <xdr:row>50</xdr:row>
      <xdr:rowOff>84993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F3F3AC4-31DC-45BB-8DB6-F9315407608D}"/>
            </a:ext>
          </a:extLst>
        </xdr:cNvPr>
        <xdr:cNvSpPr/>
      </xdr:nvSpPr>
      <xdr:spPr>
        <a:xfrm>
          <a:off x="12666785" y="8405447"/>
          <a:ext cx="5527430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troop</a:t>
          </a:r>
        </a:p>
      </xdr:txBody>
    </xdr:sp>
    <xdr:clientData/>
  </xdr:twoCellAnchor>
  <xdr:twoCellAnchor>
    <xdr:from>
      <xdr:col>16</xdr:col>
      <xdr:colOff>5862</xdr:colOff>
      <xdr:row>55</xdr:row>
      <xdr:rowOff>0</xdr:rowOff>
    </xdr:from>
    <xdr:to>
      <xdr:col>22</xdr:col>
      <xdr:colOff>785446</xdr:colOff>
      <xdr:row>58</xdr:row>
      <xdr:rowOff>172913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CB673B29-AAE3-4408-9A30-3E51889050D7}"/>
            </a:ext>
          </a:extLst>
        </xdr:cNvPr>
        <xdr:cNvSpPr/>
      </xdr:nvSpPr>
      <xdr:spPr>
        <a:xfrm>
          <a:off x="12666785" y="9993923"/>
          <a:ext cx="5527430" cy="718036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  <xdr:twoCellAnchor>
    <xdr:from>
      <xdr:col>16</xdr:col>
      <xdr:colOff>5862</xdr:colOff>
      <xdr:row>60</xdr:row>
      <xdr:rowOff>5862</xdr:rowOff>
    </xdr:from>
    <xdr:to>
      <xdr:col>22</xdr:col>
      <xdr:colOff>790722</xdr:colOff>
      <xdr:row>64</xdr:row>
      <xdr:rowOff>43963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61BBADD-4515-4FF5-B724-556B85ED011C}"/>
            </a:ext>
          </a:extLst>
        </xdr:cNvPr>
        <xdr:cNvSpPr/>
      </xdr:nvSpPr>
      <xdr:spPr>
        <a:xfrm>
          <a:off x="12666785" y="10908324"/>
          <a:ext cx="5532706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  <xdr:twoCellAnchor>
    <xdr:from>
      <xdr:col>16</xdr:col>
      <xdr:colOff>0</xdr:colOff>
      <xdr:row>82</xdr:row>
      <xdr:rowOff>5862</xdr:rowOff>
    </xdr:from>
    <xdr:to>
      <xdr:col>22</xdr:col>
      <xdr:colOff>784860</xdr:colOff>
      <xdr:row>86</xdr:row>
      <xdr:rowOff>43962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903E036B-D6EE-4DBF-BD01-A58C7CE3565A}"/>
            </a:ext>
          </a:extLst>
        </xdr:cNvPr>
        <xdr:cNvSpPr/>
      </xdr:nvSpPr>
      <xdr:spPr>
        <a:xfrm>
          <a:off x="12660923" y="14905893"/>
          <a:ext cx="5532706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  <xdr:twoCellAnchor>
    <xdr:from>
      <xdr:col>24</xdr:col>
      <xdr:colOff>5862</xdr:colOff>
      <xdr:row>46</xdr:row>
      <xdr:rowOff>29310</xdr:rowOff>
    </xdr:from>
    <xdr:to>
      <xdr:col>30</xdr:col>
      <xdr:colOff>779584</xdr:colOff>
      <xdr:row>50</xdr:row>
      <xdr:rowOff>67410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32DE68E-0D27-4DB3-9A8D-864AC3BF572B}"/>
            </a:ext>
          </a:extLst>
        </xdr:cNvPr>
        <xdr:cNvSpPr/>
      </xdr:nvSpPr>
      <xdr:spPr>
        <a:xfrm>
          <a:off x="18997247" y="8387864"/>
          <a:ext cx="5521568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  <xdr:twoCellAnchor>
    <xdr:from>
      <xdr:col>24</xdr:col>
      <xdr:colOff>5862</xdr:colOff>
      <xdr:row>37</xdr:row>
      <xdr:rowOff>35172</xdr:rowOff>
    </xdr:from>
    <xdr:to>
      <xdr:col>30</xdr:col>
      <xdr:colOff>785446</xdr:colOff>
      <xdr:row>40</xdr:row>
      <xdr:rowOff>175849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3DC85EA8-173E-4C52-9A04-FB82576BCDBC}"/>
            </a:ext>
          </a:extLst>
        </xdr:cNvPr>
        <xdr:cNvSpPr/>
      </xdr:nvSpPr>
      <xdr:spPr>
        <a:xfrm>
          <a:off x="18997247" y="6758357"/>
          <a:ext cx="5527430" cy="68580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rally</a:t>
          </a:r>
        </a:p>
      </xdr:txBody>
    </xdr:sp>
    <xdr:clientData/>
  </xdr:twoCellAnchor>
  <xdr:twoCellAnchor>
    <xdr:from>
      <xdr:col>24</xdr:col>
      <xdr:colOff>5862</xdr:colOff>
      <xdr:row>42</xdr:row>
      <xdr:rowOff>11724</xdr:rowOff>
    </xdr:from>
    <xdr:to>
      <xdr:col>30</xdr:col>
      <xdr:colOff>785446</xdr:colOff>
      <xdr:row>45</xdr:row>
      <xdr:rowOff>152401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13EA52C8-2DDB-42CA-8094-4F9820844BBF}"/>
            </a:ext>
          </a:extLst>
        </xdr:cNvPr>
        <xdr:cNvSpPr/>
      </xdr:nvSpPr>
      <xdr:spPr>
        <a:xfrm>
          <a:off x="18997247" y="7643447"/>
          <a:ext cx="5527430" cy="68580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rally</a:t>
          </a:r>
        </a:p>
      </xdr:txBody>
    </xdr:sp>
    <xdr:clientData/>
  </xdr:twoCellAnchor>
  <xdr:twoCellAnchor>
    <xdr:from>
      <xdr:col>32</xdr:col>
      <xdr:colOff>5862</xdr:colOff>
      <xdr:row>72</xdr:row>
      <xdr:rowOff>169984</xdr:rowOff>
    </xdr:from>
    <xdr:to>
      <xdr:col>38</xdr:col>
      <xdr:colOff>779584</xdr:colOff>
      <xdr:row>77</xdr:row>
      <xdr:rowOff>26377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4E73074C-EFD9-4445-9160-76EFABB87022}"/>
            </a:ext>
          </a:extLst>
        </xdr:cNvPr>
        <xdr:cNvSpPr/>
      </xdr:nvSpPr>
      <xdr:spPr>
        <a:xfrm>
          <a:off x="25327708" y="13252938"/>
          <a:ext cx="5521568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  <xdr:twoCellAnchor>
    <xdr:from>
      <xdr:col>32</xdr:col>
      <xdr:colOff>5862</xdr:colOff>
      <xdr:row>68</xdr:row>
      <xdr:rowOff>128950</xdr:rowOff>
    </xdr:from>
    <xdr:to>
      <xdr:col>38</xdr:col>
      <xdr:colOff>785446</xdr:colOff>
      <xdr:row>72</xdr:row>
      <xdr:rowOff>167050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8F004741-E5F7-4A4D-981C-305468D27086}"/>
            </a:ext>
          </a:extLst>
        </xdr:cNvPr>
        <xdr:cNvSpPr/>
      </xdr:nvSpPr>
      <xdr:spPr>
        <a:xfrm>
          <a:off x="25327708" y="12485073"/>
          <a:ext cx="5527430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troop</a:t>
          </a:r>
        </a:p>
      </xdr:txBody>
    </xdr:sp>
    <xdr:clientData/>
  </xdr:twoCellAnchor>
  <xdr:twoCellAnchor>
    <xdr:from>
      <xdr:col>40</xdr:col>
      <xdr:colOff>5862</xdr:colOff>
      <xdr:row>28</xdr:row>
      <xdr:rowOff>46896</xdr:rowOff>
    </xdr:from>
    <xdr:to>
      <xdr:col>46</xdr:col>
      <xdr:colOff>785446</xdr:colOff>
      <xdr:row>32</xdr:row>
      <xdr:rowOff>84996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428FE8F3-6B0D-4DC7-88AE-4B56FC3F1833}"/>
            </a:ext>
          </a:extLst>
        </xdr:cNvPr>
        <xdr:cNvSpPr/>
      </xdr:nvSpPr>
      <xdr:spPr>
        <a:xfrm>
          <a:off x="31658170" y="5134711"/>
          <a:ext cx="5527430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troop</a:t>
          </a:r>
        </a:p>
      </xdr:txBody>
    </xdr:sp>
    <xdr:clientData/>
  </xdr:twoCellAnchor>
  <xdr:twoCellAnchor>
    <xdr:from>
      <xdr:col>40</xdr:col>
      <xdr:colOff>5862</xdr:colOff>
      <xdr:row>32</xdr:row>
      <xdr:rowOff>123090</xdr:rowOff>
    </xdr:from>
    <xdr:to>
      <xdr:col>46</xdr:col>
      <xdr:colOff>779584</xdr:colOff>
      <xdr:row>36</xdr:row>
      <xdr:rowOff>161190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3DE15531-6CD2-4531-B5C5-AF7E2B097510}"/>
            </a:ext>
          </a:extLst>
        </xdr:cNvPr>
        <xdr:cNvSpPr/>
      </xdr:nvSpPr>
      <xdr:spPr>
        <a:xfrm>
          <a:off x="31658170" y="5937736"/>
          <a:ext cx="5521568" cy="7649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 registered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7</xdr:col>
      <xdr:colOff>0</xdr:colOff>
      <xdr:row>41</xdr:row>
      <xdr:rowOff>18448</xdr:rowOff>
    </xdr:to>
    <xdr:pic>
      <xdr:nvPicPr>
        <xdr:cNvPr id="196" name="Image 195">
          <a:extLst>
            <a:ext uri="{FF2B5EF4-FFF2-40B4-BE49-F238E27FC236}">
              <a16:creationId xmlns:a16="http://schemas.microsoft.com/office/drawing/2014/main" id="{6076887C-19AC-46DF-85A8-3074685F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9120"/>
          <a:ext cx="5547360" cy="3127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7620</xdr:colOff>
      <xdr:row>59</xdr:row>
      <xdr:rowOff>14661</xdr:rowOff>
    </xdr:to>
    <xdr:pic>
      <xdr:nvPicPr>
        <xdr:cNvPr id="197" name="Image 196">
          <a:extLst>
            <a:ext uri="{FF2B5EF4-FFF2-40B4-BE49-F238E27FC236}">
              <a16:creationId xmlns:a16="http://schemas.microsoft.com/office/drawing/2014/main" id="{FB54ACF4-5A85-4A08-9C38-9593F6159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5554980" cy="312362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7</xdr:col>
      <xdr:colOff>7621</xdr:colOff>
      <xdr:row>77</xdr:row>
      <xdr:rowOff>18870</xdr:rowOff>
    </xdr:to>
    <xdr:pic>
      <xdr:nvPicPr>
        <xdr:cNvPr id="198" name="Image 197">
          <a:extLst>
            <a:ext uri="{FF2B5EF4-FFF2-40B4-BE49-F238E27FC236}">
              <a16:creationId xmlns:a16="http://schemas.microsoft.com/office/drawing/2014/main" id="{ED212FD2-0C23-450F-B54A-8789935CD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972800"/>
          <a:ext cx="5554980" cy="31278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7</xdr:col>
      <xdr:colOff>1</xdr:colOff>
      <xdr:row>86</xdr:row>
      <xdr:rowOff>61083</xdr:rowOff>
    </xdr:to>
    <xdr:pic>
      <xdr:nvPicPr>
        <xdr:cNvPr id="199" name="Image 198">
          <a:extLst>
            <a:ext uri="{FF2B5EF4-FFF2-40B4-BE49-F238E27FC236}">
              <a16:creationId xmlns:a16="http://schemas.microsoft.com/office/drawing/2014/main" id="{498DE08E-A3DE-4D8A-B9B7-203A6AE8E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4264640"/>
          <a:ext cx="5547360" cy="152412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15</xdr:col>
      <xdr:colOff>7620</xdr:colOff>
      <xdr:row>41</xdr:row>
      <xdr:rowOff>29097</xdr:rowOff>
    </xdr:to>
    <xdr:pic>
      <xdr:nvPicPr>
        <xdr:cNvPr id="200" name="Image 199">
          <a:extLst>
            <a:ext uri="{FF2B5EF4-FFF2-40B4-BE49-F238E27FC236}">
              <a16:creationId xmlns:a16="http://schemas.microsoft.com/office/drawing/2014/main" id="{7FF33323-176B-48B7-9021-B978A279D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39840" y="4389120"/>
          <a:ext cx="5554980" cy="31380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15</xdr:col>
      <xdr:colOff>7620</xdr:colOff>
      <xdr:row>59</xdr:row>
      <xdr:rowOff>14661</xdr:rowOff>
    </xdr:to>
    <xdr:pic>
      <xdr:nvPicPr>
        <xdr:cNvPr id="201" name="Image 200">
          <a:extLst>
            <a:ext uri="{FF2B5EF4-FFF2-40B4-BE49-F238E27FC236}">
              <a16:creationId xmlns:a16="http://schemas.microsoft.com/office/drawing/2014/main" id="{D16122AE-204D-4BCB-A785-22957514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9840" y="7680960"/>
          <a:ext cx="5554980" cy="31236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15</xdr:col>
      <xdr:colOff>7620</xdr:colOff>
      <xdr:row>68</xdr:row>
      <xdr:rowOff>70924</xdr:rowOff>
    </xdr:to>
    <xdr:pic>
      <xdr:nvPicPr>
        <xdr:cNvPr id="202" name="Image 201">
          <a:extLst>
            <a:ext uri="{FF2B5EF4-FFF2-40B4-BE49-F238E27FC236}">
              <a16:creationId xmlns:a16="http://schemas.microsoft.com/office/drawing/2014/main" id="{23129494-7B05-400F-AFDB-E82D98455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9840" y="10972800"/>
          <a:ext cx="5554980" cy="1533964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24</xdr:row>
      <xdr:rowOff>15240</xdr:rowOff>
    </xdr:from>
    <xdr:to>
      <xdr:col>2</xdr:col>
      <xdr:colOff>264160</xdr:colOff>
      <xdr:row>28</xdr:row>
      <xdr:rowOff>39601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A0902432-3D66-462B-B0D2-CA73A604E6A9}"/>
            </a:ext>
          </a:extLst>
        </xdr:cNvPr>
        <xdr:cNvSpPr/>
      </xdr:nvSpPr>
      <xdr:spPr>
        <a:xfrm>
          <a:off x="7620" y="4404360"/>
          <a:ext cx="1841500" cy="75588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698500</xdr:colOff>
      <xdr:row>26</xdr:row>
      <xdr:rowOff>39988</xdr:rowOff>
    </xdr:from>
    <xdr:to>
      <xdr:col>4</xdr:col>
      <xdr:colOff>162560</xdr:colOff>
      <xdr:row>27</xdr:row>
      <xdr:rowOff>12082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204483D0-9033-4A66-BFB1-28D504F4AB86}"/>
            </a:ext>
          </a:extLst>
        </xdr:cNvPr>
        <xdr:cNvSpPr/>
      </xdr:nvSpPr>
      <xdr:spPr>
        <a:xfrm>
          <a:off x="2282098" y="4799295"/>
          <a:ext cx="1047658" cy="15514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7620</xdr:colOff>
      <xdr:row>28</xdr:row>
      <xdr:rowOff>77630</xdr:rowOff>
    </xdr:from>
    <xdr:to>
      <xdr:col>2</xdr:col>
      <xdr:colOff>264160</xdr:colOff>
      <xdr:row>32</xdr:row>
      <xdr:rowOff>92754</xdr:rowOff>
    </xdr:to>
    <xdr:sp macro="" textlink="$A$2">
      <xdr:nvSpPr>
        <xdr:cNvPr id="206" name="Rectangle 205">
          <a:extLst>
            <a:ext uri="{FF2B5EF4-FFF2-40B4-BE49-F238E27FC236}">
              <a16:creationId xmlns:a16="http://schemas.microsoft.com/office/drawing/2014/main" id="{220F311C-3F5E-48F3-A07E-81782DF497D0}"/>
            </a:ext>
          </a:extLst>
        </xdr:cNvPr>
        <xdr:cNvSpPr/>
      </xdr:nvSpPr>
      <xdr:spPr>
        <a:xfrm>
          <a:off x="7620" y="5203038"/>
          <a:ext cx="1840138" cy="74732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62DA339-A561-4634-9C7E-42BC579ED6E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698500</xdr:colOff>
      <xdr:row>30</xdr:row>
      <xdr:rowOff>117415</xdr:rowOff>
    </xdr:from>
    <xdr:to>
      <xdr:col>4</xdr:col>
      <xdr:colOff>162560</xdr:colOff>
      <xdr:row>31</xdr:row>
      <xdr:rowOff>91038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13D6B03F-56C1-4066-85D0-F874324C7B46}"/>
            </a:ext>
          </a:extLst>
        </xdr:cNvPr>
        <xdr:cNvSpPr/>
      </xdr:nvSpPr>
      <xdr:spPr>
        <a:xfrm>
          <a:off x="2282098" y="5608923"/>
          <a:ext cx="1047658" cy="1566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7620</xdr:colOff>
      <xdr:row>32</xdr:row>
      <xdr:rowOff>84711</xdr:rowOff>
    </xdr:from>
    <xdr:to>
      <xdr:col>2</xdr:col>
      <xdr:colOff>264160</xdr:colOff>
      <xdr:row>36</xdr:row>
      <xdr:rowOff>122927</xdr:rowOff>
    </xdr:to>
    <xdr:sp macro="" textlink="$A$3">
      <xdr:nvSpPr>
        <xdr:cNvPr id="208" name="Rectangle 207">
          <a:extLst>
            <a:ext uri="{FF2B5EF4-FFF2-40B4-BE49-F238E27FC236}">
              <a16:creationId xmlns:a16="http://schemas.microsoft.com/office/drawing/2014/main" id="{5F94B726-5C24-4B97-B7D6-81FD21C6D105}"/>
            </a:ext>
          </a:extLst>
        </xdr:cNvPr>
        <xdr:cNvSpPr/>
      </xdr:nvSpPr>
      <xdr:spPr>
        <a:xfrm>
          <a:off x="7620" y="5942320"/>
          <a:ext cx="1840138" cy="77041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BD55D4A-0A18-4520-BE6A-7ECE4CDC495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698500</xdr:colOff>
      <xdr:row>34</xdr:row>
      <xdr:rowOff>179283</xdr:rowOff>
    </xdr:from>
    <xdr:to>
      <xdr:col>4</xdr:col>
      <xdr:colOff>162560</xdr:colOff>
      <xdr:row>35</xdr:row>
      <xdr:rowOff>151375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3A4224CF-5334-4BC2-BBE5-E6BC5C89AF28}"/>
            </a:ext>
          </a:extLst>
        </xdr:cNvPr>
        <xdr:cNvSpPr/>
      </xdr:nvSpPr>
      <xdr:spPr>
        <a:xfrm>
          <a:off x="2282098" y="6402992"/>
          <a:ext cx="1047658" cy="15514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7620</xdr:colOff>
      <xdr:row>36</xdr:row>
      <xdr:rowOff>174434</xdr:rowOff>
    </xdr:from>
    <xdr:to>
      <xdr:col>2</xdr:col>
      <xdr:colOff>264776</xdr:colOff>
      <xdr:row>41</xdr:row>
      <xdr:rowOff>2741</xdr:rowOff>
    </xdr:to>
    <xdr:sp macro="" textlink="$A$4">
      <xdr:nvSpPr>
        <xdr:cNvPr id="210" name="Rectangle 209">
          <a:extLst>
            <a:ext uri="{FF2B5EF4-FFF2-40B4-BE49-F238E27FC236}">
              <a16:creationId xmlns:a16="http://schemas.microsoft.com/office/drawing/2014/main" id="{96FD823F-A66F-4718-BBAC-8DC1E61802C5}"/>
            </a:ext>
          </a:extLst>
        </xdr:cNvPr>
        <xdr:cNvSpPr/>
      </xdr:nvSpPr>
      <xdr:spPr>
        <a:xfrm>
          <a:off x="7620" y="6764244"/>
          <a:ext cx="1840754" cy="74355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34F544D-7EAD-4137-80E1-AC0FD454642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699116</xdr:colOff>
      <xdr:row>39</xdr:row>
      <xdr:rowOff>69245</xdr:rowOff>
    </xdr:from>
    <xdr:to>
      <xdr:col>4</xdr:col>
      <xdr:colOff>163792</xdr:colOff>
      <xdr:row>40</xdr:row>
      <xdr:rowOff>41985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F3280B14-1FFB-4DD8-8996-5E9248E3C272}"/>
            </a:ext>
          </a:extLst>
        </xdr:cNvPr>
        <xdr:cNvSpPr/>
      </xdr:nvSpPr>
      <xdr:spPr>
        <a:xfrm>
          <a:off x="2282714" y="7208206"/>
          <a:ext cx="1048274" cy="15579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7620</xdr:colOff>
      <xdr:row>42</xdr:row>
      <xdr:rowOff>16393</xdr:rowOff>
    </xdr:from>
    <xdr:to>
      <xdr:col>2</xdr:col>
      <xdr:colOff>264776</xdr:colOff>
      <xdr:row>46</xdr:row>
      <xdr:rowOff>27751</xdr:rowOff>
    </xdr:to>
    <xdr:sp macro="" textlink="$A$4">
      <xdr:nvSpPr>
        <xdr:cNvPr id="212" name="Rectangle 211">
          <a:extLst>
            <a:ext uri="{FF2B5EF4-FFF2-40B4-BE49-F238E27FC236}">
              <a16:creationId xmlns:a16="http://schemas.microsoft.com/office/drawing/2014/main" id="{90E65926-8540-4F6C-A3AC-137A5770A9BA}"/>
            </a:ext>
          </a:extLst>
        </xdr:cNvPr>
        <xdr:cNvSpPr/>
      </xdr:nvSpPr>
      <xdr:spPr>
        <a:xfrm>
          <a:off x="7620" y="7697353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542E014-ED81-4988-BCF0-20ADB64AC19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699116</xdr:colOff>
      <xdr:row>44</xdr:row>
      <xdr:rowOff>47185</xdr:rowOff>
    </xdr:from>
    <xdr:to>
      <xdr:col>4</xdr:col>
      <xdr:colOff>163792</xdr:colOff>
      <xdr:row>45</xdr:row>
      <xdr:rowOff>21126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2A13EE3A-DCDC-4E05-8AAA-C78ABADDADDF}"/>
            </a:ext>
          </a:extLst>
        </xdr:cNvPr>
        <xdr:cNvSpPr/>
      </xdr:nvSpPr>
      <xdr:spPr>
        <a:xfrm>
          <a:off x="2282714" y="8101397"/>
          <a:ext cx="1048274" cy="15699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7620</xdr:colOff>
      <xdr:row>46</xdr:row>
      <xdr:rowOff>70137</xdr:rowOff>
    </xdr:from>
    <xdr:to>
      <xdr:col>2</xdr:col>
      <xdr:colOff>264776</xdr:colOff>
      <xdr:row>50</xdr:row>
      <xdr:rowOff>81494</xdr:rowOff>
    </xdr:to>
    <xdr:sp macro="" textlink="$A$5">
      <xdr:nvSpPr>
        <xdr:cNvPr id="214" name="Rectangle 213">
          <a:extLst>
            <a:ext uri="{FF2B5EF4-FFF2-40B4-BE49-F238E27FC236}">
              <a16:creationId xmlns:a16="http://schemas.microsoft.com/office/drawing/2014/main" id="{F6CC22CD-95F2-41E2-8DF5-227F16458657}"/>
            </a:ext>
          </a:extLst>
        </xdr:cNvPr>
        <xdr:cNvSpPr/>
      </xdr:nvSpPr>
      <xdr:spPr>
        <a:xfrm>
          <a:off x="7620" y="8482617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DB0927F-82CA-4F30-BBC0-0B6FBDD2AF2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699116</xdr:colOff>
      <xdr:row>48</xdr:row>
      <xdr:rowOff>111962</xdr:rowOff>
    </xdr:from>
    <xdr:to>
      <xdr:col>4</xdr:col>
      <xdr:colOff>163792</xdr:colOff>
      <xdr:row>49</xdr:row>
      <xdr:rowOff>86934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C0BCD9DC-8580-4269-902B-CAA83361D5A4}"/>
            </a:ext>
          </a:extLst>
        </xdr:cNvPr>
        <xdr:cNvSpPr/>
      </xdr:nvSpPr>
      <xdr:spPr>
        <a:xfrm>
          <a:off x="2282714" y="8898375"/>
          <a:ext cx="1048274" cy="15802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50</xdr:row>
      <xdr:rowOff>111409</xdr:rowOff>
    </xdr:from>
    <xdr:to>
      <xdr:col>2</xdr:col>
      <xdr:colOff>257156</xdr:colOff>
      <xdr:row>54</xdr:row>
      <xdr:rowOff>122767</xdr:rowOff>
    </xdr:to>
    <xdr:sp macro="" textlink="$A$6">
      <xdr:nvSpPr>
        <xdr:cNvPr id="216" name="Rectangle 215">
          <a:extLst>
            <a:ext uri="{FF2B5EF4-FFF2-40B4-BE49-F238E27FC236}">
              <a16:creationId xmlns:a16="http://schemas.microsoft.com/office/drawing/2014/main" id="{20E7E022-6E4C-4DBD-8C9C-BB9EA6ACFF02}"/>
            </a:ext>
          </a:extLst>
        </xdr:cNvPr>
        <xdr:cNvSpPr/>
      </xdr:nvSpPr>
      <xdr:spPr>
        <a:xfrm>
          <a:off x="0" y="9263923"/>
          <a:ext cx="1840754" cy="74355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9E1BB39-3DB7-4002-840A-64E93C25AD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691496</xdr:colOff>
      <xdr:row>53</xdr:row>
      <xdr:rowOff>1720</xdr:rowOff>
    </xdr:from>
    <xdr:to>
      <xdr:col>4</xdr:col>
      <xdr:colOff>156172</xdr:colOff>
      <xdr:row>53</xdr:row>
      <xdr:rowOff>158712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697E5E1D-6C6F-4363-8923-2BC1485F9514}"/>
            </a:ext>
          </a:extLst>
        </xdr:cNvPr>
        <xdr:cNvSpPr/>
      </xdr:nvSpPr>
      <xdr:spPr>
        <a:xfrm>
          <a:off x="2275094" y="9703385"/>
          <a:ext cx="1048274" cy="15699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169410</xdr:rowOff>
    </xdr:from>
    <xdr:to>
      <xdr:col>2</xdr:col>
      <xdr:colOff>257156</xdr:colOff>
      <xdr:row>58</xdr:row>
      <xdr:rowOff>180767</xdr:rowOff>
    </xdr:to>
    <xdr:sp macro="" textlink="$A$7">
      <xdr:nvSpPr>
        <xdr:cNvPr id="218" name="Rectangle 217">
          <a:extLst>
            <a:ext uri="{FF2B5EF4-FFF2-40B4-BE49-F238E27FC236}">
              <a16:creationId xmlns:a16="http://schemas.microsoft.com/office/drawing/2014/main" id="{37A87B0E-1763-4103-AE3E-5AE0B6F53910}"/>
            </a:ext>
          </a:extLst>
        </xdr:cNvPr>
        <xdr:cNvSpPr/>
      </xdr:nvSpPr>
      <xdr:spPr>
        <a:xfrm>
          <a:off x="0" y="10054125"/>
          <a:ext cx="1840754" cy="74355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D79F70B-7E9E-48F0-99BA-65421464AA5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691496</xdr:colOff>
      <xdr:row>57</xdr:row>
      <xdr:rowOff>75011</xdr:rowOff>
    </xdr:from>
    <xdr:to>
      <xdr:col>4</xdr:col>
      <xdr:colOff>156172</xdr:colOff>
      <xdr:row>58</xdr:row>
      <xdr:rowOff>49984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77FC3557-53C1-40DD-A391-CFB0C84E8E8F}"/>
            </a:ext>
          </a:extLst>
        </xdr:cNvPr>
        <xdr:cNvSpPr/>
      </xdr:nvSpPr>
      <xdr:spPr>
        <a:xfrm>
          <a:off x="2275094" y="10508877"/>
          <a:ext cx="1048274" cy="15802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12383</xdr:colOff>
      <xdr:row>60</xdr:row>
      <xdr:rowOff>9526</xdr:rowOff>
    </xdr:from>
    <xdr:to>
      <xdr:col>2</xdr:col>
      <xdr:colOff>269539</xdr:colOff>
      <xdr:row>64</xdr:row>
      <xdr:rowOff>20884</xdr:rowOff>
    </xdr:to>
    <xdr:sp macro="" textlink="$A$7">
      <xdr:nvSpPr>
        <xdr:cNvPr id="220" name="Rectangle 219">
          <a:extLst>
            <a:ext uri="{FF2B5EF4-FFF2-40B4-BE49-F238E27FC236}">
              <a16:creationId xmlns:a16="http://schemas.microsoft.com/office/drawing/2014/main" id="{EBDD4074-0776-460A-A1E0-38522FA01D84}"/>
            </a:ext>
          </a:extLst>
        </xdr:cNvPr>
        <xdr:cNvSpPr/>
      </xdr:nvSpPr>
      <xdr:spPr>
        <a:xfrm>
          <a:off x="12383" y="10868026"/>
          <a:ext cx="1838306" cy="73525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13ABC70-9CEE-4AB5-8D76-EC6498376A3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703879</xdr:colOff>
      <xdr:row>62</xdr:row>
      <xdr:rowOff>54607</xdr:rowOff>
    </xdr:from>
    <xdr:to>
      <xdr:col>4</xdr:col>
      <xdr:colOff>168555</xdr:colOff>
      <xdr:row>63</xdr:row>
      <xdr:rowOff>28548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FF66BB7E-3F37-40BB-AEF9-AED182167D65}"/>
            </a:ext>
          </a:extLst>
        </xdr:cNvPr>
        <xdr:cNvSpPr/>
      </xdr:nvSpPr>
      <xdr:spPr>
        <a:xfrm>
          <a:off x="2285029" y="11275057"/>
          <a:ext cx="1045826" cy="15491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12383</xdr:colOff>
      <xdr:row>64</xdr:row>
      <xdr:rowOff>63270</xdr:rowOff>
    </xdr:from>
    <xdr:to>
      <xdr:col>2</xdr:col>
      <xdr:colOff>269539</xdr:colOff>
      <xdr:row>68</xdr:row>
      <xdr:rowOff>74627</xdr:rowOff>
    </xdr:to>
    <xdr:sp macro="" textlink="$A$8">
      <xdr:nvSpPr>
        <xdr:cNvPr id="222" name="Rectangle 221">
          <a:extLst>
            <a:ext uri="{FF2B5EF4-FFF2-40B4-BE49-F238E27FC236}">
              <a16:creationId xmlns:a16="http://schemas.microsoft.com/office/drawing/2014/main" id="{89B92E1B-9AA9-4907-9110-F668E823D954}"/>
            </a:ext>
          </a:extLst>
        </xdr:cNvPr>
        <xdr:cNvSpPr/>
      </xdr:nvSpPr>
      <xdr:spPr>
        <a:xfrm>
          <a:off x="12383" y="11645670"/>
          <a:ext cx="1838306" cy="7352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DEEF93F-FC29-4D11-B51F-CEC11261ADD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703879</xdr:colOff>
      <xdr:row>66</xdr:row>
      <xdr:rowOff>119384</xdr:rowOff>
    </xdr:from>
    <xdr:to>
      <xdr:col>4</xdr:col>
      <xdr:colOff>168555</xdr:colOff>
      <xdr:row>67</xdr:row>
      <xdr:rowOff>94356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CFD88B8-A832-41E3-B458-22697E96D49B}"/>
            </a:ext>
          </a:extLst>
        </xdr:cNvPr>
        <xdr:cNvSpPr/>
      </xdr:nvSpPr>
      <xdr:spPr>
        <a:xfrm>
          <a:off x="2285029" y="12063734"/>
          <a:ext cx="1045826" cy="15594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4763</xdr:colOff>
      <xdr:row>68</xdr:row>
      <xdr:rowOff>104542</xdr:rowOff>
    </xdr:from>
    <xdr:to>
      <xdr:col>2</xdr:col>
      <xdr:colOff>261919</xdr:colOff>
      <xdr:row>72</xdr:row>
      <xdr:rowOff>115900</xdr:rowOff>
    </xdr:to>
    <xdr:sp macro="" textlink="$A$9">
      <xdr:nvSpPr>
        <xdr:cNvPr id="224" name="Rectangle 223">
          <a:extLst>
            <a:ext uri="{FF2B5EF4-FFF2-40B4-BE49-F238E27FC236}">
              <a16:creationId xmlns:a16="http://schemas.microsoft.com/office/drawing/2014/main" id="{F2390D1A-0F5F-4631-B65F-0BB93C622348}"/>
            </a:ext>
          </a:extLst>
        </xdr:cNvPr>
        <xdr:cNvSpPr/>
      </xdr:nvSpPr>
      <xdr:spPr>
        <a:xfrm>
          <a:off x="4763" y="12410842"/>
          <a:ext cx="1838306" cy="73525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93FD217-84CE-4279-B1A9-C06BF94FC53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696259</xdr:colOff>
      <xdr:row>71</xdr:row>
      <xdr:rowOff>9142</xdr:rowOff>
    </xdr:from>
    <xdr:to>
      <xdr:col>4</xdr:col>
      <xdr:colOff>160935</xdr:colOff>
      <xdr:row>71</xdr:row>
      <xdr:rowOff>166134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83F5DE5B-4096-4568-839C-088E83F3D0AD}"/>
            </a:ext>
          </a:extLst>
        </xdr:cNvPr>
        <xdr:cNvSpPr/>
      </xdr:nvSpPr>
      <xdr:spPr>
        <a:xfrm>
          <a:off x="2277409" y="12858367"/>
          <a:ext cx="1045826" cy="15699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4763</xdr:colOff>
      <xdr:row>72</xdr:row>
      <xdr:rowOff>162543</xdr:rowOff>
    </xdr:from>
    <xdr:to>
      <xdr:col>2</xdr:col>
      <xdr:colOff>261919</xdr:colOff>
      <xdr:row>76</xdr:row>
      <xdr:rowOff>173900</xdr:rowOff>
    </xdr:to>
    <xdr:sp macro="" textlink="$A$10">
      <xdr:nvSpPr>
        <xdr:cNvPr id="226" name="Rectangle 225">
          <a:extLst>
            <a:ext uri="{FF2B5EF4-FFF2-40B4-BE49-F238E27FC236}">
              <a16:creationId xmlns:a16="http://schemas.microsoft.com/office/drawing/2014/main" id="{61A3A5D1-5EE7-4CC5-B28F-798B1EE0C688}"/>
            </a:ext>
          </a:extLst>
        </xdr:cNvPr>
        <xdr:cNvSpPr/>
      </xdr:nvSpPr>
      <xdr:spPr>
        <a:xfrm>
          <a:off x="4763" y="13192743"/>
          <a:ext cx="1838306" cy="7352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51230F7-D570-4945-94BD-2282180D6FD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696259</xdr:colOff>
      <xdr:row>75</xdr:row>
      <xdr:rowOff>91958</xdr:rowOff>
    </xdr:from>
    <xdr:to>
      <xdr:col>4</xdr:col>
      <xdr:colOff>160935</xdr:colOff>
      <xdr:row>76</xdr:row>
      <xdr:rowOff>66931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DA4A6376-D2B5-4120-ABF7-FE47E104A2D0}"/>
            </a:ext>
          </a:extLst>
        </xdr:cNvPr>
        <xdr:cNvSpPr/>
      </xdr:nvSpPr>
      <xdr:spPr>
        <a:xfrm>
          <a:off x="2277409" y="13665083"/>
          <a:ext cx="1045826" cy="15594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78</xdr:row>
      <xdr:rowOff>9526</xdr:rowOff>
    </xdr:from>
    <xdr:to>
      <xdr:col>2</xdr:col>
      <xdr:colOff>257156</xdr:colOff>
      <xdr:row>82</xdr:row>
      <xdr:rowOff>20884</xdr:rowOff>
    </xdr:to>
    <xdr:sp macro="" textlink="$A$10">
      <xdr:nvSpPr>
        <xdr:cNvPr id="228" name="Rectangle 227">
          <a:extLst>
            <a:ext uri="{FF2B5EF4-FFF2-40B4-BE49-F238E27FC236}">
              <a16:creationId xmlns:a16="http://schemas.microsoft.com/office/drawing/2014/main" id="{B43B0667-A1F1-4305-A7E3-731A8FC1403D}"/>
            </a:ext>
          </a:extLst>
        </xdr:cNvPr>
        <xdr:cNvSpPr/>
      </xdr:nvSpPr>
      <xdr:spPr>
        <a:xfrm>
          <a:off x="0" y="14125576"/>
          <a:ext cx="1838306" cy="73525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05555B7-F9A7-4D89-AC81-7BBA5F41742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691496</xdr:colOff>
      <xdr:row>80</xdr:row>
      <xdr:rowOff>47472</xdr:rowOff>
    </xdr:from>
    <xdr:to>
      <xdr:col>4</xdr:col>
      <xdr:colOff>156172</xdr:colOff>
      <xdr:row>81</xdr:row>
      <xdr:rowOff>23489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B96165F1-2BA5-4339-8B4F-6D8142302682}"/>
            </a:ext>
          </a:extLst>
        </xdr:cNvPr>
        <xdr:cNvSpPr/>
      </xdr:nvSpPr>
      <xdr:spPr>
        <a:xfrm>
          <a:off x="2272646" y="14525472"/>
          <a:ext cx="1045826" cy="15699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82</xdr:row>
      <xdr:rowOff>34187</xdr:rowOff>
    </xdr:from>
    <xdr:to>
      <xdr:col>2</xdr:col>
      <xdr:colOff>257156</xdr:colOff>
      <xdr:row>86</xdr:row>
      <xdr:rowOff>45544</xdr:rowOff>
    </xdr:to>
    <xdr:sp macro="" textlink="$A$11">
      <xdr:nvSpPr>
        <xdr:cNvPr id="230" name="Rectangle 229">
          <a:extLst>
            <a:ext uri="{FF2B5EF4-FFF2-40B4-BE49-F238E27FC236}">
              <a16:creationId xmlns:a16="http://schemas.microsoft.com/office/drawing/2014/main" id="{A5BEE018-C0A9-4346-A33C-B217048B3182}"/>
            </a:ext>
          </a:extLst>
        </xdr:cNvPr>
        <xdr:cNvSpPr/>
      </xdr:nvSpPr>
      <xdr:spPr>
        <a:xfrm>
          <a:off x="0" y="14874137"/>
          <a:ext cx="1838306" cy="7352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8BA57CC-BD4A-4070-97BB-03E446EA333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691496</xdr:colOff>
      <xdr:row>84</xdr:row>
      <xdr:rowOff>116003</xdr:rowOff>
    </xdr:from>
    <xdr:to>
      <xdr:col>4</xdr:col>
      <xdr:colOff>156172</xdr:colOff>
      <xdr:row>85</xdr:row>
      <xdr:rowOff>90976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B20A24FF-7156-44B4-87E9-33F9D8610B64}"/>
            </a:ext>
          </a:extLst>
        </xdr:cNvPr>
        <xdr:cNvSpPr/>
      </xdr:nvSpPr>
      <xdr:spPr>
        <a:xfrm>
          <a:off x="2272646" y="15317903"/>
          <a:ext cx="1045826" cy="15594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24</xdr:row>
      <xdr:rowOff>15240</xdr:rowOff>
    </xdr:from>
    <xdr:to>
      <xdr:col>6</xdr:col>
      <xdr:colOff>786707</xdr:colOff>
      <xdr:row>28</xdr:row>
      <xdr:rowOff>34058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358E3CEB-BE67-4E4F-893C-9F9AF500B6F7}"/>
            </a:ext>
          </a:extLst>
        </xdr:cNvPr>
        <xdr:cNvSpPr/>
      </xdr:nvSpPr>
      <xdr:spPr>
        <a:xfrm>
          <a:off x="0" y="440436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8</xdr:col>
      <xdr:colOff>7620</xdr:colOff>
      <xdr:row>24</xdr:row>
      <xdr:rowOff>7620</xdr:rowOff>
    </xdr:from>
    <xdr:to>
      <xdr:col>10</xdr:col>
      <xdr:colOff>267316</xdr:colOff>
      <xdr:row>28</xdr:row>
      <xdr:rowOff>17707</xdr:rowOff>
    </xdr:to>
    <xdr:sp macro="" textlink="$I$2">
      <xdr:nvSpPr>
        <xdr:cNvPr id="232" name="Rectangle 231">
          <a:extLst>
            <a:ext uri="{FF2B5EF4-FFF2-40B4-BE49-F238E27FC236}">
              <a16:creationId xmlns:a16="http://schemas.microsoft.com/office/drawing/2014/main" id="{F3520995-D360-4CD0-B878-90F417FEAF0A}"/>
            </a:ext>
          </a:extLst>
        </xdr:cNvPr>
        <xdr:cNvSpPr/>
      </xdr:nvSpPr>
      <xdr:spPr>
        <a:xfrm>
          <a:off x="6347460" y="43967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61A6F4-BB7A-4BD8-8374-C5ED8D84511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26</xdr:row>
      <xdr:rowOff>33980</xdr:rowOff>
    </xdr:from>
    <xdr:to>
      <xdr:col>12</xdr:col>
      <xdr:colOff>168872</xdr:colOff>
      <xdr:row>27</xdr:row>
      <xdr:rowOff>7603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5363732C-3B3D-4B80-A695-050FA6C182D9}"/>
            </a:ext>
          </a:extLst>
        </xdr:cNvPr>
        <xdr:cNvSpPr/>
      </xdr:nvSpPr>
      <xdr:spPr>
        <a:xfrm>
          <a:off x="8635421" y="4812168"/>
          <a:ext cx="1053969" cy="1574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28</xdr:row>
      <xdr:rowOff>77601</xdr:rowOff>
    </xdr:from>
    <xdr:to>
      <xdr:col>10</xdr:col>
      <xdr:colOff>267316</xdr:colOff>
      <xdr:row>32</xdr:row>
      <xdr:rowOff>87688</xdr:rowOff>
    </xdr:to>
    <xdr:sp macro="" textlink="$I$3">
      <xdr:nvSpPr>
        <xdr:cNvPr id="234" name="Rectangle 233">
          <a:extLst>
            <a:ext uri="{FF2B5EF4-FFF2-40B4-BE49-F238E27FC236}">
              <a16:creationId xmlns:a16="http://schemas.microsoft.com/office/drawing/2014/main" id="{4D870231-23AC-41E8-8DF0-B40011BA2FF6}"/>
            </a:ext>
          </a:extLst>
        </xdr:cNvPr>
        <xdr:cNvSpPr/>
      </xdr:nvSpPr>
      <xdr:spPr>
        <a:xfrm>
          <a:off x="6347460" y="51982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95A4B0-B048-4E05-A291-C52C1FD55DB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30</xdr:row>
      <xdr:rowOff>126533</xdr:rowOff>
    </xdr:from>
    <xdr:to>
      <xdr:col>12</xdr:col>
      <xdr:colOff>168872</xdr:colOff>
      <xdr:row>31</xdr:row>
      <xdr:rowOff>100156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F7EE82DC-A07A-4BC5-BCDF-993E75EE3FF6}"/>
            </a:ext>
          </a:extLst>
        </xdr:cNvPr>
        <xdr:cNvSpPr/>
      </xdr:nvSpPr>
      <xdr:spPr>
        <a:xfrm>
          <a:off x="8626456" y="561293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32</xdr:row>
      <xdr:rowOff>161190</xdr:rowOff>
    </xdr:from>
    <xdr:to>
      <xdr:col>10</xdr:col>
      <xdr:colOff>267316</xdr:colOff>
      <xdr:row>36</xdr:row>
      <xdr:rowOff>171277</xdr:rowOff>
    </xdr:to>
    <xdr:sp macro="" textlink="$I$4">
      <xdr:nvSpPr>
        <xdr:cNvPr id="236" name="Rectangle 235">
          <a:extLst>
            <a:ext uri="{FF2B5EF4-FFF2-40B4-BE49-F238E27FC236}">
              <a16:creationId xmlns:a16="http://schemas.microsoft.com/office/drawing/2014/main" id="{E7B91AE7-13A0-4905-92DA-20C6FAAE682C}"/>
            </a:ext>
          </a:extLst>
        </xdr:cNvPr>
        <xdr:cNvSpPr/>
      </xdr:nvSpPr>
      <xdr:spPr>
        <a:xfrm>
          <a:off x="6347460" y="601335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9132B9A-AA39-4B4F-9B9A-BD11D3A9991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35</xdr:row>
      <xdr:rowOff>15644</xdr:rowOff>
    </xdr:from>
    <xdr:to>
      <xdr:col>12</xdr:col>
      <xdr:colOff>168872</xdr:colOff>
      <xdr:row>35</xdr:row>
      <xdr:rowOff>172013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4DB6CB04-4771-485B-B453-3D3D2F4F37ED}"/>
            </a:ext>
          </a:extLst>
        </xdr:cNvPr>
        <xdr:cNvSpPr/>
      </xdr:nvSpPr>
      <xdr:spPr>
        <a:xfrm>
          <a:off x="8635421" y="6447820"/>
          <a:ext cx="1053969" cy="15636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37</xdr:row>
      <xdr:rowOff>9376</xdr:rowOff>
    </xdr:from>
    <xdr:to>
      <xdr:col>10</xdr:col>
      <xdr:colOff>267316</xdr:colOff>
      <xdr:row>41</xdr:row>
      <xdr:rowOff>19462</xdr:rowOff>
    </xdr:to>
    <xdr:sp macro="" textlink="$I$5">
      <xdr:nvSpPr>
        <xdr:cNvPr id="238" name="Rectangle 237">
          <a:extLst>
            <a:ext uri="{FF2B5EF4-FFF2-40B4-BE49-F238E27FC236}">
              <a16:creationId xmlns:a16="http://schemas.microsoft.com/office/drawing/2014/main" id="{183C51DC-FAEF-425F-B678-9A98D74C00BA}"/>
            </a:ext>
          </a:extLst>
        </xdr:cNvPr>
        <xdr:cNvSpPr/>
      </xdr:nvSpPr>
      <xdr:spPr>
        <a:xfrm>
          <a:off x="6347460" y="6775936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248566-D492-4EAB-B51C-19134FEDC07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39</xdr:row>
      <xdr:rowOff>82648</xdr:rowOff>
    </xdr:from>
    <xdr:to>
      <xdr:col>12</xdr:col>
      <xdr:colOff>168872</xdr:colOff>
      <xdr:row>40</xdr:row>
      <xdr:rowOff>56271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50F92B77-8B0D-4A2C-8F6C-E3BA4105CD26}"/>
            </a:ext>
          </a:extLst>
        </xdr:cNvPr>
        <xdr:cNvSpPr/>
      </xdr:nvSpPr>
      <xdr:spPr>
        <a:xfrm>
          <a:off x="8635421" y="7249930"/>
          <a:ext cx="1053969" cy="1574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42</xdr:row>
      <xdr:rowOff>12472</xdr:rowOff>
    </xdr:from>
    <xdr:to>
      <xdr:col>10</xdr:col>
      <xdr:colOff>267316</xdr:colOff>
      <xdr:row>46</xdr:row>
      <xdr:rowOff>22560</xdr:rowOff>
    </xdr:to>
    <xdr:sp macro="" textlink="$I$5">
      <xdr:nvSpPr>
        <xdr:cNvPr id="240" name="Rectangle 239">
          <a:extLst>
            <a:ext uri="{FF2B5EF4-FFF2-40B4-BE49-F238E27FC236}">
              <a16:creationId xmlns:a16="http://schemas.microsoft.com/office/drawing/2014/main" id="{01AFA456-E369-4D39-B324-452BE13D9C0C}"/>
            </a:ext>
          </a:extLst>
        </xdr:cNvPr>
        <xdr:cNvSpPr/>
      </xdr:nvSpPr>
      <xdr:spPr>
        <a:xfrm>
          <a:off x="6354632" y="7731084"/>
          <a:ext cx="1846449" cy="74519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DD8AEEC-73E6-4B47-93BF-57806C1DA14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44</xdr:row>
      <xdr:rowOff>49795</xdr:rowOff>
    </xdr:from>
    <xdr:to>
      <xdr:col>12</xdr:col>
      <xdr:colOff>168872</xdr:colOff>
      <xdr:row>45</xdr:row>
      <xdr:rowOff>22387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72BD9D2E-9BDE-42AD-A3EA-2F38603226CF}"/>
            </a:ext>
          </a:extLst>
        </xdr:cNvPr>
        <xdr:cNvSpPr/>
      </xdr:nvSpPr>
      <xdr:spPr>
        <a:xfrm>
          <a:off x="8626456" y="8096515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46</xdr:row>
      <xdr:rowOff>67376</xdr:rowOff>
    </xdr:from>
    <xdr:to>
      <xdr:col>10</xdr:col>
      <xdr:colOff>267316</xdr:colOff>
      <xdr:row>50</xdr:row>
      <xdr:rowOff>77463</xdr:rowOff>
    </xdr:to>
    <xdr:sp macro="" textlink="$I$6">
      <xdr:nvSpPr>
        <xdr:cNvPr id="242" name="Rectangle 241">
          <a:extLst>
            <a:ext uri="{FF2B5EF4-FFF2-40B4-BE49-F238E27FC236}">
              <a16:creationId xmlns:a16="http://schemas.microsoft.com/office/drawing/2014/main" id="{335AA688-D8B4-4D09-AB69-EF566562545B}"/>
            </a:ext>
          </a:extLst>
        </xdr:cNvPr>
        <xdr:cNvSpPr/>
      </xdr:nvSpPr>
      <xdr:spPr>
        <a:xfrm>
          <a:off x="6354632" y="8521094"/>
          <a:ext cx="1846449" cy="74519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01D092C-3A78-4BDD-AD02-886971436FD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48</xdr:row>
      <xdr:rowOff>113824</xdr:rowOff>
    </xdr:from>
    <xdr:to>
      <xdr:col>12</xdr:col>
      <xdr:colOff>168872</xdr:colOff>
      <xdr:row>49</xdr:row>
      <xdr:rowOff>87447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C763819-4B49-4BAD-BF3A-AA9C3478134B}"/>
            </a:ext>
          </a:extLst>
        </xdr:cNvPr>
        <xdr:cNvSpPr/>
      </xdr:nvSpPr>
      <xdr:spPr>
        <a:xfrm>
          <a:off x="8635421" y="8935095"/>
          <a:ext cx="1053969" cy="15739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50</xdr:row>
      <xdr:rowOff>140207</xdr:rowOff>
    </xdr:from>
    <xdr:to>
      <xdr:col>10</xdr:col>
      <xdr:colOff>267316</xdr:colOff>
      <xdr:row>54</xdr:row>
      <xdr:rowOff>150294</xdr:rowOff>
    </xdr:to>
    <xdr:sp macro="" textlink="$I$7">
      <xdr:nvSpPr>
        <xdr:cNvPr id="244" name="Rectangle 243">
          <a:extLst>
            <a:ext uri="{FF2B5EF4-FFF2-40B4-BE49-F238E27FC236}">
              <a16:creationId xmlns:a16="http://schemas.microsoft.com/office/drawing/2014/main" id="{605EF4F6-3C07-469B-94E8-698686D86DF0}"/>
            </a:ext>
          </a:extLst>
        </xdr:cNvPr>
        <xdr:cNvSpPr/>
      </xdr:nvSpPr>
      <xdr:spPr>
        <a:xfrm>
          <a:off x="6354632" y="9329031"/>
          <a:ext cx="1846449" cy="74519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43242CD-0689-42EE-A5AF-C27585CD9C5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701656</xdr:colOff>
      <xdr:row>53</xdr:row>
      <xdr:rowOff>2592</xdr:rowOff>
    </xdr:from>
    <xdr:to>
      <xdr:col>12</xdr:col>
      <xdr:colOff>168872</xdr:colOff>
      <xdr:row>53</xdr:row>
      <xdr:rowOff>159175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057479FB-AC0B-4E6C-8F4D-3EFC4990FAFB}"/>
            </a:ext>
          </a:extLst>
        </xdr:cNvPr>
        <xdr:cNvSpPr/>
      </xdr:nvSpPr>
      <xdr:spPr>
        <a:xfrm>
          <a:off x="8635421" y="9742745"/>
          <a:ext cx="1053969" cy="1565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54</xdr:row>
      <xdr:rowOff>173963</xdr:rowOff>
    </xdr:from>
    <xdr:to>
      <xdr:col>10</xdr:col>
      <xdr:colOff>267316</xdr:colOff>
      <xdr:row>59</xdr:row>
      <xdr:rowOff>273</xdr:rowOff>
    </xdr:to>
    <xdr:sp macro="" textlink="$I$8">
      <xdr:nvSpPr>
        <xdr:cNvPr id="246" name="Rectangle 245">
          <a:extLst>
            <a:ext uri="{FF2B5EF4-FFF2-40B4-BE49-F238E27FC236}">
              <a16:creationId xmlns:a16="http://schemas.microsoft.com/office/drawing/2014/main" id="{06446BAF-F4C7-4A23-ACEB-4E252B2DAC7A}"/>
            </a:ext>
          </a:extLst>
        </xdr:cNvPr>
        <xdr:cNvSpPr/>
      </xdr:nvSpPr>
      <xdr:spPr>
        <a:xfrm>
          <a:off x="6354632" y="10097892"/>
          <a:ext cx="1846449" cy="74519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401E121-0125-4E82-AA9F-106A4427D0D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57</xdr:row>
      <xdr:rowOff>79066</xdr:rowOff>
    </xdr:from>
    <xdr:to>
      <xdr:col>12</xdr:col>
      <xdr:colOff>168872</xdr:colOff>
      <xdr:row>58</xdr:row>
      <xdr:rowOff>52689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243B1C05-0F89-4631-8F78-9E0C2CD59CCA}"/>
            </a:ext>
          </a:extLst>
        </xdr:cNvPr>
        <xdr:cNvSpPr/>
      </xdr:nvSpPr>
      <xdr:spPr>
        <a:xfrm>
          <a:off x="8635421" y="10554325"/>
          <a:ext cx="1053969" cy="15739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60</xdr:row>
      <xdr:rowOff>5259</xdr:rowOff>
    </xdr:from>
    <xdr:to>
      <xdr:col>10</xdr:col>
      <xdr:colOff>267316</xdr:colOff>
      <xdr:row>64</xdr:row>
      <xdr:rowOff>15346</xdr:rowOff>
    </xdr:to>
    <xdr:sp macro="" textlink="$I$8">
      <xdr:nvSpPr>
        <xdr:cNvPr id="248" name="Rectangle 247">
          <a:extLst>
            <a:ext uri="{FF2B5EF4-FFF2-40B4-BE49-F238E27FC236}">
              <a16:creationId xmlns:a16="http://schemas.microsoft.com/office/drawing/2014/main" id="{37D5E0A9-AB91-4B34-BB5F-D607BADBDAC6}"/>
            </a:ext>
          </a:extLst>
        </xdr:cNvPr>
        <xdr:cNvSpPr/>
      </xdr:nvSpPr>
      <xdr:spPr>
        <a:xfrm>
          <a:off x="6354632" y="11031847"/>
          <a:ext cx="1846449" cy="74519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804DAAA-E828-47A2-89F6-F6144751AA4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62</xdr:row>
      <xdr:rowOff>47387</xdr:rowOff>
    </xdr:from>
    <xdr:to>
      <xdr:col>12</xdr:col>
      <xdr:colOff>168872</xdr:colOff>
      <xdr:row>63</xdr:row>
      <xdr:rowOff>21010</xdr:rowOff>
    </xdr:to>
    <xdr:sp macro="" textlink="">
      <xdr:nvSpPr>
        <xdr:cNvPr id="249" name="Rectangle 248">
          <a:extLst>
            <a:ext uri="{FF2B5EF4-FFF2-40B4-BE49-F238E27FC236}">
              <a16:creationId xmlns:a16="http://schemas.microsoft.com/office/drawing/2014/main" id="{219A5632-70FA-40FA-B211-20F5D29246E7}"/>
            </a:ext>
          </a:extLst>
        </xdr:cNvPr>
        <xdr:cNvSpPr/>
      </xdr:nvSpPr>
      <xdr:spPr>
        <a:xfrm>
          <a:off x="8635421" y="11441528"/>
          <a:ext cx="1053969" cy="1574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64</xdr:row>
      <xdr:rowOff>46392</xdr:rowOff>
    </xdr:from>
    <xdr:to>
      <xdr:col>10</xdr:col>
      <xdr:colOff>267316</xdr:colOff>
      <xdr:row>68</xdr:row>
      <xdr:rowOff>56480</xdr:rowOff>
    </xdr:to>
    <xdr:sp macro="" textlink="$I$9">
      <xdr:nvSpPr>
        <xdr:cNvPr id="250" name="Rectangle 249">
          <a:extLst>
            <a:ext uri="{FF2B5EF4-FFF2-40B4-BE49-F238E27FC236}">
              <a16:creationId xmlns:a16="http://schemas.microsoft.com/office/drawing/2014/main" id="{FB39C721-8130-44F3-8470-A0D5D8ED0EDB}"/>
            </a:ext>
          </a:extLst>
        </xdr:cNvPr>
        <xdr:cNvSpPr/>
      </xdr:nvSpPr>
      <xdr:spPr>
        <a:xfrm>
          <a:off x="6354632" y="11808086"/>
          <a:ext cx="1846449" cy="74519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A7F22D0-02A8-4B01-BD39-4378F129B17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66</xdr:row>
      <xdr:rowOff>134720</xdr:rowOff>
    </xdr:from>
    <xdr:to>
      <xdr:col>12</xdr:col>
      <xdr:colOff>168872</xdr:colOff>
      <xdr:row>67</xdr:row>
      <xdr:rowOff>107446</xdr:rowOff>
    </xdr:to>
    <xdr:sp macro="" textlink="">
      <xdr:nvSpPr>
        <xdr:cNvPr id="251" name="Rectangle 250">
          <a:extLst>
            <a:ext uri="{FF2B5EF4-FFF2-40B4-BE49-F238E27FC236}">
              <a16:creationId xmlns:a16="http://schemas.microsoft.com/office/drawing/2014/main" id="{564169E5-AF48-41FB-9F84-896788E6DF8C}"/>
            </a:ext>
          </a:extLst>
        </xdr:cNvPr>
        <xdr:cNvSpPr/>
      </xdr:nvSpPr>
      <xdr:spPr>
        <a:xfrm>
          <a:off x="8635421" y="12263967"/>
          <a:ext cx="1053969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50</xdr:row>
      <xdr:rowOff>160020</xdr:rowOff>
    </xdr:from>
    <xdr:to>
      <xdr:col>14</xdr:col>
      <xdr:colOff>786707</xdr:colOff>
      <xdr:row>54</xdr:row>
      <xdr:rowOff>152169</xdr:rowOff>
    </xdr:to>
    <xdr:sp macro="" textlink="">
      <xdr:nvSpPr>
        <xdr:cNvPr id="252" name="Rectangle 251">
          <a:extLst>
            <a:ext uri="{FF2B5EF4-FFF2-40B4-BE49-F238E27FC236}">
              <a16:creationId xmlns:a16="http://schemas.microsoft.com/office/drawing/2014/main" id="{C22BECE6-55FA-4C34-B231-A67CE6355548}"/>
            </a:ext>
          </a:extLst>
        </xdr:cNvPr>
        <xdr:cNvSpPr/>
      </xdr:nvSpPr>
      <xdr:spPr>
        <a:xfrm>
          <a:off x="6347460" y="9304020"/>
          <a:ext cx="5533967" cy="723669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(+7s)</a:t>
          </a:r>
        </a:p>
      </xdr:txBody>
    </xdr:sp>
    <xdr:clientData/>
  </xdr:twoCellAnchor>
  <xdr:twoCellAnchor>
    <xdr:from>
      <xdr:col>8</xdr:col>
      <xdr:colOff>7620</xdr:colOff>
      <xdr:row>64</xdr:row>
      <xdr:rowOff>60960</xdr:rowOff>
    </xdr:from>
    <xdr:to>
      <xdr:col>14</xdr:col>
      <xdr:colOff>786707</xdr:colOff>
      <xdr:row>68</xdr:row>
      <xdr:rowOff>53109</xdr:rowOff>
    </xdr:to>
    <xdr:sp macro="" textlink="">
      <xdr:nvSpPr>
        <xdr:cNvPr id="253" name="Rectangle 252">
          <a:extLst>
            <a:ext uri="{FF2B5EF4-FFF2-40B4-BE49-F238E27FC236}">
              <a16:creationId xmlns:a16="http://schemas.microsoft.com/office/drawing/2014/main" id="{D7D9E43E-6203-4451-A10E-B04AACDCC7B3}"/>
            </a:ext>
          </a:extLst>
        </xdr:cNvPr>
        <xdr:cNvSpPr/>
      </xdr:nvSpPr>
      <xdr:spPr>
        <a:xfrm>
          <a:off x="6347460" y="11765280"/>
          <a:ext cx="5533967" cy="723669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(+4s)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</xdr:colOff>
      <xdr:row>60</xdr:row>
      <xdr:rowOff>0</xdr:rowOff>
    </xdr:from>
    <xdr:to>
      <xdr:col>39</xdr:col>
      <xdr:colOff>7621</xdr:colOff>
      <xdr:row>68</xdr:row>
      <xdr:rowOff>51955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6F2CA421-9DE6-4C98-93DA-071FF83A7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9521" y="10972800"/>
          <a:ext cx="5554980" cy="151499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0</xdr:rowOff>
    </xdr:from>
    <xdr:to>
      <xdr:col>39</xdr:col>
      <xdr:colOff>7620</xdr:colOff>
      <xdr:row>59</xdr:row>
      <xdr:rowOff>17122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F34FFC05-30B7-45DF-A93B-592DA23A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9520" y="7680960"/>
          <a:ext cx="5554980" cy="312608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24</xdr:row>
      <xdr:rowOff>0</xdr:rowOff>
    </xdr:from>
    <xdr:to>
      <xdr:col>39</xdr:col>
      <xdr:colOff>0</xdr:colOff>
      <xdr:row>40</xdr:row>
      <xdr:rowOff>181339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DE0014E3-0684-414F-8FFA-18F10ECA0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9520" y="4389120"/>
          <a:ext cx="5547360" cy="31074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7</xdr:col>
      <xdr:colOff>0</xdr:colOff>
      <xdr:row>41</xdr:row>
      <xdr:rowOff>21617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B83CFF6-B304-4672-9960-D7E324E2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89120"/>
          <a:ext cx="5547360" cy="3130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0</xdr:colOff>
      <xdr:row>59</xdr:row>
      <xdr:rowOff>32113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8656020-BE12-4CB5-901B-05277B624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80960"/>
          <a:ext cx="5547360" cy="3141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</xdr:rowOff>
    </xdr:from>
    <xdr:to>
      <xdr:col>7</xdr:col>
      <xdr:colOff>0</xdr:colOff>
      <xdr:row>77</xdr:row>
      <xdr:rowOff>26505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651895E-1318-4B2E-B21D-D997163A5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972801"/>
          <a:ext cx="5547360" cy="3135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</xdr:rowOff>
    </xdr:from>
    <xdr:to>
      <xdr:col>7</xdr:col>
      <xdr:colOff>0</xdr:colOff>
      <xdr:row>95</xdr:row>
      <xdr:rowOff>26505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F19EEE1-95AE-4633-B006-AA6A6A4D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264641"/>
          <a:ext cx="5547360" cy="313546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15</xdr:col>
      <xdr:colOff>7620</xdr:colOff>
      <xdr:row>41</xdr:row>
      <xdr:rowOff>33989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18FC3D0-F2C6-4F62-9238-4C49C0D40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9840" y="4389120"/>
          <a:ext cx="5554980" cy="314294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15</xdr:col>
      <xdr:colOff>7620</xdr:colOff>
      <xdr:row>59</xdr:row>
      <xdr:rowOff>34731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13848E6-AD39-472A-9142-FC612ACA8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39840" y="7680960"/>
          <a:ext cx="5554980" cy="31436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15</xdr:col>
      <xdr:colOff>0</xdr:colOff>
      <xdr:row>77</xdr:row>
      <xdr:rowOff>20895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784F05A4-C060-4D60-9080-90B7DAA21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39840" y="10972800"/>
          <a:ext cx="5547360" cy="312985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15</xdr:col>
      <xdr:colOff>0</xdr:colOff>
      <xdr:row>95</xdr:row>
      <xdr:rowOff>21617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899D92E5-27E5-41F4-984E-2FBBDE8EF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39840" y="14264640"/>
          <a:ext cx="5547360" cy="313057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31</xdr:col>
      <xdr:colOff>0</xdr:colOff>
      <xdr:row>40</xdr:row>
      <xdr:rowOff>176395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5B31D88E-1299-4E9A-9741-50D3C0580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79680" y="4389120"/>
          <a:ext cx="5547360" cy="31024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31</xdr:col>
      <xdr:colOff>0</xdr:colOff>
      <xdr:row>59</xdr:row>
      <xdr:rowOff>49719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69008E05-B179-4FC2-BC3D-EEA038794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79680" y="7680960"/>
          <a:ext cx="5547360" cy="315867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60</xdr:row>
      <xdr:rowOff>0</xdr:rowOff>
    </xdr:from>
    <xdr:to>
      <xdr:col>31</xdr:col>
      <xdr:colOff>0</xdr:colOff>
      <xdr:row>76</xdr:row>
      <xdr:rowOff>181339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8645711-F8DC-4B1B-BF2D-98483FAA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79680" y="10972800"/>
          <a:ext cx="5547360" cy="310741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78</xdr:row>
      <xdr:rowOff>0</xdr:rowOff>
    </xdr:from>
    <xdr:to>
      <xdr:col>31</xdr:col>
      <xdr:colOff>7620</xdr:colOff>
      <xdr:row>86</xdr:row>
      <xdr:rowOff>60644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9F689DB7-CBF2-45F5-9482-FF9336AC5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679680" y="14264640"/>
          <a:ext cx="5554980" cy="1523684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</xdr:row>
      <xdr:rowOff>0</xdr:rowOff>
    </xdr:from>
    <xdr:to>
      <xdr:col>47</xdr:col>
      <xdr:colOff>7620</xdr:colOff>
      <xdr:row>41</xdr:row>
      <xdr:rowOff>17829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1023E1BB-2100-45C5-8F68-62F11A988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359360" y="4389120"/>
          <a:ext cx="5554980" cy="312678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42</xdr:row>
      <xdr:rowOff>1</xdr:rowOff>
    </xdr:from>
    <xdr:to>
      <xdr:col>47</xdr:col>
      <xdr:colOff>0</xdr:colOff>
      <xdr:row>59</xdr:row>
      <xdr:rowOff>36045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560B76DF-88F3-41E5-989B-9EBE9C03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359360" y="7680961"/>
          <a:ext cx="5547360" cy="314500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23</xdr:col>
      <xdr:colOff>7620</xdr:colOff>
      <xdr:row>41</xdr:row>
      <xdr:rowOff>19578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73345686-E4B0-4687-9E8A-C3B9FD63D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679680" y="4389120"/>
          <a:ext cx="5554980" cy="31285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23</xdr:col>
      <xdr:colOff>0</xdr:colOff>
      <xdr:row>59</xdr:row>
      <xdr:rowOff>29678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90215855-5695-4C43-B192-314CA804C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679680" y="7680960"/>
          <a:ext cx="5547360" cy="31386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23</xdr:col>
      <xdr:colOff>0</xdr:colOff>
      <xdr:row>77</xdr:row>
      <xdr:rowOff>21617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952D8776-95D9-4C4E-9882-46B4221A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79680" y="10972800"/>
          <a:ext cx="5547360" cy="3130577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24</xdr:row>
      <xdr:rowOff>7620</xdr:rowOff>
    </xdr:from>
    <xdr:to>
      <xdr:col>2</xdr:col>
      <xdr:colOff>264160</xdr:colOff>
      <xdr:row>28</xdr:row>
      <xdr:rowOff>35213</xdr:rowOff>
    </xdr:to>
    <xdr:sp macro="" textlink="$A$2">
      <xdr:nvSpPr>
        <xdr:cNvPr id="49" name="Rectangle 48">
          <a:extLst>
            <a:ext uri="{FF2B5EF4-FFF2-40B4-BE49-F238E27FC236}">
              <a16:creationId xmlns:a16="http://schemas.microsoft.com/office/drawing/2014/main" id="{C594E6CE-D883-418D-98F1-C901FB947519}"/>
            </a:ext>
          </a:extLst>
        </xdr:cNvPr>
        <xdr:cNvSpPr/>
      </xdr:nvSpPr>
      <xdr:spPr>
        <a:xfrm>
          <a:off x="7620" y="4396740"/>
          <a:ext cx="1841500" cy="7591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3C8DF9-52C0-4BCF-8CEE-D3C7809C87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698500</xdr:colOff>
      <xdr:row>26</xdr:row>
      <xdr:rowOff>41795</xdr:rowOff>
    </xdr:from>
    <xdr:to>
      <xdr:col>4</xdr:col>
      <xdr:colOff>162560</xdr:colOff>
      <xdr:row>27</xdr:row>
      <xdr:rowOff>13889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C36A1020-64CB-4DC6-95D9-E52F0907FAF1}"/>
            </a:ext>
          </a:extLst>
        </xdr:cNvPr>
        <xdr:cNvSpPr/>
      </xdr:nvSpPr>
      <xdr:spPr>
        <a:xfrm>
          <a:off x="2284076" y="4844704"/>
          <a:ext cx="1049636" cy="15682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7620</xdr:colOff>
      <xdr:row>28</xdr:row>
      <xdr:rowOff>58305</xdr:rowOff>
    </xdr:from>
    <xdr:to>
      <xdr:col>2</xdr:col>
      <xdr:colOff>264160</xdr:colOff>
      <xdr:row>32</xdr:row>
      <xdr:rowOff>82666</xdr:rowOff>
    </xdr:to>
    <xdr:sp macro="" textlink="$A$3">
      <xdr:nvSpPr>
        <xdr:cNvPr id="51" name="Rectangle 50">
          <a:extLst>
            <a:ext uri="{FF2B5EF4-FFF2-40B4-BE49-F238E27FC236}">
              <a16:creationId xmlns:a16="http://schemas.microsoft.com/office/drawing/2014/main" id="{A8B00C5B-E76F-47C9-83BD-914E1E4EDA37}"/>
            </a:ext>
          </a:extLst>
        </xdr:cNvPr>
        <xdr:cNvSpPr/>
      </xdr:nvSpPr>
      <xdr:spPr>
        <a:xfrm>
          <a:off x="7620" y="5178945"/>
          <a:ext cx="1841500" cy="75588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4AC59C8-4690-445C-AB41-B25506C4875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698500</xdr:colOff>
      <xdr:row>30</xdr:row>
      <xdr:rowOff>117109</xdr:rowOff>
    </xdr:from>
    <xdr:to>
      <xdr:col>4</xdr:col>
      <xdr:colOff>162560</xdr:colOff>
      <xdr:row>31</xdr:row>
      <xdr:rowOff>89203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924A1801-23C7-4555-A1EF-0125F85AD2A0}"/>
            </a:ext>
          </a:extLst>
        </xdr:cNvPr>
        <xdr:cNvSpPr/>
      </xdr:nvSpPr>
      <xdr:spPr>
        <a:xfrm>
          <a:off x="2283460" y="5603509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7620</xdr:colOff>
      <xdr:row>32</xdr:row>
      <xdr:rowOff>133466</xdr:rowOff>
    </xdr:from>
    <xdr:to>
      <xdr:col>2</xdr:col>
      <xdr:colOff>264160</xdr:colOff>
      <xdr:row>36</xdr:row>
      <xdr:rowOff>148590</xdr:rowOff>
    </xdr:to>
    <xdr:sp macro="" textlink="$A$4">
      <xdr:nvSpPr>
        <xdr:cNvPr id="53" name="Rectangle 52">
          <a:extLst>
            <a:ext uri="{FF2B5EF4-FFF2-40B4-BE49-F238E27FC236}">
              <a16:creationId xmlns:a16="http://schemas.microsoft.com/office/drawing/2014/main" id="{E6465C90-7EC0-4554-A9D8-8D617E301E9F}"/>
            </a:ext>
          </a:extLst>
        </xdr:cNvPr>
        <xdr:cNvSpPr/>
      </xdr:nvSpPr>
      <xdr:spPr>
        <a:xfrm>
          <a:off x="7620" y="5985626"/>
          <a:ext cx="1841500" cy="7466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3A2D8DC-65EF-48C8-ADE2-1C8611166F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698500</xdr:colOff>
      <xdr:row>35</xdr:row>
      <xdr:rowOff>7399</xdr:rowOff>
    </xdr:from>
    <xdr:to>
      <xdr:col>4</xdr:col>
      <xdr:colOff>162560</xdr:colOff>
      <xdr:row>35</xdr:row>
      <xdr:rowOff>163902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3002D53E-3A3F-4801-89A9-D555D7370A46}"/>
            </a:ext>
          </a:extLst>
        </xdr:cNvPr>
        <xdr:cNvSpPr/>
      </xdr:nvSpPr>
      <xdr:spPr>
        <a:xfrm>
          <a:off x="2283460" y="640819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7620</xdr:colOff>
      <xdr:row>36</xdr:row>
      <xdr:rowOff>136290</xdr:rowOff>
    </xdr:from>
    <xdr:to>
      <xdr:col>2</xdr:col>
      <xdr:colOff>264160</xdr:colOff>
      <xdr:row>40</xdr:row>
      <xdr:rowOff>174506</xdr:rowOff>
    </xdr:to>
    <xdr:sp macro="" textlink="$A$5">
      <xdr:nvSpPr>
        <xdr:cNvPr id="55" name="Rectangle 54">
          <a:extLst>
            <a:ext uri="{FF2B5EF4-FFF2-40B4-BE49-F238E27FC236}">
              <a16:creationId xmlns:a16="http://schemas.microsoft.com/office/drawing/2014/main" id="{76402231-F121-4A06-AEF6-628B11D75BCF}"/>
            </a:ext>
          </a:extLst>
        </xdr:cNvPr>
        <xdr:cNvSpPr/>
      </xdr:nvSpPr>
      <xdr:spPr>
        <a:xfrm>
          <a:off x="7620" y="6719970"/>
          <a:ext cx="1841500" cy="76973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D41CDCA-1702-47C2-8765-CC6BE5417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698500</xdr:colOff>
      <xdr:row>39</xdr:row>
      <xdr:rowOff>81867</xdr:rowOff>
    </xdr:from>
    <xdr:to>
      <xdr:col>4</xdr:col>
      <xdr:colOff>162560</xdr:colOff>
      <xdr:row>40</xdr:row>
      <xdr:rowOff>53960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CA15576B-CEB8-4246-97CD-E1F81ECA86C8}"/>
            </a:ext>
          </a:extLst>
        </xdr:cNvPr>
        <xdr:cNvSpPr/>
      </xdr:nvSpPr>
      <xdr:spPr>
        <a:xfrm>
          <a:off x="2283460" y="7214187"/>
          <a:ext cx="1049020" cy="1549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7620</xdr:colOff>
      <xdr:row>42</xdr:row>
      <xdr:rowOff>13335</xdr:rowOff>
    </xdr:from>
    <xdr:to>
      <xdr:col>2</xdr:col>
      <xdr:colOff>264776</xdr:colOff>
      <xdr:row>46</xdr:row>
      <xdr:rowOff>24692</xdr:rowOff>
    </xdr:to>
    <xdr:sp macro="" textlink="$A$5">
      <xdr:nvSpPr>
        <xdr:cNvPr id="57" name="Rectangle 56">
          <a:extLst>
            <a:ext uri="{FF2B5EF4-FFF2-40B4-BE49-F238E27FC236}">
              <a16:creationId xmlns:a16="http://schemas.microsoft.com/office/drawing/2014/main" id="{65EA979A-8C39-4774-B33C-732A518994DB}"/>
            </a:ext>
          </a:extLst>
        </xdr:cNvPr>
        <xdr:cNvSpPr/>
      </xdr:nvSpPr>
      <xdr:spPr>
        <a:xfrm>
          <a:off x="7620" y="7694295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76E83AA-6AE7-49E4-873C-44A2F3FA159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699116</xdr:colOff>
      <xdr:row>44</xdr:row>
      <xdr:rowOff>44199</xdr:rowOff>
    </xdr:from>
    <xdr:to>
      <xdr:col>4</xdr:col>
      <xdr:colOff>163792</xdr:colOff>
      <xdr:row>45</xdr:row>
      <xdr:rowOff>17109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DF231F31-023D-423D-89B1-6A7058D1A9FC}"/>
            </a:ext>
          </a:extLst>
        </xdr:cNvPr>
        <xdr:cNvSpPr/>
      </xdr:nvSpPr>
      <xdr:spPr>
        <a:xfrm>
          <a:off x="2284692" y="8172199"/>
          <a:ext cx="1050252" cy="15763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7620</xdr:colOff>
      <xdr:row>46</xdr:row>
      <xdr:rowOff>59458</xdr:rowOff>
    </xdr:from>
    <xdr:to>
      <xdr:col>2</xdr:col>
      <xdr:colOff>264776</xdr:colOff>
      <xdr:row>50</xdr:row>
      <xdr:rowOff>70816</xdr:rowOff>
    </xdr:to>
    <xdr:sp macro="" textlink="$A$6">
      <xdr:nvSpPr>
        <xdr:cNvPr id="59" name="Rectangle 58">
          <a:extLst>
            <a:ext uri="{FF2B5EF4-FFF2-40B4-BE49-F238E27FC236}">
              <a16:creationId xmlns:a16="http://schemas.microsoft.com/office/drawing/2014/main" id="{45BBB262-A888-42CC-8B99-7AD2541F935C}"/>
            </a:ext>
          </a:extLst>
        </xdr:cNvPr>
        <xdr:cNvSpPr/>
      </xdr:nvSpPr>
      <xdr:spPr>
        <a:xfrm>
          <a:off x="7620" y="8471938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9E1BB39-3DB7-4002-840A-64E93C25AD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699116</xdr:colOff>
      <xdr:row>48</xdr:row>
      <xdr:rowOff>115792</xdr:rowOff>
    </xdr:from>
    <xdr:to>
      <xdr:col>4</xdr:col>
      <xdr:colOff>163792</xdr:colOff>
      <xdr:row>49</xdr:row>
      <xdr:rowOff>89733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393874CE-033D-4181-BC5A-03061F3A8A2B}"/>
            </a:ext>
          </a:extLst>
        </xdr:cNvPr>
        <xdr:cNvSpPr/>
      </xdr:nvSpPr>
      <xdr:spPr>
        <a:xfrm>
          <a:off x="2284692" y="8982701"/>
          <a:ext cx="1050252" cy="15866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7620</xdr:colOff>
      <xdr:row>50</xdr:row>
      <xdr:rowOff>113202</xdr:rowOff>
    </xdr:from>
    <xdr:to>
      <xdr:col>2</xdr:col>
      <xdr:colOff>264776</xdr:colOff>
      <xdr:row>54</xdr:row>
      <xdr:rowOff>124559</xdr:rowOff>
    </xdr:to>
    <xdr:sp macro="" textlink="$A$7">
      <xdr:nvSpPr>
        <xdr:cNvPr id="61" name="Rectangle 60">
          <a:extLst>
            <a:ext uri="{FF2B5EF4-FFF2-40B4-BE49-F238E27FC236}">
              <a16:creationId xmlns:a16="http://schemas.microsoft.com/office/drawing/2014/main" id="{CE4BB4DE-C2B7-4E69-93F2-23BDE0099B8F}"/>
            </a:ext>
          </a:extLst>
        </xdr:cNvPr>
        <xdr:cNvSpPr/>
      </xdr:nvSpPr>
      <xdr:spPr>
        <a:xfrm>
          <a:off x="7620" y="925720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D79F70B-7E9E-48F0-99BA-65421464AA5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699116</xdr:colOff>
      <xdr:row>53</xdr:row>
      <xdr:rowOff>1946</xdr:rowOff>
    </xdr:from>
    <xdr:to>
      <xdr:col>4</xdr:col>
      <xdr:colOff>163792</xdr:colOff>
      <xdr:row>53</xdr:row>
      <xdr:rowOff>159798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78926E6-BBE9-4700-BB11-C1844BABF9CC}"/>
            </a:ext>
          </a:extLst>
        </xdr:cNvPr>
        <xdr:cNvSpPr/>
      </xdr:nvSpPr>
      <xdr:spPr>
        <a:xfrm>
          <a:off x="2284692" y="9792491"/>
          <a:ext cx="1050252" cy="1578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64</xdr:row>
      <xdr:rowOff>67078</xdr:rowOff>
    </xdr:from>
    <xdr:to>
      <xdr:col>2</xdr:col>
      <xdr:colOff>257156</xdr:colOff>
      <xdr:row>68</xdr:row>
      <xdr:rowOff>78436</xdr:rowOff>
    </xdr:to>
    <xdr:sp macro="" textlink="#REF!">
      <xdr:nvSpPr>
        <xdr:cNvPr id="91" name="Rectangle 90">
          <a:extLst>
            <a:ext uri="{FF2B5EF4-FFF2-40B4-BE49-F238E27FC236}">
              <a16:creationId xmlns:a16="http://schemas.microsoft.com/office/drawing/2014/main" id="{9068F328-C98C-4581-8917-A6FA0122918C}"/>
            </a:ext>
          </a:extLst>
        </xdr:cNvPr>
        <xdr:cNvSpPr/>
      </xdr:nvSpPr>
      <xdr:spPr>
        <a:xfrm>
          <a:off x="0" y="11771398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B979A88-A55F-400E-AB5B-2A34DEBAC52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Shoefixer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691496</xdr:colOff>
      <xdr:row>66</xdr:row>
      <xdr:rowOff>123412</xdr:rowOff>
    </xdr:from>
    <xdr:to>
      <xdr:col>4</xdr:col>
      <xdr:colOff>156172</xdr:colOff>
      <xdr:row>67</xdr:row>
      <xdr:rowOff>97353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3AB0589B-F05F-44B1-8802-8C485C48696B}"/>
            </a:ext>
          </a:extLst>
        </xdr:cNvPr>
        <xdr:cNvSpPr/>
      </xdr:nvSpPr>
      <xdr:spPr>
        <a:xfrm>
          <a:off x="2276456" y="12193492"/>
          <a:ext cx="1049636" cy="15682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68</xdr:row>
      <xdr:rowOff>120822</xdr:rowOff>
    </xdr:from>
    <xdr:to>
      <xdr:col>2</xdr:col>
      <xdr:colOff>257156</xdr:colOff>
      <xdr:row>72</xdr:row>
      <xdr:rowOff>132179</xdr:rowOff>
    </xdr:to>
    <xdr:sp macro="" textlink="$A$8">
      <xdr:nvSpPr>
        <xdr:cNvPr id="93" name="Rectangle 92">
          <a:extLst>
            <a:ext uri="{FF2B5EF4-FFF2-40B4-BE49-F238E27FC236}">
              <a16:creationId xmlns:a16="http://schemas.microsoft.com/office/drawing/2014/main" id="{C0DCD4E0-7711-4111-9BB7-5678172E3936}"/>
            </a:ext>
          </a:extLst>
        </xdr:cNvPr>
        <xdr:cNvSpPr/>
      </xdr:nvSpPr>
      <xdr:spPr>
        <a:xfrm>
          <a:off x="0" y="1255666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63B5268-04B8-4D72-8195-C5248ECB42D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691496</xdr:colOff>
      <xdr:row>71</xdr:row>
      <xdr:rowOff>9566</xdr:rowOff>
    </xdr:from>
    <xdr:to>
      <xdr:col>4</xdr:col>
      <xdr:colOff>156172</xdr:colOff>
      <xdr:row>71</xdr:row>
      <xdr:rowOff>167418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9AF46E4D-8479-4F35-96C1-BBE3D49D15E2}"/>
            </a:ext>
          </a:extLst>
        </xdr:cNvPr>
        <xdr:cNvSpPr/>
      </xdr:nvSpPr>
      <xdr:spPr>
        <a:xfrm>
          <a:off x="2276456" y="12994046"/>
          <a:ext cx="1049636" cy="1578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82</xdr:row>
      <xdr:rowOff>52242</xdr:rowOff>
    </xdr:from>
    <xdr:to>
      <xdr:col>2</xdr:col>
      <xdr:colOff>257156</xdr:colOff>
      <xdr:row>86</xdr:row>
      <xdr:rowOff>63599</xdr:rowOff>
    </xdr:to>
    <xdr:sp macro="" textlink="$A$9">
      <xdr:nvSpPr>
        <xdr:cNvPr id="95" name="Rectangle 94">
          <a:extLst>
            <a:ext uri="{FF2B5EF4-FFF2-40B4-BE49-F238E27FC236}">
              <a16:creationId xmlns:a16="http://schemas.microsoft.com/office/drawing/2014/main" id="{31B4D0B6-44CB-4DE3-B834-3A8D1C4EDF82}"/>
            </a:ext>
          </a:extLst>
        </xdr:cNvPr>
        <xdr:cNvSpPr/>
      </xdr:nvSpPr>
      <xdr:spPr>
        <a:xfrm>
          <a:off x="0" y="1504840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9BC3C5C-A215-4529-BD79-478E666E426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691496</xdr:colOff>
      <xdr:row>84</xdr:row>
      <xdr:rowOff>123866</xdr:rowOff>
    </xdr:from>
    <xdr:to>
      <xdr:col>4</xdr:col>
      <xdr:colOff>156172</xdr:colOff>
      <xdr:row>85</xdr:row>
      <xdr:rowOff>98838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5C6998B-0663-4A7A-BAA7-4DBDA38022E0}"/>
            </a:ext>
          </a:extLst>
        </xdr:cNvPr>
        <xdr:cNvSpPr/>
      </xdr:nvSpPr>
      <xdr:spPr>
        <a:xfrm>
          <a:off x="2276456" y="15485786"/>
          <a:ext cx="1049636" cy="1578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90</xdr:row>
      <xdr:rowOff>174162</xdr:rowOff>
    </xdr:from>
    <xdr:to>
      <xdr:col>2</xdr:col>
      <xdr:colOff>257156</xdr:colOff>
      <xdr:row>95</xdr:row>
      <xdr:rowOff>2639</xdr:rowOff>
    </xdr:to>
    <xdr:sp macro="" textlink="$A$10">
      <xdr:nvSpPr>
        <xdr:cNvPr id="97" name="Rectangle 96">
          <a:extLst>
            <a:ext uri="{FF2B5EF4-FFF2-40B4-BE49-F238E27FC236}">
              <a16:creationId xmlns:a16="http://schemas.microsoft.com/office/drawing/2014/main" id="{6CB40B64-CE73-4AD4-B808-6944F8C1FFD8}"/>
            </a:ext>
          </a:extLst>
        </xdr:cNvPr>
        <xdr:cNvSpPr/>
      </xdr:nvSpPr>
      <xdr:spPr>
        <a:xfrm>
          <a:off x="0" y="1663336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A928A4B-2136-4967-B6ED-71D16015F85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691496</xdr:colOff>
      <xdr:row>93</xdr:row>
      <xdr:rowOff>85766</xdr:rowOff>
    </xdr:from>
    <xdr:to>
      <xdr:col>4</xdr:col>
      <xdr:colOff>156172</xdr:colOff>
      <xdr:row>94</xdr:row>
      <xdr:rowOff>60738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5DDCBFEA-C8F3-4A77-A76F-AECDA90BAE86}"/>
            </a:ext>
          </a:extLst>
        </xdr:cNvPr>
        <xdr:cNvSpPr/>
      </xdr:nvSpPr>
      <xdr:spPr>
        <a:xfrm>
          <a:off x="2276456" y="17093606"/>
          <a:ext cx="1049636" cy="1578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181378</xdr:rowOff>
    </xdr:from>
    <xdr:to>
      <xdr:col>2</xdr:col>
      <xdr:colOff>257156</xdr:colOff>
      <xdr:row>59</xdr:row>
      <xdr:rowOff>9856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75CE7A21-986A-486A-A136-EB9CB490C3FD}"/>
            </a:ext>
          </a:extLst>
        </xdr:cNvPr>
        <xdr:cNvSpPr/>
      </xdr:nvSpPr>
      <xdr:spPr>
        <a:xfrm>
          <a:off x="0" y="10056898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60</xdr:row>
      <xdr:rowOff>13738</xdr:rowOff>
    </xdr:from>
    <xdr:to>
      <xdr:col>2</xdr:col>
      <xdr:colOff>257156</xdr:colOff>
      <xdr:row>64</xdr:row>
      <xdr:rowOff>25096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E91E459C-BBD8-45E6-B477-A2072B7B84EA}"/>
            </a:ext>
          </a:extLst>
        </xdr:cNvPr>
        <xdr:cNvSpPr/>
      </xdr:nvSpPr>
      <xdr:spPr>
        <a:xfrm>
          <a:off x="0" y="10986538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73</xdr:row>
      <xdr:rowOff>0</xdr:rowOff>
    </xdr:from>
    <xdr:to>
      <xdr:col>2</xdr:col>
      <xdr:colOff>257156</xdr:colOff>
      <xdr:row>77</xdr:row>
      <xdr:rowOff>11358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7575BE2F-894B-4599-B909-3B1E8E91AA4A}"/>
            </a:ext>
          </a:extLst>
        </xdr:cNvPr>
        <xdr:cNvSpPr/>
      </xdr:nvSpPr>
      <xdr:spPr>
        <a:xfrm>
          <a:off x="0" y="1335024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78</xdr:row>
      <xdr:rowOff>15240</xdr:rowOff>
    </xdr:from>
    <xdr:to>
      <xdr:col>2</xdr:col>
      <xdr:colOff>257156</xdr:colOff>
      <xdr:row>82</xdr:row>
      <xdr:rowOff>26598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C72EFFDE-6611-4E9C-AED9-6DEB2188EBA2}"/>
            </a:ext>
          </a:extLst>
        </xdr:cNvPr>
        <xdr:cNvSpPr/>
      </xdr:nvSpPr>
      <xdr:spPr>
        <a:xfrm>
          <a:off x="0" y="1427988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86</xdr:row>
      <xdr:rowOff>152400</xdr:rowOff>
    </xdr:from>
    <xdr:to>
      <xdr:col>2</xdr:col>
      <xdr:colOff>257156</xdr:colOff>
      <xdr:row>90</xdr:row>
      <xdr:rowOff>163758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EA33CD98-3C82-4B7C-BE0E-ECB61C3B81B0}"/>
            </a:ext>
          </a:extLst>
        </xdr:cNvPr>
        <xdr:cNvSpPr/>
      </xdr:nvSpPr>
      <xdr:spPr>
        <a:xfrm>
          <a:off x="0" y="1588008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7620</xdr:colOff>
      <xdr:row>24</xdr:row>
      <xdr:rowOff>7620</xdr:rowOff>
    </xdr:from>
    <xdr:to>
      <xdr:col>10</xdr:col>
      <xdr:colOff>267316</xdr:colOff>
      <xdr:row>28</xdr:row>
      <xdr:rowOff>17707</xdr:rowOff>
    </xdr:to>
    <xdr:sp macro="" textlink="$I$2">
      <xdr:nvSpPr>
        <xdr:cNvPr id="104" name="Rectangle 103">
          <a:extLst>
            <a:ext uri="{FF2B5EF4-FFF2-40B4-BE49-F238E27FC236}">
              <a16:creationId xmlns:a16="http://schemas.microsoft.com/office/drawing/2014/main" id="{8481F6BE-8669-46DD-B87A-44187DC4260B}"/>
            </a:ext>
          </a:extLst>
        </xdr:cNvPr>
        <xdr:cNvSpPr/>
      </xdr:nvSpPr>
      <xdr:spPr>
        <a:xfrm>
          <a:off x="6347460" y="43967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61A6F4-BB7A-4BD8-8374-C5ED8D84511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26</xdr:row>
      <xdr:rowOff>42944</xdr:rowOff>
    </xdr:from>
    <xdr:to>
      <xdr:col>12</xdr:col>
      <xdr:colOff>168872</xdr:colOff>
      <xdr:row>27</xdr:row>
      <xdr:rowOff>16567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14F6BC7F-9B68-4EFC-935F-3919C820F13A}"/>
            </a:ext>
          </a:extLst>
        </xdr:cNvPr>
        <xdr:cNvSpPr/>
      </xdr:nvSpPr>
      <xdr:spPr>
        <a:xfrm>
          <a:off x="8626456" y="479782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28</xdr:row>
      <xdr:rowOff>77601</xdr:rowOff>
    </xdr:from>
    <xdr:to>
      <xdr:col>10</xdr:col>
      <xdr:colOff>267316</xdr:colOff>
      <xdr:row>32</xdr:row>
      <xdr:rowOff>87688</xdr:rowOff>
    </xdr:to>
    <xdr:sp macro="" textlink="$I$3">
      <xdr:nvSpPr>
        <xdr:cNvPr id="106" name="Rectangle 105">
          <a:extLst>
            <a:ext uri="{FF2B5EF4-FFF2-40B4-BE49-F238E27FC236}">
              <a16:creationId xmlns:a16="http://schemas.microsoft.com/office/drawing/2014/main" id="{35B6EDB6-1C36-4E0A-86E7-EB39C90C28BC}"/>
            </a:ext>
          </a:extLst>
        </xdr:cNvPr>
        <xdr:cNvSpPr/>
      </xdr:nvSpPr>
      <xdr:spPr>
        <a:xfrm>
          <a:off x="6347460" y="51982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95A4B0-B048-4E05-A291-C52C1FD55DB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30</xdr:row>
      <xdr:rowOff>126533</xdr:rowOff>
    </xdr:from>
    <xdr:to>
      <xdr:col>12</xdr:col>
      <xdr:colOff>168872</xdr:colOff>
      <xdr:row>31</xdr:row>
      <xdr:rowOff>100156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1F01809-5B59-4698-8B9A-66E5BAF10231}"/>
            </a:ext>
          </a:extLst>
        </xdr:cNvPr>
        <xdr:cNvSpPr/>
      </xdr:nvSpPr>
      <xdr:spPr>
        <a:xfrm>
          <a:off x="8626456" y="561293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32</xdr:row>
      <xdr:rowOff>161190</xdr:rowOff>
    </xdr:from>
    <xdr:to>
      <xdr:col>10</xdr:col>
      <xdr:colOff>267316</xdr:colOff>
      <xdr:row>36</xdr:row>
      <xdr:rowOff>171277</xdr:rowOff>
    </xdr:to>
    <xdr:sp macro="" textlink="$I$4">
      <xdr:nvSpPr>
        <xdr:cNvPr id="108" name="Rectangle 107">
          <a:extLst>
            <a:ext uri="{FF2B5EF4-FFF2-40B4-BE49-F238E27FC236}">
              <a16:creationId xmlns:a16="http://schemas.microsoft.com/office/drawing/2014/main" id="{4BFABB43-A28A-458C-82DB-FFE5A1ECA108}"/>
            </a:ext>
          </a:extLst>
        </xdr:cNvPr>
        <xdr:cNvSpPr/>
      </xdr:nvSpPr>
      <xdr:spPr>
        <a:xfrm>
          <a:off x="6347460" y="601335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9132B9A-AA39-4B4F-9B9A-BD11D3A9991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35</xdr:row>
      <xdr:rowOff>13850</xdr:rowOff>
    </xdr:from>
    <xdr:to>
      <xdr:col>12</xdr:col>
      <xdr:colOff>168872</xdr:colOff>
      <xdr:row>35</xdr:row>
      <xdr:rowOff>169322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A01EF1A8-8531-4BF8-9343-826D80791A14}"/>
            </a:ext>
          </a:extLst>
        </xdr:cNvPr>
        <xdr:cNvSpPr/>
      </xdr:nvSpPr>
      <xdr:spPr>
        <a:xfrm>
          <a:off x="8626456" y="641465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22860</xdr:colOff>
      <xdr:row>46</xdr:row>
      <xdr:rowOff>53340</xdr:rowOff>
    </xdr:from>
    <xdr:to>
      <xdr:col>10</xdr:col>
      <xdr:colOff>282556</xdr:colOff>
      <xdr:row>50</xdr:row>
      <xdr:rowOff>63427</xdr:rowOff>
    </xdr:to>
    <xdr:sp macro="" textlink="$I$5">
      <xdr:nvSpPr>
        <xdr:cNvPr id="110" name="Rectangle 109">
          <a:extLst>
            <a:ext uri="{FF2B5EF4-FFF2-40B4-BE49-F238E27FC236}">
              <a16:creationId xmlns:a16="http://schemas.microsoft.com/office/drawing/2014/main" id="{81D4B518-349A-4EC2-BE2F-DFE40FF3FB58}"/>
            </a:ext>
          </a:extLst>
        </xdr:cNvPr>
        <xdr:cNvSpPr/>
      </xdr:nvSpPr>
      <xdr:spPr>
        <a:xfrm>
          <a:off x="6362700" y="846582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301A955-2D2F-4BD6-87AD-D2A8B0E746F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716896</xdr:colOff>
      <xdr:row>48</xdr:row>
      <xdr:rowOff>126764</xdr:rowOff>
    </xdr:from>
    <xdr:to>
      <xdr:col>12</xdr:col>
      <xdr:colOff>184112</xdr:colOff>
      <xdr:row>49</xdr:row>
      <xdr:rowOff>100387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C1440488-BE4E-40B8-895F-3BEB723C52D1}"/>
            </a:ext>
          </a:extLst>
        </xdr:cNvPr>
        <xdr:cNvSpPr/>
      </xdr:nvSpPr>
      <xdr:spPr>
        <a:xfrm>
          <a:off x="8641696" y="890500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22860</xdr:colOff>
      <xdr:row>50</xdr:row>
      <xdr:rowOff>123321</xdr:rowOff>
    </xdr:from>
    <xdr:to>
      <xdr:col>10</xdr:col>
      <xdr:colOff>282556</xdr:colOff>
      <xdr:row>54</xdr:row>
      <xdr:rowOff>133408</xdr:rowOff>
    </xdr:to>
    <xdr:sp macro="" textlink="$I$6">
      <xdr:nvSpPr>
        <xdr:cNvPr id="112" name="Rectangle 111">
          <a:extLst>
            <a:ext uri="{FF2B5EF4-FFF2-40B4-BE49-F238E27FC236}">
              <a16:creationId xmlns:a16="http://schemas.microsoft.com/office/drawing/2014/main" id="{6BE9A4E5-CAF3-45F5-8658-D35792000B90}"/>
            </a:ext>
          </a:extLst>
        </xdr:cNvPr>
        <xdr:cNvSpPr/>
      </xdr:nvSpPr>
      <xdr:spPr>
        <a:xfrm>
          <a:off x="6362700" y="926732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803985-9EC6-4EA2-A937-56FC5D0D71F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716896</xdr:colOff>
      <xdr:row>53</xdr:row>
      <xdr:rowOff>12233</xdr:rowOff>
    </xdr:from>
    <xdr:to>
      <xdr:col>12</xdr:col>
      <xdr:colOff>184112</xdr:colOff>
      <xdr:row>53</xdr:row>
      <xdr:rowOff>168736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786F5566-594D-47B8-B06D-99721AFD0702}"/>
            </a:ext>
          </a:extLst>
        </xdr:cNvPr>
        <xdr:cNvSpPr/>
      </xdr:nvSpPr>
      <xdr:spPr>
        <a:xfrm>
          <a:off x="8641696" y="970487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22860</xdr:colOff>
      <xdr:row>55</xdr:row>
      <xdr:rowOff>24030</xdr:rowOff>
    </xdr:from>
    <xdr:to>
      <xdr:col>10</xdr:col>
      <xdr:colOff>282556</xdr:colOff>
      <xdr:row>59</xdr:row>
      <xdr:rowOff>34117</xdr:rowOff>
    </xdr:to>
    <xdr:sp macro="" textlink="$I$7">
      <xdr:nvSpPr>
        <xdr:cNvPr id="114" name="Rectangle 113">
          <a:extLst>
            <a:ext uri="{FF2B5EF4-FFF2-40B4-BE49-F238E27FC236}">
              <a16:creationId xmlns:a16="http://schemas.microsoft.com/office/drawing/2014/main" id="{1BB64528-9FAE-4AC0-BC75-4C990164EB74}"/>
            </a:ext>
          </a:extLst>
        </xdr:cNvPr>
        <xdr:cNvSpPr/>
      </xdr:nvSpPr>
      <xdr:spPr>
        <a:xfrm>
          <a:off x="6362700" y="1008243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5AB1BE6-B776-46F6-9EAE-C70EA4AEABE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716896</xdr:colOff>
      <xdr:row>57</xdr:row>
      <xdr:rowOff>90050</xdr:rowOff>
    </xdr:from>
    <xdr:to>
      <xdr:col>12</xdr:col>
      <xdr:colOff>184112</xdr:colOff>
      <xdr:row>58</xdr:row>
      <xdr:rowOff>62642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35462FD7-D509-497F-A65C-B6976012B9B2}"/>
            </a:ext>
          </a:extLst>
        </xdr:cNvPr>
        <xdr:cNvSpPr/>
      </xdr:nvSpPr>
      <xdr:spPr>
        <a:xfrm>
          <a:off x="8641696" y="1051421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15240</xdr:colOff>
      <xdr:row>60</xdr:row>
      <xdr:rowOff>9021</xdr:rowOff>
    </xdr:from>
    <xdr:to>
      <xdr:col>10</xdr:col>
      <xdr:colOff>274936</xdr:colOff>
      <xdr:row>64</xdr:row>
      <xdr:rowOff>19108</xdr:rowOff>
    </xdr:to>
    <xdr:sp macro="" textlink="$I$7">
      <xdr:nvSpPr>
        <xdr:cNvPr id="116" name="Rectangle 115">
          <a:extLst>
            <a:ext uri="{FF2B5EF4-FFF2-40B4-BE49-F238E27FC236}">
              <a16:creationId xmlns:a16="http://schemas.microsoft.com/office/drawing/2014/main" id="{4AEE35D4-D7AE-40C2-A7F7-E3356FAEB7B4}"/>
            </a:ext>
          </a:extLst>
        </xdr:cNvPr>
        <xdr:cNvSpPr/>
      </xdr:nvSpPr>
      <xdr:spPr>
        <a:xfrm>
          <a:off x="6355080" y="1098182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0681DA-6DD8-4B56-8AFA-7EFBF640EEE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709276</xdr:colOff>
      <xdr:row>62</xdr:row>
      <xdr:rowOff>57953</xdr:rowOff>
    </xdr:from>
    <xdr:to>
      <xdr:col>12</xdr:col>
      <xdr:colOff>176492</xdr:colOff>
      <xdr:row>63</xdr:row>
      <xdr:rowOff>31576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7A726E4A-462D-46CA-A713-1303D25479E7}"/>
            </a:ext>
          </a:extLst>
        </xdr:cNvPr>
        <xdr:cNvSpPr/>
      </xdr:nvSpPr>
      <xdr:spPr>
        <a:xfrm>
          <a:off x="8634076" y="1139651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15240</xdr:colOff>
      <xdr:row>64</xdr:row>
      <xdr:rowOff>69750</xdr:rowOff>
    </xdr:from>
    <xdr:to>
      <xdr:col>10</xdr:col>
      <xdr:colOff>274936</xdr:colOff>
      <xdr:row>68</xdr:row>
      <xdr:rowOff>79837</xdr:rowOff>
    </xdr:to>
    <xdr:sp macro="" textlink="$I$8">
      <xdr:nvSpPr>
        <xdr:cNvPr id="118" name="Rectangle 117">
          <a:extLst>
            <a:ext uri="{FF2B5EF4-FFF2-40B4-BE49-F238E27FC236}">
              <a16:creationId xmlns:a16="http://schemas.microsoft.com/office/drawing/2014/main" id="{36D72B88-CA5B-453D-862C-86AC2A5D6846}"/>
            </a:ext>
          </a:extLst>
        </xdr:cNvPr>
        <xdr:cNvSpPr/>
      </xdr:nvSpPr>
      <xdr:spPr>
        <a:xfrm>
          <a:off x="6355080" y="1177407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CCC22F2-EAE1-4186-8AEA-802097918F3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709276</xdr:colOff>
      <xdr:row>66</xdr:row>
      <xdr:rowOff>112910</xdr:rowOff>
    </xdr:from>
    <xdr:to>
      <xdr:col>12</xdr:col>
      <xdr:colOff>176492</xdr:colOff>
      <xdr:row>67</xdr:row>
      <xdr:rowOff>85502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FBAC05CE-4227-4EC5-9602-EBCB5193B569}"/>
            </a:ext>
          </a:extLst>
        </xdr:cNvPr>
        <xdr:cNvSpPr/>
      </xdr:nvSpPr>
      <xdr:spPr>
        <a:xfrm>
          <a:off x="8634076" y="1218299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82</xdr:row>
      <xdr:rowOff>54741</xdr:rowOff>
    </xdr:from>
    <xdr:to>
      <xdr:col>10</xdr:col>
      <xdr:colOff>267316</xdr:colOff>
      <xdr:row>86</xdr:row>
      <xdr:rowOff>64828</xdr:rowOff>
    </xdr:to>
    <xdr:sp macro="" textlink="$I$9">
      <xdr:nvSpPr>
        <xdr:cNvPr id="120" name="Rectangle 119">
          <a:extLst>
            <a:ext uri="{FF2B5EF4-FFF2-40B4-BE49-F238E27FC236}">
              <a16:creationId xmlns:a16="http://schemas.microsoft.com/office/drawing/2014/main" id="{C63B89AF-E5D5-4666-9789-0FD2ECC13699}"/>
            </a:ext>
          </a:extLst>
        </xdr:cNvPr>
        <xdr:cNvSpPr/>
      </xdr:nvSpPr>
      <xdr:spPr>
        <a:xfrm>
          <a:off x="6347460" y="1505090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761AA47-8070-4627-8F4F-B435797E2AD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84</xdr:row>
      <xdr:rowOff>118913</xdr:rowOff>
    </xdr:from>
    <xdr:to>
      <xdr:col>12</xdr:col>
      <xdr:colOff>168872</xdr:colOff>
      <xdr:row>85</xdr:row>
      <xdr:rowOff>92536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F7BF06B0-02D8-4BE9-9FDE-6FAB46FE081B}"/>
            </a:ext>
          </a:extLst>
        </xdr:cNvPr>
        <xdr:cNvSpPr/>
      </xdr:nvSpPr>
      <xdr:spPr>
        <a:xfrm>
          <a:off x="8626456" y="1548083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86</xdr:row>
      <xdr:rowOff>115470</xdr:rowOff>
    </xdr:from>
    <xdr:to>
      <xdr:col>10</xdr:col>
      <xdr:colOff>267316</xdr:colOff>
      <xdr:row>90</xdr:row>
      <xdr:rowOff>125557</xdr:rowOff>
    </xdr:to>
    <xdr:sp macro="" textlink="$I$10">
      <xdr:nvSpPr>
        <xdr:cNvPr id="122" name="Rectangle 121">
          <a:extLst>
            <a:ext uri="{FF2B5EF4-FFF2-40B4-BE49-F238E27FC236}">
              <a16:creationId xmlns:a16="http://schemas.microsoft.com/office/drawing/2014/main" id="{2B78FB06-7D12-45F4-8EE1-BB40438CCA2F}"/>
            </a:ext>
          </a:extLst>
        </xdr:cNvPr>
        <xdr:cNvSpPr/>
      </xdr:nvSpPr>
      <xdr:spPr>
        <a:xfrm>
          <a:off x="6347460" y="1584315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3BB2250-A539-40C3-A2B3-A4C587A48AA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89</xdr:row>
      <xdr:rowOff>13850</xdr:rowOff>
    </xdr:from>
    <xdr:to>
      <xdr:col>12</xdr:col>
      <xdr:colOff>168872</xdr:colOff>
      <xdr:row>89</xdr:row>
      <xdr:rowOff>169322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82907978-50DE-46BD-A5A9-DF57E374D9E4}"/>
            </a:ext>
          </a:extLst>
        </xdr:cNvPr>
        <xdr:cNvSpPr/>
      </xdr:nvSpPr>
      <xdr:spPr>
        <a:xfrm>
          <a:off x="8626456" y="1629017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15240</xdr:colOff>
      <xdr:row>91</xdr:row>
      <xdr:rowOff>0</xdr:rowOff>
    </xdr:from>
    <xdr:to>
      <xdr:col>10</xdr:col>
      <xdr:colOff>272396</xdr:colOff>
      <xdr:row>95</xdr:row>
      <xdr:rowOff>11358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B902FAB9-E4BE-4CFE-B31C-61A11415FF11}"/>
            </a:ext>
          </a:extLst>
        </xdr:cNvPr>
        <xdr:cNvSpPr/>
      </xdr:nvSpPr>
      <xdr:spPr>
        <a:xfrm>
          <a:off x="6355080" y="1664208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15240</xdr:colOff>
      <xdr:row>78</xdr:row>
      <xdr:rowOff>15240</xdr:rowOff>
    </xdr:from>
    <xdr:to>
      <xdr:col>10</xdr:col>
      <xdr:colOff>272396</xdr:colOff>
      <xdr:row>82</xdr:row>
      <xdr:rowOff>26598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72B91EA5-104E-44C9-BA86-AABB62A17E7F}"/>
            </a:ext>
          </a:extLst>
        </xdr:cNvPr>
        <xdr:cNvSpPr/>
      </xdr:nvSpPr>
      <xdr:spPr>
        <a:xfrm>
          <a:off x="6355080" y="1427988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15240</xdr:colOff>
      <xdr:row>72</xdr:row>
      <xdr:rowOff>175260</xdr:rowOff>
    </xdr:from>
    <xdr:to>
      <xdr:col>10</xdr:col>
      <xdr:colOff>272396</xdr:colOff>
      <xdr:row>77</xdr:row>
      <xdr:rowOff>3738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521C708F-0C7B-4598-BB42-9F6AB2A2F4F0}"/>
            </a:ext>
          </a:extLst>
        </xdr:cNvPr>
        <xdr:cNvSpPr/>
      </xdr:nvSpPr>
      <xdr:spPr>
        <a:xfrm>
          <a:off x="6355080" y="1334262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15240</xdr:colOff>
      <xdr:row>68</xdr:row>
      <xdr:rowOff>137160</xdr:rowOff>
    </xdr:from>
    <xdr:to>
      <xdr:col>10</xdr:col>
      <xdr:colOff>272396</xdr:colOff>
      <xdr:row>72</xdr:row>
      <xdr:rowOff>148518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7CC6EDAB-AC8D-4C25-AD17-3668208906C3}"/>
            </a:ext>
          </a:extLst>
        </xdr:cNvPr>
        <xdr:cNvSpPr/>
      </xdr:nvSpPr>
      <xdr:spPr>
        <a:xfrm>
          <a:off x="6355080" y="1257300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15240</xdr:colOff>
      <xdr:row>37</xdr:row>
      <xdr:rowOff>7620</xdr:rowOff>
    </xdr:from>
    <xdr:to>
      <xdr:col>10</xdr:col>
      <xdr:colOff>272396</xdr:colOff>
      <xdr:row>41</xdr:row>
      <xdr:rowOff>18978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30C0C472-0928-4B4A-96AB-31139845EE86}"/>
            </a:ext>
          </a:extLst>
        </xdr:cNvPr>
        <xdr:cNvSpPr/>
      </xdr:nvSpPr>
      <xdr:spPr>
        <a:xfrm>
          <a:off x="6355080" y="677418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15240</xdr:colOff>
      <xdr:row>42</xdr:row>
      <xdr:rowOff>15240</xdr:rowOff>
    </xdr:from>
    <xdr:to>
      <xdr:col>10</xdr:col>
      <xdr:colOff>272396</xdr:colOff>
      <xdr:row>46</xdr:row>
      <xdr:rowOff>26598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DE5172E-8794-432A-914E-54078848B2AF}"/>
            </a:ext>
          </a:extLst>
        </xdr:cNvPr>
        <xdr:cNvSpPr/>
      </xdr:nvSpPr>
      <xdr:spPr>
        <a:xfrm>
          <a:off x="6355080" y="769620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698500</xdr:colOff>
      <xdr:row>39</xdr:row>
      <xdr:rowOff>75979</xdr:rowOff>
    </xdr:from>
    <xdr:to>
      <xdr:col>12</xdr:col>
      <xdr:colOff>162560</xdr:colOff>
      <xdr:row>40</xdr:row>
      <xdr:rowOff>49602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208FE969-D6CA-4F73-BC3C-8B3B260ACE6D}"/>
            </a:ext>
          </a:extLst>
        </xdr:cNvPr>
        <xdr:cNvSpPr/>
      </xdr:nvSpPr>
      <xdr:spPr>
        <a:xfrm>
          <a:off x="8623300" y="720829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706120</xdr:colOff>
      <xdr:row>44</xdr:row>
      <xdr:rowOff>53119</xdr:rowOff>
    </xdr:from>
    <xdr:to>
      <xdr:col>12</xdr:col>
      <xdr:colOff>170180</xdr:colOff>
      <xdr:row>45</xdr:row>
      <xdr:rowOff>26742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5418A768-44B4-4AA3-B38A-F2D7148B86D4}"/>
            </a:ext>
          </a:extLst>
        </xdr:cNvPr>
        <xdr:cNvSpPr/>
      </xdr:nvSpPr>
      <xdr:spPr>
        <a:xfrm>
          <a:off x="8630920" y="809983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693178</xdr:colOff>
      <xdr:row>70</xdr:row>
      <xdr:rowOff>179958</xdr:rowOff>
    </xdr:from>
    <xdr:to>
      <xdr:col>12</xdr:col>
      <xdr:colOff>155464</xdr:colOff>
      <xdr:row>71</xdr:row>
      <xdr:rowOff>153581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95E91D2A-C9AB-4405-9848-10A21815947E}"/>
            </a:ext>
          </a:extLst>
        </xdr:cNvPr>
        <xdr:cNvSpPr/>
      </xdr:nvSpPr>
      <xdr:spPr>
        <a:xfrm>
          <a:off x="8635718" y="12879958"/>
          <a:ext cx="1050794" cy="1550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693178</xdr:colOff>
      <xdr:row>70</xdr:row>
      <xdr:rowOff>179958</xdr:rowOff>
    </xdr:from>
    <xdr:to>
      <xdr:col>12</xdr:col>
      <xdr:colOff>157238</xdr:colOff>
      <xdr:row>71</xdr:row>
      <xdr:rowOff>155032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3CCAD486-28ED-40C9-A7F8-081D8241E2E8}"/>
            </a:ext>
          </a:extLst>
        </xdr:cNvPr>
        <xdr:cNvSpPr/>
      </xdr:nvSpPr>
      <xdr:spPr>
        <a:xfrm>
          <a:off x="8635718" y="12879958"/>
          <a:ext cx="1052568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668181</xdr:colOff>
      <xdr:row>75</xdr:row>
      <xdr:rowOff>78358</xdr:rowOff>
    </xdr:from>
    <xdr:to>
      <xdr:col>12</xdr:col>
      <xdr:colOff>132241</xdr:colOff>
      <xdr:row>76</xdr:row>
      <xdr:rowOff>53433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995CFE72-CF6F-46DF-BA51-529F3690DC73}"/>
            </a:ext>
          </a:extLst>
        </xdr:cNvPr>
        <xdr:cNvSpPr/>
      </xdr:nvSpPr>
      <xdr:spPr>
        <a:xfrm>
          <a:off x="8610721" y="13685501"/>
          <a:ext cx="1052568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639153</xdr:colOff>
      <xdr:row>80</xdr:row>
      <xdr:rowOff>57392</xdr:rowOff>
    </xdr:from>
    <xdr:to>
      <xdr:col>12</xdr:col>
      <xdr:colOff>103213</xdr:colOff>
      <xdr:row>81</xdr:row>
      <xdr:rowOff>32467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01E1CDA0-565E-4BEA-B5C6-D53142D6D25D}"/>
            </a:ext>
          </a:extLst>
        </xdr:cNvPr>
        <xdr:cNvSpPr/>
      </xdr:nvSpPr>
      <xdr:spPr>
        <a:xfrm>
          <a:off x="8581693" y="14571678"/>
          <a:ext cx="1052568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702855</xdr:colOff>
      <xdr:row>93</xdr:row>
      <xdr:rowOff>88840</xdr:rowOff>
    </xdr:from>
    <xdr:to>
      <xdr:col>12</xdr:col>
      <xdr:colOff>166915</xdr:colOff>
      <xdr:row>94</xdr:row>
      <xdr:rowOff>63914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C7D31C38-D5A0-49D6-8D89-191F019189D7}"/>
            </a:ext>
          </a:extLst>
        </xdr:cNvPr>
        <xdr:cNvSpPr/>
      </xdr:nvSpPr>
      <xdr:spPr>
        <a:xfrm>
          <a:off x="8645395" y="16961697"/>
          <a:ext cx="1052568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720595</xdr:colOff>
      <xdr:row>89</xdr:row>
      <xdr:rowOff>24277</xdr:rowOff>
    </xdr:from>
    <xdr:to>
      <xdr:col>4</xdr:col>
      <xdr:colOff>184655</xdr:colOff>
      <xdr:row>89</xdr:row>
      <xdr:rowOff>180780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385E3C61-791C-49E4-AECB-40FC028858F7}"/>
            </a:ext>
          </a:extLst>
        </xdr:cNvPr>
        <xdr:cNvSpPr/>
      </xdr:nvSpPr>
      <xdr:spPr>
        <a:xfrm>
          <a:off x="2307657" y="16394139"/>
          <a:ext cx="1051122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647022</xdr:colOff>
      <xdr:row>80</xdr:row>
      <xdr:rowOff>71573</xdr:rowOff>
    </xdr:from>
    <xdr:to>
      <xdr:col>4</xdr:col>
      <xdr:colOff>111082</xdr:colOff>
      <xdr:row>81</xdr:row>
      <xdr:rowOff>44145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86988A77-26A3-450B-82C8-CD651A2278E1}"/>
            </a:ext>
          </a:extLst>
        </xdr:cNvPr>
        <xdr:cNvSpPr/>
      </xdr:nvSpPr>
      <xdr:spPr>
        <a:xfrm>
          <a:off x="2234084" y="14786056"/>
          <a:ext cx="1051122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647022</xdr:colOff>
      <xdr:row>75</xdr:row>
      <xdr:rowOff>76828</xdr:rowOff>
    </xdr:from>
    <xdr:to>
      <xdr:col>4</xdr:col>
      <xdr:colOff>111082</xdr:colOff>
      <xdr:row>76</xdr:row>
      <xdr:rowOff>49400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B249574C-9BC3-45A2-954B-5C9F22771B23}"/>
            </a:ext>
          </a:extLst>
        </xdr:cNvPr>
        <xdr:cNvSpPr/>
      </xdr:nvSpPr>
      <xdr:spPr>
        <a:xfrm>
          <a:off x="2234084" y="13871656"/>
          <a:ext cx="1051122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699574</xdr:colOff>
      <xdr:row>62</xdr:row>
      <xdr:rowOff>61063</xdr:rowOff>
    </xdr:from>
    <xdr:to>
      <xdr:col>4</xdr:col>
      <xdr:colOff>163634</xdr:colOff>
      <xdr:row>63</xdr:row>
      <xdr:rowOff>33635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AF9C5AE-04AF-4B60-B00B-79068A539AE5}"/>
            </a:ext>
          </a:extLst>
        </xdr:cNvPr>
        <xdr:cNvSpPr/>
      </xdr:nvSpPr>
      <xdr:spPr>
        <a:xfrm>
          <a:off x="2286636" y="11464787"/>
          <a:ext cx="1051122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694319</xdr:colOff>
      <xdr:row>57</xdr:row>
      <xdr:rowOff>92594</xdr:rowOff>
    </xdr:from>
    <xdr:to>
      <xdr:col>4</xdr:col>
      <xdr:colOff>158379</xdr:colOff>
      <xdr:row>58</xdr:row>
      <xdr:rowOff>65166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0CBEBD2-E624-447F-82CD-896E3D8F824C}"/>
            </a:ext>
          </a:extLst>
        </xdr:cNvPr>
        <xdr:cNvSpPr/>
      </xdr:nvSpPr>
      <xdr:spPr>
        <a:xfrm>
          <a:off x="2281381" y="10576663"/>
          <a:ext cx="1051122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24</xdr:row>
      <xdr:rowOff>7620</xdr:rowOff>
    </xdr:from>
    <xdr:to>
      <xdr:col>18</xdr:col>
      <xdr:colOff>267316</xdr:colOff>
      <xdr:row>28</xdr:row>
      <xdr:rowOff>17707</xdr:rowOff>
    </xdr:to>
    <xdr:sp macro="" textlink="$Q$2">
      <xdr:nvSpPr>
        <xdr:cNvPr id="142" name="Rectangle 141">
          <a:extLst>
            <a:ext uri="{FF2B5EF4-FFF2-40B4-BE49-F238E27FC236}">
              <a16:creationId xmlns:a16="http://schemas.microsoft.com/office/drawing/2014/main" id="{09E3BFF8-6135-4AC0-91A1-BC42154A53C4}"/>
            </a:ext>
          </a:extLst>
        </xdr:cNvPr>
        <xdr:cNvSpPr/>
      </xdr:nvSpPr>
      <xdr:spPr>
        <a:xfrm>
          <a:off x="12687300" y="43967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7B3753F-81DD-4E6D-A1DC-BA9C4620B07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701656</xdr:colOff>
      <xdr:row>26</xdr:row>
      <xdr:rowOff>42944</xdr:rowOff>
    </xdr:from>
    <xdr:to>
      <xdr:col>20</xdr:col>
      <xdr:colOff>168872</xdr:colOff>
      <xdr:row>27</xdr:row>
      <xdr:rowOff>16567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A89AD823-DCAC-4F55-A243-8DE3FFFF71E3}"/>
            </a:ext>
          </a:extLst>
        </xdr:cNvPr>
        <xdr:cNvSpPr/>
      </xdr:nvSpPr>
      <xdr:spPr>
        <a:xfrm>
          <a:off x="14966296" y="479782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28</xdr:row>
      <xdr:rowOff>77601</xdr:rowOff>
    </xdr:from>
    <xdr:to>
      <xdr:col>18</xdr:col>
      <xdr:colOff>267316</xdr:colOff>
      <xdr:row>32</xdr:row>
      <xdr:rowOff>87688</xdr:rowOff>
    </xdr:to>
    <xdr:sp macro="" textlink="$Q$3">
      <xdr:nvSpPr>
        <xdr:cNvPr id="144" name="Rectangle 143">
          <a:extLst>
            <a:ext uri="{FF2B5EF4-FFF2-40B4-BE49-F238E27FC236}">
              <a16:creationId xmlns:a16="http://schemas.microsoft.com/office/drawing/2014/main" id="{2CDA9357-1AF0-467C-ABC9-8E3D083CC1E5}"/>
            </a:ext>
          </a:extLst>
        </xdr:cNvPr>
        <xdr:cNvSpPr/>
      </xdr:nvSpPr>
      <xdr:spPr>
        <a:xfrm>
          <a:off x="12687300" y="51982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B349DB6-AD3D-4E9B-A1FF-FB6AE8D4001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701656</xdr:colOff>
      <xdr:row>30</xdr:row>
      <xdr:rowOff>126533</xdr:rowOff>
    </xdr:from>
    <xdr:to>
      <xdr:col>20</xdr:col>
      <xdr:colOff>168872</xdr:colOff>
      <xdr:row>31</xdr:row>
      <xdr:rowOff>100156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DF8635C0-2D71-44CA-A1AC-293BE5F9FCAE}"/>
            </a:ext>
          </a:extLst>
        </xdr:cNvPr>
        <xdr:cNvSpPr/>
      </xdr:nvSpPr>
      <xdr:spPr>
        <a:xfrm>
          <a:off x="14966296" y="561293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36</xdr:row>
      <xdr:rowOff>176661</xdr:rowOff>
    </xdr:from>
    <xdr:to>
      <xdr:col>18</xdr:col>
      <xdr:colOff>274936</xdr:colOff>
      <xdr:row>41</xdr:row>
      <xdr:rowOff>3868</xdr:rowOff>
    </xdr:to>
    <xdr:sp macro="" textlink="$Q$4">
      <xdr:nvSpPr>
        <xdr:cNvPr id="146" name="Rectangle 145">
          <a:extLst>
            <a:ext uri="{FF2B5EF4-FFF2-40B4-BE49-F238E27FC236}">
              <a16:creationId xmlns:a16="http://schemas.microsoft.com/office/drawing/2014/main" id="{2DF29818-A529-436B-88F4-57EA365F3E80}"/>
            </a:ext>
          </a:extLst>
        </xdr:cNvPr>
        <xdr:cNvSpPr/>
      </xdr:nvSpPr>
      <xdr:spPr>
        <a:xfrm>
          <a:off x="12694920" y="67603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B66F720-234F-478C-8FA6-ECB837459EC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709276</xdr:colOff>
      <xdr:row>39</xdr:row>
      <xdr:rowOff>65573</xdr:rowOff>
    </xdr:from>
    <xdr:to>
      <xdr:col>20</xdr:col>
      <xdr:colOff>176492</xdr:colOff>
      <xdr:row>40</xdr:row>
      <xdr:rowOff>39196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5DA77CB0-9392-4449-93A0-481F0985E880}"/>
            </a:ext>
          </a:extLst>
        </xdr:cNvPr>
        <xdr:cNvSpPr/>
      </xdr:nvSpPr>
      <xdr:spPr>
        <a:xfrm>
          <a:off x="14973916" y="719789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42</xdr:row>
      <xdr:rowOff>16641</xdr:rowOff>
    </xdr:from>
    <xdr:to>
      <xdr:col>18</xdr:col>
      <xdr:colOff>274936</xdr:colOff>
      <xdr:row>46</xdr:row>
      <xdr:rowOff>26728</xdr:rowOff>
    </xdr:to>
    <xdr:sp macro="" textlink="$Q$4">
      <xdr:nvSpPr>
        <xdr:cNvPr id="148" name="Rectangle 147">
          <a:extLst>
            <a:ext uri="{FF2B5EF4-FFF2-40B4-BE49-F238E27FC236}">
              <a16:creationId xmlns:a16="http://schemas.microsoft.com/office/drawing/2014/main" id="{ADBD947A-B783-4A55-BF91-D1FCDEF79591}"/>
            </a:ext>
          </a:extLst>
        </xdr:cNvPr>
        <xdr:cNvSpPr/>
      </xdr:nvSpPr>
      <xdr:spPr>
        <a:xfrm>
          <a:off x="12694920" y="769760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72C58FF-699C-42C5-A213-89FC4B3B7D0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701656</xdr:colOff>
      <xdr:row>44</xdr:row>
      <xdr:rowOff>50333</xdr:rowOff>
    </xdr:from>
    <xdr:to>
      <xdr:col>20</xdr:col>
      <xdr:colOff>168872</xdr:colOff>
      <xdr:row>45</xdr:row>
      <xdr:rowOff>23956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D30A3720-E539-4B2E-8EEE-26519A67A2D8}"/>
            </a:ext>
          </a:extLst>
        </xdr:cNvPr>
        <xdr:cNvSpPr/>
      </xdr:nvSpPr>
      <xdr:spPr>
        <a:xfrm>
          <a:off x="14966296" y="809705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46</xdr:row>
      <xdr:rowOff>38100</xdr:rowOff>
    </xdr:from>
    <xdr:to>
      <xdr:col>18</xdr:col>
      <xdr:colOff>274936</xdr:colOff>
      <xdr:row>50</xdr:row>
      <xdr:rowOff>48187</xdr:rowOff>
    </xdr:to>
    <xdr:sp macro="" textlink="$Q$5">
      <xdr:nvSpPr>
        <xdr:cNvPr id="150" name="Rectangle 149">
          <a:extLst>
            <a:ext uri="{FF2B5EF4-FFF2-40B4-BE49-F238E27FC236}">
              <a16:creationId xmlns:a16="http://schemas.microsoft.com/office/drawing/2014/main" id="{2A7A7656-9F2E-4FD6-B906-B63CBE5CB288}"/>
            </a:ext>
          </a:extLst>
        </xdr:cNvPr>
        <xdr:cNvSpPr/>
      </xdr:nvSpPr>
      <xdr:spPr>
        <a:xfrm>
          <a:off x="12694920" y="845058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3472E4-8074-4CB4-92C4-5731898157D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709276</xdr:colOff>
      <xdr:row>48</xdr:row>
      <xdr:rowOff>119144</xdr:rowOff>
    </xdr:from>
    <xdr:to>
      <xdr:col>20</xdr:col>
      <xdr:colOff>176492</xdr:colOff>
      <xdr:row>49</xdr:row>
      <xdr:rowOff>92767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CC9ED627-1590-41A1-BF11-48DDC3B785E8}"/>
            </a:ext>
          </a:extLst>
        </xdr:cNvPr>
        <xdr:cNvSpPr/>
      </xdr:nvSpPr>
      <xdr:spPr>
        <a:xfrm>
          <a:off x="14973916" y="889738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50</xdr:row>
      <xdr:rowOff>108081</xdr:rowOff>
    </xdr:from>
    <xdr:to>
      <xdr:col>18</xdr:col>
      <xdr:colOff>274936</xdr:colOff>
      <xdr:row>54</xdr:row>
      <xdr:rowOff>118168</xdr:rowOff>
    </xdr:to>
    <xdr:sp macro="" textlink="$Q$6">
      <xdr:nvSpPr>
        <xdr:cNvPr id="152" name="Rectangle 151">
          <a:extLst>
            <a:ext uri="{FF2B5EF4-FFF2-40B4-BE49-F238E27FC236}">
              <a16:creationId xmlns:a16="http://schemas.microsoft.com/office/drawing/2014/main" id="{7E4D7779-3978-4243-A66F-632C4032AFDD}"/>
            </a:ext>
          </a:extLst>
        </xdr:cNvPr>
        <xdr:cNvSpPr/>
      </xdr:nvSpPr>
      <xdr:spPr>
        <a:xfrm>
          <a:off x="12694920" y="925208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0F506FB-4C17-4BAD-9F38-D31DD422BFE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709276</xdr:colOff>
      <xdr:row>53</xdr:row>
      <xdr:rowOff>4613</xdr:rowOff>
    </xdr:from>
    <xdr:to>
      <xdr:col>20</xdr:col>
      <xdr:colOff>176492</xdr:colOff>
      <xdr:row>53</xdr:row>
      <xdr:rowOff>161116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13BC2283-30CB-4110-BF1F-0E8D84F714A0}"/>
            </a:ext>
          </a:extLst>
        </xdr:cNvPr>
        <xdr:cNvSpPr/>
      </xdr:nvSpPr>
      <xdr:spPr>
        <a:xfrm>
          <a:off x="14973916" y="969725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55</xdr:row>
      <xdr:rowOff>8790</xdr:rowOff>
    </xdr:from>
    <xdr:to>
      <xdr:col>18</xdr:col>
      <xdr:colOff>274936</xdr:colOff>
      <xdr:row>59</xdr:row>
      <xdr:rowOff>18877</xdr:rowOff>
    </xdr:to>
    <xdr:sp macro="" textlink="$Q$7">
      <xdr:nvSpPr>
        <xdr:cNvPr id="154" name="Rectangle 153">
          <a:extLst>
            <a:ext uri="{FF2B5EF4-FFF2-40B4-BE49-F238E27FC236}">
              <a16:creationId xmlns:a16="http://schemas.microsoft.com/office/drawing/2014/main" id="{4CEBEE86-7DB1-4647-B7BD-114ABC20C2C7}"/>
            </a:ext>
          </a:extLst>
        </xdr:cNvPr>
        <xdr:cNvSpPr/>
      </xdr:nvSpPr>
      <xdr:spPr>
        <a:xfrm>
          <a:off x="12694920" y="1006719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0A5344C-F823-4170-99D8-362D983BF88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709276</xdr:colOff>
      <xdr:row>57</xdr:row>
      <xdr:rowOff>74810</xdr:rowOff>
    </xdr:from>
    <xdr:to>
      <xdr:col>20</xdr:col>
      <xdr:colOff>176492</xdr:colOff>
      <xdr:row>58</xdr:row>
      <xdr:rowOff>47402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65A1C192-383D-496C-8150-D85BF65060CA}"/>
            </a:ext>
          </a:extLst>
        </xdr:cNvPr>
        <xdr:cNvSpPr/>
      </xdr:nvSpPr>
      <xdr:spPr>
        <a:xfrm>
          <a:off x="14973916" y="1049897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60</xdr:row>
      <xdr:rowOff>16641</xdr:rowOff>
    </xdr:from>
    <xdr:to>
      <xdr:col>18</xdr:col>
      <xdr:colOff>274936</xdr:colOff>
      <xdr:row>64</xdr:row>
      <xdr:rowOff>26728</xdr:rowOff>
    </xdr:to>
    <xdr:sp macro="" textlink="$Q$7">
      <xdr:nvSpPr>
        <xdr:cNvPr id="156" name="Rectangle 155">
          <a:extLst>
            <a:ext uri="{FF2B5EF4-FFF2-40B4-BE49-F238E27FC236}">
              <a16:creationId xmlns:a16="http://schemas.microsoft.com/office/drawing/2014/main" id="{BB833CCF-2CA6-4E43-8C15-4CBF96E8BAF8}"/>
            </a:ext>
          </a:extLst>
        </xdr:cNvPr>
        <xdr:cNvSpPr/>
      </xdr:nvSpPr>
      <xdr:spPr>
        <a:xfrm>
          <a:off x="12694920" y="109894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09CD704-FEA0-4027-8998-407E045F3B4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701656</xdr:colOff>
      <xdr:row>62</xdr:row>
      <xdr:rowOff>50333</xdr:rowOff>
    </xdr:from>
    <xdr:to>
      <xdr:col>20</xdr:col>
      <xdr:colOff>168872</xdr:colOff>
      <xdr:row>63</xdr:row>
      <xdr:rowOff>23956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9FA9C0DA-F754-4417-B5D5-B2B988C8D038}"/>
            </a:ext>
          </a:extLst>
        </xdr:cNvPr>
        <xdr:cNvSpPr/>
      </xdr:nvSpPr>
      <xdr:spPr>
        <a:xfrm>
          <a:off x="14966296" y="1138889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64</xdr:row>
      <xdr:rowOff>38100</xdr:rowOff>
    </xdr:from>
    <xdr:to>
      <xdr:col>18</xdr:col>
      <xdr:colOff>274936</xdr:colOff>
      <xdr:row>68</xdr:row>
      <xdr:rowOff>48187</xdr:rowOff>
    </xdr:to>
    <xdr:sp macro="" textlink="$Q$8">
      <xdr:nvSpPr>
        <xdr:cNvPr id="158" name="Rectangle 157">
          <a:extLst>
            <a:ext uri="{FF2B5EF4-FFF2-40B4-BE49-F238E27FC236}">
              <a16:creationId xmlns:a16="http://schemas.microsoft.com/office/drawing/2014/main" id="{88788B5D-2074-42D8-80FC-9B50FB0C56B6}"/>
            </a:ext>
          </a:extLst>
        </xdr:cNvPr>
        <xdr:cNvSpPr/>
      </xdr:nvSpPr>
      <xdr:spPr>
        <a:xfrm>
          <a:off x="12694920" y="1174242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EE85D59-CEA1-4F6E-A678-59340E0BBFD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709276</xdr:colOff>
      <xdr:row>66</xdr:row>
      <xdr:rowOff>119144</xdr:rowOff>
    </xdr:from>
    <xdr:to>
      <xdr:col>20</xdr:col>
      <xdr:colOff>176492</xdr:colOff>
      <xdr:row>67</xdr:row>
      <xdr:rowOff>92767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2714865B-0BF9-4A83-B6A9-F6DFEC239F71}"/>
            </a:ext>
          </a:extLst>
        </xdr:cNvPr>
        <xdr:cNvSpPr/>
      </xdr:nvSpPr>
      <xdr:spPr>
        <a:xfrm>
          <a:off x="14973916" y="1218922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68</xdr:row>
      <xdr:rowOff>108081</xdr:rowOff>
    </xdr:from>
    <xdr:to>
      <xdr:col>18</xdr:col>
      <xdr:colOff>274936</xdr:colOff>
      <xdr:row>72</xdr:row>
      <xdr:rowOff>118168</xdr:rowOff>
    </xdr:to>
    <xdr:sp macro="" textlink="$Q$9">
      <xdr:nvSpPr>
        <xdr:cNvPr id="160" name="Rectangle 159">
          <a:extLst>
            <a:ext uri="{FF2B5EF4-FFF2-40B4-BE49-F238E27FC236}">
              <a16:creationId xmlns:a16="http://schemas.microsoft.com/office/drawing/2014/main" id="{D10BE56B-EF0E-455F-8F6C-1C4B6A6F4EB3}"/>
            </a:ext>
          </a:extLst>
        </xdr:cNvPr>
        <xdr:cNvSpPr/>
      </xdr:nvSpPr>
      <xdr:spPr>
        <a:xfrm>
          <a:off x="12694920" y="1254392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A094924-B298-4392-89C2-547DA72E036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709276</xdr:colOff>
      <xdr:row>71</xdr:row>
      <xdr:rowOff>4613</xdr:rowOff>
    </xdr:from>
    <xdr:to>
      <xdr:col>20</xdr:col>
      <xdr:colOff>176492</xdr:colOff>
      <xdr:row>71</xdr:row>
      <xdr:rowOff>161116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89047BA4-8410-484F-B4DA-1526E53E172A}"/>
            </a:ext>
          </a:extLst>
        </xdr:cNvPr>
        <xdr:cNvSpPr/>
      </xdr:nvSpPr>
      <xdr:spPr>
        <a:xfrm>
          <a:off x="14973916" y="1298909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73</xdr:row>
      <xdr:rowOff>8790</xdr:rowOff>
    </xdr:from>
    <xdr:to>
      <xdr:col>18</xdr:col>
      <xdr:colOff>274936</xdr:colOff>
      <xdr:row>77</xdr:row>
      <xdr:rowOff>18877</xdr:rowOff>
    </xdr:to>
    <xdr:sp macro="" textlink="$Q$10">
      <xdr:nvSpPr>
        <xdr:cNvPr id="162" name="Rectangle 161">
          <a:extLst>
            <a:ext uri="{FF2B5EF4-FFF2-40B4-BE49-F238E27FC236}">
              <a16:creationId xmlns:a16="http://schemas.microsoft.com/office/drawing/2014/main" id="{7B7D0FB2-79E2-4250-B49D-D6C55B386D7B}"/>
            </a:ext>
          </a:extLst>
        </xdr:cNvPr>
        <xdr:cNvSpPr/>
      </xdr:nvSpPr>
      <xdr:spPr>
        <a:xfrm>
          <a:off x="12694920" y="1335903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2AF2CCE-9CA2-4FB4-BE13-0AAEE3DD951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709276</xdr:colOff>
      <xdr:row>75</xdr:row>
      <xdr:rowOff>74810</xdr:rowOff>
    </xdr:from>
    <xdr:to>
      <xdr:col>20</xdr:col>
      <xdr:colOff>176492</xdr:colOff>
      <xdr:row>76</xdr:row>
      <xdr:rowOff>47402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98CEF68D-FDFB-4F22-BCCA-1A21F20DA5B8}"/>
            </a:ext>
          </a:extLst>
        </xdr:cNvPr>
        <xdr:cNvSpPr/>
      </xdr:nvSpPr>
      <xdr:spPr>
        <a:xfrm>
          <a:off x="14973916" y="1379081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32</xdr:row>
      <xdr:rowOff>129540</xdr:rowOff>
    </xdr:from>
    <xdr:to>
      <xdr:col>18</xdr:col>
      <xdr:colOff>272396</xdr:colOff>
      <xdr:row>36</xdr:row>
      <xdr:rowOff>140898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B250E940-EBDD-439C-976F-21C84A748C96}"/>
            </a:ext>
          </a:extLst>
        </xdr:cNvPr>
        <xdr:cNvSpPr/>
      </xdr:nvSpPr>
      <xdr:spPr>
        <a:xfrm>
          <a:off x="12694920" y="598170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698500</xdr:colOff>
      <xdr:row>35</xdr:row>
      <xdr:rowOff>15019</xdr:rowOff>
    </xdr:from>
    <xdr:to>
      <xdr:col>20</xdr:col>
      <xdr:colOff>162560</xdr:colOff>
      <xdr:row>35</xdr:row>
      <xdr:rowOff>171522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9D56B30C-C268-4531-9166-2857C98A465F}"/>
            </a:ext>
          </a:extLst>
        </xdr:cNvPr>
        <xdr:cNvSpPr/>
      </xdr:nvSpPr>
      <xdr:spPr>
        <a:xfrm>
          <a:off x="14963140" y="641581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24</xdr:row>
      <xdr:rowOff>7620</xdr:rowOff>
    </xdr:from>
    <xdr:to>
      <xdr:col>26</xdr:col>
      <xdr:colOff>267316</xdr:colOff>
      <xdr:row>28</xdr:row>
      <xdr:rowOff>17707</xdr:rowOff>
    </xdr:to>
    <xdr:sp macro="" textlink="$Y$2">
      <xdr:nvSpPr>
        <xdr:cNvPr id="166" name="Rectangle 165">
          <a:extLst>
            <a:ext uri="{FF2B5EF4-FFF2-40B4-BE49-F238E27FC236}">
              <a16:creationId xmlns:a16="http://schemas.microsoft.com/office/drawing/2014/main" id="{BF58C35F-8E78-4FD3-AFFB-858AF056025A}"/>
            </a:ext>
          </a:extLst>
        </xdr:cNvPr>
        <xdr:cNvSpPr/>
      </xdr:nvSpPr>
      <xdr:spPr>
        <a:xfrm>
          <a:off x="19027140" y="43967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5AA78B5-6981-4ADA-9447-7198B5ACC2F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701656</xdr:colOff>
      <xdr:row>26</xdr:row>
      <xdr:rowOff>27704</xdr:rowOff>
    </xdr:from>
    <xdr:to>
      <xdr:col>28</xdr:col>
      <xdr:colOff>168872</xdr:colOff>
      <xdr:row>27</xdr:row>
      <xdr:rowOff>1327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3334688F-FAB4-470B-9B2C-BCF82F03B55F}"/>
            </a:ext>
          </a:extLst>
        </xdr:cNvPr>
        <xdr:cNvSpPr/>
      </xdr:nvSpPr>
      <xdr:spPr>
        <a:xfrm>
          <a:off x="21306136" y="478258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28</xdr:row>
      <xdr:rowOff>54741</xdr:rowOff>
    </xdr:from>
    <xdr:to>
      <xdr:col>26</xdr:col>
      <xdr:colOff>267316</xdr:colOff>
      <xdr:row>32</xdr:row>
      <xdr:rowOff>64828</xdr:rowOff>
    </xdr:to>
    <xdr:sp macro="" textlink="$Y$3">
      <xdr:nvSpPr>
        <xdr:cNvPr id="168" name="Rectangle 167">
          <a:extLst>
            <a:ext uri="{FF2B5EF4-FFF2-40B4-BE49-F238E27FC236}">
              <a16:creationId xmlns:a16="http://schemas.microsoft.com/office/drawing/2014/main" id="{8A54759D-8E19-4A7F-BB14-52C6AC0D7B08}"/>
            </a:ext>
          </a:extLst>
        </xdr:cNvPr>
        <xdr:cNvSpPr/>
      </xdr:nvSpPr>
      <xdr:spPr>
        <a:xfrm>
          <a:off x="19027140" y="517538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65E4ADE-FCCE-46DE-8890-F624F207D10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701656</xdr:colOff>
      <xdr:row>30</xdr:row>
      <xdr:rowOff>96053</xdr:rowOff>
    </xdr:from>
    <xdr:to>
      <xdr:col>28</xdr:col>
      <xdr:colOff>168872</xdr:colOff>
      <xdr:row>31</xdr:row>
      <xdr:rowOff>69676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3CD1D765-A947-4F72-96DC-880F2F5BBBC8}"/>
            </a:ext>
          </a:extLst>
        </xdr:cNvPr>
        <xdr:cNvSpPr/>
      </xdr:nvSpPr>
      <xdr:spPr>
        <a:xfrm>
          <a:off x="21306136" y="558245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32</xdr:row>
      <xdr:rowOff>138330</xdr:rowOff>
    </xdr:from>
    <xdr:to>
      <xdr:col>26</xdr:col>
      <xdr:colOff>267316</xdr:colOff>
      <xdr:row>36</xdr:row>
      <xdr:rowOff>148417</xdr:rowOff>
    </xdr:to>
    <xdr:sp macro="" textlink="$Y$4">
      <xdr:nvSpPr>
        <xdr:cNvPr id="170" name="Rectangle 169">
          <a:extLst>
            <a:ext uri="{FF2B5EF4-FFF2-40B4-BE49-F238E27FC236}">
              <a16:creationId xmlns:a16="http://schemas.microsoft.com/office/drawing/2014/main" id="{581FCA31-9032-4511-9201-5E9E3716BAF5}"/>
            </a:ext>
          </a:extLst>
        </xdr:cNvPr>
        <xdr:cNvSpPr/>
      </xdr:nvSpPr>
      <xdr:spPr>
        <a:xfrm>
          <a:off x="19027140" y="599049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067840-F0B2-4EED-A774-97608B1AC54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701656</xdr:colOff>
      <xdr:row>34</xdr:row>
      <xdr:rowOff>173870</xdr:rowOff>
    </xdr:from>
    <xdr:to>
      <xdr:col>28</xdr:col>
      <xdr:colOff>168872</xdr:colOff>
      <xdr:row>35</xdr:row>
      <xdr:rowOff>146462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E8D90D41-9AD0-433F-AF2B-3F36CB9039BB}"/>
            </a:ext>
          </a:extLst>
        </xdr:cNvPr>
        <xdr:cNvSpPr/>
      </xdr:nvSpPr>
      <xdr:spPr>
        <a:xfrm>
          <a:off x="21306136" y="639179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22860</xdr:colOff>
      <xdr:row>46</xdr:row>
      <xdr:rowOff>53340</xdr:rowOff>
    </xdr:from>
    <xdr:to>
      <xdr:col>26</xdr:col>
      <xdr:colOff>282556</xdr:colOff>
      <xdr:row>50</xdr:row>
      <xdr:rowOff>63427</xdr:rowOff>
    </xdr:to>
    <xdr:sp macro="" textlink="$Y$5">
      <xdr:nvSpPr>
        <xdr:cNvPr id="172" name="Rectangle 171">
          <a:extLst>
            <a:ext uri="{FF2B5EF4-FFF2-40B4-BE49-F238E27FC236}">
              <a16:creationId xmlns:a16="http://schemas.microsoft.com/office/drawing/2014/main" id="{F31C1711-CA6C-4BC8-BE5A-3C7968A7111B}"/>
            </a:ext>
          </a:extLst>
        </xdr:cNvPr>
        <xdr:cNvSpPr/>
      </xdr:nvSpPr>
      <xdr:spPr>
        <a:xfrm>
          <a:off x="19042380" y="846582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F76CA23-8B80-40C4-A0D6-836F164A757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716896</xdr:colOff>
      <xdr:row>48</xdr:row>
      <xdr:rowOff>126764</xdr:rowOff>
    </xdr:from>
    <xdr:to>
      <xdr:col>28</xdr:col>
      <xdr:colOff>184112</xdr:colOff>
      <xdr:row>49</xdr:row>
      <xdr:rowOff>100387</xdr:rowOff>
    </xdr:to>
    <xdr:sp macro="" textlink="">
      <xdr:nvSpPr>
        <xdr:cNvPr id="173" name="Rectangle 172">
          <a:extLst>
            <a:ext uri="{FF2B5EF4-FFF2-40B4-BE49-F238E27FC236}">
              <a16:creationId xmlns:a16="http://schemas.microsoft.com/office/drawing/2014/main" id="{F186203C-AF80-4B8B-B9BB-C7C3D730425B}"/>
            </a:ext>
          </a:extLst>
        </xdr:cNvPr>
        <xdr:cNvSpPr/>
      </xdr:nvSpPr>
      <xdr:spPr>
        <a:xfrm>
          <a:off x="21321376" y="890500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22860</xdr:colOff>
      <xdr:row>50</xdr:row>
      <xdr:rowOff>123321</xdr:rowOff>
    </xdr:from>
    <xdr:to>
      <xdr:col>26</xdr:col>
      <xdr:colOff>282556</xdr:colOff>
      <xdr:row>54</xdr:row>
      <xdr:rowOff>133408</xdr:rowOff>
    </xdr:to>
    <xdr:sp macro="" textlink="$Y$6">
      <xdr:nvSpPr>
        <xdr:cNvPr id="174" name="Rectangle 173">
          <a:extLst>
            <a:ext uri="{FF2B5EF4-FFF2-40B4-BE49-F238E27FC236}">
              <a16:creationId xmlns:a16="http://schemas.microsoft.com/office/drawing/2014/main" id="{AA634DB0-A92E-403F-A3FC-0D5B13FFC1B0}"/>
            </a:ext>
          </a:extLst>
        </xdr:cNvPr>
        <xdr:cNvSpPr/>
      </xdr:nvSpPr>
      <xdr:spPr>
        <a:xfrm>
          <a:off x="19042380" y="926732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56A541E-8448-4A05-A359-5B88B1690F0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716896</xdr:colOff>
      <xdr:row>53</xdr:row>
      <xdr:rowOff>12233</xdr:rowOff>
    </xdr:from>
    <xdr:to>
      <xdr:col>28</xdr:col>
      <xdr:colOff>184112</xdr:colOff>
      <xdr:row>53</xdr:row>
      <xdr:rowOff>168736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4F6D5138-F52E-4163-B453-0427CE2F19EC}"/>
            </a:ext>
          </a:extLst>
        </xdr:cNvPr>
        <xdr:cNvSpPr/>
      </xdr:nvSpPr>
      <xdr:spPr>
        <a:xfrm>
          <a:off x="21321376" y="970487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22860</xdr:colOff>
      <xdr:row>55</xdr:row>
      <xdr:rowOff>24030</xdr:rowOff>
    </xdr:from>
    <xdr:to>
      <xdr:col>26</xdr:col>
      <xdr:colOff>282556</xdr:colOff>
      <xdr:row>59</xdr:row>
      <xdr:rowOff>34117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1242C167-6116-4214-BFCB-AF94461E2687}"/>
            </a:ext>
          </a:extLst>
        </xdr:cNvPr>
        <xdr:cNvSpPr/>
      </xdr:nvSpPr>
      <xdr:spPr>
        <a:xfrm>
          <a:off x="19042380" y="1008243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716896</xdr:colOff>
      <xdr:row>57</xdr:row>
      <xdr:rowOff>90050</xdr:rowOff>
    </xdr:from>
    <xdr:to>
      <xdr:col>28</xdr:col>
      <xdr:colOff>184112</xdr:colOff>
      <xdr:row>58</xdr:row>
      <xdr:rowOff>62642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A2C4B3EE-084C-4293-9AE3-605CCE8001E3}"/>
            </a:ext>
          </a:extLst>
        </xdr:cNvPr>
        <xdr:cNvSpPr/>
      </xdr:nvSpPr>
      <xdr:spPr>
        <a:xfrm>
          <a:off x="21321376" y="1051421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60</xdr:row>
      <xdr:rowOff>9021</xdr:rowOff>
    </xdr:from>
    <xdr:to>
      <xdr:col>26</xdr:col>
      <xdr:colOff>274936</xdr:colOff>
      <xdr:row>64</xdr:row>
      <xdr:rowOff>19108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701925B-9CA9-4D29-A8E0-A0C7F337D6C7}"/>
            </a:ext>
          </a:extLst>
        </xdr:cNvPr>
        <xdr:cNvSpPr/>
      </xdr:nvSpPr>
      <xdr:spPr>
        <a:xfrm>
          <a:off x="19034760" y="1098182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709276</xdr:colOff>
      <xdr:row>62</xdr:row>
      <xdr:rowOff>57953</xdr:rowOff>
    </xdr:from>
    <xdr:to>
      <xdr:col>28</xdr:col>
      <xdr:colOff>176492</xdr:colOff>
      <xdr:row>63</xdr:row>
      <xdr:rowOff>31576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7F67AF5D-344D-42A0-971B-82F04B8D40F9}"/>
            </a:ext>
          </a:extLst>
        </xdr:cNvPr>
        <xdr:cNvSpPr/>
      </xdr:nvSpPr>
      <xdr:spPr>
        <a:xfrm>
          <a:off x="21313756" y="1139651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64</xdr:row>
      <xdr:rowOff>69750</xdr:rowOff>
    </xdr:from>
    <xdr:to>
      <xdr:col>26</xdr:col>
      <xdr:colOff>274936</xdr:colOff>
      <xdr:row>68</xdr:row>
      <xdr:rowOff>79837</xdr:rowOff>
    </xdr:to>
    <xdr:sp macro="" textlink="$Y$7">
      <xdr:nvSpPr>
        <xdr:cNvPr id="180" name="Rectangle 179">
          <a:extLst>
            <a:ext uri="{FF2B5EF4-FFF2-40B4-BE49-F238E27FC236}">
              <a16:creationId xmlns:a16="http://schemas.microsoft.com/office/drawing/2014/main" id="{10C16A59-D444-4114-9460-868419FD057E}"/>
            </a:ext>
          </a:extLst>
        </xdr:cNvPr>
        <xdr:cNvSpPr/>
      </xdr:nvSpPr>
      <xdr:spPr>
        <a:xfrm>
          <a:off x="19034760" y="1177407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8C82019-9955-4756-A42D-4AD58F52459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709276</xdr:colOff>
      <xdr:row>66</xdr:row>
      <xdr:rowOff>112910</xdr:rowOff>
    </xdr:from>
    <xdr:to>
      <xdr:col>28</xdr:col>
      <xdr:colOff>176492</xdr:colOff>
      <xdr:row>67</xdr:row>
      <xdr:rowOff>85502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8A736F47-4BD7-4519-B389-8B25EE16CB16}"/>
            </a:ext>
          </a:extLst>
        </xdr:cNvPr>
        <xdr:cNvSpPr/>
      </xdr:nvSpPr>
      <xdr:spPr>
        <a:xfrm>
          <a:off x="21313756" y="1218299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36</xdr:row>
      <xdr:rowOff>152400</xdr:rowOff>
    </xdr:from>
    <xdr:to>
      <xdr:col>26</xdr:col>
      <xdr:colOff>272396</xdr:colOff>
      <xdr:row>40</xdr:row>
      <xdr:rowOff>163758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3250F794-2D61-49BF-BBF9-567008469F54}"/>
            </a:ext>
          </a:extLst>
        </xdr:cNvPr>
        <xdr:cNvSpPr/>
      </xdr:nvSpPr>
      <xdr:spPr>
        <a:xfrm>
          <a:off x="19034760" y="673608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24</xdr:col>
      <xdr:colOff>15240</xdr:colOff>
      <xdr:row>42</xdr:row>
      <xdr:rowOff>15240</xdr:rowOff>
    </xdr:from>
    <xdr:to>
      <xdr:col>26</xdr:col>
      <xdr:colOff>272396</xdr:colOff>
      <xdr:row>46</xdr:row>
      <xdr:rowOff>26598</xdr:rowOff>
    </xdr:to>
    <xdr:sp macro="" textlink="">
      <xdr:nvSpPr>
        <xdr:cNvPr id="183" name="Rectangle 182">
          <a:extLst>
            <a:ext uri="{FF2B5EF4-FFF2-40B4-BE49-F238E27FC236}">
              <a16:creationId xmlns:a16="http://schemas.microsoft.com/office/drawing/2014/main" id="{5DA86C1C-4D9E-41A5-AB75-F56AEAF158F4}"/>
            </a:ext>
          </a:extLst>
        </xdr:cNvPr>
        <xdr:cNvSpPr/>
      </xdr:nvSpPr>
      <xdr:spPr>
        <a:xfrm>
          <a:off x="19034760" y="769620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698500</xdr:colOff>
      <xdr:row>39</xdr:row>
      <xdr:rowOff>53119</xdr:rowOff>
    </xdr:from>
    <xdr:to>
      <xdr:col>28</xdr:col>
      <xdr:colOff>162560</xdr:colOff>
      <xdr:row>40</xdr:row>
      <xdr:rowOff>26742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AD9C862A-1781-436A-BBA3-2711A8403189}"/>
            </a:ext>
          </a:extLst>
        </xdr:cNvPr>
        <xdr:cNvSpPr/>
      </xdr:nvSpPr>
      <xdr:spPr>
        <a:xfrm>
          <a:off x="21302980" y="718543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26</xdr:col>
      <xdr:colOff>706120</xdr:colOff>
      <xdr:row>44</xdr:row>
      <xdr:rowOff>53119</xdr:rowOff>
    </xdr:from>
    <xdr:to>
      <xdr:col>28</xdr:col>
      <xdr:colOff>170180</xdr:colOff>
      <xdr:row>45</xdr:row>
      <xdr:rowOff>26742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3046DCE2-44CB-4288-A868-C12861CB3AF2}"/>
            </a:ext>
          </a:extLst>
        </xdr:cNvPr>
        <xdr:cNvSpPr/>
      </xdr:nvSpPr>
      <xdr:spPr>
        <a:xfrm>
          <a:off x="21310600" y="809983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541020</xdr:colOff>
      <xdr:row>27</xdr:row>
      <xdr:rowOff>22860</xdr:rowOff>
    </xdr:from>
    <xdr:to>
      <xdr:col>25</xdr:col>
      <xdr:colOff>251460</xdr:colOff>
      <xdr:row>28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19CCDA1-2CCD-439C-9366-2A27AC3C3087}"/>
            </a:ext>
          </a:extLst>
        </xdr:cNvPr>
        <xdr:cNvSpPr/>
      </xdr:nvSpPr>
      <xdr:spPr>
        <a:xfrm>
          <a:off x="19560540" y="4960620"/>
          <a:ext cx="502920" cy="3200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68</xdr:row>
      <xdr:rowOff>115701</xdr:rowOff>
    </xdr:from>
    <xdr:to>
      <xdr:col>26</xdr:col>
      <xdr:colOff>274936</xdr:colOff>
      <xdr:row>72</xdr:row>
      <xdr:rowOff>125788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6651E361-3097-4E8A-96D0-8AC6A82EC7BE}"/>
            </a:ext>
          </a:extLst>
        </xdr:cNvPr>
        <xdr:cNvSpPr/>
      </xdr:nvSpPr>
      <xdr:spPr>
        <a:xfrm>
          <a:off x="19034760" y="125515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709276</xdr:colOff>
      <xdr:row>70</xdr:row>
      <xdr:rowOff>164633</xdr:rowOff>
    </xdr:from>
    <xdr:to>
      <xdr:col>28</xdr:col>
      <xdr:colOff>176492</xdr:colOff>
      <xdr:row>71</xdr:row>
      <xdr:rowOff>138256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8C5DB14C-0899-4C15-8CD6-93395EB158B2}"/>
            </a:ext>
          </a:extLst>
        </xdr:cNvPr>
        <xdr:cNvSpPr/>
      </xdr:nvSpPr>
      <xdr:spPr>
        <a:xfrm>
          <a:off x="21313756" y="1296623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82</xdr:row>
      <xdr:rowOff>39501</xdr:rowOff>
    </xdr:from>
    <xdr:to>
      <xdr:col>26</xdr:col>
      <xdr:colOff>274936</xdr:colOff>
      <xdr:row>86</xdr:row>
      <xdr:rowOff>49588</xdr:rowOff>
    </xdr:to>
    <xdr:sp macro="" textlink="$Y$9">
      <xdr:nvSpPr>
        <xdr:cNvPr id="188" name="Rectangle 187">
          <a:extLst>
            <a:ext uri="{FF2B5EF4-FFF2-40B4-BE49-F238E27FC236}">
              <a16:creationId xmlns:a16="http://schemas.microsoft.com/office/drawing/2014/main" id="{D6375AD9-4A01-476F-B152-D50C5C86922F}"/>
            </a:ext>
          </a:extLst>
        </xdr:cNvPr>
        <xdr:cNvSpPr/>
      </xdr:nvSpPr>
      <xdr:spPr>
        <a:xfrm>
          <a:off x="19034760" y="1503566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5D1CFF3-618C-4505-9FEB-2D9A7ADFA08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709276</xdr:colOff>
      <xdr:row>84</xdr:row>
      <xdr:rowOff>134153</xdr:rowOff>
    </xdr:from>
    <xdr:to>
      <xdr:col>28</xdr:col>
      <xdr:colOff>176492</xdr:colOff>
      <xdr:row>85</xdr:row>
      <xdr:rowOff>107776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B0F03404-7C65-424B-B978-680FC06E3516}"/>
            </a:ext>
          </a:extLst>
        </xdr:cNvPr>
        <xdr:cNvSpPr/>
      </xdr:nvSpPr>
      <xdr:spPr>
        <a:xfrm>
          <a:off x="21313756" y="1549607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78</xdr:row>
      <xdr:rowOff>16641</xdr:rowOff>
    </xdr:from>
    <xdr:to>
      <xdr:col>26</xdr:col>
      <xdr:colOff>274936</xdr:colOff>
      <xdr:row>82</xdr:row>
      <xdr:rowOff>26728</xdr:rowOff>
    </xdr:to>
    <xdr:sp macro="" textlink="$Y$8">
      <xdr:nvSpPr>
        <xdr:cNvPr id="190" name="Rectangle 189">
          <a:extLst>
            <a:ext uri="{FF2B5EF4-FFF2-40B4-BE49-F238E27FC236}">
              <a16:creationId xmlns:a16="http://schemas.microsoft.com/office/drawing/2014/main" id="{561A5018-FBF1-4BA5-95E0-BFE46C7DDDE2}"/>
            </a:ext>
          </a:extLst>
        </xdr:cNvPr>
        <xdr:cNvSpPr/>
      </xdr:nvSpPr>
      <xdr:spPr>
        <a:xfrm>
          <a:off x="19034760" y="1428128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15B54C6-1297-4144-B621-EA1153E0ED1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709276</xdr:colOff>
      <xdr:row>80</xdr:row>
      <xdr:rowOff>50333</xdr:rowOff>
    </xdr:from>
    <xdr:to>
      <xdr:col>28</xdr:col>
      <xdr:colOff>176492</xdr:colOff>
      <xdr:row>81</xdr:row>
      <xdr:rowOff>23956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82D20B81-CD76-47B1-BF06-44EE598BDF1A}"/>
            </a:ext>
          </a:extLst>
        </xdr:cNvPr>
        <xdr:cNvSpPr/>
      </xdr:nvSpPr>
      <xdr:spPr>
        <a:xfrm>
          <a:off x="21313756" y="1468073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72</xdr:row>
      <xdr:rowOff>153801</xdr:rowOff>
    </xdr:from>
    <xdr:to>
      <xdr:col>26</xdr:col>
      <xdr:colOff>274936</xdr:colOff>
      <xdr:row>76</xdr:row>
      <xdr:rowOff>163888</xdr:rowOff>
    </xdr:to>
    <xdr:sp macro="" textlink="$Y$8">
      <xdr:nvSpPr>
        <xdr:cNvPr id="192" name="Rectangle 191">
          <a:extLst>
            <a:ext uri="{FF2B5EF4-FFF2-40B4-BE49-F238E27FC236}">
              <a16:creationId xmlns:a16="http://schemas.microsoft.com/office/drawing/2014/main" id="{CE5B742C-12AD-4448-AA5C-A30CADB842F9}"/>
            </a:ext>
          </a:extLst>
        </xdr:cNvPr>
        <xdr:cNvSpPr/>
      </xdr:nvSpPr>
      <xdr:spPr>
        <a:xfrm>
          <a:off x="19034760" y="1332116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9468189-DA2C-48FC-B089-926CAE98BB5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709276</xdr:colOff>
      <xdr:row>75</xdr:row>
      <xdr:rowOff>65573</xdr:rowOff>
    </xdr:from>
    <xdr:to>
      <xdr:col>28</xdr:col>
      <xdr:colOff>176492</xdr:colOff>
      <xdr:row>76</xdr:row>
      <xdr:rowOff>39196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331EBC7D-661A-4F54-97CF-13EABF50E9EF}"/>
            </a:ext>
          </a:extLst>
        </xdr:cNvPr>
        <xdr:cNvSpPr/>
      </xdr:nvSpPr>
      <xdr:spPr>
        <a:xfrm>
          <a:off x="21313756" y="1378157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24</xdr:row>
      <xdr:rowOff>7620</xdr:rowOff>
    </xdr:from>
    <xdr:to>
      <xdr:col>34</xdr:col>
      <xdr:colOff>267316</xdr:colOff>
      <xdr:row>28</xdr:row>
      <xdr:rowOff>17707</xdr:rowOff>
    </xdr:to>
    <xdr:sp macro="" textlink="$AG$2">
      <xdr:nvSpPr>
        <xdr:cNvPr id="194" name="Rectangle 193">
          <a:extLst>
            <a:ext uri="{FF2B5EF4-FFF2-40B4-BE49-F238E27FC236}">
              <a16:creationId xmlns:a16="http://schemas.microsoft.com/office/drawing/2014/main" id="{BED10386-F148-4DEB-B685-31010092F041}"/>
            </a:ext>
          </a:extLst>
        </xdr:cNvPr>
        <xdr:cNvSpPr/>
      </xdr:nvSpPr>
      <xdr:spPr>
        <a:xfrm>
          <a:off x="25366980" y="43967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E159736-8822-4F54-9657-567BE60EE37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701656</xdr:colOff>
      <xdr:row>26</xdr:row>
      <xdr:rowOff>35324</xdr:rowOff>
    </xdr:from>
    <xdr:to>
      <xdr:col>36</xdr:col>
      <xdr:colOff>168872</xdr:colOff>
      <xdr:row>27</xdr:row>
      <xdr:rowOff>8947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BE44545C-03EA-4A2A-8307-CAB3FEB732AC}"/>
            </a:ext>
          </a:extLst>
        </xdr:cNvPr>
        <xdr:cNvSpPr/>
      </xdr:nvSpPr>
      <xdr:spPr>
        <a:xfrm>
          <a:off x="27645976" y="479020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28</xdr:row>
      <xdr:rowOff>54741</xdr:rowOff>
    </xdr:from>
    <xdr:to>
      <xdr:col>34</xdr:col>
      <xdr:colOff>267316</xdr:colOff>
      <xdr:row>32</xdr:row>
      <xdr:rowOff>64828</xdr:rowOff>
    </xdr:to>
    <xdr:sp macro="" textlink="$AG$3">
      <xdr:nvSpPr>
        <xdr:cNvPr id="196" name="Rectangle 195">
          <a:extLst>
            <a:ext uri="{FF2B5EF4-FFF2-40B4-BE49-F238E27FC236}">
              <a16:creationId xmlns:a16="http://schemas.microsoft.com/office/drawing/2014/main" id="{EB524FEC-F8A1-4DD0-B4E6-039E717A08F3}"/>
            </a:ext>
          </a:extLst>
        </xdr:cNvPr>
        <xdr:cNvSpPr/>
      </xdr:nvSpPr>
      <xdr:spPr>
        <a:xfrm>
          <a:off x="25366980" y="517538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D7694E7-47ED-471A-B406-2DCA50716C7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701656</xdr:colOff>
      <xdr:row>30</xdr:row>
      <xdr:rowOff>111293</xdr:rowOff>
    </xdr:from>
    <xdr:to>
      <xdr:col>36</xdr:col>
      <xdr:colOff>168872</xdr:colOff>
      <xdr:row>31</xdr:row>
      <xdr:rowOff>84916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5D577C95-AD2E-46C9-8D3F-FCD6B591170F}"/>
            </a:ext>
          </a:extLst>
        </xdr:cNvPr>
        <xdr:cNvSpPr/>
      </xdr:nvSpPr>
      <xdr:spPr>
        <a:xfrm>
          <a:off x="27645976" y="559769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32</xdr:row>
      <xdr:rowOff>138330</xdr:rowOff>
    </xdr:from>
    <xdr:to>
      <xdr:col>34</xdr:col>
      <xdr:colOff>267316</xdr:colOff>
      <xdr:row>36</xdr:row>
      <xdr:rowOff>148417</xdr:rowOff>
    </xdr:to>
    <xdr:sp macro="" textlink="$AG$4">
      <xdr:nvSpPr>
        <xdr:cNvPr id="198" name="Rectangle 197">
          <a:extLst>
            <a:ext uri="{FF2B5EF4-FFF2-40B4-BE49-F238E27FC236}">
              <a16:creationId xmlns:a16="http://schemas.microsoft.com/office/drawing/2014/main" id="{2581CAE1-5E4F-47CF-9E2C-F0B86E26287C}"/>
            </a:ext>
          </a:extLst>
        </xdr:cNvPr>
        <xdr:cNvSpPr/>
      </xdr:nvSpPr>
      <xdr:spPr>
        <a:xfrm>
          <a:off x="25366980" y="599049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450ED1F-C39D-4874-B105-E246DBEE022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701656</xdr:colOff>
      <xdr:row>35</xdr:row>
      <xdr:rowOff>6230</xdr:rowOff>
    </xdr:from>
    <xdr:to>
      <xdr:col>36</xdr:col>
      <xdr:colOff>168872</xdr:colOff>
      <xdr:row>35</xdr:row>
      <xdr:rowOff>161702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D8BAC2BF-EAF5-4730-9B16-1ABD849C1331}"/>
            </a:ext>
          </a:extLst>
        </xdr:cNvPr>
        <xdr:cNvSpPr/>
      </xdr:nvSpPr>
      <xdr:spPr>
        <a:xfrm>
          <a:off x="27645976" y="640703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22860</xdr:colOff>
      <xdr:row>46</xdr:row>
      <xdr:rowOff>53340</xdr:rowOff>
    </xdr:from>
    <xdr:to>
      <xdr:col>34</xdr:col>
      <xdr:colOff>282556</xdr:colOff>
      <xdr:row>50</xdr:row>
      <xdr:rowOff>63427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971A5D8C-A347-4E21-A3BF-230B3FD99C67}"/>
            </a:ext>
          </a:extLst>
        </xdr:cNvPr>
        <xdr:cNvSpPr/>
      </xdr:nvSpPr>
      <xdr:spPr>
        <a:xfrm>
          <a:off x="25382220" y="846582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716896</xdr:colOff>
      <xdr:row>48</xdr:row>
      <xdr:rowOff>126764</xdr:rowOff>
    </xdr:from>
    <xdr:to>
      <xdr:col>36</xdr:col>
      <xdr:colOff>184112</xdr:colOff>
      <xdr:row>49</xdr:row>
      <xdr:rowOff>100387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D0B7D743-A6C8-4BFC-9567-AF15B8361871}"/>
            </a:ext>
          </a:extLst>
        </xdr:cNvPr>
        <xdr:cNvSpPr/>
      </xdr:nvSpPr>
      <xdr:spPr>
        <a:xfrm>
          <a:off x="27661216" y="890500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22860</xdr:colOff>
      <xdr:row>50</xdr:row>
      <xdr:rowOff>123321</xdr:rowOff>
    </xdr:from>
    <xdr:to>
      <xdr:col>34</xdr:col>
      <xdr:colOff>282556</xdr:colOff>
      <xdr:row>54</xdr:row>
      <xdr:rowOff>133408</xdr:rowOff>
    </xdr:to>
    <xdr:sp macro="" textlink="$AG$6">
      <xdr:nvSpPr>
        <xdr:cNvPr id="202" name="Rectangle 201">
          <a:extLst>
            <a:ext uri="{FF2B5EF4-FFF2-40B4-BE49-F238E27FC236}">
              <a16:creationId xmlns:a16="http://schemas.microsoft.com/office/drawing/2014/main" id="{BDEC26B3-5312-47BC-A273-4BA1DC8F808C}"/>
            </a:ext>
          </a:extLst>
        </xdr:cNvPr>
        <xdr:cNvSpPr/>
      </xdr:nvSpPr>
      <xdr:spPr>
        <a:xfrm>
          <a:off x="25382220" y="926732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F8762C5-235D-421C-922B-5CF40915F6A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716896</xdr:colOff>
      <xdr:row>53</xdr:row>
      <xdr:rowOff>12233</xdr:rowOff>
    </xdr:from>
    <xdr:to>
      <xdr:col>36</xdr:col>
      <xdr:colOff>184112</xdr:colOff>
      <xdr:row>53</xdr:row>
      <xdr:rowOff>168736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C31FAF14-D665-4E6D-B574-002A9368C076}"/>
            </a:ext>
          </a:extLst>
        </xdr:cNvPr>
        <xdr:cNvSpPr/>
      </xdr:nvSpPr>
      <xdr:spPr>
        <a:xfrm>
          <a:off x="27661216" y="970487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22860</xdr:colOff>
      <xdr:row>55</xdr:row>
      <xdr:rowOff>1170</xdr:rowOff>
    </xdr:from>
    <xdr:to>
      <xdr:col>34</xdr:col>
      <xdr:colOff>282556</xdr:colOff>
      <xdr:row>59</xdr:row>
      <xdr:rowOff>11257</xdr:rowOff>
    </xdr:to>
    <xdr:sp macro="" textlink="$AG$7">
      <xdr:nvSpPr>
        <xdr:cNvPr id="204" name="Rectangle 203">
          <a:extLst>
            <a:ext uri="{FF2B5EF4-FFF2-40B4-BE49-F238E27FC236}">
              <a16:creationId xmlns:a16="http://schemas.microsoft.com/office/drawing/2014/main" id="{7DC5BA57-EF74-40FE-A5A3-20A165648AFA}"/>
            </a:ext>
          </a:extLst>
        </xdr:cNvPr>
        <xdr:cNvSpPr/>
      </xdr:nvSpPr>
      <xdr:spPr>
        <a:xfrm>
          <a:off x="25382220" y="1005957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93D9122-3A42-4953-9678-DE1203DBA4E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716896</xdr:colOff>
      <xdr:row>57</xdr:row>
      <xdr:rowOff>90050</xdr:rowOff>
    </xdr:from>
    <xdr:to>
      <xdr:col>36</xdr:col>
      <xdr:colOff>184112</xdr:colOff>
      <xdr:row>58</xdr:row>
      <xdr:rowOff>62642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77847C20-412B-4606-B6FB-F467756470A1}"/>
            </a:ext>
          </a:extLst>
        </xdr:cNvPr>
        <xdr:cNvSpPr/>
      </xdr:nvSpPr>
      <xdr:spPr>
        <a:xfrm>
          <a:off x="27661216" y="1051421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60</xdr:row>
      <xdr:rowOff>16641</xdr:rowOff>
    </xdr:from>
    <xdr:to>
      <xdr:col>34</xdr:col>
      <xdr:colOff>274936</xdr:colOff>
      <xdr:row>64</xdr:row>
      <xdr:rowOff>26728</xdr:rowOff>
    </xdr:to>
    <xdr:sp macro="" textlink="$AG$7">
      <xdr:nvSpPr>
        <xdr:cNvPr id="206" name="Rectangle 205">
          <a:extLst>
            <a:ext uri="{FF2B5EF4-FFF2-40B4-BE49-F238E27FC236}">
              <a16:creationId xmlns:a16="http://schemas.microsoft.com/office/drawing/2014/main" id="{2B6D8BC0-1722-4A04-AC35-49942F14EF65}"/>
            </a:ext>
          </a:extLst>
        </xdr:cNvPr>
        <xdr:cNvSpPr/>
      </xdr:nvSpPr>
      <xdr:spPr>
        <a:xfrm>
          <a:off x="25374600" y="109894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57E5C90-FB7F-411C-BC13-F6E79C32BDB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709276</xdr:colOff>
      <xdr:row>62</xdr:row>
      <xdr:rowOff>57953</xdr:rowOff>
    </xdr:from>
    <xdr:to>
      <xdr:col>36</xdr:col>
      <xdr:colOff>176492</xdr:colOff>
      <xdr:row>63</xdr:row>
      <xdr:rowOff>31576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CF5B9CE9-E6C4-4F48-BBD2-D3287F866AC0}"/>
            </a:ext>
          </a:extLst>
        </xdr:cNvPr>
        <xdr:cNvSpPr/>
      </xdr:nvSpPr>
      <xdr:spPr>
        <a:xfrm>
          <a:off x="27653596" y="1139651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64</xdr:row>
      <xdr:rowOff>39270</xdr:rowOff>
    </xdr:from>
    <xdr:to>
      <xdr:col>34</xdr:col>
      <xdr:colOff>274936</xdr:colOff>
      <xdr:row>68</xdr:row>
      <xdr:rowOff>49357</xdr:rowOff>
    </xdr:to>
    <xdr:sp macro="" textlink="$AG$8">
      <xdr:nvSpPr>
        <xdr:cNvPr id="208" name="Rectangle 207">
          <a:extLst>
            <a:ext uri="{FF2B5EF4-FFF2-40B4-BE49-F238E27FC236}">
              <a16:creationId xmlns:a16="http://schemas.microsoft.com/office/drawing/2014/main" id="{E5F4C331-2B8B-4B23-AC6B-058A49A768AF}"/>
            </a:ext>
          </a:extLst>
        </xdr:cNvPr>
        <xdr:cNvSpPr/>
      </xdr:nvSpPr>
      <xdr:spPr>
        <a:xfrm>
          <a:off x="25374600" y="1174359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557AC9F-9BB1-4D82-BA5D-F130072E14C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709276</xdr:colOff>
      <xdr:row>66</xdr:row>
      <xdr:rowOff>112910</xdr:rowOff>
    </xdr:from>
    <xdr:to>
      <xdr:col>36</xdr:col>
      <xdr:colOff>176492</xdr:colOff>
      <xdr:row>67</xdr:row>
      <xdr:rowOff>85502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93CB7C6-9408-4D18-80F6-DC02BE03108E}"/>
            </a:ext>
          </a:extLst>
        </xdr:cNvPr>
        <xdr:cNvSpPr/>
      </xdr:nvSpPr>
      <xdr:spPr>
        <a:xfrm>
          <a:off x="27653596" y="1218299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36</xdr:row>
      <xdr:rowOff>152400</xdr:rowOff>
    </xdr:from>
    <xdr:to>
      <xdr:col>34</xdr:col>
      <xdr:colOff>272396</xdr:colOff>
      <xdr:row>40</xdr:row>
      <xdr:rowOff>163758</xdr:rowOff>
    </xdr:to>
    <xdr:sp macro="" textlink="$AG$5">
      <xdr:nvSpPr>
        <xdr:cNvPr id="210" name="Rectangle 209">
          <a:extLst>
            <a:ext uri="{FF2B5EF4-FFF2-40B4-BE49-F238E27FC236}">
              <a16:creationId xmlns:a16="http://schemas.microsoft.com/office/drawing/2014/main" id="{1775795C-818D-4C89-9F64-06A66477E980}"/>
            </a:ext>
          </a:extLst>
        </xdr:cNvPr>
        <xdr:cNvSpPr/>
      </xdr:nvSpPr>
      <xdr:spPr>
        <a:xfrm>
          <a:off x="25374600" y="673608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B311CE7-96DF-484B-9182-353781A17FD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32</xdr:col>
      <xdr:colOff>15240</xdr:colOff>
      <xdr:row>42</xdr:row>
      <xdr:rowOff>15240</xdr:rowOff>
    </xdr:from>
    <xdr:to>
      <xdr:col>34</xdr:col>
      <xdr:colOff>272396</xdr:colOff>
      <xdr:row>46</xdr:row>
      <xdr:rowOff>26598</xdr:rowOff>
    </xdr:to>
    <xdr:sp macro="" textlink="$AG$5">
      <xdr:nvSpPr>
        <xdr:cNvPr id="211" name="Rectangle 210">
          <a:extLst>
            <a:ext uri="{FF2B5EF4-FFF2-40B4-BE49-F238E27FC236}">
              <a16:creationId xmlns:a16="http://schemas.microsoft.com/office/drawing/2014/main" id="{19DB4B6B-F0B5-4D21-91B3-B9203D247A6F}"/>
            </a:ext>
          </a:extLst>
        </xdr:cNvPr>
        <xdr:cNvSpPr/>
      </xdr:nvSpPr>
      <xdr:spPr>
        <a:xfrm>
          <a:off x="25374600" y="7696200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E12955-8CCD-4C41-8743-0D04EC20224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698500</xdr:colOff>
      <xdr:row>39</xdr:row>
      <xdr:rowOff>68359</xdr:rowOff>
    </xdr:from>
    <xdr:to>
      <xdr:col>36</xdr:col>
      <xdr:colOff>162560</xdr:colOff>
      <xdr:row>40</xdr:row>
      <xdr:rowOff>41982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D2477104-5BE9-4098-8348-61758C1FA89D}"/>
            </a:ext>
          </a:extLst>
        </xdr:cNvPr>
        <xdr:cNvSpPr/>
      </xdr:nvSpPr>
      <xdr:spPr>
        <a:xfrm>
          <a:off x="27642820" y="720067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706120</xdr:colOff>
      <xdr:row>44</xdr:row>
      <xdr:rowOff>53119</xdr:rowOff>
    </xdr:from>
    <xdr:to>
      <xdr:col>36</xdr:col>
      <xdr:colOff>170180</xdr:colOff>
      <xdr:row>45</xdr:row>
      <xdr:rowOff>26742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7E1A9C78-17AB-4349-AAD3-0E8371B03FDF}"/>
            </a:ext>
          </a:extLst>
        </xdr:cNvPr>
        <xdr:cNvSpPr/>
      </xdr:nvSpPr>
      <xdr:spPr>
        <a:xfrm>
          <a:off x="27650440" y="809983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24</xdr:row>
      <xdr:rowOff>7620</xdr:rowOff>
    </xdr:from>
    <xdr:to>
      <xdr:col>42</xdr:col>
      <xdr:colOff>264160</xdr:colOff>
      <xdr:row>28</xdr:row>
      <xdr:rowOff>35213</xdr:rowOff>
    </xdr:to>
    <xdr:sp macro="" textlink="$AO$2">
      <xdr:nvSpPr>
        <xdr:cNvPr id="214" name="Rectangle 213">
          <a:extLst>
            <a:ext uri="{FF2B5EF4-FFF2-40B4-BE49-F238E27FC236}">
              <a16:creationId xmlns:a16="http://schemas.microsoft.com/office/drawing/2014/main" id="{08B53EED-5CD6-4B98-8B22-E36A1ECF6ED5}"/>
            </a:ext>
          </a:extLst>
        </xdr:cNvPr>
        <xdr:cNvSpPr/>
      </xdr:nvSpPr>
      <xdr:spPr>
        <a:xfrm>
          <a:off x="31706820" y="4396740"/>
          <a:ext cx="1841500" cy="7591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5E7E08C-135A-4B5E-B472-FA22A43CFE9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698500</xdr:colOff>
      <xdr:row>26</xdr:row>
      <xdr:rowOff>41795</xdr:rowOff>
    </xdr:from>
    <xdr:to>
      <xdr:col>44</xdr:col>
      <xdr:colOff>162560</xdr:colOff>
      <xdr:row>27</xdr:row>
      <xdr:rowOff>13889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AA690358-E626-47E0-ACBE-357ABAEA9C68}"/>
            </a:ext>
          </a:extLst>
        </xdr:cNvPr>
        <xdr:cNvSpPr/>
      </xdr:nvSpPr>
      <xdr:spPr>
        <a:xfrm>
          <a:off x="33982660" y="4796675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28</xdr:row>
      <xdr:rowOff>58305</xdr:rowOff>
    </xdr:from>
    <xdr:to>
      <xdr:col>42</xdr:col>
      <xdr:colOff>264160</xdr:colOff>
      <xdr:row>32</xdr:row>
      <xdr:rowOff>82666</xdr:rowOff>
    </xdr:to>
    <xdr:sp macro="" textlink="$AO$3">
      <xdr:nvSpPr>
        <xdr:cNvPr id="216" name="Rectangle 215">
          <a:extLst>
            <a:ext uri="{FF2B5EF4-FFF2-40B4-BE49-F238E27FC236}">
              <a16:creationId xmlns:a16="http://schemas.microsoft.com/office/drawing/2014/main" id="{9B8BB42C-3097-42E2-B851-8E8144031A04}"/>
            </a:ext>
          </a:extLst>
        </xdr:cNvPr>
        <xdr:cNvSpPr/>
      </xdr:nvSpPr>
      <xdr:spPr>
        <a:xfrm>
          <a:off x="31706820" y="5178945"/>
          <a:ext cx="1841500" cy="75588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87FB290-6803-403E-9A3C-C830498D232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698500</xdr:colOff>
      <xdr:row>30</xdr:row>
      <xdr:rowOff>117109</xdr:rowOff>
    </xdr:from>
    <xdr:to>
      <xdr:col>44</xdr:col>
      <xdr:colOff>162560</xdr:colOff>
      <xdr:row>31</xdr:row>
      <xdr:rowOff>89203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403BE4E7-4665-4B13-8375-CD2EA124C0ED}"/>
            </a:ext>
          </a:extLst>
        </xdr:cNvPr>
        <xdr:cNvSpPr/>
      </xdr:nvSpPr>
      <xdr:spPr>
        <a:xfrm>
          <a:off x="33982660" y="5603509"/>
          <a:ext cx="1049020" cy="1549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32</xdr:row>
      <xdr:rowOff>133466</xdr:rowOff>
    </xdr:from>
    <xdr:to>
      <xdr:col>42</xdr:col>
      <xdr:colOff>264160</xdr:colOff>
      <xdr:row>36</xdr:row>
      <xdr:rowOff>148590</xdr:rowOff>
    </xdr:to>
    <xdr:sp macro="" textlink="$AO$4">
      <xdr:nvSpPr>
        <xdr:cNvPr id="218" name="Rectangle 217">
          <a:extLst>
            <a:ext uri="{FF2B5EF4-FFF2-40B4-BE49-F238E27FC236}">
              <a16:creationId xmlns:a16="http://schemas.microsoft.com/office/drawing/2014/main" id="{60B669CF-C7D3-4D5B-BE86-89FAA4D18CE7}"/>
            </a:ext>
          </a:extLst>
        </xdr:cNvPr>
        <xdr:cNvSpPr/>
      </xdr:nvSpPr>
      <xdr:spPr>
        <a:xfrm>
          <a:off x="31706820" y="5985626"/>
          <a:ext cx="1841500" cy="7466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150F5E2-F812-4324-A77B-E8D33B1E931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698500</xdr:colOff>
      <xdr:row>35</xdr:row>
      <xdr:rowOff>7399</xdr:rowOff>
    </xdr:from>
    <xdr:to>
      <xdr:col>44</xdr:col>
      <xdr:colOff>162560</xdr:colOff>
      <xdr:row>35</xdr:row>
      <xdr:rowOff>163902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CD5D34F2-9007-4064-AF3B-35E87AE8A645}"/>
            </a:ext>
          </a:extLst>
        </xdr:cNvPr>
        <xdr:cNvSpPr/>
      </xdr:nvSpPr>
      <xdr:spPr>
        <a:xfrm>
          <a:off x="33982660" y="6408199"/>
          <a:ext cx="104902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36</xdr:row>
      <xdr:rowOff>136290</xdr:rowOff>
    </xdr:from>
    <xdr:to>
      <xdr:col>42</xdr:col>
      <xdr:colOff>264160</xdr:colOff>
      <xdr:row>40</xdr:row>
      <xdr:rowOff>174506</xdr:rowOff>
    </xdr:to>
    <xdr:sp macro="" textlink="$AO$5">
      <xdr:nvSpPr>
        <xdr:cNvPr id="220" name="Rectangle 219">
          <a:extLst>
            <a:ext uri="{FF2B5EF4-FFF2-40B4-BE49-F238E27FC236}">
              <a16:creationId xmlns:a16="http://schemas.microsoft.com/office/drawing/2014/main" id="{BE7609B7-4D91-4572-B7F9-E2773E6EE20C}"/>
            </a:ext>
          </a:extLst>
        </xdr:cNvPr>
        <xdr:cNvSpPr/>
      </xdr:nvSpPr>
      <xdr:spPr>
        <a:xfrm>
          <a:off x="31706820" y="6719970"/>
          <a:ext cx="1841500" cy="76973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F4B378D-1961-4597-AF6F-D7E0C2F4987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698500</xdr:colOff>
      <xdr:row>39</xdr:row>
      <xdr:rowOff>81867</xdr:rowOff>
    </xdr:from>
    <xdr:to>
      <xdr:col>44</xdr:col>
      <xdr:colOff>162560</xdr:colOff>
      <xdr:row>40</xdr:row>
      <xdr:rowOff>53960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F15E95FE-CAE2-4459-94FE-A38A0AB5BCA8}"/>
            </a:ext>
          </a:extLst>
        </xdr:cNvPr>
        <xdr:cNvSpPr/>
      </xdr:nvSpPr>
      <xdr:spPr>
        <a:xfrm>
          <a:off x="33982660" y="7214187"/>
          <a:ext cx="1049020" cy="1549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42</xdr:row>
      <xdr:rowOff>13335</xdr:rowOff>
    </xdr:from>
    <xdr:to>
      <xdr:col>42</xdr:col>
      <xdr:colOff>264776</xdr:colOff>
      <xdr:row>46</xdr:row>
      <xdr:rowOff>24692</xdr:rowOff>
    </xdr:to>
    <xdr:sp macro="" textlink="$AO$5">
      <xdr:nvSpPr>
        <xdr:cNvPr id="222" name="Rectangle 221">
          <a:extLst>
            <a:ext uri="{FF2B5EF4-FFF2-40B4-BE49-F238E27FC236}">
              <a16:creationId xmlns:a16="http://schemas.microsoft.com/office/drawing/2014/main" id="{4CEBE8AF-252B-4349-97B2-BA473FD5E232}"/>
            </a:ext>
          </a:extLst>
        </xdr:cNvPr>
        <xdr:cNvSpPr/>
      </xdr:nvSpPr>
      <xdr:spPr>
        <a:xfrm>
          <a:off x="31706820" y="7694295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EE47D76-6761-4E21-81EE-F4E637BB7A2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699116</xdr:colOff>
      <xdr:row>44</xdr:row>
      <xdr:rowOff>44199</xdr:rowOff>
    </xdr:from>
    <xdr:to>
      <xdr:col>44</xdr:col>
      <xdr:colOff>163792</xdr:colOff>
      <xdr:row>45</xdr:row>
      <xdr:rowOff>17109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8277FFC1-6CCE-4659-9FAE-CCB835338E60}"/>
            </a:ext>
          </a:extLst>
        </xdr:cNvPr>
        <xdr:cNvSpPr/>
      </xdr:nvSpPr>
      <xdr:spPr>
        <a:xfrm>
          <a:off x="33983276" y="8090919"/>
          <a:ext cx="1049636" cy="15579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40</xdr:col>
      <xdr:colOff>7620</xdr:colOff>
      <xdr:row>46</xdr:row>
      <xdr:rowOff>59458</xdr:rowOff>
    </xdr:from>
    <xdr:to>
      <xdr:col>42</xdr:col>
      <xdr:colOff>264776</xdr:colOff>
      <xdr:row>50</xdr:row>
      <xdr:rowOff>70816</xdr:rowOff>
    </xdr:to>
    <xdr:sp macro="" textlink="$AO$6">
      <xdr:nvSpPr>
        <xdr:cNvPr id="224" name="Rectangle 223">
          <a:extLst>
            <a:ext uri="{FF2B5EF4-FFF2-40B4-BE49-F238E27FC236}">
              <a16:creationId xmlns:a16="http://schemas.microsoft.com/office/drawing/2014/main" id="{42F1FA57-2D92-4DA5-BEE0-690AED6461C7}"/>
            </a:ext>
          </a:extLst>
        </xdr:cNvPr>
        <xdr:cNvSpPr/>
      </xdr:nvSpPr>
      <xdr:spPr>
        <a:xfrm>
          <a:off x="31706820" y="8471938"/>
          <a:ext cx="1842116" cy="74287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D7656DE-31A8-4708-836E-048F3BEA79B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699116</xdr:colOff>
      <xdr:row>48</xdr:row>
      <xdr:rowOff>115792</xdr:rowOff>
    </xdr:from>
    <xdr:to>
      <xdr:col>44</xdr:col>
      <xdr:colOff>163792</xdr:colOff>
      <xdr:row>49</xdr:row>
      <xdr:rowOff>89733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0F29C9E-360D-437C-A072-DAA656AEFB40}"/>
            </a:ext>
          </a:extLst>
        </xdr:cNvPr>
        <xdr:cNvSpPr/>
      </xdr:nvSpPr>
      <xdr:spPr>
        <a:xfrm>
          <a:off x="33983276" y="8894032"/>
          <a:ext cx="1049636" cy="15682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40</xdr:col>
      <xdr:colOff>7620</xdr:colOff>
      <xdr:row>50</xdr:row>
      <xdr:rowOff>113202</xdr:rowOff>
    </xdr:from>
    <xdr:to>
      <xdr:col>42</xdr:col>
      <xdr:colOff>264776</xdr:colOff>
      <xdr:row>54</xdr:row>
      <xdr:rowOff>124559</xdr:rowOff>
    </xdr:to>
    <xdr:sp macro="" textlink="$AO$7">
      <xdr:nvSpPr>
        <xdr:cNvPr id="226" name="Rectangle 225">
          <a:extLst>
            <a:ext uri="{FF2B5EF4-FFF2-40B4-BE49-F238E27FC236}">
              <a16:creationId xmlns:a16="http://schemas.microsoft.com/office/drawing/2014/main" id="{08C0B91A-F862-456D-AC6D-4B6167008BA9}"/>
            </a:ext>
          </a:extLst>
        </xdr:cNvPr>
        <xdr:cNvSpPr/>
      </xdr:nvSpPr>
      <xdr:spPr>
        <a:xfrm>
          <a:off x="31706820" y="925720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F4E4A94-2ED8-4D41-A8CA-1CE98D8DBEC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699116</xdr:colOff>
      <xdr:row>53</xdr:row>
      <xdr:rowOff>9566</xdr:rowOff>
    </xdr:from>
    <xdr:to>
      <xdr:col>44</xdr:col>
      <xdr:colOff>163792</xdr:colOff>
      <xdr:row>53</xdr:row>
      <xdr:rowOff>167418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E0242BE8-0E2C-41D3-A9C7-709DA497D590}"/>
            </a:ext>
          </a:extLst>
        </xdr:cNvPr>
        <xdr:cNvSpPr/>
      </xdr:nvSpPr>
      <xdr:spPr>
        <a:xfrm>
          <a:off x="33983276" y="9702206"/>
          <a:ext cx="1049636" cy="1578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40</xdr:col>
      <xdr:colOff>15240</xdr:colOff>
      <xdr:row>55</xdr:row>
      <xdr:rowOff>6522</xdr:rowOff>
    </xdr:from>
    <xdr:to>
      <xdr:col>42</xdr:col>
      <xdr:colOff>272396</xdr:colOff>
      <xdr:row>59</xdr:row>
      <xdr:rowOff>17879</xdr:rowOff>
    </xdr:to>
    <xdr:sp macro="" textlink="$AO$8">
      <xdr:nvSpPr>
        <xdr:cNvPr id="228" name="Rectangle 227">
          <a:extLst>
            <a:ext uri="{FF2B5EF4-FFF2-40B4-BE49-F238E27FC236}">
              <a16:creationId xmlns:a16="http://schemas.microsoft.com/office/drawing/2014/main" id="{AA641EB1-460C-4AAC-A7D1-9511F85FA0B2}"/>
            </a:ext>
          </a:extLst>
        </xdr:cNvPr>
        <xdr:cNvSpPr/>
      </xdr:nvSpPr>
      <xdr:spPr>
        <a:xfrm>
          <a:off x="31714440" y="10064922"/>
          <a:ext cx="1842116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65AFC04-8331-4101-873A-58911A8B1D3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706736</xdr:colOff>
      <xdr:row>57</xdr:row>
      <xdr:rowOff>85766</xdr:rowOff>
    </xdr:from>
    <xdr:to>
      <xdr:col>44</xdr:col>
      <xdr:colOff>171412</xdr:colOff>
      <xdr:row>58</xdr:row>
      <xdr:rowOff>60738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B503A715-EC34-4C85-89E2-393E2CB16B18}"/>
            </a:ext>
          </a:extLst>
        </xdr:cNvPr>
        <xdr:cNvSpPr/>
      </xdr:nvSpPr>
      <xdr:spPr>
        <a:xfrm>
          <a:off x="33990896" y="10509926"/>
          <a:ext cx="1049636" cy="15785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167640</xdr:rowOff>
    </xdr:from>
    <xdr:to>
      <xdr:col>6</xdr:col>
      <xdr:colOff>784860</xdr:colOff>
      <xdr:row>59</xdr:row>
      <xdr:rowOff>22860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E1158FC0-F27E-4CAF-847F-4E9141F09391}"/>
            </a:ext>
          </a:extLst>
        </xdr:cNvPr>
        <xdr:cNvSpPr/>
      </xdr:nvSpPr>
      <xdr:spPr>
        <a:xfrm>
          <a:off x="0" y="10043160"/>
          <a:ext cx="553974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0</xdr:col>
      <xdr:colOff>0</xdr:colOff>
      <xdr:row>60</xdr:row>
      <xdr:rowOff>15240</xdr:rowOff>
    </xdr:from>
    <xdr:to>
      <xdr:col>6</xdr:col>
      <xdr:colOff>784860</xdr:colOff>
      <xdr:row>64</xdr:row>
      <xdr:rowOff>53340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27E905B5-0690-471B-8090-C8870EB56DEA}"/>
            </a:ext>
          </a:extLst>
        </xdr:cNvPr>
        <xdr:cNvSpPr/>
      </xdr:nvSpPr>
      <xdr:spPr>
        <a:xfrm>
          <a:off x="0" y="10988040"/>
          <a:ext cx="553974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0</xdr:col>
      <xdr:colOff>0</xdr:colOff>
      <xdr:row>72</xdr:row>
      <xdr:rowOff>144780</xdr:rowOff>
    </xdr:from>
    <xdr:to>
      <xdr:col>6</xdr:col>
      <xdr:colOff>784860</xdr:colOff>
      <xdr:row>77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75597E0-AE0A-4D03-8D3B-E034462950E3}"/>
            </a:ext>
          </a:extLst>
        </xdr:cNvPr>
        <xdr:cNvSpPr/>
      </xdr:nvSpPr>
      <xdr:spPr>
        <a:xfrm>
          <a:off x="0" y="13312140"/>
          <a:ext cx="553974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0</xdr:col>
      <xdr:colOff>0</xdr:colOff>
      <xdr:row>78</xdr:row>
      <xdr:rowOff>15240</xdr:rowOff>
    </xdr:from>
    <xdr:to>
      <xdr:col>6</xdr:col>
      <xdr:colOff>784860</xdr:colOff>
      <xdr:row>82</xdr:row>
      <xdr:rowOff>53340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9573803-28D6-4696-8411-FB049019205E}"/>
            </a:ext>
          </a:extLst>
        </xdr:cNvPr>
        <xdr:cNvSpPr/>
      </xdr:nvSpPr>
      <xdr:spPr>
        <a:xfrm>
          <a:off x="0" y="14279880"/>
          <a:ext cx="553974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0</xdr:col>
      <xdr:colOff>0</xdr:colOff>
      <xdr:row>86</xdr:row>
      <xdr:rowOff>152400</xdr:rowOff>
    </xdr:from>
    <xdr:to>
      <xdr:col>6</xdr:col>
      <xdr:colOff>786707</xdr:colOff>
      <xdr:row>90</xdr:row>
      <xdr:rowOff>171218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4B33766-A4C1-44FF-8072-ED63B786AD0E}"/>
            </a:ext>
          </a:extLst>
        </xdr:cNvPr>
        <xdr:cNvSpPr/>
      </xdr:nvSpPr>
      <xdr:spPr>
        <a:xfrm>
          <a:off x="0" y="1588008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8</xdr:col>
      <xdr:colOff>7620</xdr:colOff>
      <xdr:row>42</xdr:row>
      <xdr:rowOff>7620</xdr:rowOff>
    </xdr:from>
    <xdr:to>
      <xdr:col>15</xdr:col>
      <xdr:colOff>1847</xdr:colOff>
      <xdr:row>46</xdr:row>
      <xdr:rowOff>26438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2929E16A-765E-4CAB-9F18-AF4141D29DE1}"/>
            </a:ext>
          </a:extLst>
        </xdr:cNvPr>
        <xdr:cNvSpPr/>
      </xdr:nvSpPr>
      <xdr:spPr>
        <a:xfrm>
          <a:off x="6347460" y="768858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8</xdr:col>
      <xdr:colOff>7620</xdr:colOff>
      <xdr:row>37</xdr:row>
      <xdr:rowOff>0</xdr:rowOff>
    </xdr:from>
    <xdr:to>
      <xdr:col>15</xdr:col>
      <xdr:colOff>1847</xdr:colOff>
      <xdr:row>41</xdr:row>
      <xdr:rowOff>18818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270E524-343F-4A01-A1FB-8EDA89BC7D77}"/>
            </a:ext>
          </a:extLst>
        </xdr:cNvPr>
        <xdr:cNvSpPr/>
      </xdr:nvSpPr>
      <xdr:spPr>
        <a:xfrm>
          <a:off x="6347460" y="676656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8</xdr:col>
      <xdr:colOff>15240</xdr:colOff>
      <xdr:row>68</xdr:row>
      <xdr:rowOff>137160</xdr:rowOff>
    </xdr:from>
    <xdr:to>
      <xdr:col>14</xdr:col>
      <xdr:colOff>786707</xdr:colOff>
      <xdr:row>72</xdr:row>
      <xdr:rowOff>155978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B9508315-897B-4AB2-9AD4-424C6FFF0881}"/>
            </a:ext>
          </a:extLst>
        </xdr:cNvPr>
        <xdr:cNvSpPr/>
      </xdr:nvSpPr>
      <xdr:spPr>
        <a:xfrm>
          <a:off x="6355080" y="12573000"/>
          <a:ext cx="552634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rally</a:t>
          </a:r>
          <a:endParaRPr lang="fr-FR" sz="2800"/>
        </a:p>
      </xdr:txBody>
    </xdr:sp>
    <xdr:clientData/>
  </xdr:twoCellAnchor>
  <xdr:twoCellAnchor>
    <xdr:from>
      <xdr:col>8</xdr:col>
      <xdr:colOff>7620</xdr:colOff>
      <xdr:row>72</xdr:row>
      <xdr:rowOff>167640</xdr:rowOff>
    </xdr:from>
    <xdr:to>
      <xdr:col>14</xdr:col>
      <xdr:colOff>779087</xdr:colOff>
      <xdr:row>77</xdr:row>
      <xdr:rowOff>3578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4B61EC23-5B59-44A5-9C04-D2EBD82A6C20}"/>
            </a:ext>
          </a:extLst>
        </xdr:cNvPr>
        <xdr:cNvSpPr/>
      </xdr:nvSpPr>
      <xdr:spPr>
        <a:xfrm>
          <a:off x="6347460" y="13335000"/>
          <a:ext cx="552634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rally</a:t>
          </a:r>
          <a:endParaRPr lang="fr-FR" sz="2800"/>
        </a:p>
      </xdr:txBody>
    </xdr:sp>
    <xdr:clientData/>
  </xdr:twoCellAnchor>
  <xdr:twoCellAnchor>
    <xdr:from>
      <xdr:col>8</xdr:col>
      <xdr:colOff>15240</xdr:colOff>
      <xdr:row>78</xdr:row>
      <xdr:rowOff>7620</xdr:rowOff>
    </xdr:from>
    <xdr:to>
      <xdr:col>14</xdr:col>
      <xdr:colOff>786707</xdr:colOff>
      <xdr:row>82</xdr:row>
      <xdr:rowOff>26438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C774D91A-0EEB-4467-AFCD-F62B95E2A961}"/>
            </a:ext>
          </a:extLst>
        </xdr:cNvPr>
        <xdr:cNvSpPr/>
      </xdr:nvSpPr>
      <xdr:spPr>
        <a:xfrm>
          <a:off x="6355080" y="14272260"/>
          <a:ext cx="552634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rally</a:t>
          </a:r>
          <a:endParaRPr lang="fr-FR" sz="2800"/>
        </a:p>
      </xdr:txBody>
    </xdr:sp>
    <xdr:clientData/>
  </xdr:twoCellAnchor>
  <xdr:twoCellAnchor>
    <xdr:from>
      <xdr:col>8</xdr:col>
      <xdr:colOff>15240</xdr:colOff>
      <xdr:row>90</xdr:row>
      <xdr:rowOff>175260</xdr:rowOff>
    </xdr:from>
    <xdr:to>
      <xdr:col>14</xdr:col>
      <xdr:colOff>786707</xdr:colOff>
      <xdr:row>95</xdr:row>
      <xdr:rowOff>11198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16E91CC7-D25C-48FA-A63C-7EB9B6836D2F}"/>
            </a:ext>
          </a:extLst>
        </xdr:cNvPr>
        <xdr:cNvSpPr/>
      </xdr:nvSpPr>
      <xdr:spPr>
        <a:xfrm>
          <a:off x="6355080" y="16634460"/>
          <a:ext cx="552634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rally</a:t>
          </a:r>
          <a:endParaRPr lang="fr-FR" sz="2800"/>
        </a:p>
      </xdr:txBody>
    </xdr:sp>
    <xdr:clientData/>
  </xdr:twoCellAnchor>
  <xdr:twoCellAnchor>
    <xdr:from>
      <xdr:col>16</xdr:col>
      <xdr:colOff>7620</xdr:colOff>
      <xdr:row>32</xdr:row>
      <xdr:rowOff>144780</xdr:rowOff>
    </xdr:from>
    <xdr:to>
      <xdr:col>23</xdr:col>
      <xdr:colOff>1847</xdr:colOff>
      <xdr:row>36</xdr:row>
      <xdr:rowOff>163598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F2869AD-4374-43E1-BE67-AF59161C32A5}"/>
            </a:ext>
          </a:extLst>
        </xdr:cNvPr>
        <xdr:cNvSpPr/>
      </xdr:nvSpPr>
      <xdr:spPr>
        <a:xfrm>
          <a:off x="12687300" y="599694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24</xdr:col>
      <xdr:colOff>7620</xdr:colOff>
      <xdr:row>55</xdr:row>
      <xdr:rowOff>15240</xdr:rowOff>
    </xdr:from>
    <xdr:to>
      <xdr:col>31</xdr:col>
      <xdr:colOff>1847</xdr:colOff>
      <xdr:row>59</xdr:row>
      <xdr:rowOff>34058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BE08AEE7-6CBA-4C07-8CE0-F587296F2EDE}"/>
            </a:ext>
          </a:extLst>
        </xdr:cNvPr>
        <xdr:cNvSpPr/>
      </xdr:nvSpPr>
      <xdr:spPr>
        <a:xfrm>
          <a:off x="19027140" y="1007364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24</xdr:col>
      <xdr:colOff>7621</xdr:colOff>
      <xdr:row>60</xdr:row>
      <xdr:rowOff>7620</xdr:rowOff>
    </xdr:from>
    <xdr:to>
      <xdr:col>30</xdr:col>
      <xdr:colOff>784861</xdr:colOff>
      <xdr:row>64</xdr:row>
      <xdr:rowOff>26438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328C8140-BEBE-4840-8380-0A6152DEFB6B}"/>
            </a:ext>
          </a:extLst>
        </xdr:cNvPr>
        <xdr:cNvSpPr/>
      </xdr:nvSpPr>
      <xdr:spPr>
        <a:xfrm>
          <a:off x="19027141" y="10980420"/>
          <a:ext cx="5532120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24</xdr:col>
      <xdr:colOff>7620</xdr:colOff>
      <xdr:row>36</xdr:row>
      <xdr:rowOff>121920</xdr:rowOff>
    </xdr:from>
    <xdr:to>
      <xdr:col>30</xdr:col>
      <xdr:colOff>784860</xdr:colOff>
      <xdr:row>40</xdr:row>
      <xdr:rowOff>160020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E84C4672-B4B9-43E4-AD09-87ABD8FF627D}"/>
            </a:ext>
          </a:extLst>
        </xdr:cNvPr>
        <xdr:cNvSpPr/>
      </xdr:nvSpPr>
      <xdr:spPr>
        <a:xfrm>
          <a:off x="19027140" y="6705600"/>
          <a:ext cx="553212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24</xdr:col>
      <xdr:colOff>7620</xdr:colOff>
      <xdr:row>42</xdr:row>
      <xdr:rowOff>7620</xdr:rowOff>
    </xdr:from>
    <xdr:to>
      <xdr:col>30</xdr:col>
      <xdr:colOff>784860</xdr:colOff>
      <xdr:row>46</xdr:row>
      <xdr:rowOff>45720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6C2A098C-2E76-4DA5-AAED-D1C9D143E4C6}"/>
            </a:ext>
          </a:extLst>
        </xdr:cNvPr>
        <xdr:cNvSpPr/>
      </xdr:nvSpPr>
      <xdr:spPr>
        <a:xfrm>
          <a:off x="19027140" y="7688580"/>
          <a:ext cx="553212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32</xdr:col>
      <xdr:colOff>7620</xdr:colOff>
      <xdr:row>46</xdr:row>
      <xdr:rowOff>45720</xdr:rowOff>
    </xdr:from>
    <xdr:to>
      <xdr:col>38</xdr:col>
      <xdr:colOff>784860</xdr:colOff>
      <xdr:row>50</xdr:row>
      <xdr:rowOff>83820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377328A3-0EBA-4B47-8035-93142CF5F13A}"/>
            </a:ext>
          </a:extLst>
        </xdr:cNvPr>
        <xdr:cNvSpPr/>
      </xdr:nvSpPr>
      <xdr:spPr>
        <a:xfrm>
          <a:off x="25366980" y="8458200"/>
          <a:ext cx="553212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24</xdr:col>
      <xdr:colOff>7621</xdr:colOff>
      <xdr:row>68</xdr:row>
      <xdr:rowOff>137160</xdr:rowOff>
    </xdr:from>
    <xdr:to>
      <xdr:col>30</xdr:col>
      <xdr:colOff>784861</xdr:colOff>
      <xdr:row>72</xdr:row>
      <xdr:rowOff>155978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E88BBA3C-FD36-401D-BE54-A19F8F0453D6}"/>
            </a:ext>
          </a:extLst>
        </xdr:cNvPr>
        <xdr:cNvSpPr/>
      </xdr:nvSpPr>
      <xdr:spPr>
        <a:xfrm>
          <a:off x="19027141" y="12573000"/>
          <a:ext cx="5532120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24</xdr:col>
      <xdr:colOff>7620</xdr:colOff>
      <xdr:row>82</xdr:row>
      <xdr:rowOff>53340</xdr:rowOff>
    </xdr:from>
    <xdr:to>
      <xdr:col>30</xdr:col>
      <xdr:colOff>786707</xdr:colOff>
      <xdr:row>86</xdr:row>
      <xdr:rowOff>45489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8BC45372-76D3-46B8-893E-922792148BA0}"/>
            </a:ext>
          </a:extLst>
        </xdr:cNvPr>
        <xdr:cNvSpPr/>
      </xdr:nvSpPr>
      <xdr:spPr>
        <a:xfrm>
          <a:off x="19027140" y="15049500"/>
          <a:ext cx="5533967" cy="723669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(+4s)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</xdr:rowOff>
    </xdr:from>
    <xdr:to>
      <xdr:col>7</xdr:col>
      <xdr:colOff>7620</xdr:colOff>
      <xdr:row>41</xdr:row>
      <xdr:rowOff>26917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1438E4C1-4733-4C87-9ECB-C312929B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9121"/>
          <a:ext cx="5554980" cy="31358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7620</xdr:colOff>
      <xdr:row>59</xdr:row>
      <xdr:rowOff>13132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4DBF47F-9E56-4C2C-97B3-DC0249C32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5554980" cy="3122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0</xdr:colOff>
      <xdr:row>77</xdr:row>
      <xdr:rowOff>29497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2DF6E97-7031-4CBB-BC2B-B6DD2615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5547360" cy="3138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7620</xdr:colOff>
      <xdr:row>86</xdr:row>
      <xdr:rowOff>53208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6933F79-F4ED-4B38-8F56-097BFE6FE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64640"/>
          <a:ext cx="5554980" cy="1516248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24</xdr:row>
      <xdr:rowOff>22860</xdr:rowOff>
    </xdr:from>
    <xdr:to>
      <xdr:col>2</xdr:col>
      <xdr:colOff>267316</xdr:colOff>
      <xdr:row>28</xdr:row>
      <xdr:rowOff>32947</xdr:rowOff>
    </xdr:to>
    <xdr:sp macro="" textlink="$A$2">
      <xdr:nvSpPr>
        <xdr:cNvPr id="68" name="Rectangle 67">
          <a:extLst>
            <a:ext uri="{FF2B5EF4-FFF2-40B4-BE49-F238E27FC236}">
              <a16:creationId xmlns:a16="http://schemas.microsoft.com/office/drawing/2014/main" id="{BB7E6E75-0EC2-4B62-A882-26910A448D61}"/>
            </a:ext>
          </a:extLst>
        </xdr:cNvPr>
        <xdr:cNvSpPr/>
      </xdr:nvSpPr>
      <xdr:spPr>
        <a:xfrm>
          <a:off x="7620" y="441960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3C8DF9-52C0-4BCF-8CEE-D3C7809C87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28</xdr:row>
      <xdr:rowOff>68580</xdr:rowOff>
    </xdr:from>
    <xdr:to>
      <xdr:col>2</xdr:col>
      <xdr:colOff>259696</xdr:colOff>
      <xdr:row>32</xdr:row>
      <xdr:rowOff>78667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1EEE1C88-EA1F-4292-A51F-B3B0C8BF4602}"/>
            </a:ext>
          </a:extLst>
        </xdr:cNvPr>
        <xdr:cNvSpPr/>
      </xdr:nvSpPr>
      <xdr:spPr>
        <a:xfrm>
          <a:off x="0" y="51968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32</xdr:row>
      <xdr:rowOff>137160</xdr:rowOff>
    </xdr:from>
    <xdr:to>
      <xdr:col>2</xdr:col>
      <xdr:colOff>259696</xdr:colOff>
      <xdr:row>36</xdr:row>
      <xdr:rowOff>147247</xdr:rowOff>
    </xdr:to>
    <xdr:sp macro="" textlink="$A$3">
      <xdr:nvSpPr>
        <xdr:cNvPr id="70" name="Rectangle 69">
          <a:extLst>
            <a:ext uri="{FF2B5EF4-FFF2-40B4-BE49-F238E27FC236}">
              <a16:creationId xmlns:a16="http://schemas.microsoft.com/office/drawing/2014/main" id="{32736D02-40E9-4380-844A-3E2C5BD4C8C0}"/>
            </a:ext>
          </a:extLst>
        </xdr:cNvPr>
        <xdr:cNvSpPr/>
      </xdr:nvSpPr>
      <xdr:spPr>
        <a:xfrm>
          <a:off x="0" y="59969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D94928B-7594-4E4A-ACA8-C48B55AA8D1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37</xdr:row>
      <xdr:rowOff>15240</xdr:rowOff>
    </xdr:from>
    <xdr:to>
      <xdr:col>2</xdr:col>
      <xdr:colOff>259696</xdr:colOff>
      <xdr:row>41</xdr:row>
      <xdr:rowOff>25327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C2D8B4EC-9B1B-4433-8BE6-82900CF946FF}"/>
            </a:ext>
          </a:extLst>
        </xdr:cNvPr>
        <xdr:cNvSpPr/>
      </xdr:nvSpPr>
      <xdr:spPr>
        <a:xfrm>
          <a:off x="0" y="678942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42</xdr:row>
      <xdr:rowOff>7620</xdr:rowOff>
    </xdr:from>
    <xdr:to>
      <xdr:col>2</xdr:col>
      <xdr:colOff>259696</xdr:colOff>
      <xdr:row>46</xdr:row>
      <xdr:rowOff>17707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5878F260-87EE-4D09-B599-9F2EB5CBFA93}"/>
            </a:ext>
          </a:extLst>
        </xdr:cNvPr>
        <xdr:cNvSpPr/>
      </xdr:nvSpPr>
      <xdr:spPr>
        <a:xfrm>
          <a:off x="0" y="769620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46</xdr:row>
      <xdr:rowOff>45720</xdr:rowOff>
    </xdr:from>
    <xdr:to>
      <xdr:col>2</xdr:col>
      <xdr:colOff>259696</xdr:colOff>
      <xdr:row>50</xdr:row>
      <xdr:rowOff>55807</xdr:rowOff>
    </xdr:to>
    <xdr:sp macro="" textlink="$A$4">
      <xdr:nvSpPr>
        <xdr:cNvPr id="73" name="Rectangle 72">
          <a:extLst>
            <a:ext uri="{FF2B5EF4-FFF2-40B4-BE49-F238E27FC236}">
              <a16:creationId xmlns:a16="http://schemas.microsoft.com/office/drawing/2014/main" id="{E2B1896B-E8BA-42C8-8F40-F0A519B6038D}"/>
            </a:ext>
          </a:extLst>
        </xdr:cNvPr>
        <xdr:cNvSpPr/>
      </xdr:nvSpPr>
      <xdr:spPr>
        <a:xfrm>
          <a:off x="0" y="846582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F949301-2458-40C1-B138-696D281BAD5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50</xdr:row>
      <xdr:rowOff>129540</xdr:rowOff>
    </xdr:from>
    <xdr:to>
      <xdr:col>2</xdr:col>
      <xdr:colOff>259696</xdr:colOff>
      <xdr:row>54</xdr:row>
      <xdr:rowOff>139627</xdr:rowOff>
    </xdr:to>
    <xdr:sp macro="" textlink="$A$5">
      <xdr:nvSpPr>
        <xdr:cNvPr id="74" name="Rectangle 73">
          <a:extLst>
            <a:ext uri="{FF2B5EF4-FFF2-40B4-BE49-F238E27FC236}">
              <a16:creationId xmlns:a16="http://schemas.microsoft.com/office/drawing/2014/main" id="{306ED0FB-57BA-4128-B9C1-A10E04E161D7}"/>
            </a:ext>
          </a:extLst>
        </xdr:cNvPr>
        <xdr:cNvSpPr/>
      </xdr:nvSpPr>
      <xdr:spPr>
        <a:xfrm>
          <a:off x="0" y="928116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0D9CE52-50E0-46B3-8247-8981A127C5E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54</xdr:row>
      <xdr:rowOff>175260</xdr:rowOff>
    </xdr:from>
    <xdr:to>
      <xdr:col>2</xdr:col>
      <xdr:colOff>259696</xdr:colOff>
      <xdr:row>59</xdr:row>
      <xdr:rowOff>2467</xdr:rowOff>
    </xdr:to>
    <xdr:sp macro="" textlink="$A$6">
      <xdr:nvSpPr>
        <xdr:cNvPr id="75" name="Rectangle 74">
          <a:extLst>
            <a:ext uri="{FF2B5EF4-FFF2-40B4-BE49-F238E27FC236}">
              <a16:creationId xmlns:a16="http://schemas.microsoft.com/office/drawing/2014/main" id="{E6366464-2048-47D5-BE6B-B8F93C830CFB}"/>
            </a:ext>
          </a:extLst>
        </xdr:cNvPr>
        <xdr:cNvSpPr/>
      </xdr:nvSpPr>
      <xdr:spPr>
        <a:xfrm>
          <a:off x="0" y="1005840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C34D23C-C893-42BA-85DF-374F66A6F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60</xdr:row>
      <xdr:rowOff>7620</xdr:rowOff>
    </xdr:from>
    <xdr:to>
      <xdr:col>2</xdr:col>
      <xdr:colOff>259696</xdr:colOff>
      <xdr:row>64</xdr:row>
      <xdr:rowOff>17707</xdr:rowOff>
    </xdr:to>
    <xdr:sp macro="" textlink="$A$6">
      <xdr:nvSpPr>
        <xdr:cNvPr id="76" name="Rectangle 75">
          <a:extLst>
            <a:ext uri="{FF2B5EF4-FFF2-40B4-BE49-F238E27FC236}">
              <a16:creationId xmlns:a16="http://schemas.microsoft.com/office/drawing/2014/main" id="{803E7B06-777B-45E9-BE5D-6F68037A0124}"/>
            </a:ext>
          </a:extLst>
        </xdr:cNvPr>
        <xdr:cNvSpPr/>
      </xdr:nvSpPr>
      <xdr:spPr>
        <a:xfrm>
          <a:off x="0" y="1098804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C34D23C-C893-42BA-85DF-374F66A6F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64</xdr:row>
      <xdr:rowOff>45720</xdr:rowOff>
    </xdr:from>
    <xdr:to>
      <xdr:col>2</xdr:col>
      <xdr:colOff>259696</xdr:colOff>
      <xdr:row>68</xdr:row>
      <xdr:rowOff>55807</xdr:rowOff>
    </xdr:to>
    <xdr:sp macro="" textlink="$A$7">
      <xdr:nvSpPr>
        <xdr:cNvPr id="77" name="Rectangle 76">
          <a:extLst>
            <a:ext uri="{FF2B5EF4-FFF2-40B4-BE49-F238E27FC236}">
              <a16:creationId xmlns:a16="http://schemas.microsoft.com/office/drawing/2014/main" id="{F718EE53-8283-4B56-98EB-34CB6DD89EDC}"/>
            </a:ext>
          </a:extLst>
        </xdr:cNvPr>
        <xdr:cNvSpPr/>
      </xdr:nvSpPr>
      <xdr:spPr>
        <a:xfrm>
          <a:off x="0" y="1175766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E3AD066-8FCA-4DF9-AD51-F8E6B687DFD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68</xdr:row>
      <xdr:rowOff>129540</xdr:rowOff>
    </xdr:from>
    <xdr:to>
      <xdr:col>2</xdr:col>
      <xdr:colOff>259696</xdr:colOff>
      <xdr:row>72</xdr:row>
      <xdr:rowOff>139627</xdr:rowOff>
    </xdr:to>
    <xdr:sp macro="" textlink="$A$8">
      <xdr:nvSpPr>
        <xdr:cNvPr id="78" name="Rectangle 77">
          <a:extLst>
            <a:ext uri="{FF2B5EF4-FFF2-40B4-BE49-F238E27FC236}">
              <a16:creationId xmlns:a16="http://schemas.microsoft.com/office/drawing/2014/main" id="{189BCBEC-22BA-4A4D-97F9-DF4E84D0284B}"/>
            </a:ext>
          </a:extLst>
        </xdr:cNvPr>
        <xdr:cNvSpPr/>
      </xdr:nvSpPr>
      <xdr:spPr>
        <a:xfrm>
          <a:off x="0" y="1257300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C82F6B5-069C-4845-83B2-D4111E56AA7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73</xdr:row>
      <xdr:rowOff>15240</xdr:rowOff>
    </xdr:from>
    <xdr:to>
      <xdr:col>2</xdr:col>
      <xdr:colOff>259696</xdr:colOff>
      <xdr:row>77</xdr:row>
      <xdr:rowOff>25327</xdr:rowOff>
    </xdr:to>
    <xdr:sp macro="" textlink="$A$9">
      <xdr:nvSpPr>
        <xdr:cNvPr id="79" name="Rectangle 78">
          <a:extLst>
            <a:ext uri="{FF2B5EF4-FFF2-40B4-BE49-F238E27FC236}">
              <a16:creationId xmlns:a16="http://schemas.microsoft.com/office/drawing/2014/main" id="{476DD2D4-DCAA-446E-A9A8-B90BDAFE012C}"/>
            </a:ext>
          </a:extLst>
        </xdr:cNvPr>
        <xdr:cNvSpPr/>
      </xdr:nvSpPr>
      <xdr:spPr>
        <a:xfrm>
          <a:off x="0" y="1337310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99C97D0-C3D0-4197-9714-D8556BA32E6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78</xdr:row>
      <xdr:rowOff>15240</xdr:rowOff>
    </xdr:from>
    <xdr:to>
      <xdr:col>2</xdr:col>
      <xdr:colOff>259696</xdr:colOff>
      <xdr:row>82</xdr:row>
      <xdr:rowOff>25327</xdr:rowOff>
    </xdr:to>
    <xdr:sp macro="" textlink="$A$9">
      <xdr:nvSpPr>
        <xdr:cNvPr id="80" name="Rectangle 79">
          <a:extLst>
            <a:ext uri="{FF2B5EF4-FFF2-40B4-BE49-F238E27FC236}">
              <a16:creationId xmlns:a16="http://schemas.microsoft.com/office/drawing/2014/main" id="{36C39DC7-C6D5-46E1-998D-324AFFB10117}"/>
            </a:ext>
          </a:extLst>
        </xdr:cNvPr>
        <xdr:cNvSpPr/>
      </xdr:nvSpPr>
      <xdr:spPr>
        <a:xfrm>
          <a:off x="0" y="1428750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99C97D0-C3D0-4197-9714-D8556BA32E6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82</xdr:row>
      <xdr:rowOff>38100</xdr:rowOff>
    </xdr:from>
    <xdr:to>
      <xdr:col>2</xdr:col>
      <xdr:colOff>259696</xdr:colOff>
      <xdr:row>86</xdr:row>
      <xdr:rowOff>48187</xdr:rowOff>
    </xdr:to>
    <xdr:sp macro="" textlink="$A$10">
      <xdr:nvSpPr>
        <xdr:cNvPr id="81" name="Rectangle 80">
          <a:extLst>
            <a:ext uri="{FF2B5EF4-FFF2-40B4-BE49-F238E27FC236}">
              <a16:creationId xmlns:a16="http://schemas.microsoft.com/office/drawing/2014/main" id="{CD006B09-1A96-467B-83CC-F9FD3BAA5FEB}"/>
            </a:ext>
          </a:extLst>
        </xdr:cNvPr>
        <xdr:cNvSpPr/>
      </xdr:nvSpPr>
      <xdr:spPr>
        <a:xfrm>
          <a:off x="0" y="1504188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C7929F8-88CD-472A-B81A-75EA2D049AF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662940</xdr:colOff>
      <xdr:row>26</xdr:row>
      <xdr:rowOff>46809</xdr:rowOff>
    </xdr:from>
    <xdr:to>
      <xdr:col>4</xdr:col>
      <xdr:colOff>129540</xdr:colOff>
      <xdr:row>27</xdr:row>
      <xdr:rowOff>18585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11CE1C04-B589-4F2B-B27E-86982875311D}"/>
            </a:ext>
          </a:extLst>
        </xdr:cNvPr>
        <xdr:cNvSpPr/>
      </xdr:nvSpPr>
      <xdr:spPr>
        <a:xfrm>
          <a:off x="2247900" y="481039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741318</xdr:colOff>
      <xdr:row>30</xdr:row>
      <xdr:rowOff>120832</xdr:rowOff>
    </xdr:from>
    <xdr:to>
      <xdr:col>4</xdr:col>
      <xdr:colOff>207918</xdr:colOff>
      <xdr:row>31</xdr:row>
      <xdr:rowOff>92608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0B36898C-D85F-4C78-B1E9-6D3448991E22}"/>
            </a:ext>
          </a:extLst>
        </xdr:cNvPr>
        <xdr:cNvSpPr/>
      </xdr:nvSpPr>
      <xdr:spPr>
        <a:xfrm>
          <a:off x="2326278" y="5615941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619398</xdr:colOff>
      <xdr:row>35</xdr:row>
      <xdr:rowOff>20683</xdr:rowOff>
    </xdr:from>
    <xdr:to>
      <xdr:col>4</xdr:col>
      <xdr:colOff>85998</xdr:colOff>
      <xdr:row>35</xdr:row>
      <xdr:rowOff>175339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B854A52B-75CB-4915-8F23-1FE46B2611EC}"/>
            </a:ext>
          </a:extLst>
        </xdr:cNvPr>
        <xdr:cNvSpPr/>
      </xdr:nvSpPr>
      <xdr:spPr>
        <a:xfrm>
          <a:off x="2204358" y="6430192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719547</xdr:colOff>
      <xdr:row>39</xdr:row>
      <xdr:rowOff>81643</xdr:rowOff>
    </xdr:from>
    <xdr:to>
      <xdr:col>4</xdr:col>
      <xdr:colOff>186147</xdr:colOff>
      <xdr:row>40</xdr:row>
      <xdr:rowOff>53419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F087759A-7D8B-47F1-A79E-8B65FF716F9F}"/>
            </a:ext>
          </a:extLst>
        </xdr:cNvPr>
        <xdr:cNvSpPr/>
      </xdr:nvSpPr>
      <xdr:spPr>
        <a:xfrm>
          <a:off x="2304507" y="7222672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641170</xdr:colOff>
      <xdr:row>44</xdr:row>
      <xdr:rowOff>46809</xdr:rowOff>
    </xdr:from>
    <xdr:to>
      <xdr:col>4</xdr:col>
      <xdr:colOff>107770</xdr:colOff>
      <xdr:row>45</xdr:row>
      <xdr:rowOff>18585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BDA4F8E6-4E50-457D-9563-8C85D3A738C2}"/>
            </a:ext>
          </a:extLst>
        </xdr:cNvPr>
        <xdr:cNvSpPr/>
      </xdr:nvSpPr>
      <xdr:spPr>
        <a:xfrm>
          <a:off x="2226130" y="81022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649878</xdr:colOff>
      <xdr:row>48</xdr:row>
      <xdr:rowOff>120832</xdr:rowOff>
    </xdr:from>
    <xdr:to>
      <xdr:col>4</xdr:col>
      <xdr:colOff>116478</xdr:colOff>
      <xdr:row>49</xdr:row>
      <xdr:rowOff>92608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4BB47C41-808B-41F9-9DC5-E9C001AA1248}"/>
            </a:ext>
          </a:extLst>
        </xdr:cNvPr>
        <xdr:cNvSpPr/>
      </xdr:nvSpPr>
      <xdr:spPr>
        <a:xfrm>
          <a:off x="2234838" y="8907781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636815</xdr:colOff>
      <xdr:row>53</xdr:row>
      <xdr:rowOff>16329</xdr:rowOff>
    </xdr:from>
    <xdr:to>
      <xdr:col>4</xdr:col>
      <xdr:colOff>103415</xdr:colOff>
      <xdr:row>53</xdr:row>
      <xdr:rowOff>170985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8A34E087-A52D-4B16-9DAD-3B16EBA6B848}"/>
            </a:ext>
          </a:extLst>
        </xdr:cNvPr>
        <xdr:cNvSpPr/>
      </xdr:nvSpPr>
      <xdr:spPr>
        <a:xfrm>
          <a:off x="2221775" y="971767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658587</xdr:colOff>
      <xdr:row>57</xdr:row>
      <xdr:rowOff>81644</xdr:rowOff>
    </xdr:from>
    <xdr:to>
      <xdr:col>4</xdr:col>
      <xdr:colOff>125187</xdr:colOff>
      <xdr:row>58</xdr:row>
      <xdr:rowOff>53420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A3230E80-7AA7-4146-A2CF-8F7DEA1E3FEF}"/>
            </a:ext>
          </a:extLst>
        </xdr:cNvPr>
        <xdr:cNvSpPr/>
      </xdr:nvSpPr>
      <xdr:spPr>
        <a:xfrm>
          <a:off x="2243547" y="10514513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649879</xdr:colOff>
      <xdr:row>62</xdr:row>
      <xdr:rowOff>46810</xdr:rowOff>
    </xdr:from>
    <xdr:to>
      <xdr:col>4</xdr:col>
      <xdr:colOff>116479</xdr:colOff>
      <xdr:row>63</xdr:row>
      <xdr:rowOff>18586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8F91E3A1-7187-4E88-BA16-297FFA8DEC5B}"/>
            </a:ext>
          </a:extLst>
        </xdr:cNvPr>
        <xdr:cNvSpPr/>
      </xdr:nvSpPr>
      <xdr:spPr>
        <a:xfrm>
          <a:off x="2234839" y="11394079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697776</xdr:colOff>
      <xdr:row>66</xdr:row>
      <xdr:rowOff>129542</xdr:rowOff>
    </xdr:from>
    <xdr:to>
      <xdr:col>4</xdr:col>
      <xdr:colOff>164376</xdr:colOff>
      <xdr:row>67</xdr:row>
      <xdr:rowOff>101318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D975A40B-8B56-42F4-AF19-26520A7B33EB}"/>
            </a:ext>
          </a:extLst>
        </xdr:cNvPr>
        <xdr:cNvSpPr/>
      </xdr:nvSpPr>
      <xdr:spPr>
        <a:xfrm>
          <a:off x="2282736" y="12208331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671650</xdr:colOff>
      <xdr:row>71</xdr:row>
      <xdr:rowOff>16331</xdr:rowOff>
    </xdr:from>
    <xdr:to>
      <xdr:col>4</xdr:col>
      <xdr:colOff>138250</xdr:colOff>
      <xdr:row>71</xdr:row>
      <xdr:rowOff>170987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ACCF25A1-E9F6-4BAF-9FC1-584BE572A737}"/>
            </a:ext>
          </a:extLst>
        </xdr:cNvPr>
        <xdr:cNvSpPr/>
      </xdr:nvSpPr>
      <xdr:spPr>
        <a:xfrm>
          <a:off x="2256610" y="13009520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615044</xdr:colOff>
      <xdr:row>75</xdr:row>
      <xdr:rowOff>90354</xdr:rowOff>
    </xdr:from>
    <xdr:to>
      <xdr:col>4</xdr:col>
      <xdr:colOff>81644</xdr:colOff>
      <xdr:row>76</xdr:row>
      <xdr:rowOff>62130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D20D7381-221A-4921-B4CF-CCDDE9492C3F}"/>
            </a:ext>
          </a:extLst>
        </xdr:cNvPr>
        <xdr:cNvSpPr/>
      </xdr:nvSpPr>
      <xdr:spPr>
        <a:xfrm>
          <a:off x="2200004" y="13815063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615044</xdr:colOff>
      <xdr:row>80</xdr:row>
      <xdr:rowOff>46811</xdr:rowOff>
    </xdr:from>
    <xdr:to>
      <xdr:col>4</xdr:col>
      <xdr:colOff>81644</xdr:colOff>
      <xdr:row>81</xdr:row>
      <xdr:rowOff>18587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70362BF4-081A-4D5F-9D55-730CF0D39C64}"/>
            </a:ext>
          </a:extLst>
        </xdr:cNvPr>
        <xdr:cNvSpPr/>
      </xdr:nvSpPr>
      <xdr:spPr>
        <a:xfrm>
          <a:off x="2200004" y="14685920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632461</xdr:colOff>
      <xdr:row>84</xdr:row>
      <xdr:rowOff>116479</xdr:rowOff>
    </xdr:from>
    <xdr:to>
      <xdr:col>4</xdr:col>
      <xdr:colOff>99061</xdr:colOff>
      <xdr:row>85</xdr:row>
      <xdr:rowOff>88255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4BDB8502-C739-45A5-8D19-EA5D56C7CE20}"/>
            </a:ext>
          </a:extLst>
        </xdr:cNvPr>
        <xdr:cNvSpPr/>
      </xdr:nvSpPr>
      <xdr:spPr>
        <a:xfrm>
          <a:off x="2217421" y="1548710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28</xdr:row>
      <xdr:rowOff>68580</xdr:rowOff>
    </xdr:from>
    <xdr:to>
      <xdr:col>6</xdr:col>
      <xdr:colOff>786707</xdr:colOff>
      <xdr:row>32</xdr:row>
      <xdr:rowOff>87398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CD70526E-C0B3-4B70-99E1-0D7C7C72CBBC}"/>
            </a:ext>
          </a:extLst>
        </xdr:cNvPr>
        <xdr:cNvSpPr/>
      </xdr:nvSpPr>
      <xdr:spPr>
        <a:xfrm>
          <a:off x="0" y="519684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6</xdr:col>
      <xdr:colOff>786707</xdr:colOff>
      <xdr:row>41</xdr:row>
      <xdr:rowOff>18818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E850134D-17A4-4BD8-8D39-6E31EDA242FE}"/>
            </a:ext>
          </a:extLst>
        </xdr:cNvPr>
        <xdr:cNvSpPr/>
      </xdr:nvSpPr>
      <xdr:spPr>
        <a:xfrm>
          <a:off x="0" y="677418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0</xdr:col>
      <xdr:colOff>0</xdr:colOff>
      <xdr:row>42</xdr:row>
      <xdr:rowOff>7620</xdr:rowOff>
    </xdr:from>
    <xdr:to>
      <xdr:col>6</xdr:col>
      <xdr:colOff>786707</xdr:colOff>
      <xdr:row>46</xdr:row>
      <xdr:rowOff>26438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9175128B-4A41-4725-9DAB-A9E670F95B31}"/>
            </a:ext>
          </a:extLst>
        </xdr:cNvPr>
        <xdr:cNvSpPr/>
      </xdr:nvSpPr>
      <xdr:spPr>
        <a:xfrm>
          <a:off x="0" y="7696200"/>
          <a:ext cx="5541587" cy="75033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60</xdr:row>
      <xdr:rowOff>0</xdr:rowOff>
    </xdr:from>
    <xdr:to>
      <xdr:col>31</xdr:col>
      <xdr:colOff>8000</xdr:colOff>
      <xdr:row>72</xdr:row>
      <xdr:rowOff>139700</xdr:rowOff>
    </xdr:to>
    <xdr:pic>
      <xdr:nvPicPr>
        <xdr:cNvPr id="216" name="Image 215">
          <a:extLst>
            <a:ext uri="{FF2B5EF4-FFF2-40B4-BE49-F238E27FC236}">
              <a16:creationId xmlns:a16="http://schemas.microsoft.com/office/drawing/2014/main" id="{F7245FAF-FEDA-43D7-BB1D-4C7B93B12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0" y="11068050"/>
          <a:ext cx="5564250" cy="234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7620</xdr:rowOff>
    </xdr:from>
    <xdr:to>
      <xdr:col>7</xdr:col>
      <xdr:colOff>7620</xdr:colOff>
      <xdr:row>59</xdr:row>
      <xdr:rowOff>19898</xdr:rowOff>
    </xdr:to>
    <xdr:pic>
      <xdr:nvPicPr>
        <xdr:cNvPr id="197" name="Image 196">
          <a:extLst>
            <a:ext uri="{FF2B5EF4-FFF2-40B4-BE49-F238E27FC236}">
              <a16:creationId xmlns:a16="http://schemas.microsoft.com/office/drawing/2014/main" id="{F0A240F4-4DC5-43C7-81D1-775E3330C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81800"/>
          <a:ext cx="5554980" cy="3121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7</xdr:col>
      <xdr:colOff>0</xdr:colOff>
      <xdr:row>41</xdr:row>
      <xdr:rowOff>20498</xdr:rowOff>
    </xdr:to>
    <xdr:pic>
      <xdr:nvPicPr>
        <xdr:cNvPr id="196" name="Image 195">
          <a:extLst>
            <a:ext uri="{FF2B5EF4-FFF2-40B4-BE49-F238E27FC236}">
              <a16:creationId xmlns:a16="http://schemas.microsoft.com/office/drawing/2014/main" id="{2F375D42-4284-4E28-9152-2E9DA736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11980"/>
          <a:ext cx="5547360" cy="312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0</xdr:colOff>
      <xdr:row>76</xdr:row>
      <xdr:rowOff>177146</xdr:rowOff>
    </xdr:to>
    <xdr:pic>
      <xdr:nvPicPr>
        <xdr:cNvPr id="198" name="Image 197">
          <a:extLst>
            <a:ext uri="{FF2B5EF4-FFF2-40B4-BE49-F238E27FC236}">
              <a16:creationId xmlns:a16="http://schemas.microsoft.com/office/drawing/2014/main" id="{90C9C53E-5EEE-4C5B-998E-51E25402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66020"/>
          <a:ext cx="5547360" cy="31032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</xdr:rowOff>
    </xdr:from>
    <xdr:to>
      <xdr:col>7</xdr:col>
      <xdr:colOff>4354</xdr:colOff>
      <xdr:row>95</xdr:row>
      <xdr:rowOff>30480</xdr:rowOff>
    </xdr:to>
    <xdr:pic>
      <xdr:nvPicPr>
        <xdr:cNvPr id="199" name="Image 198">
          <a:extLst>
            <a:ext uri="{FF2B5EF4-FFF2-40B4-BE49-F238E27FC236}">
              <a16:creationId xmlns:a16="http://schemas.microsoft.com/office/drawing/2014/main" id="{A2C0AEDF-FE05-4284-8BD9-8139D3A6F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287501"/>
          <a:ext cx="5551714" cy="3139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7</xdr:col>
      <xdr:colOff>0</xdr:colOff>
      <xdr:row>108</xdr:row>
      <xdr:rowOff>109411</xdr:rowOff>
    </xdr:to>
    <xdr:pic>
      <xdr:nvPicPr>
        <xdr:cNvPr id="200" name="Image 199">
          <a:extLst>
            <a:ext uri="{FF2B5EF4-FFF2-40B4-BE49-F238E27FC236}">
              <a16:creationId xmlns:a16="http://schemas.microsoft.com/office/drawing/2014/main" id="{9FAA7DF2-E1A8-474B-B6DF-A02BC2430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649700"/>
          <a:ext cx="5547360" cy="23039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182879</xdr:rowOff>
    </xdr:from>
    <xdr:to>
      <xdr:col>15</xdr:col>
      <xdr:colOff>7620</xdr:colOff>
      <xdr:row>41</xdr:row>
      <xdr:rowOff>9262</xdr:rowOff>
    </xdr:to>
    <xdr:pic>
      <xdr:nvPicPr>
        <xdr:cNvPr id="203" name="Image 202">
          <a:extLst>
            <a:ext uri="{FF2B5EF4-FFF2-40B4-BE49-F238E27FC236}">
              <a16:creationId xmlns:a16="http://schemas.microsoft.com/office/drawing/2014/main" id="{31C06342-6D61-4329-AEDF-CE2F50B4A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9840" y="4770119"/>
          <a:ext cx="5554980" cy="311822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15</xdr:col>
      <xdr:colOff>0</xdr:colOff>
      <xdr:row>58</xdr:row>
      <xdr:rowOff>167243</xdr:rowOff>
    </xdr:to>
    <xdr:pic>
      <xdr:nvPicPr>
        <xdr:cNvPr id="204" name="Image 203">
          <a:extLst>
            <a:ext uri="{FF2B5EF4-FFF2-40B4-BE49-F238E27FC236}">
              <a16:creationId xmlns:a16="http://schemas.microsoft.com/office/drawing/2014/main" id="{3C1CE60D-6761-4A26-803B-E76C5F41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9840" y="8061960"/>
          <a:ext cx="5547360" cy="30933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60</xdr:row>
      <xdr:rowOff>1</xdr:rowOff>
    </xdr:from>
    <xdr:to>
      <xdr:col>15</xdr:col>
      <xdr:colOff>7621</xdr:colOff>
      <xdr:row>77</xdr:row>
      <xdr:rowOff>23911</xdr:rowOff>
    </xdr:to>
    <xdr:pic>
      <xdr:nvPicPr>
        <xdr:cNvPr id="205" name="Image 204">
          <a:extLst>
            <a:ext uri="{FF2B5EF4-FFF2-40B4-BE49-F238E27FC236}">
              <a16:creationId xmlns:a16="http://schemas.microsoft.com/office/drawing/2014/main" id="{93BF5582-4C12-44B7-A0BB-D07FD52DB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13715" y="11042197"/>
          <a:ext cx="5532120" cy="31467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15</xdr:col>
      <xdr:colOff>0</xdr:colOff>
      <xdr:row>90</xdr:row>
      <xdr:rowOff>128869</xdr:rowOff>
    </xdr:to>
    <xdr:pic>
      <xdr:nvPicPr>
        <xdr:cNvPr id="206" name="Image 205">
          <a:extLst>
            <a:ext uri="{FF2B5EF4-FFF2-40B4-BE49-F238E27FC236}">
              <a16:creationId xmlns:a16="http://schemas.microsoft.com/office/drawing/2014/main" id="{7617AC78-E03D-4E54-8E1D-5AC0189D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39840" y="14645640"/>
          <a:ext cx="5547360" cy="232343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23</xdr:col>
      <xdr:colOff>7620</xdr:colOff>
      <xdr:row>41</xdr:row>
      <xdr:rowOff>2380</xdr:rowOff>
    </xdr:to>
    <xdr:pic>
      <xdr:nvPicPr>
        <xdr:cNvPr id="208" name="Image 207">
          <a:extLst>
            <a:ext uri="{FF2B5EF4-FFF2-40B4-BE49-F238E27FC236}">
              <a16:creationId xmlns:a16="http://schemas.microsoft.com/office/drawing/2014/main" id="{41FE76BA-8045-4013-AF08-EC952E81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79680" y="4777740"/>
          <a:ext cx="5554980" cy="311133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23</xdr:col>
      <xdr:colOff>0</xdr:colOff>
      <xdr:row>59</xdr:row>
      <xdr:rowOff>17</xdr:rowOff>
    </xdr:to>
    <xdr:pic>
      <xdr:nvPicPr>
        <xdr:cNvPr id="209" name="Image 208">
          <a:extLst>
            <a:ext uri="{FF2B5EF4-FFF2-40B4-BE49-F238E27FC236}">
              <a16:creationId xmlns:a16="http://schemas.microsoft.com/office/drawing/2014/main" id="{A4B78D46-9F25-4988-92EB-44B93C30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79680" y="8069580"/>
          <a:ext cx="5547360" cy="310707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23</xdr:col>
      <xdr:colOff>0</xdr:colOff>
      <xdr:row>77</xdr:row>
      <xdr:rowOff>1132</xdr:rowOff>
    </xdr:to>
    <xdr:pic>
      <xdr:nvPicPr>
        <xdr:cNvPr id="210" name="Image 209">
          <a:extLst>
            <a:ext uri="{FF2B5EF4-FFF2-40B4-BE49-F238E27FC236}">
              <a16:creationId xmlns:a16="http://schemas.microsoft.com/office/drawing/2014/main" id="{4ADE0442-7CC0-463C-B1B3-EE1BE626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79680" y="11361420"/>
          <a:ext cx="5547360" cy="311009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78</xdr:row>
      <xdr:rowOff>0</xdr:rowOff>
    </xdr:from>
    <xdr:to>
      <xdr:col>23</xdr:col>
      <xdr:colOff>0</xdr:colOff>
      <xdr:row>90</xdr:row>
      <xdr:rowOff>108246</xdr:rowOff>
    </xdr:to>
    <xdr:pic>
      <xdr:nvPicPr>
        <xdr:cNvPr id="211" name="Image 210">
          <a:extLst>
            <a:ext uri="{FF2B5EF4-FFF2-40B4-BE49-F238E27FC236}">
              <a16:creationId xmlns:a16="http://schemas.microsoft.com/office/drawing/2014/main" id="{D718237A-1148-4EFF-B68D-920EC2E4C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79680" y="14653260"/>
          <a:ext cx="5547360" cy="230280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31</xdr:col>
      <xdr:colOff>0</xdr:colOff>
      <xdr:row>41</xdr:row>
      <xdr:rowOff>1968</xdr:rowOff>
    </xdr:to>
    <xdr:pic>
      <xdr:nvPicPr>
        <xdr:cNvPr id="214" name="Image 213">
          <a:extLst>
            <a:ext uri="{FF2B5EF4-FFF2-40B4-BE49-F238E27FC236}">
              <a16:creationId xmlns:a16="http://schemas.microsoft.com/office/drawing/2014/main" id="{BB8BE11B-6586-4F78-8048-AF4700E8E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9520" y="4777740"/>
          <a:ext cx="5547360" cy="311092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31</xdr:col>
      <xdr:colOff>0</xdr:colOff>
      <xdr:row>59</xdr:row>
      <xdr:rowOff>14862</xdr:rowOff>
    </xdr:to>
    <xdr:pic>
      <xdr:nvPicPr>
        <xdr:cNvPr id="215" name="Image 214">
          <a:extLst>
            <a:ext uri="{FF2B5EF4-FFF2-40B4-BE49-F238E27FC236}">
              <a16:creationId xmlns:a16="http://schemas.microsoft.com/office/drawing/2014/main" id="{714198C6-F356-431A-AD04-47A528F28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19520" y="8069580"/>
          <a:ext cx="5547360" cy="3123822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24</xdr:row>
      <xdr:rowOff>0</xdr:rowOff>
    </xdr:from>
    <xdr:to>
      <xdr:col>39</xdr:col>
      <xdr:colOff>1</xdr:colOff>
      <xdr:row>41</xdr:row>
      <xdr:rowOff>50416</xdr:rowOff>
    </xdr:to>
    <xdr:pic>
      <xdr:nvPicPr>
        <xdr:cNvPr id="220" name="Image 219">
          <a:extLst>
            <a:ext uri="{FF2B5EF4-FFF2-40B4-BE49-F238E27FC236}">
              <a16:creationId xmlns:a16="http://schemas.microsoft.com/office/drawing/2014/main" id="{F6AED11C-A3CB-4122-8C7E-8B598EBE4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359361" y="4777740"/>
          <a:ext cx="5547360" cy="31593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1</xdr:rowOff>
    </xdr:from>
    <xdr:to>
      <xdr:col>39</xdr:col>
      <xdr:colOff>0</xdr:colOff>
      <xdr:row>59</xdr:row>
      <xdr:rowOff>18735</xdr:rowOff>
    </xdr:to>
    <xdr:pic>
      <xdr:nvPicPr>
        <xdr:cNvPr id="221" name="Image 220">
          <a:extLst>
            <a:ext uri="{FF2B5EF4-FFF2-40B4-BE49-F238E27FC236}">
              <a16:creationId xmlns:a16="http://schemas.microsoft.com/office/drawing/2014/main" id="{0431DF0F-20A0-4264-9D06-85A06208D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359360" y="8069581"/>
          <a:ext cx="5547360" cy="312769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60</xdr:row>
      <xdr:rowOff>0</xdr:rowOff>
    </xdr:from>
    <xdr:to>
      <xdr:col>39</xdr:col>
      <xdr:colOff>0</xdr:colOff>
      <xdr:row>77</xdr:row>
      <xdr:rowOff>1132</xdr:rowOff>
    </xdr:to>
    <xdr:pic>
      <xdr:nvPicPr>
        <xdr:cNvPr id="222" name="Image 221">
          <a:extLst>
            <a:ext uri="{FF2B5EF4-FFF2-40B4-BE49-F238E27FC236}">
              <a16:creationId xmlns:a16="http://schemas.microsoft.com/office/drawing/2014/main" id="{32ED1DA6-9BAF-432A-BCA0-CDA3A1052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359360" y="11361420"/>
          <a:ext cx="5547360" cy="311009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78</xdr:row>
      <xdr:rowOff>0</xdr:rowOff>
    </xdr:from>
    <xdr:to>
      <xdr:col>39</xdr:col>
      <xdr:colOff>0</xdr:colOff>
      <xdr:row>95</xdr:row>
      <xdr:rowOff>14863</xdr:rowOff>
    </xdr:to>
    <xdr:pic>
      <xdr:nvPicPr>
        <xdr:cNvPr id="223" name="Image 222">
          <a:extLst>
            <a:ext uri="{FF2B5EF4-FFF2-40B4-BE49-F238E27FC236}">
              <a16:creationId xmlns:a16="http://schemas.microsoft.com/office/drawing/2014/main" id="{23615462-6950-43E4-99BA-45D45F3A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359360" y="14653260"/>
          <a:ext cx="5547360" cy="312382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96</xdr:row>
      <xdr:rowOff>0</xdr:rowOff>
    </xdr:from>
    <xdr:to>
      <xdr:col>39</xdr:col>
      <xdr:colOff>0</xdr:colOff>
      <xdr:row>108</xdr:row>
      <xdr:rowOff>124870</xdr:rowOff>
    </xdr:to>
    <xdr:pic>
      <xdr:nvPicPr>
        <xdr:cNvPr id="226" name="Image 225">
          <a:extLst>
            <a:ext uri="{FF2B5EF4-FFF2-40B4-BE49-F238E27FC236}">
              <a16:creationId xmlns:a16="http://schemas.microsoft.com/office/drawing/2014/main" id="{E426CA1A-3E45-4AD1-A3D6-E0BE6E51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359360" y="17945100"/>
          <a:ext cx="5547360" cy="2319430"/>
        </a:xfrm>
        <a:prstGeom prst="rect">
          <a:avLst/>
        </a:prstGeom>
      </xdr:spPr>
    </xdr:pic>
    <xdr:clientData/>
  </xdr:twoCellAnchor>
  <xdr:twoCellAnchor>
    <xdr:from>
      <xdr:col>3</xdr:col>
      <xdr:colOff>68580</xdr:colOff>
      <xdr:row>75</xdr:row>
      <xdr:rowOff>83820</xdr:rowOff>
    </xdr:from>
    <xdr:to>
      <xdr:col>4</xdr:col>
      <xdr:colOff>106680</xdr:colOff>
      <xdr:row>76</xdr:row>
      <xdr:rowOff>38100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255D34BD-3846-4C9F-8293-1E8DF610FE9D}"/>
            </a:ext>
          </a:extLst>
        </xdr:cNvPr>
        <xdr:cNvSpPr/>
      </xdr:nvSpPr>
      <xdr:spPr>
        <a:xfrm>
          <a:off x="2446020" y="1289304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27</xdr:col>
      <xdr:colOff>60960</xdr:colOff>
      <xdr:row>53</xdr:row>
      <xdr:rowOff>38100</xdr:rowOff>
    </xdr:from>
    <xdr:to>
      <xdr:col>28</xdr:col>
      <xdr:colOff>99060</xdr:colOff>
      <xdr:row>53</xdr:row>
      <xdr:rowOff>175260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DF02635F-1BA1-4D95-A7D4-336593C174E5}"/>
            </a:ext>
          </a:extLst>
        </xdr:cNvPr>
        <xdr:cNvSpPr/>
      </xdr:nvSpPr>
      <xdr:spPr>
        <a:xfrm>
          <a:off x="21457920" y="882396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35</xdr:col>
      <xdr:colOff>81130</xdr:colOff>
      <xdr:row>53</xdr:row>
      <xdr:rowOff>7620</xdr:rowOff>
    </xdr:from>
    <xdr:to>
      <xdr:col>36</xdr:col>
      <xdr:colOff>119230</xdr:colOff>
      <xdr:row>53</xdr:row>
      <xdr:rowOff>144780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C6A685C5-8655-4A43-BBBD-09E47586E0C8}"/>
            </a:ext>
          </a:extLst>
        </xdr:cNvPr>
        <xdr:cNvSpPr/>
      </xdr:nvSpPr>
      <xdr:spPr>
        <a:xfrm>
          <a:off x="27817930" y="879348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35</xdr:col>
      <xdr:colOff>65890</xdr:colOff>
      <xdr:row>48</xdr:row>
      <xdr:rowOff>137160</xdr:rowOff>
    </xdr:from>
    <xdr:to>
      <xdr:col>36</xdr:col>
      <xdr:colOff>103990</xdr:colOff>
      <xdr:row>49</xdr:row>
      <xdr:rowOff>91440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8DFFA649-63B2-498E-9879-CF45B374CF68}"/>
            </a:ext>
          </a:extLst>
        </xdr:cNvPr>
        <xdr:cNvSpPr/>
      </xdr:nvSpPr>
      <xdr:spPr>
        <a:xfrm>
          <a:off x="27802690" y="800862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35</xdr:col>
      <xdr:colOff>73510</xdr:colOff>
      <xdr:row>44</xdr:row>
      <xdr:rowOff>60960</xdr:rowOff>
    </xdr:from>
    <xdr:to>
      <xdr:col>36</xdr:col>
      <xdr:colOff>111610</xdr:colOff>
      <xdr:row>45</xdr:row>
      <xdr:rowOff>15240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F2CDC843-8AA4-4168-8CE8-F8BA42794FAF}"/>
            </a:ext>
          </a:extLst>
        </xdr:cNvPr>
        <xdr:cNvSpPr/>
      </xdr:nvSpPr>
      <xdr:spPr>
        <a:xfrm>
          <a:off x="27810310" y="720090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35</xdr:col>
      <xdr:colOff>73510</xdr:colOff>
      <xdr:row>39</xdr:row>
      <xdr:rowOff>76200</xdr:rowOff>
    </xdr:from>
    <xdr:to>
      <xdr:col>36</xdr:col>
      <xdr:colOff>111610</xdr:colOff>
      <xdr:row>40</xdr:row>
      <xdr:rowOff>30480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B6CBE2DF-DEC9-4853-B4C4-5F37E8E8AB6B}"/>
            </a:ext>
          </a:extLst>
        </xdr:cNvPr>
        <xdr:cNvSpPr/>
      </xdr:nvSpPr>
      <xdr:spPr>
        <a:xfrm>
          <a:off x="27810310" y="630174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35</xdr:col>
      <xdr:colOff>81130</xdr:colOff>
      <xdr:row>35</xdr:row>
      <xdr:rowOff>7620</xdr:rowOff>
    </xdr:from>
    <xdr:to>
      <xdr:col>36</xdr:col>
      <xdr:colOff>119230</xdr:colOff>
      <xdr:row>35</xdr:row>
      <xdr:rowOff>144780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6C6ABE86-6916-42C0-8A28-02EDD249AB2A}"/>
            </a:ext>
          </a:extLst>
        </xdr:cNvPr>
        <xdr:cNvSpPr/>
      </xdr:nvSpPr>
      <xdr:spPr>
        <a:xfrm>
          <a:off x="27817930" y="550164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35</xdr:col>
      <xdr:colOff>43030</xdr:colOff>
      <xdr:row>30</xdr:row>
      <xdr:rowOff>137160</xdr:rowOff>
    </xdr:from>
    <xdr:to>
      <xdr:col>36</xdr:col>
      <xdr:colOff>81130</xdr:colOff>
      <xdr:row>31</xdr:row>
      <xdr:rowOff>91440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99282204-9F72-4B8B-917F-6A4E210CACD9}"/>
            </a:ext>
          </a:extLst>
        </xdr:cNvPr>
        <xdr:cNvSpPr/>
      </xdr:nvSpPr>
      <xdr:spPr>
        <a:xfrm>
          <a:off x="27779830" y="471678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35</xdr:col>
      <xdr:colOff>65890</xdr:colOff>
      <xdr:row>26</xdr:row>
      <xdr:rowOff>38100</xdr:rowOff>
    </xdr:from>
    <xdr:to>
      <xdr:col>36</xdr:col>
      <xdr:colOff>103990</xdr:colOff>
      <xdr:row>26</xdr:row>
      <xdr:rowOff>175260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B67C7371-E3DE-4038-925F-3612D5C7EAB5}"/>
            </a:ext>
          </a:extLst>
        </xdr:cNvPr>
        <xdr:cNvSpPr/>
      </xdr:nvSpPr>
      <xdr:spPr>
        <a:xfrm>
          <a:off x="27802690" y="3886200"/>
          <a:ext cx="830580" cy="13716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655320</xdr:colOff>
      <xdr:row>26</xdr:row>
      <xdr:rowOff>68580</xdr:rowOff>
    </xdr:from>
    <xdr:to>
      <xdr:col>36</xdr:col>
      <xdr:colOff>76200</xdr:colOff>
      <xdr:row>27</xdr:row>
      <xdr:rowOff>15240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1399EF7A-23CB-40F3-91A7-44ECC87B46D0}"/>
            </a:ext>
          </a:extLst>
        </xdr:cNvPr>
        <xdr:cNvSpPr/>
      </xdr:nvSpPr>
      <xdr:spPr>
        <a:xfrm>
          <a:off x="27599640" y="3916680"/>
          <a:ext cx="1005840" cy="1295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609600</xdr:colOff>
      <xdr:row>30</xdr:row>
      <xdr:rowOff>129540</xdr:rowOff>
    </xdr:from>
    <xdr:to>
      <xdr:col>36</xdr:col>
      <xdr:colOff>30480</xdr:colOff>
      <xdr:row>31</xdr:row>
      <xdr:rowOff>76200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7E64CCF1-5401-44B2-A4D8-3F265641CF2A}"/>
            </a:ext>
          </a:extLst>
        </xdr:cNvPr>
        <xdr:cNvSpPr/>
      </xdr:nvSpPr>
      <xdr:spPr>
        <a:xfrm>
          <a:off x="27553920" y="4709160"/>
          <a:ext cx="1005840" cy="1295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662940</xdr:colOff>
      <xdr:row>35</xdr:row>
      <xdr:rowOff>15240</xdr:rowOff>
    </xdr:from>
    <xdr:to>
      <xdr:col>36</xdr:col>
      <xdr:colOff>83820</xdr:colOff>
      <xdr:row>35</xdr:row>
      <xdr:rowOff>144780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B631DD5C-8037-44AD-97A2-E687382968E8}"/>
            </a:ext>
          </a:extLst>
        </xdr:cNvPr>
        <xdr:cNvSpPr/>
      </xdr:nvSpPr>
      <xdr:spPr>
        <a:xfrm>
          <a:off x="27607260" y="5509260"/>
          <a:ext cx="1005840" cy="1295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655320</xdr:colOff>
      <xdr:row>39</xdr:row>
      <xdr:rowOff>83820</xdr:rowOff>
    </xdr:from>
    <xdr:to>
      <xdr:col>36</xdr:col>
      <xdr:colOff>76200</xdr:colOff>
      <xdr:row>40</xdr:row>
      <xdr:rowOff>30480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5B088C46-C390-4727-A6A6-0BCDD7A5DBCC}"/>
            </a:ext>
          </a:extLst>
        </xdr:cNvPr>
        <xdr:cNvSpPr/>
      </xdr:nvSpPr>
      <xdr:spPr>
        <a:xfrm>
          <a:off x="27599640" y="6309360"/>
          <a:ext cx="1005840" cy="1295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662940</xdr:colOff>
      <xdr:row>44</xdr:row>
      <xdr:rowOff>68580</xdr:rowOff>
    </xdr:from>
    <xdr:to>
      <xdr:col>36</xdr:col>
      <xdr:colOff>83820</xdr:colOff>
      <xdr:row>45</xdr:row>
      <xdr:rowOff>15240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9D34915-682A-4AC8-B880-8CF852DC75B2}"/>
            </a:ext>
          </a:extLst>
        </xdr:cNvPr>
        <xdr:cNvSpPr/>
      </xdr:nvSpPr>
      <xdr:spPr>
        <a:xfrm>
          <a:off x="27607260" y="7208520"/>
          <a:ext cx="1005840" cy="1295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571500</xdr:colOff>
      <xdr:row>48</xdr:row>
      <xdr:rowOff>129540</xdr:rowOff>
    </xdr:from>
    <xdr:to>
      <xdr:col>35</xdr:col>
      <xdr:colOff>784860</xdr:colOff>
      <xdr:row>49</xdr:row>
      <xdr:rowOff>76200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D8464FB6-4A43-48F1-BDC5-F1A8BDCBA722}"/>
            </a:ext>
          </a:extLst>
        </xdr:cNvPr>
        <xdr:cNvSpPr/>
      </xdr:nvSpPr>
      <xdr:spPr>
        <a:xfrm>
          <a:off x="27515820" y="8001000"/>
          <a:ext cx="1005840" cy="1295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601980</xdr:colOff>
      <xdr:row>53</xdr:row>
      <xdr:rowOff>30480</xdr:rowOff>
    </xdr:from>
    <xdr:to>
      <xdr:col>36</xdr:col>
      <xdr:colOff>22860</xdr:colOff>
      <xdr:row>53</xdr:row>
      <xdr:rowOff>160020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76666F72-E009-4BA7-9C4B-41EC268BAA46}"/>
            </a:ext>
          </a:extLst>
        </xdr:cNvPr>
        <xdr:cNvSpPr/>
      </xdr:nvSpPr>
      <xdr:spPr>
        <a:xfrm>
          <a:off x="27546300" y="8816340"/>
          <a:ext cx="1005840" cy="1295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34</xdr:col>
      <xdr:colOff>632460</xdr:colOff>
      <xdr:row>62</xdr:row>
      <xdr:rowOff>67887</xdr:rowOff>
    </xdr:from>
    <xdr:to>
      <xdr:col>36</xdr:col>
      <xdr:colOff>53340</xdr:colOff>
      <xdr:row>63</xdr:row>
      <xdr:rowOff>14547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6871F232-5342-4149-A1DB-3210854BB259}"/>
            </a:ext>
          </a:extLst>
        </xdr:cNvPr>
        <xdr:cNvSpPr/>
      </xdr:nvSpPr>
      <xdr:spPr>
        <a:xfrm>
          <a:off x="27587248" y="11544069"/>
          <a:ext cx="1006456" cy="1313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24</xdr:row>
      <xdr:rowOff>15240</xdr:rowOff>
    </xdr:from>
    <xdr:to>
      <xdr:col>2</xdr:col>
      <xdr:colOff>259080</xdr:colOff>
      <xdr:row>28</xdr:row>
      <xdr:rowOff>17938</xdr:rowOff>
    </xdr:to>
    <xdr:sp macro="" textlink="$A$2">
      <xdr:nvSpPr>
        <xdr:cNvPr id="393" name="Rectangle 392">
          <a:extLst>
            <a:ext uri="{FF2B5EF4-FFF2-40B4-BE49-F238E27FC236}">
              <a16:creationId xmlns:a16="http://schemas.microsoft.com/office/drawing/2014/main" id="{2409C79D-3ECE-465B-880A-6A4DC378D0AE}"/>
            </a:ext>
          </a:extLst>
        </xdr:cNvPr>
        <xdr:cNvSpPr/>
      </xdr:nvSpPr>
      <xdr:spPr>
        <a:xfrm>
          <a:off x="0" y="442722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3C8DF9-52C0-4BCF-8CEE-D3C7809C87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26</xdr:row>
      <xdr:rowOff>60478</xdr:rowOff>
    </xdr:from>
    <xdr:to>
      <xdr:col>4</xdr:col>
      <xdr:colOff>160020</xdr:colOff>
      <xdr:row>27</xdr:row>
      <xdr:rowOff>32254</xdr:rowOff>
    </xdr:to>
    <xdr:sp macro="" textlink="">
      <xdr:nvSpPr>
        <xdr:cNvPr id="394" name="Rectangle 393">
          <a:extLst>
            <a:ext uri="{FF2B5EF4-FFF2-40B4-BE49-F238E27FC236}">
              <a16:creationId xmlns:a16="http://schemas.microsoft.com/office/drawing/2014/main" id="{9F5C5584-BE93-40C9-95F7-3FC694DE0AA5}"/>
            </a:ext>
          </a:extLst>
        </xdr:cNvPr>
        <xdr:cNvSpPr/>
      </xdr:nvSpPr>
      <xdr:spPr>
        <a:xfrm>
          <a:off x="2278380" y="483821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28</xdr:row>
      <xdr:rowOff>91440</xdr:rowOff>
    </xdr:from>
    <xdr:to>
      <xdr:col>2</xdr:col>
      <xdr:colOff>259080</xdr:colOff>
      <xdr:row>32</xdr:row>
      <xdr:rowOff>94138</xdr:rowOff>
    </xdr:to>
    <xdr:sp macro="" textlink="$A$3">
      <xdr:nvSpPr>
        <xdr:cNvPr id="395" name="Rectangle 394">
          <a:extLst>
            <a:ext uri="{FF2B5EF4-FFF2-40B4-BE49-F238E27FC236}">
              <a16:creationId xmlns:a16="http://schemas.microsoft.com/office/drawing/2014/main" id="{CA4F754F-10E9-4708-91A7-784DA0EF36DE}"/>
            </a:ext>
          </a:extLst>
        </xdr:cNvPr>
        <xdr:cNvSpPr/>
      </xdr:nvSpPr>
      <xdr:spPr>
        <a:xfrm>
          <a:off x="0" y="52349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4AC59C8-4690-445C-AB41-B25506C4875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30</xdr:row>
      <xdr:rowOff>136678</xdr:rowOff>
    </xdr:from>
    <xdr:to>
      <xdr:col>4</xdr:col>
      <xdr:colOff>160020</xdr:colOff>
      <xdr:row>31</xdr:row>
      <xdr:rowOff>108454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5D3687CE-8AE6-4B11-A2CA-C5F3B122880B}"/>
            </a:ext>
          </a:extLst>
        </xdr:cNvPr>
        <xdr:cNvSpPr/>
      </xdr:nvSpPr>
      <xdr:spPr>
        <a:xfrm>
          <a:off x="2278380" y="56459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32</xdr:row>
      <xdr:rowOff>167640</xdr:rowOff>
    </xdr:from>
    <xdr:to>
      <xdr:col>2</xdr:col>
      <xdr:colOff>259080</xdr:colOff>
      <xdr:row>36</xdr:row>
      <xdr:rowOff>170338</xdr:rowOff>
    </xdr:to>
    <xdr:sp macro="" textlink="$A$4">
      <xdr:nvSpPr>
        <xdr:cNvPr id="397" name="Rectangle 396">
          <a:extLst>
            <a:ext uri="{FF2B5EF4-FFF2-40B4-BE49-F238E27FC236}">
              <a16:creationId xmlns:a16="http://schemas.microsoft.com/office/drawing/2014/main" id="{5C557A6C-9E8A-4B37-AFC0-81DCA0F702A8}"/>
            </a:ext>
          </a:extLst>
        </xdr:cNvPr>
        <xdr:cNvSpPr/>
      </xdr:nvSpPr>
      <xdr:spPr>
        <a:xfrm>
          <a:off x="0" y="604266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3A2D8DC-65EF-48C8-ADE2-1C8611166F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35</xdr:row>
      <xdr:rowOff>29998</xdr:rowOff>
    </xdr:from>
    <xdr:to>
      <xdr:col>4</xdr:col>
      <xdr:colOff>160020</xdr:colOff>
      <xdr:row>36</xdr:row>
      <xdr:rowOff>1774</xdr:rowOff>
    </xdr:to>
    <xdr:sp macro="" textlink="">
      <xdr:nvSpPr>
        <xdr:cNvPr id="398" name="Rectangle 397">
          <a:extLst>
            <a:ext uri="{FF2B5EF4-FFF2-40B4-BE49-F238E27FC236}">
              <a16:creationId xmlns:a16="http://schemas.microsoft.com/office/drawing/2014/main" id="{FA6B013B-7035-495A-BE95-7C2D2EA97E37}"/>
            </a:ext>
          </a:extLst>
        </xdr:cNvPr>
        <xdr:cNvSpPr/>
      </xdr:nvSpPr>
      <xdr:spPr>
        <a:xfrm>
          <a:off x="2278380" y="645365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37</xdr:row>
      <xdr:rowOff>7620</xdr:rowOff>
    </xdr:from>
    <xdr:to>
      <xdr:col>2</xdr:col>
      <xdr:colOff>259080</xdr:colOff>
      <xdr:row>41</xdr:row>
      <xdr:rowOff>10318</xdr:rowOff>
    </xdr:to>
    <xdr:sp macro="" textlink="$A$5">
      <xdr:nvSpPr>
        <xdr:cNvPr id="399" name="Rectangle 398">
          <a:extLst>
            <a:ext uri="{FF2B5EF4-FFF2-40B4-BE49-F238E27FC236}">
              <a16:creationId xmlns:a16="http://schemas.microsoft.com/office/drawing/2014/main" id="{8FAE9A2D-7276-461D-BE62-169019244D33}"/>
            </a:ext>
          </a:extLst>
        </xdr:cNvPr>
        <xdr:cNvSpPr/>
      </xdr:nvSpPr>
      <xdr:spPr>
        <a:xfrm>
          <a:off x="0" y="67970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D41CDCA-1702-47C2-8765-CC6BE5417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39</xdr:row>
      <xdr:rowOff>98578</xdr:rowOff>
    </xdr:from>
    <xdr:to>
      <xdr:col>4</xdr:col>
      <xdr:colOff>160020</xdr:colOff>
      <xdr:row>40</xdr:row>
      <xdr:rowOff>70354</xdr:rowOff>
    </xdr:to>
    <xdr:sp macro="" textlink="">
      <xdr:nvSpPr>
        <xdr:cNvPr id="400" name="Rectangle 399">
          <a:extLst>
            <a:ext uri="{FF2B5EF4-FFF2-40B4-BE49-F238E27FC236}">
              <a16:creationId xmlns:a16="http://schemas.microsoft.com/office/drawing/2014/main" id="{D0C21675-474F-41A7-90EB-2CDEA47F5DA0}"/>
            </a:ext>
          </a:extLst>
        </xdr:cNvPr>
        <xdr:cNvSpPr/>
      </xdr:nvSpPr>
      <xdr:spPr>
        <a:xfrm>
          <a:off x="2278380" y="725375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42</xdr:row>
      <xdr:rowOff>22860</xdr:rowOff>
    </xdr:from>
    <xdr:to>
      <xdr:col>2</xdr:col>
      <xdr:colOff>259080</xdr:colOff>
      <xdr:row>46</xdr:row>
      <xdr:rowOff>25558</xdr:rowOff>
    </xdr:to>
    <xdr:sp macro="" textlink="$A$5">
      <xdr:nvSpPr>
        <xdr:cNvPr id="401" name="Rectangle 400">
          <a:extLst>
            <a:ext uri="{FF2B5EF4-FFF2-40B4-BE49-F238E27FC236}">
              <a16:creationId xmlns:a16="http://schemas.microsoft.com/office/drawing/2014/main" id="{E0957D37-71D3-4221-A368-9E5F7A7FC146}"/>
            </a:ext>
          </a:extLst>
        </xdr:cNvPr>
        <xdr:cNvSpPr/>
      </xdr:nvSpPr>
      <xdr:spPr>
        <a:xfrm>
          <a:off x="0" y="772668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6BA0C47-0895-48D4-9D9A-752AFC55640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44</xdr:row>
      <xdr:rowOff>68098</xdr:rowOff>
    </xdr:from>
    <xdr:to>
      <xdr:col>4</xdr:col>
      <xdr:colOff>160020</xdr:colOff>
      <xdr:row>45</xdr:row>
      <xdr:rowOff>39874</xdr:rowOff>
    </xdr:to>
    <xdr:sp macro="" textlink="">
      <xdr:nvSpPr>
        <xdr:cNvPr id="402" name="Rectangle 401">
          <a:extLst>
            <a:ext uri="{FF2B5EF4-FFF2-40B4-BE49-F238E27FC236}">
              <a16:creationId xmlns:a16="http://schemas.microsoft.com/office/drawing/2014/main" id="{98F5E5A6-8232-420D-BFED-87226E50D674}"/>
            </a:ext>
          </a:extLst>
        </xdr:cNvPr>
        <xdr:cNvSpPr/>
      </xdr:nvSpPr>
      <xdr:spPr>
        <a:xfrm>
          <a:off x="2278380" y="813767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46</xdr:row>
      <xdr:rowOff>83820</xdr:rowOff>
    </xdr:from>
    <xdr:to>
      <xdr:col>2</xdr:col>
      <xdr:colOff>259080</xdr:colOff>
      <xdr:row>50</xdr:row>
      <xdr:rowOff>86518</xdr:rowOff>
    </xdr:to>
    <xdr:sp macro="" textlink="$A$6">
      <xdr:nvSpPr>
        <xdr:cNvPr id="403" name="Rectangle 402">
          <a:extLst>
            <a:ext uri="{FF2B5EF4-FFF2-40B4-BE49-F238E27FC236}">
              <a16:creationId xmlns:a16="http://schemas.microsoft.com/office/drawing/2014/main" id="{835D223D-9A46-443D-8D83-B6F9BF8699A1}"/>
            </a:ext>
          </a:extLst>
        </xdr:cNvPr>
        <xdr:cNvSpPr/>
      </xdr:nvSpPr>
      <xdr:spPr>
        <a:xfrm>
          <a:off x="0" y="851916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1A1C709-B9DE-4A7A-9439-987146B0637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48</xdr:row>
      <xdr:rowOff>129058</xdr:rowOff>
    </xdr:from>
    <xdr:to>
      <xdr:col>4</xdr:col>
      <xdr:colOff>160020</xdr:colOff>
      <xdr:row>49</xdr:row>
      <xdr:rowOff>100834</xdr:rowOff>
    </xdr:to>
    <xdr:sp macro="" textlink="">
      <xdr:nvSpPr>
        <xdr:cNvPr id="404" name="Rectangle 403">
          <a:extLst>
            <a:ext uri="{FF2B5EF4-FFF2-40B4-BE49-F238E27FC236}">
              <a16:creationId xmlns:a16="http://schemas.microsoft.com/office/drawing/2014/main" id="{C3B52DCB-975D-4EF4-BC83-837AABE02A7D}"/>
            </a:ext>
          </a:extLst>
        </xdr:cNvPr>
        <xdr:cNvSpPr/>
      </xdr:nvSpPr>
      <xdr:spPr>
        <a:xfrm>
          <a:off x="2278380" y="893015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50</xdr:row>
      <xdr:rowOff>144780</xdr:rowOff>
    </xdr:from>
    <xdr:to>
      <xdr:col>2</xdr:col>
      <xdr:colOff>259080</xdr:colOff>
      <xdr:row>54</xdr:row>
      <xdr:rowOff>147478</xdr:rowOff>
    </xdr:to>
    <xdr:sp macro="" textlink="">
      <xdr:nvSpPr>
        <xdr:cNvPr id="405" name="Rectangle 404">
          <a:extLst>
            <a:ext uri="{FF2B5EF4-FFF2-40B4-BE49-F238E27FC236}">
              <a16:creationId xmlns:a16="http://schemas.microsoft.com/office/drawing/2014/main" id="{B4B15C61-587D-4DD6-A183-45480BCF3715}"/>
            </a:ext>
          </a:extLst>
        </xdr:cNvPr>
        <xdr:cNvSpPr/>
      </xdr:nvSpPr>
      <xdr:spPr>
        <a:xfrm>
          <a:off x="0" y="93116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693420</xdr:colOff>
      <xdr:row>53</xdr:row>
      <xdr:rowOff>7138</xdr:rowOff>
    </xdr:from>
    <xdr:to>
      <xdr:col>4</xdr:col>
      <xdr:colOff>160020</xdr:colOff>
      <xdr:row>53</xdr:row>
      <xdr:rowOff>161794</xdr:rowOff>
    </xdr:to>
    <xdr:sp macro="" textlink="">
      <xdr:nvSpPr>
        <xdr:cNvPr id="406" name="Rectangle 405">
          <a:extLst>
            <a:ext uri="{FF2B5EF4-FFF2-40B4-BE49-F238E27FC236}">
              <a16:creationId xmlns:a16="http://schemas.microsoft.com/office/drawing/2014/main" id="{4B09624E-DE59-4F97-B521-2BD02440BEDE}"/>
            </a:ext>
          </a:extLst>
        </xdr:cNvPr>
        <xdr:cNvSpPr/>
      </xdr:nvSpPr>
      <xdr:spPr>
        <a:xfrm>
          <a:off x="2278380" y="97226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55</xdr:row>
      <xdr:rowOff>0</xdr:rowOff>
    </xdr:from>
    <xdr:to>
      <xdr:col>2</xdr:col>
      <xdr:colOff>259080</xdr:colOff>
      <xdr:row>59</xdr:row>
      <xdr:rowOff>2698</xdr:rowOff>
    </xdr:to>
    <xdr:sp macro="" textlink="$A$7">
      <xdr:nvSpPr>
        <xdr:cNvPr id="407" name="Rectangle 406">
          <a:extLst>
            <a:ext uri="{FF2B5EF4-FFF2-40B4-BE49-F238E27FC236}">
              <a16:creationId xmlns:a16="http://schemas.microsoft.com/office/drawing/2014/main" id="{A7D3CFA6-1587-45EF-AEA4-A8A0257B6001}"/>
            </a:ext>
          </a:extLst>
        </xdr:cNvPr>
        <xdr:cNvSpPr/>
      </xdr:nvSpPr>
      <xdr:spPr>
        <a:xfrm>
          <a:off x="0" y="1008126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ED3B4D3-FE24-4352-9815-CCE8D47E1C5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57</xdr:row>
      <xdr:rowOff>90958</xdr:rowOff>
    </xdr:from>
    <xdr:to>
      <xdr:col>4</xdr:col>
      <xdr:colOff>160020</xdr:colOff>
      <xdr:row>58</xdr:row>
      <xdr:rowOff>62734</xdr:rowOff>
    </xdr:to>
    <xdr:sp macro="" textlink="">
      <xdr:nvSpPr>
        <xdr:cNvPr id="408" name="Rectangle 407">
          <a:extLst>
            <a:ext uri="{FF2B5EF4-FFF2-40B4-BE49-F238E27FC236}">
              <a16:creationId xmlns:a16="http://schemas.microsoft.com/office/drawing/2014/main" id="{2C93AB2F-7CA1-4309-A4FC-58D862CB1416}"/>
            </a:ext>
          </a:extLst>
        </xdr:cNvPr>
        <xdr:cNvSpPr/>
      </xdr:nvSpPr>
      <xdr:spPr>
        <a:xfrm>
          <a:off x="2278380" y="1053797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60</xdr:row>
      <xdr:rowOff>0</xdr:rowOff>
    </xdr:from>
    <xdr:to>
      <xdr:col>2</xdr:col>
      <xdr:colOff>259080</xdr:colOff>
      <xdr:row>64</xdr:row>
      <xdr:rowOff>2698</xdr:rowOff>
    </xdr:to>
    <xdr:sp macro="" textlink="$A$7">
      <xdr:nvSpPr>
        <xdr:cNvPr id="409" name="Rectangle 408">
          <a:extLst>
            <a:ext uri="{FF2B5EF4-FFF2-40B4-BE49-F238E27FC236}">
              <a16:creationId xmlns:a16="http://schemas.microsoft.com/office/drawing/2014/main" id="{DAD35D14-AB70-4F27-93ED-F3B657098C1D}"/>
            </a:ext>
          </a:extLst>
        </xdr:cNvPr>
        <xdr:cNvSpPr/>
      </xdr:nvSpPr>
      <xdr:spPr>
        <a:xfrm>
          <a:off x="0" y="1099566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AAB2C6F-1BAF-46B1-BA9A-9497FC9AE59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62</xdr:row>
      <xdr:rowOff>45238</xdr:rowOff>
    </xdr:from>
    <xdr:to>
      <xdr:col>4</xdr:col>
      <xdr:colOff>160020</xdr:colOff>
      <xdr:row>63</xdr:row>
      <xdr:rowOff>17014</xdr:rowOff>
    </xdr:to>
    <xdr:sp macro="" textlink="">
      <xdr:nvSpPr>
        <xdr:cNvPr id="410" name="Rectangle 409">
          <a:extLst>
            <a:ext uri="{FF2B5EF4-FFF2-40B4-BE49-F238E27FC236}">
              <a16:creationId xmlns:a16="http://schemas.microsoft.com/office/drawing/2014/main" id="{C4C20EA1-D708-4716-851A-61D7EA8E88F8}"/>
            </a:ext>
          </a:extLst>
        </xdr:cNvPr>
        <xdr:cNvSpPr/>
      </xdr:nvSpPr>
      <xdr:spPr>
        <a:xfrm>
          <a:off x="2278380" y="1140665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64</xdr:row>
      <xdr:rowOff>60960</xdr:rowOff>
    </xdr:from>
    <xdr:to>
      <xdr:col>2</xdr:col>
      <xdr:colOff>259080</xdr:colOff>
      <xdr:row>68</xdr:row>
      <xdr:rowOff>63658</xdr:rowOff>
    </xdr:to>
    <xdr:sp macro="" textlink="$A$8">
      <xdr:nvSpPr>
        <xdr:cNvPr id="411" name="Rectangle 410">
          <a:extLst>
            <a:ext uri="{FF2B5EF4-FFF2-40B4-BE49-F238E27FC236}">
              <a16:creationId xmlns:a16="http://schemas.microsoft.com/office/drawing/2014/main" id="{77A6AAC6-9272-40AC-AF42-0682CBA16263}"/>
            </a:ext>
          </a:extLst>
        </xdr:cNvPr>
        <xdr:cNvSpPr/>
      </xdr:nvSpPr>
      <xdr:spPr>
        <a:xfrm>
          <a:off x="0" y="117881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6B56198-83A2-4AEE-9526-18FEC670DF4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66</xdr:row>
      <xdr:rowOff>106198</xdr:rowOff>
    </xdr:from>
    <xdr:to>
      <xdr:col>4</xdr:col>
      <xdr:colOff>160020</xdr:colOff>
      <xdr:row>67</xdr:row>
      <xdr:rowOff>77974</xdr:rowOff>
    </xdr:to>
    <xdr:sp macro="" textlink="">
      <xdr:nvSpPr>
        <xdr:cNvPr id="412" name="Rectangle 411">
          <a:extLst>
            <a:ext uri="{FF2B5EF4-FFF2-40B4-BE49-F238E27FC236}">
              <a16:creationId xmlns:a16="http://schemas.microsoft.com/office/drawing/2014/main" id="{0D4B8418-2F54-41E2-B2BF-8BF77B6ED120}"/>
            </a:ext>
          </a:extLst>
        </xdr:cNvPr>
        <xdr:cNvSpPr/>
      </xdr:nvSpPr>
      <xdr:spPr>
        <a:xfrm>
          <a:off x="2278380" y="121991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68</xdr:row>
      <xdr:rowOff>129540</xdr:rowOff>
    </xdr:from>
    <xdr:to>
      <xdr:col>2</xdr:col>
      <xdr:colOff>259080</xdr:colOff>
      <xdr:row>72</xdr:row>
      <xdr:rowOff>132238</xdr:rowOff>
    </xdr:to>
    <xdr:sp macro="" textlink="$A$9">
      <xdr:nvSpPr>
        <xdr:cNvPr id="413" name="Rectangle 412">
          <a:extLst>
            <a:ext uri="{FF2B5EF4-FFF2-40B4-BE49-F238E27FC236}">
              <a16:creationId xmlns:a16="http://schemas.microsoft.com/office/drawing/2014/main" id="{C133F95A-F721-49FD-9F78-B482553373B4}"/>
            </a:ext>
          </a:extLst>
        </xdr:cNvPr>
        <xdr:cNvSpPr/>
      </xdr:nvSpPr>
      <xdr:spPr>
        <a:xfrm>
          <a:off x="0" y="125882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69A09CA-A93E-488F-AA77-E2C8259AF5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70</xdr:row>
      <xdr:rowOff>174778</xdr:rowOff>
    </xdr:from>
    <xdr:to>
      <xdr:col>4</xdr:col>
      <xdr:colOff>160020</xdr:colOff>
      <xdr:row>71</xdr:row>
      <xdr:rowOff>146554</xdr:rowOff>
    </xdr:to>
    <xdr:sp macro="" textlink="">
      <xdr:nvSpPr>
        <xdr:cNvPr id="414" name="Rectangle 413">
          <a:extLst>
            <a:ext uri="{FF2B5EF4-FFF2-40B4-BE49-F238E27FC236}">
              <a16:creationId xmlns:a16="http://schemas.microsoft.com/office/drawing/2014/main" id="{6785F255-F810-40CB-BA1E-88666DD3C01A}"/>
            </a:ext>
          </a:extLst>
        </xdr:cNvPr>
        <xdr:cNvSpPr/>
      </xdr:nvSpPr>
      <xdr:spPr>
        <a:xfrm>
          <a:off x="2278380" y="129992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72</xdr:row>
      <xdr:rowOff>160020</xdr:rowOff>
    </xdr:from>
    <xdr:to>
      <xdr:col>2</xdr:col>
      <xdr:colOff>259080</xdr:colOff>
      <xdr:row>76</xdr:row>
      <xdr:rowOff>162718</xdr:rowOff>
    </xdr:to>
    <xdr:sp macro="" textlink="$A$10">
      <xdr:nvSpPr>
        <xdr:cNvPr id="417" name="Rectangle 416">
          <a:extLst>
            <a:ext uri="{FF2B5EF4-FFF2-40B4-BE49-F238E27FC236}">
              <a16:creationId xmlns:a16="http://schemas.microsoft.com/office/drawing/2014/main" id="{673FD15F-DD62-491D-A4B3-3BD77BA55868}"/>
            </a:ext>
          </a:extLst>
        </xdr:cNvPr>
        <xdr:cNvSpPr/>
      </xdr:nvSpPr>
      <xdr:spPr>
        <a:xfrm>
          <a:off x="0" y="133502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87386AE-9BC3-4A48-B78B-471D9BBFD85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75</xdr:row>
      <xdr:rowOff>22378</xdr:rowOff>
    </xdr:from>
    <xdr:to>
      <xdr:col>4</xdr:col>
      <xdr:colOff>160020</xdr:colOff>
      <xdr:row>75</xdr:row>
      <xdr:rowOff>177034</xdr:rowOff>
    </xdr:to>
    <xdr:sp macro="" textlink="">
      <xdr:nvSpPr>
        <xdr:cNvPr id="418" name="Rectangle 417">
          <a:extLst>
            <a:ext uri="{FF2B5EF4-FFF2-40B4-BE49-F238E27FC236}">
              <a16:creationId xmlns:a16="http://schemas.microsoft.com/office/drawing/2014/main" id="{DF8FAA1B-0172-45EC-9984-CAE7242A0959}"/>
            </a:ext>
          </a:extLst>
        </xdr:cNvPr>
        <xdr:cNvSpPr/>
      </xdr:nvSpPr>
      <xdr:spPr>
        <a:xfrm>
          <a:off x="2278380" y="137612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78</xdr:row>
      <xdr:rowOff>15240</xdr:rowOff>
    </xdr:from>
    <xdr:to>
      <xdr:col>2</xdr:col>
      <xdr:colOff>259080</xdr:colOff>
      <xdr:row>82</xdr:row>
      <xdr:rowOff>17938</xdr:rowOff>
    </xdr:to>
    <xdr:sp macro="" textlink="$A$10">
      <xdr:nvSpPr>
        <xdr:cNvPr id="425" name="Rectangle 424">
          <a:extLst>
            <a:ext uri="{FF2B5EF4-FFF2-40B4-BE49-F238E27FC236}">
              <a16:creationId xmlns:a16="http://schemas.microsoft.com/office/drawing/2014/main" id="{71189D7E-ACC6-48EF-A368-A9B4AAA41EEB}"/>
            </a:ext>
          </a:extLst>
        </xdr:cNvPr>
        <xdr:cNvSpPr/>
      </xdr:nvSpPr>
      <xdr:spPr>
        <a:xfrm>
          <a:off x="0" y="1430274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11013C7-F1BD-4CB0-A6E4-F3258B42E43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80</xdr:row>
      <xdr:rowOff>60478</xdr:rowOff>
    </xdr:from>
    <xdr:to>
      <xdr:col>4</xdr:col>
      <xdr:colOff>160020</xdr:colOff>
      <xdr:row>81</xdr:row>
      <xdr:rowOff>32254</xdr:rowOff>
    </xdr:to>
    <xdr:sp macro="" textlink="">
      <xdr:nvSpPr>
        <xdr:cNvPr id="426" name="Rectangle 425">
          <a:extLst>
            <a:ext uri="{FF2B5EF4-FFF2-40B4-BE49-F238E27FC236}">
              <a16:creationId xmlns:a16="http://schemas.microsoft.com/office/drawing/2014/main" id="{B277A307-0D71-4629-834F-47899F484FDE}"/>
            </a:ext>
          </a:extLst>
        </xdr:cNvPr>
        <xdr:cNvSpPr/>
      </xdr:nvSpPr>
      <xdr:spPr>
        <a:xfrm>
          <a:off x="2278380" y="147137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82</xdr:row>
      <xdr:rowOff>52248</xdr:rowOff>
    </xdr:from>
    <xdr:to>
      <xdr:col>2</xdr:col>
      <xdr:colOff>259080</xdr:colOff>
      <xdr:row>86</xdr:row>
      <xdr:rowOff>54946</xdr:rowOff>
    </xdr:to>
    <xdr:sp macro="" textlink="$A$11">
      <xdr:nvSpPr>
        <xdr:cNvPr id="427" name="Rectangle 426">
          <a:extLst>
            <a:ext uri="{FF2B5EF4-FFF2-40B4-BE49-F238E27FC236}">
              <a16:creationId xmlns:a16="http://schemas.microsoft.com/office/drawing/2014/main" id="{6F189084-DD4B-48CD-AA6A-F9D7600DFB51}"/>
            </a:ext>
          </a:extLst>
        </xdr:cNvPr>
        <xdr:cNvSpPr/>
      </xdr:nvSpPr>
      <xdr:spPr>
        <a:xfrm>
          <a:off x="0" y="15135766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8E0CE8F-75F4-4628-A140-7EEF187B8DA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84</xdr:row>
      <xdr:rowOff>124702</xdr:rowOff>
    </xdr:from>
    <xdr:to>
      <xdr:col>4</xdr:col>
      <xdr:colOff>160020</xdr:colOff>
      <xdr:row>85</xdr:row>
      <xdr:rowOff>96478</xdr:rowOff>
    </xdr:to>
    <xdr:sp macro="" textlink="">
      <xdr:nvSpPr>
        <xdr:cNvPr id="428" name="Rectangle 427">
          <a:extLst>
            <a:ext uri="{FF2B5EF4-FFF2-40B4-BE49-F238E27FC236}">
              <a16:creationId xmlns:a16="http://schemas.microsoft.com/office/drawing/2014/main" id="{D159BA7F-A36F-4147-9E36-DBF25130BA5A}"/>
            </a:ext>
          </a:extLst>
        </xdr:cNvPr>
        <xdr:cNvSpPr/>
      </xdr:nvSpPr>
      <xdr:spPr>
        <a:xfrm>
          <a:off x="2271849" y="1557561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86</xdr:row>
      <xdr:rowOff>150492</xdr:rowOff>
    </xdr:from>
    <xdr:to>
      <xdr:col>2</xdr:col>
      <xdr:colOff>259080</xdr:colOff>
      <xdr:row>90</xdr:row>
      <xdr:rowOff>153191</xdr:rowOff>
    </xdr:to>
    <xdr:sp macro="" textlink="$A$12">
      <xdr:nvSpPr>
        <xdr:cNvPr id="429" name="Rectangle 428">
          <a:extLst>
            <a:ext uri="{FF2B5EF4-FFF2-40B4-BE49-F238E27FC236}">
              <a16:creationId xmlns:a16="http://schemas.microsoft.com/office/drawing/2014/main" id="{9FE2B63B-5B22-491A-84C5-FB733C734C79}"/>
            </a:ext>
          </a:extLst>
        </xdr:cNvPr>
        <xdr:cNvSpPr/>
      </xdr:nvSpPr>
      <xdr:spPr>
        <a:xfrm>
          <a:off x="0" y="15968796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73273F6-D868-4FE9-9A5C-28E924AD586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89</xdr:row>
      <xdr:rowOff>5230</xdr:rowOff>
    </xdr:from>
    <xdr:to>
      <xdr:col>4</xdr:col>
      <xdr:colOff>160020</xdr:colOff>
      <xdr:row>89</xdr:row>
      <xdr:rowOff>160702</xdr:rowOff>
    </xdr:to>
    <xdr:sp macro="" textlink="">
      <xdr:nvSpPr>
        <xdr:cNvPr id="430" name="Rectangle 429">
          <a:extLst>
            <a:ext uri="{FF2B5EF4-FFF2-40B4-BE49-F238E27FC236}">
              <a16:creationId xmlns:a16="http://schemas.microsoft.com/office/drawing/2014/main" id="{9A0204B4-9238-41D9-B0A2-3832DE029EF9}"/>
            </a:ext>
          </a:extLst>
        </xdr:cNvPr>
        <xdr:cNvSpPr/>
      </xdr:nvSpPr>
      <xdr:spPr>
        <a:xfrm>
          <a:off x="2271849" y="1637462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91</xdr:row>
      <xdr:rowOff>8976</xdr:rowOff>
    </xdr:from>
    <xdr:to>
      <xdr:col>2</xdr:col>
      <xdr:colOff>259080</xdr:colOff>
      <xdr:row>95</xdr:row>
      <xdr:rowOff>11674</xdr:rowOff>
    </xdr:to>
    <xdr:sp macro="" textlink="$A$13">
      <xdr:nvSpPr>
        <xdr:cNvPr id="431" name="Rectangle 430">
          <a:extLst>
            <a:ext uri="{FF2B5EF4-FFF2-40B4-BE49-F238E27FC236}">
              <a16:creationId xmlns:a16="http://schemas.microsoft.com/office/drawing/2014/main" id="{D667DCD0-0464-4250-8C46-34304FA63559}"/>
            </a:ext>
          </a:extLst>
        </xdr:cNvPr>
        <xdr:cNvSpPr/>
      </xdr:nvSpPr>
      <xdr:spPr>
        <a:xfrm>
          <a:off x="0" y="16745762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32B8E2E-631B-46A1-8026-AE407291A97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93</xdr:row>
      <xdr:rowOff>83063</xdr:rowOff>
    </xdr:from>
    <xdr:to>
      <xdr:col>4</xdr:col>
      <xdr:colOff>160020</xdr:colOff>
      <xdr:row>94</xdr:row>
      <xdr:rowOff>54839</xdr:rowOff>
    </xdr:to>
    <xdr:sp macro="" textlink="">
      <xdr:nvSpPr>
        <xdr:cNvPr id="432" name="Rectangle 431">
          <a:extLst>
            <a:ext uri="{FF2B5EF4-FFF2-40B4-BE49-F238E27FC236}">
              <a16:creationId xmlns:a16="http://schemas.microsoft.com/office/drawing/2014/main" id="{2EB7A2B7-5E9B-41C2-A712-2E43E8D22B3A}"/>
            </a:ext>
          </a:extLst>
        </xdr:cNvPr>
        <xdr:cNvSpPr/>
      </xdr:nvSpPr>
      <xdr:spPr>
        <a:xfrm>
          <a:off x="2271849" y="17187242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96</xdr:row>
      <xdr:rowOff>7620</xdr:rowOff>
    </xdr:from>
    <xdr:to>
      <xdr:col>2</xdr:col>
      <xdr:colOff>259080</xdr:colOff>
      <xdr:row>100</xdr:row>
      <xdr:rowOff>10318</xdr:rowOff>
    </xdr:to>
    <xdr:sp macro="" textlink="$A$13">
      <xdr:nvSpPr>
        <xdr:cNvPr id="433" name="Rectangle 432">
          <a:extLst>
            <a:ext uri="{FF2B5EF4-FFF2-40B4-BE49-F238E27FC236}">
              <a16:creationId xmlns:a16="http://schemas.microsoft.com/office/drawing/2014/main" id="{550F2F96-BFCF-42E8-98E8-14C218E3843F}"/>
            </a:ext>
          </a:extLst>
        </xdr:cNvPr>
        <xdr:cNvSpPr/>
      </xdr:nvSpPr>
      <xdr:spPr>
        <a:xfrm>
          <a:off x="0" y="1758696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FD2DBAE-26DF-4782-91AD-C86168A0D1E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98</xdr:row>
      <xdr:rowOff>52858</xdr:rowOff>
    </xdr:from>
    <xdr:to>
      <xdr:col>4</xdr:col>
      <xdr:colOff>160020</xdr:colOff>
      <xdr:row>99</xdr:row>
      <xdr:rowOff>24634</xdr:rowOff>
    </xdr:to>
    <xdr:sp macro="" textlink="">
      <xdr:nvSpPr>
        <xdr:cNvPr id="434" name="Rectangle 433">
          <a:extLst>
            <a:ext uri="{FF2B5EF4-FFF2-40B4-BE49-F238E27FC236}">
              <a16:creationId xmlns:a16="http://schemas.microsoft.com/office/drawing/2014/main" id="{B44E35DF-4D6E-42C1-AA65-DAC96F5C60D5}"/>
            </a:ext>
          </a:extLst>
        </xdr:cNvPr>
        <xdr:cNvSpPr/>
      </xdr:nvSpPr>
      <xdr:spPr>
        <a:xfrm>
          <a:off x="2278380" y="1799795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100</xdr:row>
      <xdr:rowOff>76200</xdr:rowOff>
    </xdr:from>
    <xdr:to>
      <xdr:col>2</xdr:col>
      <xdr:colOff>259080</xdr:colOff>
      <xdr:row>104</xdr:row>
      <xdr:rowOff>78898</xdr:rowOff>
    </xdr:to>
    <xdr:sp macro="" textlink="$A$14">
      <xdr:nvSpPr>
        <xdr:cNvPr id="435" name="Rectangle 434">
          <a:extLst>
            <a:ext uri="{FF2B5EF4-FFF2-40B4-BE49-F238E27FC236}">
              <a16:creationId xmlns:a16="http://schemas.microsoft.com/office/drawing/2014/main" id="{6D793CDE-7F2A-4C02-98BE-99DAFABEBE1D}"/>
            </a:ext>
          </a:extLst>
        </xdr:cNvPr>
        <xdr:cNvSpPr/>
      </xdr:nvSpPr>
      <xdr:spPr>
        <a:xfrm>
          <a:off x="0" y="1838706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C56CF6B-477A-49CE-BC09-8435ED55800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102</xdr:row>
      <xdr:rowOff>121438</xdr:rowOff>
    </xdr:from>
    <xdr:to>
      <xdr:col>4</xdr:col>
      <xdr:colOff>160020</xdr:colOff>
      <xdr:row>103</xdr:row>
      <xdr:rowOff>93214</xdr:rowOff>
    </xdr:to>
    <xdr:sp macro="" textlink="">
      <xdr:nvSpPr>
        <xdr:cNvPr id="436" name="Rectangle 435">
          <a:extLst>
            <a:ext uri="{FF2B5EF4-FFF2-40B4-BE49-F238E27FC236}">
              <a16:creationId xmlns:a16="http://schemas.microsoft.com/office/drawing/2014/main" id="{2ACEB60E-3151-484C-89A4-220AF7B02036}"/>
            </a:ext>
          </a:extLst>
        </xdr:cNvPr>
        <xdr:cNvSpPr/>
      </xdr:nvSpPr>
      <xdr:spPr>
        <a:xfrm>
          <a:off x="2278380" y="1879805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104</xdr:row>
      <xdr:rowOff>91440</xdr:rowOff>
    </xdr:from>
    <xdr:to>
      <xdr:col>2</xdr:col>
      <xdr:colOff>259080</xdr:colOff>
      <xdr:row>108</xdr:row>
      <xdr:rowOff>94138</xdr:rowOff>
    </xdr:to>
    <xdr:sp macro="" textlink="$A$15">
      <xdr:nvSpPr>
        <xdr:cNvPr id="437" name="Rectangle 436">
          <a:extLst>
            <a:ext uri="{FF2B5EF4-FFF2-40B4-BE49-F238E27FC236}">
              <a16:creationId xmlns:a16="http://schemas.microsoft.com/office/drawing/2014/main" id="{F241CC07-F809-44F2-9947-BF07EEB253DD}"/>
            </a:ext>
          </a:extLst>
        </xdr:cNvPr>
        <xdr:cNvSpPr/>
      </xdr:nvSpPr>
      <xdr:spPr>
        <a:xfrm>
          <a:off x="0" y="19133820"/>
          <a:ext cx="1844040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C04E9A3-95D3-4F11-ABDE-ACD70FB7D8D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106</xdr:row>
      <xdr:rowOff>182398</xdr:rowOff>
    </xdr:from>
    <xdr:to>
      <xdr:col>4</xdr:col>
      <xdr:colOff>160020</xdr:colOff>
      <xdr:row>107</xdr:row>
      <xdr:rowOff>154174</xdr:rowOff>
    </xdr:to>
    <xdr:sp macro="" textlink="">
      <xdr:nvSpPr>
        <xdr:cNvPr id="438" name="Rectangle 437">
          <a:extLst>
            <a:ext uri="{FF2B5EF4-FFF2-40B4-BE49-F238E27FC236}">
              <a16:creationId xmlns:a16="http://schemas.microsoft.com/office/drawing/2014/main" id="{F433EAE5-5DC1-4BE3-8484-4FC8FC4B42ED}"/>
            </a:ext>
          </a:extLst>
        </xdr:cNvPr>
        <xdr:cNvSpPr/>
      </xdr:nvSpPr>
      <xdr:spPr>
        <a:xfrm>
          <a:off x="2278380" y="1959053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24</xdr:row>
      <xdr:rowOff>13608</xdr:rowOff>
    </xdr:from>
    <xdr:to>
      <xdr:col>10</xdr:col>
      <xdr:colOff>265884</xdr:colOff>
      <xdr:row>28</xdr:row>
      <xdr:rowOff>16306</xdr:rowOff>
    </xdr:to>
    <xdr:sp macro="" textlink="$I$2">
      <xdr:nvSpPr>
        <xdr:cNvPr id="489" name="Rectangle 488">
          <a:extLst>
            <a:ext uri="{FF2B5EF4-FFF2-40B4-BE49-F238E27FC236}">
              <a16:creationId xmlns:a16="http://schemas.microsoft.com/office/drawing/2014/main" id="{36030DCF-5B13-4107-9B7E-BD04FB55CA87}"/>
            </a:ext>
          </a:extLst>
        </xdr:cNvPr>
        <xdr:cNvSpPr/>
      </xdr:nvSpPr>
      <xdr:spPr>
        <a:xfrm>
          <a:off x="6320518" y="4442733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61A6F4-BB7A-4BD8-8374-C5ED8D84511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26</xdr:row>
      <xdr:rowOff>45238</xdr:rowOff>
    </xdr:from>
    <xdr:to>
      <xdr:col>12</xdr:col>
      <xdr:colOff>166824</xdr:colOff>
      <xdr:row>27</xdr:row>
      <xdr:rowOff>17014</xdr:rowOff>
    </xdr:to>
    <xdr:sp macro="" textlink="">
      <xdr:nvSpPr>
        <xdr:cNvPr id="490" name="Rectangle 489">
          <a:extLst>
            <a:ext uri="{FF2B5EF4-FFF2-40B4-BE49-F238E27FC236}">
              <a16:creationId xmlns:a16="http://schemas.microsoft.com/office/drawing/2014/main" id="{0A8DCB20-C40C-41D4-A55D-7AF064374C55}"/>
            </a:ext>
          </a:extLst>
        </xdr:cNvPr>
        <xdr:cNvSpPr/>
      </xdr:nvSpPr>
      <xdr:spPr>
        <a:xfrm>
          <a:off x="8592367" y="4841756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28</xdr:row>
      <xdr:rowOff>76200</xdr:rowOff>
    </xdr:from>
    <xdr:to>
      <xdr:col>10</xdr:col>
      <xdr:colOff>265884</xdr:colOff>
      <xdr:row>32</xdr:row>
      <xdr:rowOff>78898</xdr:rowOff>
    </xdr:to>
    <xdr:sp macro="" textlink="$I$3">
      <xdr:nvSpPr>
        <xdr:cNvPr id="491" name="Rectangle 490">
          <a:extLst>
            <a:ext uri="{FF2B5EF4-FFF2-40B4-BE49-F238E27FC236}">
              <a16:creationId xmlns:a16="http://schemas.microsoft.com/office/drawing/2014/main" id="{0796525D-5947-46B4-AEAD-8D1A6618CA8C}"/>
            </a:ext>
          </a:extLst>
        </xdr:cNvPr>
        <xdr:cNvSpPr/>
      </xdr:nvSpPr>
      <xdr:spPr>
        <a:xfrm>
          <a:off x="6320518" y="5240111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95A4B0-B048-4E05-A291-C52C1FD55DB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30</xdr:row>
      <xdr:rowOff>121438</xdr:rowOff>
    </xdr:from>
    <xdr:to>
      <xdr:col>12</xdr:col>
      <xdr:colOff>166824</xdr:colOff>
      <xdr:row>31</xdr:row>
      <xdr:rowOff>93214</xdr:rowOff>
    </xdr:to>
    <xdr:sp macro="" textlink="">
      <xdr:nvSpPr>
        <xdr:cNvPr id="492" name="Rectangle 491">
          <a:extLst>
            <a:ext uri="{FF2B5EF4-FFF2-40B4-BE49-F238E27FC236}">
              <a16:creationId xmlns:a16="http://schemas.microsoft.com/office/drawing/2014/main" id="{A3DD4472-29A8-48DB-B821-77373BEE219B}"/>
            </a:ext>
          </a:extLst>
        </xdr:cNvPr>
        <xdr:cNvSpPr/>
      </xdr:nvSpPr>
      <xdr:spPr>
        <a:xfrm>
          <a:off x="8592367" y="5652742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32</xdr:row>
      <xdr:rowOff>152400</xdr:rowOff>
    </xdr:from>
    <xdr:to>
      <xdr:col>10</xdr:col>
      <xdr:colOff>265884</xdr:colOff>
      <xdr:row>36</xdr:row>
      <xdr:rowOff>155098</xdr:rowOff>
    </xdr:to>
    <xdr:sp macro="" textlink="$I$4">
      <xdr:nvSpPr>
        <xdr:cNvPr id="493" name="Rectangle 492">
          <a:extLst>
            <a:ext uri="{FF2B5EF4-FFF2-40B4-BE49-F238E27FC236}">
              <a16:creationId xmlns:a16="http://schemas.microsoft.com/office/drawing/2014/main" id="{9F5BF0D8-F235-4C5B-BB9F-F1EC9DE3C720}"/>
            </a:ext>
          </a:extLst>
        </xdr:cNvPr>
        <xdr:cNvSpPr/>
      </xdr:nvSpPr>
      <xdr:spPr>
        <a:xfrm>
          <a:off x="6320518" y="6051096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9132B9A-AA39-4B4F-9B9A-BD11D3A9991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35</xdr:row>
      <xdr:rowOff>14758</xdr:rowOff>
    </xdr:from>
    <xdr:to>
      <xdr:col>12</xdr:col>
      <xdr:colOff>166824</xdr:colOff>
      <xdr:row>35</xdr:row>
      <xdr:rowOff>170230</xdr:rowOff>
    </xdr:to>
    <xdr:sp macro="" textlink="">
      <xdr:nvSpPr>
        <xdr:cNvPr id="494" name="Rectangle 493">
          <a:extLst>
            <a:ext uri="{FF2B5EF4-FFF2-40B4-BE49-F238E27FC236}">
              <a16:creationId xmlns:a16="http://schemas.microsoft.com/office/drawing/2014/main" id="{A2DF05BA-56B6-4733-98A3-30CEAA3CADA7}"/>
            </a:ext>
          </a:extLst>
        </xdr:cNvPr>
        <xdr:cNvSpPr/>
      </xdr:nvSpPr>
      <xdr:spPr>
        <a:xfrm>
          <a:off x="8592367" y="6464544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36</xdr:row>
      <xdr:rowOff>176077</xdr:rowOff>
    </xdr:from>
    <xdr:to>
      <xdr:col>10</xdr:col>
      <xdr:colOff>265884</xdr:colOff>
      <xdr:row>40</xdr:row>
      <xdr:rowOff>178774</xdr:rowOff>
    </xdr:to>
    <xdr:sp macro="" textlink="$I$5">
      <xdr:nvSpPr>
        <xdr:cNvPr id="495" name="Rectangle 494">
          <a:extLst>
            <a:ext uri="{FF2B5EF4-FFF2-40B4-BE49-F238E27FC236}">
              <a16:creationId xmlns:a16="http://schemas.microsoft.com/office/drawing/2014/main" id="{027F052B-C75B-45CD-87F2-0E75D200BE5A}"/>
            </a:ext>
          </a:extLst>
        </xdr:cNvPr>
        <xdr:cNvSpPr/>
      </xdr:nvSpPr>
      <xdr:spPr>
        <a:xfrm>
          <a:off x="6320518" y="6809559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248566-D492-4EAB-B51C-19134FEDC07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39</xdr:row>
      <xdr:rowOff>83338</xdr:rowOff>
    </xdr:from>
    <xdr:to>
      <xdr:col>12</xdr:col>
      <xdr:colOff>166824</xdr:colOff>
      <xdr:row>40</xdr:row>
      <xdr:rowOff>55114</xdr:rowOff>
    </xdr:to>
    <xdr:sp macro="" textlink="">
      <xdr:nvSpPr>
        <xdr:cNvPr id="496" name="Rectangle 495">
          <a:extLst>
            <a:ext uri="{FF2B5EF4-FFF2-40B4-BE49-F238E27FC236}">
              <a16:creationId xmlns:a16="http://schemas.microsoft.com/office/drawing/2014/main" id="{82FF3923-7502-4A47-A5BB-78F4BF104D01}"/>
            </a:ext>
          </a:extLst>
        </xdr:cNvPr>
        <xdr:cNvSpPr/>
      </xdr:nvSpPr>
      <xdr:spPr>
        <a:xfrm>
          <a:off x="8592367" y="7267909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42</xdr:row>
      <xdr:rowOff>7620</xdr:rowOff>
    </xdr:from>
    <xdr:to>
      <xdr:col>10</xdr:col>
      <xdr:colOff>265884</xdr:colOff>
      <xdr:row>46</xdr:row>
      <xdr:rowOff>10318</xdr:rowOff>
    </xdr:to>
    <xdr:sp macro="" textlink="$I$5">
      <xdr:nvSpPr>
        <xdr:cNvPr id="497" name="Rectangle 496">
          <a:extLst>
            <a:ext uri="{FF2B5EF4-FFF2-40B4-BE49-F238E27FC236}">
              <a16:creationId xmlns:a16="http://schemas.microsoft.com/office/drawing/2014/main" id="{F901412E-3EA9-4E27-AB92-9F263E426DDE}"/>
            </a:ext>
          </a:extLst>
        </xdr:cNvPr>
        <xdr:cNvSpPr/>
      </xdr:nvSpPr>
      <xdr:spPr>
        <a:xfrm>
          <a:off x="6320518" y="7743281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DD8AEEC-73E6-4B47-93BF-57806C1DA14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44</xdr:row>
      <xdr:rowOff>18838</xdr:rowOff>
    </xdr:from>
    <xdr:to>
      <xdr:col>12</xdr:col>
      <xdr:colOff>166824</xdr:colOff>
      <xdr:row>44</xdr:row>
      <xdr:rowOff>174310</xdr:rowOff>
    </xdr:to>
    <xdr:sp macro="" textlink="">
      <xdr:nvSpPr>
        <xdr:cNvPr id="498" name="Rectangle 497">
          <a:extLst>
            <a:ext uri="{FF2B5EF4-FFF2-40B4-BE49-F238E27FC236}">
              <a16:creationId xmlns:a16="http://schemas.microsoft.com/office/drawing/2014/main" id="{2903B9A2-B21A-4102-B6E6-118C23C95BC7}"/>
            </a:ext>
          </a:extLst>
        </xdr:cNvPr>
        <xdr:cNvSpPr/>
      </xdr:nvSpPr>
      <xdr:spPr>
        <a:xfrm>
          <a:off x="8592367" y="8121892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46</xdr:row>
      <xdr:rowOff>68580</xdr:rowOff>
    </xdr:from>
    <xdr:to>
      <xdr:col>10</xdr:col>
      <xdr:colOff>265884</xdr:colOff>
      <xdr:row>50</xdr:row>
      <xdr:rowOff>71278</xdr:rowOff>
    </xdr:to>
    <xdr:sp macro="" textlink="$I$6">
      <xdr:nvSpPr>
        <xdr:cNvPr id="499" name="Rectangle 498">
          <a:extLst>
            <a:ext uri="{FF2B5EF4-FFF2-40B4-BE49-F238E27FC236}">
              <a16:creationId xmlns:a16="http://schemas.microsoft.com/office/drawing/2014/main" id="{76E34D8B-6CB3-47C7-B853-520E04D1F977}"/>
            </a:ext>
          </a:extLst>
        </xdr:cNvPr>
        <xdr:cNvSpPr/>
      </xdr:nvSpPr>
      <xdr:spPr>
        <a:xfrm>
          <a:off x="6320518" y="8539026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01D092C-3A78-4BDD-AD02-886971436FD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48</xdr:row>
      <xdr:rowOff>93406</xdr:rowOff>
    </xdr:from>
    <xdr:to>
      <xdr:col>12</xdr:col>
      <xdr:colOff>166824</xdr:colOff>
      <xdr:row>49</xdr:row>
      <xdr:rowOff>65182</xdr:rowOff>
    </xdr:to>
    <xdr:sp macro="" textlink="">
      <xdr:nvSpPr>
        <xdr:cNvPr id="500" name="Rectangle 499">
          <a:extLst>
            <a:ext uri="{FF2B5EF4-FFF2-40B4-BE49-F238E27FC236}">
              <a16:creationId xmlns:a16="http://schemas.microsoft.com/office/drawing/2014/main" id="{2420486C-1AA4-4480-ADD8-BD8BCAFD4A07}"/>
            </a:ext>
          </a:extLst>
        </xdr:cNvPr>
        <xdr:cNvSpPr/>
      </xdr:nvSpPr>
      <xdr:spPr>
        <a:xfrm>
          <a:off x="8592367" y="8931245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50</xdr:row>
      <xdr:rowOff>129540</xdr:rowOff>
    </xdr:from>
    <xdr:to>
      <xdr:col>10</xdr:col>
      <xdr:colOff>265884</xdr:colOff>
      <xdr:row>54</xdr:row>
      <xdr:rowOff>132238</xdr:rowOff>
    </xdr:to>
    <xdr:sp macro="" textlink="$I$7">
      <xdr:nvSpPr>
        <xdr:cNvPr id="501" name="Rectangle 500">
          <a:extLst>
            <a:ext uri="{FF2B5EF4-FFF2-40B4-BE49-F238E27FC236}">
              <a16:creationId xmlns:a16="http://schemas.microsoft.com/office/drawing/2014/main" id="{12C84199-713C-4F87-A96E-9C46A5FE0CA8}"/>
            </a:ext>
          </a:extLst>
        </xdr:cNvPr>
        <xdr:cNvSpPr/>
      </xdr:nvSpPr>
      <xdr:spPr>
        <a:xfrm>
          <a:off x="6320518" y="9334772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43242CD-0689-42EE-A5AF-C27585CD9C5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700224</xdr:colOff>
      <xdr:row>52</xdr:row>
      <xdr:rowOff>175594</xdr:rowOff>
    </xdr:from>
    <xdr:to>
      <xdr:col>12</xdr:col>
      <xdr:colOff>166824</xdr:colOff>
      <xdr:row>53</xdr:row>
      <xdr:rowOff>146554</xdr:rowOff>
    </xdr:to>
    <xdr:sp macro="" textlink="">
      <xdr:nvSpPr>
        <xdr:cNvPr id="502" name="Rectangle 501">
          <a:extLst>
            <a:ext uri="{FF2B5EF4-FFF2-40B4-BE49-F238E27FC236}">
              <a16:creationId xmlns:a16="http://schemas.microsoft.com/office/drawing/2014/main" id="{D0B23147-B611-49A2-B53C-2EEFF330CF8D}"/>
            </a:ext>
          </a:extLst>
        </xdr:cNvPr>
        <xdr:cNvSpPr/>
      </xdr:nvSpPr>
      <xdr:spPr>
        <a:xfrm>
          <a:off x="8592367" y="9748219"/>
          <a:ext cx="1045028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54</xdr:row>
      <xdr:rowOff>168456</xdr:rowOff>
    </xdr:from>
    <xdr:to>
      <xdr:col>10</xdr:col>
      <xdr:colOff>265884</xdr:colOff>
      <xdr:row>58</xdr:row>
      <xdr:rowOff>171154</xdr:rowOff>
    </xdr:to>
    <xdr:sp macro="" textlink="$I$8">
      <xdr:nvSpPr>
        <xdr:cNvPr id="503" name="Rectangle 502">
          <a:extLst>
            <a:ext uri="{FF2B5EF4-FFF2-40B4-BE49-F238E27FC236}">
              <a16:creationId xmlns:a16="http://schemas.microsoft.com/office/drawing/2014/main" id="{255181FF-D04E-4C48-A517-7AA98A57433F}"/>
            </a:ext>
          </a:extLst>
        </xdr:cNvPr>
        <xdr:cNvSpPr/>
      </xdr:nvSpPr>
      <xdr:spPr>
        <a:xfrm>
          <a:off x="6320518" y="10108474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401E121-0125-4E82-AA9F-106A4427D0D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57</xdr:row>
      <xdr:rowOff>68914</xdr:rowOff>
    </xdr:from>
    <xdr:to>
      <xdr:col>12</xdr:col>
      <xdr:colOff>166824</xdr:colOff>
      <xdr:row>58</xdr:row>
      <xdr:rowOff>40690</xdr:rowOff>
    </xdr:to>
    <xdr:sp macro="" textlink="">
      <xdr:nvSpPr>
        <xdr:cNvPr id="504" name="Rectangle 503">
          <a:extLst>
            <a:ext uri="{FF2B5EF4-FFF2-40B4-BE49-F238E27FC236}">
              <a16:creationId xmlns:a16="http://schemas.microsoft.com/office/drawing/2014/main" id="{F9EAC7D6-AEE0-4BBF-BCA8-E22F4CEBE97F}"/>
            </a:ext>
          </a:extLst>
        </xdr:cNvPr>
        <xdr:cNvSpPr/>
      </xdr:nvSpPr>
      <xdr:spPr>
        <a:xfrm>
          <a:off x="8592367" y="10560021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60</xdr:row>
      <xdr:rowOff>11976</xdr:rowOff>
    </xdr:from>
    <xdr:to>
      <xdr:col>10</xdr:col>
      <xdr:colOff>265884</xdr:colOff>
      <xdr:row>64</xdr:row>
      <xdr:rowOff>14674</xdr:rowOff>
    </xdr:to>
    <xdr:sp macro="" textlink="$I$8">
      <xdr:nvSpPr>
        <xdr:cNvPr id="505" name="Rectangle 504">
          <a:extLst>
            <a:ext uri="{FF2B5EF4-FFF2-40B4-BE49-F238E27FC236}">
              <a16:creationId xmlns:a16="http://schemas.microsoft.com/office/drawing/2014/main" id="{E1D800EA-1CED-4F55-A066-74A053D05077}"/>
            </a:ext>
          </a:extLst>
        </xdr:cNvPr>
        <xdr:cNvSpPr/>
      </xdr:nvSpPr>
      <xdr:spPr>
        <a:xfrm>
          <a:off x="6320518" y="11054172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804DAAA-E828-47A2-89F6-F6144751AA4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62</xdr:row>
      <xdr:rowOff>50410</xdr:rowOff>
    </xdr:from>
    <xdr:to>
      <xdr:col>12</xdr:col>
      <xdr:colOff>166824</xdr:colOff>
      <xdr:row>63</xdr:row>
      <xdr:rowOff>22186</xdr:rowOff>
    </xdr:to>
    <xdr:sp macro="" textlink="">
      <xdr:nvSpPr>
        <xdr:cNvPr id="506" name="Rectangle 505">
          <a:extLst>
            <a:ext uri="{FF2B5EF4-FFF2-40B4-BE49-F238E27FC236}">
              <a16:creationId xmlns:a16="http://schemas.microsoft.com/office/drawing/2014/main" id="{3F001AE1-4CB7-4320-9248-C6BD8CDEF471}"/>
            </a:ext>
          </a:extLst>
        </xdr:cNvPr>
        <xdr:cNvSpPr/>
      </xdr:nvSpPr>
      <xdr:spPr>
        <a:xfrm>
          <a:off x="8592367" y="11459999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64</xdr:row>
      <xdr:rowOff>45720</xdr:rowOff>
    </xdr:from>
    <xdr:to>
      <xdr:col>10</xdr:col>
      <xdr:colOff>265884</xdr:colOff>
      <xdr:row>68</xdr:row>
      <xdr:rowOff>48418</xdr:rowOff>
    </xdr:to>
    <xdr:sp macro="" textlink="$I$9">
      <xdr:nvSpPr>
        <xdr:cNvPr id="507" name="Rectangle 506">
          <a:extLst>
            <a:ext uri="{FF2B5EF4-FFF2-40B4-BE49-F238E27FC236}">
              <a16:creationId xmlns:a16="http://schemas.microsoft.com/office/drawing/2014/main" id="{9084CAB5-9976-4BCB-A2AF-1DCC5B0135A9}"/>
            </a:ext>
          </a:extLst>
        </xdr:cNvPr>
        <xdr:cNvSpPr/>
      </xdr:nvSpPr>
      <xdr:spPr>
        <a:xfrm>
          <a:off x="6320518" y="11822702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A7F22D0-02A8-4B01-BD39-4378F129B17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66</xdr:row>
      <xdr:rowOff>124978</xdr:rowOff>
    </xdr:from>
    <xdr:to>
      <xdr:col>12</xdr:col>
      <xdr:colOff>166824</xdr:colOff>
      <xdr:row>67</xdr:row>
      <xdr:rowOff>96754</xdr:rowOff>
    </xdr:to>
    <xdr:sp macro="" textlink="">
      <xdr:nvSpPr>
        <xdr:cNvPr id="508" name="Rectangle 507">
          <a:extLst>
            <a:ext uri="{FF2B5EF4-FFF2-40B4-BE49-F238E27FC236}">
              <a16:creationId xmlns:a16="http://schemas.microsoft.com/office/drawing/2014/main" id="{969E0A43-9CD3-4DA4-BB9D-44829A333096}"/>
            </a:ext>
          </a:extLst>
        </xdr:cNvPr>
        <xdr:cNvSpPr/>
      </xdr:nvSpPr>
      <xdr:spPr>
        <a:xfrm>
          <a:off x="8592367" y="1226935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68</xdr:row>
      <xdr:rowOff>114300</xdr:rowOff>
    </xdr:from>
    <xdr:to>
      <xdr:col>10</xdr:col>
      <xdr:colOff>265884</xdr:colOff>
      <xdr:row>72</xdr:row>
      <xdr:rowOff>116998</xdr:rowOff>
    </xdr:to>
    <xdr:sp macro="" textlink="$I$10">
      <xdr:nvSpPr>
        <xdr:cNvPr id="509" name="Rectangle 508">
          <a:extLst>
            <a:ext uri="{FF2B5EF4-FFF2-40B4-BE49-F238E27FC236}">
              <a16:creationId xmlns:a16="http://schemas.microsoft.com/office/drawing/2014/main" id="{65F5B5AD-AEA2-4E22-BB95-3D504487F271}"/>
            </a:ext>
          </a:extLst>
        </xdr:cNvPr>
        <xdr:cNvSpPr/>
      </xdr:nvSpPr>
      <xdr:spPr>
        <a:xfrm>
          <a:off x="6320518" y="12626068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F376D73-39B2-46F2-A9D2-98204EA2360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71</xdr:row>
      <xdr:rowOff>16666</xdr:rowOff>
    </xdr:from>
    <xdr:to>
      <xdr:col>12</xdr:col>
      <xdr:colOff>166824</xdr:colOff>
      <xdr:row>71</xdr:row>
      <xdr:rowOff>172138</xdr:rowOff>
    </xdr:to>
    <xdr:sp macro="" textlink="">
      <xdr:nvSpPr>
        <xdr:cNvPr id="510" name="Rectangle 509">
          <a:extLst>
            <a:ext uri="{FF2B5EF4-FFF2-40B4-BE49-F238E27FC236}">
              <a16:creationId xmlns:a16="http://schemas.microsoft.com/office/drawing/2014/main" id="{751ABAFD-92A5-4BBB-A9EE-9FFC83230F41}"/>
            </a:ext>
          </a:extLst>
        </xdr:cNvPr>
        <xdr:cNvSpPr/>
      </xdr:nvSpPr>
      <xdr:spPr>
        <a:xfrm>
          <a:off x="8592367" y="1307952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73</xdr:row>
      <xdr:rowOff>15516</xdr:rowOff>
    </xdr:from>
    <xdr:to>
      <xdr:col>10</xdr:col>
      <xdr:colOff>265884</xdr:colOff>
      <xdr:row>77</xdr:row>
      <xdr:rowOff>18213</xdr:rowOff>
    </xdr:to>
    <xdr:sp macro="" textlink="">
      <xdr:nvSpPr>
        <xdr:cNvPr id="511" name="Rectangle 510">
          <a:extLst>
            <a:ext uri="{FF2B5EF4-FFF2-40B4-BE49-F238E27FC236}">
              <a16:creationId xmlns:a16="http://schemas.microsoft.com/office/drawing/2014/main" id="{9BFB209F-F8DA-4294-81C1-2E630FC48DC2}"/>
            </a:ext>
          </a:extLst>
        </xdr:cNvPr>
        <xdr:cNvSpPr/>
      </xdr:nvSpPr>
      <xdr:spPr>
        <a:xfrm>
          <a:off x="6320518" y="13445766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700224</xdr:colOff>
      <xdr:row>75</xdr:row>
      <xdr:rowOff>81982</xdr:rowOff>
    </xdr:from>
    <xdr:to>
      <xdr:col>12</xdr:col>
      <xdr:colOff>166824</xdr:colOff>
      <xdr:row>76</xdr:row>
      <xdr:rowOff>52942</xdr:rowOff>
    </xdr:to>
    <xdr:sp macro="" textlink="">
      <xdr:nvSpPr>
        <xdr:cNvPr id="512" name="Rectangle 511">
          <a:extLst>
            <a:ext uri="{FF2B5EF4-FFF2-40B4-BE49-F238E27FC236}">
              <a16:creationId xmlns:a16="http://schemas.microsoft.com/office/drawing/2014/main" id="{1AC23DA6-B6CF-491B-AF01-3AD9EB8C8F17}"/>
            </a:ext>
          </a:extLst>
        </xdr:cNvPr>
        <xdr:cNvSpPr/>
      </xdr:nvSpPr>
      <xdr:spPr>
        <a:xfrm>
          <a:off x="8592367" y="13879625"/>
          <a:ext cx="1045028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78</xdr:row>
      <xdr:rowOff>13608</xdr:rowOff>
    </xdr:from>
    <xdr:to>
      <xdr:col>10</xdr:col>
      <xdr:colOff>265884</xdr:colOff>
      <xdr:row>82</xdr:row>
      <xdr:rowOff>16306</xdr:rowOff>
    </xdr:to>
    <xdr:sp macro="" textlink="$A$10">
      <xdr:nvSpPr>
        <xdr:cNvPr id="513" name="Rectangle 512">
          <a:extLst>
            <a:ext uri="{FF2B5EF4-FFF2-40B4-BE49-F238E27FC236}">
              <a16:creationId xmlns:a16="http://schemas.microsoft.com/office/drawing/2014/main" id="{FA9B9180-A9CA-423A-8BA0-E7801DA5B7BF}"/>
            </a:ext>
          </a:extLst>
        </xdr:cNvPr>
        <xdr:cNvSpPr/>
      </xdr:nvSpPr>
      <xdr:spPr>
        <a:xfrm>
          <a:off x="6320518" y="14362340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80</xdr:row>
      <xdr:rowOff>45238</xdr:rowOff>
    </xdr:from>
    <xdr:to>
      <xdr:col>12</xdr:col>
      <xdr:colOff>166824</xdr:colOff>
      <xdr:row>81</xdr:row>
      <xdr:rowOff>17014</xdr:rowOff>
    </xdr:to>
    <xdr:sp macro="" textlink="">
      <xdr:nvSpPr>
        <xdr:cNvPr id="514" name="Rectangle 513">
          <a:extLst>
            <a:ext uri="{FF2B5EF4-FFF2-40B4-BE49-F238E27FC236}">
              <a16:creationId xmlns:a16="http://schemas.microsoft.com/office/drawing/2014/main" id="{6273D8CF-0AFE-4BCA-AFDD-5D4B2EA3C656}"/>
            </a:ext>
          </a:extLst>
        </xdr:cNvPr>
        <xdr:cNvSpPr/>
      </xdr:nvSpPr>
      <xdr:spPr>
        <a:xfrm>
          <a:off x="8592367" y="1476136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82</xdr:row>
      <xdr:rowOff>37008</xdr:rowOff>
    </xdr:from>
    <xdr:to>
      <xdr:col>10</xdr:col>
      <xdr:colOff>265884</xdr:colOff>
      <xdr:row>86</xdr:row>
      <xdr:rowOff>39706</xdr:rowOff>
    </xdr:to>
    <xdr:sp macro="" textlink="$I$11">
      <xdr:nvSpPr>
        <xdr:cNvPr id="515" name="Rectangle 514">
          <a:extLst>
            <a:ext uri="{FF2B5EF4-FFF2-40B4-BE49-F238E27FC236}">
              <a16:creationId xmlns:a16="http://schemas.microsoft.com/office/drawing/2014/main" id="{82163816-E9D2-41D5-AF0C-F5941D01FAED}"/>
            </a:ext>
          </a:extLst>
        </xdr:cNvPr>
        <xdr:cNvSpPr/>
      </xdr:nvSpPr>
      <xdr:spPr>
        <a:xfrm>
          <a:off x="6320518" y="15120526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8BF05B8-6FDC-44A9-995A-4178FE9669C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84</xdr:row>
      <xdr:rowOff>109462</xdr:rowOff>
    </xdr:from>
    <xdr:to>
      <xdr:col>12</xdr:col>
      <xdr:colOff>166824</xdr:colOff>
      <xdr:row>85</xdr:row>
      <xdr:rowOff>81238</xdr:rowOff>
    </xdr:to>
    <xdr:sp macro="" textlink="">
      <xdr:nvSpPr>
        <xdr:cNvPr id="516" name="Rectangle 515">
          <a:extLst>
            <a:ext uri="{FF2B5EF4-FFF2-40B4-BE49-F238E27FC236}">
              <a16:creationId xmlns:a16="http://schemas.microsoft.com/office/drawing/2014/main" id="{FC960F0C-33B0-4605-93B2-D5CCC92A99EB}"/>
            </a:ext>
          </a:extLst>
        </xdr:cNvPr>
        <xdr:cNvSpPr/>
      </xdr:nvSpPr>
      <xdr:spPr>
        <a:xfrm>
          <a:off x="8592367" y="1556037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6804</xdr:colOff>
      <xdr:row>86</xdr:row>
      <xdr:rowOff>121644</xdr:rowOff>
    </xdr:from>
    <xdr:to>
      <xdr:col>10</xdr:col>
      <xdr:colOff>265884</xdr:colOff>
      <xdr:row>90</xdr:row>
      <xdr:rowOff>124343</xdr:rowOff>
    </xdr:to>
    <xdr:sp macro="" textlink="$I$12">
      <xdr:nvSpPr>
        <xdr:cNvPr id="517" name="Rectangle 516">
          <a:extLst>
            <a:ext uri="{FF2B5EF4-FFF2-40B4-BE49-F238E27FC236}">
              <a16:creationId xmlns:a16="http://schemas.microsoft.com/office/drawing/2014/main" id="{0CAD56C7-7A6A-4AE5-86C4-4ABCD566D31F}"/>
            </a:ext>
          </a:extLst>
        </xdr:cNvPr>
        <xdr:cNvSpPr/>
      </xdr:nvSpPr>
      <xdr:spPr>
        <a:xfrm>
          <a:off x="6320518" y="15939948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2196812-B869-448F-B2FE-6436B23D5BF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700224</xdr:colOff>
      <xdr:row>88</xdr:row>
      <xdr:rowOff>173687</xdr:rowOff>
    </xdr:from>
    <xdr:to>
      <xdr:col>12</xdr:col>
      <xdr:colOff>166824</xdr:colOff>
      <xdr:row>89</xdr:row>
      <xdr:rowOff>145462</xdr:rowOff>
    </xdr:to>
    <xdr:sp macro="" textlink="">
      <xdr:nvSpPr>
        <xdr:cNvPr id="518" name="Rectangle 517">
          <a:extLst>
            <a:ext uri="{FF2B5EF4-FFF2-40B4-BE49-F238E27FC236}">
              <a16:creationId xmlns:a16="http://schemas.microsoft.com/office/drawing/2014/main" id="{105972B8-CDCE-4F93-AE33-B3E667938E99}"/>
            </a:ext>
          </a:extLst>
        </xdr:cNvPr>
        <xdr:cNvSpPr/>
      </xdr:nvSpPr>
      <xdr:spPr>
        <a:xfrm>
          <a:off x="8592367" y="1635938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24</xdr:row>
      <xdr:rowOff>6804</xdr:rowOff>
    </xdr:from>
    <xdr:to>
      <xdr:col>18</xdr:col>
      <xdr:colOff>265885</xdr:colOff>
      <xdr:row>28</xdr:row>
      <xdr:rowOff>9502</xdr:rowOff>
    </xdr:to>
    <xdr:sp macro="" textlink="$Q$2">
      <xdr:nvSpPr>
        <xdr:cNvPr id="527" name="Rectangle 526">
          <a:extLst>
            <a:ext uri="{FF2B5EF4-FFF2-40B4-BE49-F238E27FC236}">
              <a16:creationId xmlns:a16="http://schemas.microsoft.com/office/drawing/2014/main" id="{5F57F30D-2C8E-446F-88B4-8B7CBE59864E}"/>
            </a:ext>
          </a:extLst>
        </xdr:cNvPr>
        <xdr:cNvSpPr/>
      </xdr:nvSpPr>
      <xdr:spPr>
        <a:xfrm>
          <a:off x="12634233" y="4435929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468E70F-C98E-4257-9F14-09BCD299C66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26</xdr:row>
      <xdr:rowOff>38434</xdr:rowOff>
    </xdr:from>
    <xdr:to>
      <xdr:col>20</xdr:col>
      <xdr:colOff>166824</xdr:colOff>
      <xdr:row>27</xdr:row>
      <xdr:rowOff>10210</xdr:rowOff>
    </xdr:to>
    <xdr:sp macro="" textlink="">
      <xdr:nvSpPr>
        <xdr:cNvPr id="528" name="Rectangle 527">
          <a:extLst>
            <a:ext uri="{FF2B5EF4-FFF2-40B4-BE49-F238E27FC236}">
              <a16:creationId xmlns:a16="http://schemas.microsoft.com/office/drawing/2014/main" id="{92D529D3-6372-4C56-9C6D-E7F0833F41F6}"/>
            </a:ext>
          </a:extLst>
        </xdr:cNvPr>
        <xdr:cNvSpPr/>
      </xdr:nvSpPr>
      <xdr:spPr>
        <a:xfrm>
          <a:off x="14906082" y="4834952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28</xdr:row>
      <xdr:rowOff>69396</xdr:rowOff>
    </xdr:from>
    <xdr:to>
      <xdr:col>18</xdr:col>
      <xdr:colOff>265885</xdr:colOff>
      <xdr:row>32</xdr:row>
      <xdr:rowOff>72094</xdr:rowOff>
    </xdr:to>
    <xdr:sp macro="" textlink="$Q$3">
      <xdr:nvSpPr>
        <xdr:cNvPr id="529" name="Rectangle 528">
          <a:extLst>
            <a:ext uri="{FF2B5EF4-FFF2-40B4-BE49-F238E27FC236}">
              <a16:creationId xmlns:a16="http://schemas.microsoft.com/office/drawing/2014/main" id="{2C702B81-70B4-4B95-B8B1-2C02ABDC52ED}"/>
            </a:ext>
          </a:extLst>
        </xdr:cNvPr>
        <xdr:cNvSpPr/>
      </xdr:nvSpPr>
      <xdr:spPr>
        <a:xfrm>
          <a:off x="12634233" y="5233307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9C675ED-68C9-4AC0-8107-2B478A21D6D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30</xdr:row>
      <xdr:rowOff>114634</xdr:rowOff>
    </xdr:from>
    <xdr:to>
      <xdr:col>20</xdr:col>
      <xdr:colOff>166824</xdr:colOff>
      <xdr:row>31</xdr:row>
      <xdr:rowOff>86410</xdr:rowOff>
    </xdr:to>
    <xdr:sp macro="" textlink="">
      <xdr:nvSpPr>
        <xdr:cNvPr id="530" name="Rectangle 529">
          <a:extLst>
            <a:ext uri="{FF2B5EF4-FFF2-40B4-BE49-F238E27FC236}">
              <a16:creationId xmlns:a16="http://schemas.microsoft.com/office/drawing/2014/main" id="{1084C8CD-C509-418E-9ED8-7D4947CDD843}"/>
            </a:ext>
          </a:extLst>
        </xdr:cNvPr>
        <xdr:cNvSpPr/>
      </xdr:nvSpPr>
      <xdr:spPr>
        <a:xfrm>
          <a:off x="14906082" y="5645938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32</xdr:row>
      <xdr:rowOff>145596</xdr:rowOff>
    </xdr:from>
    <xdr:to>
      <xdr:col>18</xdr:col>
      <xdr:colOff>265885</xdr:colOff>
      <xdr:row>36</xdr:row>
      <xdr:rowOff>148294</xdr:rowOff>
    </xdr:to>
    <xdr:sp macro="" textlink="$Q$4">
      <xdr:nvSpPr>
        <xdr:cNvPr id="531" name="Rectangle 530">
          <a:extLst>
            <a:ext uri="{FF2B5EF4-FFF2-40B4-BE49-F238E27FC236}">
              <a16:creationId xmlns:a16="http://schemas.microsoft.com/office/drawing/2014/main" id="{33533B3D-C3E3-48D2-A8BA-6C7C93AE47EB}"/>
            </a:ext>
          </a:extLst>
        </xdr:cNvPr>
        <xdr:cNvSpPr/>
      </xdr:nvSpPr>
      <xdr:spPr>
        <a:xfrm>
          <a:off x="12634233" y="6044292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6AE3361-667E-445D-846A-97B34952594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35</xdr:row>
      <xdr:rowOff>7954</xdr:rowOff>
    </xdr:from>
    <xdr:to>
      <xdr:col>20</xdr:col>
      <xdr:colOff>166824</xdr:colOff>
      <xdr:row>35</xdr:row>
      <xdr:rowOff>163426</xdr:rowOff>
    </xdr:to>
    <xdr:sp macro="" textlink="">
      <xdr:nvSpPr>
        <xdr:cNvPr id="532" name="Rectangle 531">
          <a:extLst>
            <a:ext uri="{FF2B5EF4-FFF2-40B4-BE49-F238E27FC236}">
              <a16:creationId xmlns:a16="http://schemas.microsoft.com/office/drawing/2014/main" id="{4347EBB9-CF5F-4BA6-A212-66D6A6962810}"/>
            </a:ext>
          </a:extLst>
        </xdr:cNvPr>
        <xdr:cNvSpPr/>
      </xdr:nvSpPr>
      <xdr:spPr>
        <a:xfrm>
          <a:off x="14906082" y="6457740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36</xdr:row>
      <xdr:rowOff>169273</xdr:rowOff>
    </xdr:from>
    <xdr:to>
      <xdr:col>18</xdr:col>
      <xdr:colOff>265885</xdr:colOff>
      <xdr:row>40</xdr:row>
      <xdr:rowOff>171970</xdr:rowOff>
    </xdr:to>
    <xdr:sp macro="" textlink="$Q$5">
      <xdr:nvSpPr>
        <xdr:cNvPr id="533" name="Rectangle 532">
          <a:extLst>
            <a:ext uri="{FF2B5EF4-FFF2-40B4-BE49-F238E27FC236}">
              <a16:creationId xmlns:a16="http://schemas.microsoft.com/office/drawing/2014/main" id="{F750C63C-10EC-4B5B-985A-6DB78810FDD7}"/>
            </a:ext>
          </a:extLst>
        </xdr:cNvPr>
        <xdr:cNvSpPr/>
      </xdr:nvSpPr>
      <xdr:spPr>
        <a:xfrm>
          <a:off x="12634233" y="6802755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801F16-821C-462A-8921-EA6CE339B52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39</xdr:row>
      <xdr:rowOff>76534</xdr:rowOff>
    </xdr:from>
    <xdr:to>
      <xdr:col>20</xdr:col>
      <xdr:colOff>166824</xdr:colOff>
      <xdr:row>40</xdr:row>
      <xdr:rowOff>48310</xdr:rowOff>
    </xdr:to>
    <xdr:sp macro="" textlink="">
      <xdr:nvSpPr>
        <xdr:cNvPr id="534" name="Rectangle 533">
          <a:extLst>
            <a:ext uri="{FF2B5EF4-FFF2-40B4-BE49-F238E27FC236}">
              <a16:creationId xmlns:a16="http://schemas.microsoft.com/office/drawing/2014/main" id="{9539579C-D9DF-4FB6-830D-1300E18B5BE7}"/>
            </a:ext>
          </a:extLst>
        </xdr:cNvPr>
        <xdr:cNvSpPr/>
      </xdr:nvSpPr>
      <xdr:spPr>
        <a:xfrm>
          <a:off x="14906082" y="7261105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42</xdr:row>
      <xdr:rowOff>7620</xdr:rowOff>
    </xdr:from>
    <xdr:to>
      <xdr:col>18</xdr:col>
      <xdr:colOff>265885</xdr:colOff>
      <xdr:row>46</xdr:row>
      <xdr:rowOff>10318</xdr:rowOff>
    </xdr:to>
    <xdr:sp macro="" textlink="$Q$5">
      <xdr:nvSpPr>
        <xdr:cNvPr id="535" name="Rectangle 534">
          <a:extLst>
            <a:ext uri="{FF2B5EF4-FFF2-40B4-BE49-F238E27FC236}">
              <a16:creationId xmlns:a16="http://schemas.microsoft.com/office/drawing/2014/main" id="{1FAB184D-F677-43F3-81C5-A667524D016A}"/>
            </a:ext>
          </a:extLst>
        </xdr:cNvPr>
        <xdr:cNvSpPr/>
      </xdr:nvSpPr>
      <xdr:spPr>
        <a:xfrm>
          <a:off x="12634233" y="7743281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1881DC0-1CFC-4DD4-BB5E-FBF3E4B1486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44</xdr:row>
      <xdr:rowOff>25642</xdr:rowOff>
    </xdr:from>
    <xdr:to>
      <xdr:col>20</xdr:col>
      <xdr:colOff>166824</xdr:colOff>
      <xdr:row>44</xdr:row>
      <xdr:rowOff>181114</xdr:rowOff>
    </xdr:to>
    <xdr:sp macro="" textlink="">
      <xdr:nvSpPr>
        <xdr:cNvPr id="536" name="Rectangle 535">
          <a:extLst>
            <a:ext uri="{FF2B5EF4-FFF2-40B4-BE49-F238E27FC236}">
              <a16:creationId xmlns:a16="http://schemas.microsoft.com/office/drawing/2014/main" id="{51E50B35-4069-461C-9C51-037F80EAD754}"/>
            </a:ext>
          </a:extLst>
        </xdr:cNvPr>
        <xdr:cNvSpPr/>
      </xdr:nvSpPr>
      <xdr:spPr>
        <a:xfrm>
          <a:off x="14906082" y="8128696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46</xdr:row>
      <xdr:rowOff>61776</xdr:rowOff>
    </xdr:from>
    <xdr:to>
      <xdr:col>18</xdr:col>
      <xdr:colOff>265885</xdr:colOff>
      <xdr:row>50</xdr:row>
      <xdr:rowOff>64474</xdr:rowOff>
    </xdr:to>
    <xdr:sp macro="" textlink="$Q$6">
      <xdr:nvSpPr>
        <xdr:cNvPr id="537" name="Rectangle 536">
          <a:extLst>
            <a:ext uri="{FF2B5EF4-FFF2-40B4-BE49-F238E27FC236}">
              <a16:creationId xmlns:a16="http://schemas.microsoft.com/office/drawing/2014/main" id="{511EC938-5F10-43AF-91A3-9F7CED839583}"/>
            </a:ext>
          </a:extLst>
        </xdr:cNvPr>
        <xdr:cNvSpPr/>
      </xdr:nvSpPr>
      <xdr:spPr>
        <a:xfrm>
          <a:off x="12634233" y="8532222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67A6F63-5250-486D-9094-284A3A791C3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48</xdr:row>
      <xdr:rowOff>100210</xdr:rowOff>
    </xdr:from>
    <xdr:to>
      <xdr:col>20</xdr:col>
      <xdr:colOff>166824</xdr:colOff>
      <xdr:row>49</xdr:row>
      <xdr:rowOff>71986</xdr:rowOff>
    </xdr:to>
    <xdr:sp macro="" textlink="">
      <xdr:nvSpPr>
        <xdr:cNvPr id="538" name="Rectangle 537">
          <a:extLst>
            <a:ext uri="{FF2B5EF4-FFF2-40B4-BE49-F238E27FC236}">
              <a16:creationId xmlns:a16="http://schemas.microsoft.com/office/drawing/2014/main" id="{3A83D9A4-A0F7-4EF9-B957-2485C3F06266}"/>
            </a:ext>
          </a:extLst>
        </xdr:cNvPr>
        <xdr:cNvSpPr/>
      </xdr:nvSpPr>
      <xdr:spPr>
        <a:xfrm>
          <a:off x="14906082" y="8938049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50</xdr:row>
      <xdr:rowOff>122736</xdr:rowOff>
    </xdr:from>
    <xdr:to>
      <xdr:col>18</xdr:col>
      <xdr:colOff>265885</xdr:colOff>
      <xdr:row>54</xdr:row>
      <xdr:rowOff>125434</xdr:rowOff>
    </xdr:to>
    <xdr:sp macro="" textlink="$Q$7">
      <xdr:nvSpPr>
        <xdr:cNvPr id="539" name="Rectangle 538">
          <a:extLst>
            <a:ext uri="{FF2B5EF4-FFF2-40B4-BE49-F238E27FC236}">
              <a16:creationId xmlns:a16="http://schemas.microsoft.com/office/drawing/2014/main" id="{7A9D0AC9-189E-4E7D-A6EA-FAA217B5E737}"/>
            </a:ext>
          </a:extLst>
        </xdr:cNvPr>
        <xdr:cNvSpPr/>
      </xdr:nvSpPr>
      <xdr:spPr>
        <a:xfrm>
          <a:off x="12634233" y="9327968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1D20C58-24FF-48AC-BE88-119A435F533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18</xdr:col>
      <xdr:colOff>700225</xdr:colOff>
      <xdr:row>52</xdr:row>
      <xdr:rowOff>168790</xdr:rowOff>
    </xdr:from>
    <xdr:to>
      <xdr:col>20</xdr:col>
      <xdr:colOff>166824</xdr:colOff>
      <xdr:row>53</xdr:row>
      <xdr:rowOff>139750</xdr:rowOff>
    </xdr:to>
    <xdr:sp macro="" textlink="">
      <xdr:nvSpPr>
        <xdr:cNvPr id="540" name="Rectangle 539">
          <a:extLst>
            <a:ext uri="{FF2B5EF4-FFF2-40B4-BE49-F238E27FC236}">
              <a16:creationId xmlns:a16="http://schemas.microsoft.com/office/drawing/2014/main" id="{2FD16336-157B-4BE7-87A1-F191DA7E346D}"/>
            </a:ext>
          </a:extLst>
        </xdr:cNvPr>
        <xdr:cNvSpPr/>
      </xdr:nvSpPr>
      <xdr:spPr>
        <a:xfrm>
          <a:off x="14906082" y="9741415"/>
          <a:ext cx="1045028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54</xdr:row>
      <xdr:rowOff>161652</xdr:rowOff>
    </xdr:from>
    <xdr:to>
      <xdr:col>18</xdr:col>
      <xdr:colOff>265885</xdr:colOff>
      <xdr:row>58</xdr:row>
      <xdr:rowOff>164350</xdr:rowOff>
    </xdr:to>
    <xdr:sp macro="" textlink="$Q$8">
      <xdr:nvSpPr>
        <xdr:cNvPr id="541" name="Rectangle 540">
          <a:extLst>
            <a:ext uri="{FF2B5EF4-FFF2-40B4-BE49-F238E27FC236}">
              <a16:creationId xmlns:a16="http://schemas.microsoft.com/office/drawing/2014/main" id="{6871E133-6D2C-41CC-8591-5CED0A33A71A}"/>
            </a:ext>
          </a:extLst>
        </xdr:cNvPr>
        <xdr:cNvSpPr/>
      </xdr:nvSpPr>
      <xdr:spPr>
        <a:xfrm>
          <a:off x="12634233" y="10101670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341525E-C287-43FD-9B18-A1F10C9B832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57</xdr:row>
      <xdr:rowOff>62110</xdr:rowOff>
    </xdr:from>
    <xdr:to>
      <xdr:col>20</xdr:col>
      <xdr:colOff>166824</xdr:colOff>
      <xdr:row>58</xdr:row>
      <xdr:rowOff>33886</xdr:rowOff>
    </xdr:to>
    <xdr:sp macro="" textlink="">
      <xdr:nvSpPr>
        <xdr:cNvPr id="542" name="Rectangle 541">
          <a:extLst>
            <a:ext uri="{FF2B5EF4-FFF2-40B4-BE49-F238E27FC236}">
              <a16:creationId xmlns:a16="http://schemas.microsoft.com/office/drawing/2014/main" id="{66A29B27-7BE7-4C23-B31B-925E8B4F446C}"/>
            </a:ext>
          </a:extLst>
        </xdr:cNvPr>
        <xdr:cNvSpPr/>
      </xdr:nvSpPr>
      <xdr:spPr>
        <a:xfrm>
          <a:off x="14906082" y="10553217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60</xdr:row>
      <xdr:rowOff>5172</xdr:rowOff>
    </xdr:from>
    <xdr:to>
      <xdr:col>18</xdr:col>
      <xdr:colOff>265885</xdr:colOff>
      <xdr:row>64</xdr:row>
      <xdr:rowOff>7870</xdr:rowOff>
    </xdr:to>
    <xdr:sp macro="" textlink="$Q$8">
      <xdr:nvSpPr>
        <xdr:cNvPr id="543" name="Rectangle 542">
          <a:extLst>
            <a:ext uri="{FF2B5EF4-FFF2-40B4-BE49-F238E27FC236}">
              <a16:creationId xmlns:a16="http://schemas.microsoft.com/office/drawing/2014/main" id="{0D73B5A6-6D86-4A8C-B196-9BFDE8872FE0}"/>
            </a:ext>
          </a:extLst>
        </xdr:cNvPr>
        <xdr:cNvSpPr/>
      </xdr:nvSpPr>
      <xdr:spPr>
        <a:xfrm>
          <a:off x="12634233" y="11047368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5CFFEEB-ECE0-4A95-A02D-5E82D3F1995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62</xdr:row>
      <xdr:rowOff>43606</xdr:rowOff>
    </xdr:from>
    <xdr:to>
      <xdr:col>20</xdr:col>
      <xdr:colOff>166824</xdr:colOff>
      <xdr:row>63</xdr:row>
      <xdr:rowOff>15382</xdr:rowOff>
    </xdr:to>
    <xdr:sp macro="" textlink="">
      <xdr:nvSpPr>
        <xdr:cNvPr id="544" name="Rectangle 543">
          <a:extLst>
            <a:ext uri="{FF2B5EF4-FFF2-40B4-BE49-F238E27FC236}">
              <a16:creationId xmlns:a16="http://schemas.microsoft.com/office/drawing/2014/main" id="{820C9097-521C-4131-A55D-2A9D1E8269E5}"/>
            </a:ext>
          </a:extLst>
        </xdr:cNvPr>
        <xdr:cNvSpPr/>
      </xdr:nvSpPr>
      <xdr:spPr>
        <a:xfrm>
          <a:off x="14906082" y="11453195"/>
          <a:ext cx="1045028" cy="15547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64</xdr:row>
      <xdr:rowOff>38916</xdr:rowOff>
    </xdr:from>
    <xdr:to>
      <xdr:col>18</xdr:col>
      <xdr:colOff>265885</xdr:colOff>
      <xdr:row>68</xdr:row>
      <xdr:rowOff>41614</xdr:rowOff>
    </xdr:to>
    <xdr:sp macro="" textlink="$Q$9">
      <xdr:nvSpPr>
        <xdr:cNvPr id="545" name="Rectangle 544">
          <a:extLst>
            <a:ext uri="{FF2B5EF4-FFF2-40B4-BE49-F238E27FC236}">
              <a16:creationId xmlns:a16="http://schemas.microsoft.com/office/drawing/2014/main" id="{99D0B377-A3B7-4FD3-AB94-2D16729DBEA4}"/>
            </a:ext>
          </a:extLst>
        </xdr:cNvPr>
        <xdr:cNvSpPr/>
      </xdr:nvSpPr>
      <xdr:spPr>
        <a:xfrm>
          <a:off x="12634233" y="11815898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1D50157-8ED5-4AA5-AF7B-B30040E45F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66</xdr:row>
      <xdr:rowOff>118174</xdr:rowOff>
    </xdr:from>
    <xdr:to>
      <xdr:col>20</xdr:col>
      <xdr:colOff>166824</xdr:colOff>
      <xdr:row>67</xdr:row>
      <xdr:rowOff>89950</xdr:rowOff>
    </xdr:to>
    <xdr:sp macro="" textlink="">
      <xdr:nvSpPr>
        <xdr:cNvPr id="546" name="Rectangle 545">
          <a:extLst>
            <a:ext uri="{FF2B5EF4-FFF2-40B4-BE49-F238E27FC236}">
              <a16:creationId xmlns:a16="http://schemas.microsoft.com/office/drawing/2014/main" id="{DBE6ED55-05F5-4A58-8092-85B41DE55235}"/>
            </a:ext>
          </a:extLst>
        </xdr:cNvPr>
        <xdr:cNvSpPr/>
      </xdr:nvSpPr>
      <xdr:spPr>
        <a:xfrm>
          <a:off x="14906082" y="12262549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68</xdr:row>
      <xdr:rowOff>107496</xdr:rowOff>
    </xdr:from>
    <xdr:to>
      <xdr:col>18</xdr:col>
      <xdr:colOff>265885</xdr:colOff>
      <xdr:row>72</xdr:row>
      <xdr:rowOff>110194</xdr:rowOff>
    </xdr:to>
    <xdr:sp macro="" textlink="$Q$10">
      <xdr:nvSpPr>
        <xdr:cNvPr id="547" name="Rectangle 546">
          <a:extLst>
            <a:ext uri="{FF2B5EF4-FFF2-40B4-BE49-F238E27FC236}">
              <a16:creationId xmlns:a16="http://schemas.microsoft.com/office/drawing/2014/main" id="{EF96BEB9-AF28-4107-823B-55DAD95E10B1}"/>
            </a:ext>
          </a:extLst>
        </xdr:cNvPr>
        <xdr:cNvSpPr/>
      </xdr:nvSpPr>
      <xdr:spPr>
        <a:xfrm>
          <a:off x="12634233" y="12619264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6597317-D978-4466-B26C-52C50E81A13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71</xdr:row>
      <xdr:rowOff>9862</xdr:rowOff>
    </xdr:from>
    <xdr:to>
      <xdr:col>20</xdr:col>
      <xdr:colOff>166824</xdr:colOff>
      <xdr:row>71</xdr:row>
      <xdr:rowOff>165334</xdr:rowOff>
    </xdr:to>
    <xdr:sp macro="" textlink="">
      <xdr:nvSpPr>
        <xdr:cNvPr id="548" name="Rectangle 547">
          <a:extLst>
            <a:ext uri="{FF2B5EF4-FFF2-40B4-BE49-F238E27FC236}">
              <a16:creationId xmlns:a16="http://schemas.microsoft.com/office/drawing/2014/main" id="{2512D9C0-7399-4EFB-92A8-37B1989B4C20}"/>
            </a:ext>
          </a:extLst>
        </xdr:cNvPr>
        <xdr:cNvSpPr/>
      </xdr:nvSpPr>
      <xdr:spPr>
        <a:xfrm>
          <a:off x="14906082" y="13072719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72</xdr:row>
      <xdr:rowOff>171996</xdr:rowOff>
    </xdr:from>
    <xdr:to>
      <xdr:col>18</xdr:col>
      <xdr:colOff>265885</xdr:colOff>
      <xdr:row>76</xdr:row>
      <xdr:rowOff>174694</xdr:rowOff>
    </xdr:to>
    <xdr:sp macro="" textlink="$Q$11">
      <xdr:nvSpPr>
        <xdr:cNvPr id="549" name="Rectangle 548">
          <a:extLst>
            <a:ext uri="{FF2B5EF4-FFF2-40B4-BE49-F238E27FC236}">
              <a16:creationId xmlns:a16="http://schemas.microsoft.com/office/drawing/2014/main" id="{3E168CE7-F583-41FC-928A-6F981D24EF6A}"/>
            </a:ext>
          </a:extLst>
        </xdr:cNvPr>
        <xdr:cNvSpPr/>
      </xdr:nvSpPr>
      <xdr:spPr>
        <a:xfrm>
          <a:off x="12634233" y="13418550"/>
          <a:ext cx="1837509" cy="73748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DF6A275-A98D-4107-832B-97E8230AADB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700225</xdr:colOff>
      <xdr:row>75</xdr:row>
      <xdr:rowOff>75178</xdr:rowOff>
    </xdr:from>
    <xdr:to>
      <xdr:col>20</xdr:col>
      <xdr:colOff>166824</xdr:colOff>
      <xdr:row>76</xdr:row>
      <xdr:rowOff>46138</xdr:rowOff>
    </xdr:to>
    <xdr:sp macro="" textlink="">
      <xdr:nvSpPr>
        <xdr:cNvPr id="550" name="Rectangle 549">
          <a:extLst>
            <a:ext uri="{FF2B5EF4-FFF2-40B4-BE49-F238E27FC236}">
              <a16:creationId xmlns:a16="http://schemas.microsoft.com/office/drawing/2014/main" id="{2BC5131D-4EAA-48B3-B7BA-9C0EA6757137}"/>
            </a:ext>
          </a:extLst>
        </xdr:cNvPr>
        <xdr:cNvSpPr/>
      </xdr:nvSpPr>
      <xdr:spPr>
        <a:xfrm>
          <a:off x="14906082" y="13872821"/>
          <a:ext cx="1045028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78</xdr:row>
      <xdr:rowOff>6804</xdr:rowOff>
    </xdr:from>
    <xdr:to>
      <xdr:col>18</xdr:col>
      <xdr:colOff>265885</xdr:colOff>
      <xdr:row>82</xdr:row>
      <xdr:rowOff>9502</xdr:rowOff>
    </xdr:to>
    <xdr:sp macro="" textlink="$Q$11">
      <xdr:nvSpPr>
        <xdr:cNvPr id="551" name="Rectangle 550">
          <a:extLst>
            <a:ext uri="{FF2B5EF4-FFF2-40B4-BE49-F238E27FC236}">
              <a16:creationId xmlns:a16="http://schemas.microsoft.com/office/drawing/2014/main" id="{55D91E73-9F5F-43D9-B750-465369CF0063}"/>
            </a:ext>
          </a:extLst>
        </xdr:cNvPr>
        <xdr:cNvSpPr/>
      </xdr:nvSpPr>
      <xdr:spPr>
        <a:xfrm>
          <a:off x="12634233" y="14355536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064798C-8EE9-4DCB-8586-7CE7015DFCC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80</xdr:row>
      <xdr:rowOff>38434</xdr:rowOff>
    </xdr:from>
    <xdr:to>
      <xdr:col>20</xdr:col>
      <xdr:colOff>166824</xdr:colOff>
      <xdr:row>81</xdr:row>
      <xdr:rowOff>10210</xdr:rowOff>
    </xdr:to>
    <xdr:sp macro="" textlink="">
      <xdr:nvSpPr>
        <xdr:cNvPr id="552" name="Rectangle 551">
          <a:extLst>
            <a:ext uri="{FF2B5EF4-FFF2-40B4-BE49-F238E27FC236}">
              <a16:creationId xmlns:a16="http://schemas.microsoft.com/office/drawing/2014/main" id="{D2A6C4A3-0DE7-426D-9B32-57CC14E0D706}"/>
            </a:ext>
          </a:extLst>
        </xdr:cNvPr>
        <xdr:cNvSpPr/>
      </xdr:nvSpPr>
      <xdr:spPr>
        <a:xfrm>
          <a:off x="14906082" y="14754559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82</xdr:row>
      <xdr:rowOff>30204</xdr:rowOff>
    </xdr:from>
    <xdr:to>
      <xdr:col>18</xdr:col>
      <xdr:colOff>265885</xdr:colOff>
      <xdr:row>86</xdr:row>
      <xdr:rowOff>32902</xdr:rowOff>
    </xdr:to>
    <xdr:sp macro="" textlink="$Q$12">
      <xdr:nvSpPr>
        <xdr:cNvPr id="553" name="Rectangle 552">
          <a:extLst>
            <a:ext uri="{FF2B5EF4-FFF2-40B4-BE49-F238E27FC236}">
              <a16:creationId xmlns:a16="http://schemas.microsoft.com/office/drawing/2014/main" id="{5BA02E46-9CF1-4537-8758-14CC4E013047}"/>
            </a:ext>
          </a:extLst>
        </xdr:cNvPr>
        <xdr:cNvSpPr/>
      </xdr:nvSpPr>
      <xdr:spPr>
        <a:xfrm>
          <a:off x="12634233" y="15113722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F35C9C1-D556-4A73-BE40-4F093F0DD21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700225</xdr:colOff>
      <xdr:row>84</xdr:row>
      <xdr:rowOff>102658</xdr:rowOff>
    </xdr:from>
    <xdr:to>
      <xdr:col>20</xdr:col>
      <xdr:colOff>166824</xdr:colOff>
      <xdr:row>85</xdr:row>
      <xdr:rowOff>74434</xdr:rowOff>
    </xdr:to>
    <xdr:sp macro="" textlink="">
      <xdr:nvSpPr>
        <xdr:cNvPr id="554" name="Rectangle 553">
          <a:extLst>
            <a:ext uri="{FF2B5EF4-FFF2-40B4-BE49-F238E27FC236}">
              <a16:creationId xmlns:a16="http://schemas.microsoft.com/office/drawing/2014/main" id="{8BE5B6FA-8855-4157-873C-938C5F09BB76}"/>
            </a:ext>
          </a:extLst>
        </xdr:cNvPr>
        <xdr:cNvSpPr/>
      </xdr:nvSpPr>
      <xdr:spPr>
        <a:xfrm>
          <a:off x="14906082" y="15553569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6804</xdr:colOff>
      <xdr:row>86</xdr:row>
      <xdr:rowOff>101232</xdr:rowOff>
    </xdr:from>
    <xdr:to>
      <xdr:col>18</xdr:col>
      <xdr:colOff>265885</xdr:colOff>
      <xdr:row>90</xdr:row>
      <xdr:rowOff>103931</xdr:rowOff>
    </xdr:to>
    <xdr:sp macro="" textlink="">
      <xdr:nvSpPr>
        <xdr:cNvPr id="555" name="Rectangle 554">
          <a:extLst>
            <a:ext uri="{FF2B5EF4-FFF2-40B4-BE49-F238E27FC236}">
              <a16:creationId xmlns:a16="http://schemas.microsoft.com/office/drawing/2014/main" id="{117F438C-7F51-47B8-9755-2ED835685F90}"/>
            </a:ext>
          </a:extLst>
        </xdr:cNvPr>
        <xdr:cNvSpPr/>
      </xdr:nvSpPr>
      <xdr:spPr>
        <a:xfrm>
          <a:off x="12634233" y="15919536"/>
          <a:ext cx="1837509" cy="73748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700225</xdr:colOff>
      <xdr:row>88</xdr:row>
      <xdr:rowOff>173687</xdr:rowOff>
    </xdr:from>
    <xdr:to>
      <xdr:col>20</xdr:col>
      <xdr:colOff>166824</xdr:colOff>
      <xdr:row>89</xdr:row>
      <xdr:rowOff>145462</xdr:rowOff>
    </xdr:to>
    <xdr:sp macro="" textlink="">
      <xdr:nvSpPr>
        <xdr:cNvPr id="556" name="Rectangle 555">
          <a:extLst>
            <a:ext uri="{FF2B5EF4-FFF2-40B4-BE49-F238E27FC236}">
              <a16:creationId xmlns:a16="http://schemas.microsoft.com/office/drawing/2014/main" id="{9CD46D16-159B-4DC1-AFB0-F98ED3692ADE}"/>
            </a:ext>
          </a:extLst>
        </xdr:cNvPr>
        <xdr:cNvSpPr/>
      </xdr:nvSpPr>
      <xdr:spPr>
        <a:xfrm>
          <a:off x="14906082" y="16359383"/>
          <a:ext cx="1045028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24</xdr:row>
      <xdr:rowOff>7620</xdr:rowOff>
    </xdr:from>
    <xdr:to>
      <xdr:col>26</xdr:col>
      <xdr:colOff>266701</xdr:colOff>
      <xdr:row>28</xdr:row>
      <xdr:rowOff>10318</xdr:rowOff>
    </xdr:to>
    <xdr:sp macro="" textlink="$Y$2">
      <xdr:nvSpPr>
        <xdr:cNvPr id="571" name="Rectangle 570">
          <a:extLst>
            <a:ext uri="{FF2B5EF4-FFF2-40B4-BE49-F238E27FC236}">
              <a16:creationId xmlns:a16="http://schemas.microsoft.com/office/drawing/2014/main" id="{45CF188C-27BA-4D1C-8E6D-6E99B5C76BEA}"/>
            </a:ext>
          </a:extLst>
        </xdr:cNvPr>
        <xdr:cNvSpPr/>
      </xdr:nvSpPr>
      <xdr:spPr>
        <a:xfrm>
          <a:off x="19027140" y="441960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31D3277-862A-4931-99D2-3D501E25C85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26</xdr:row>
      <xdr:rowOff>39250</xdr:rowOff>
    </xdr:from>
    <xdr:to>
      <xdr:col>28</xdr:col>
      <xdr:colOff>167640</xdr:colOff>
      <xdr:row>27</xdr:row>
      <xdr:rowOff>11026</xdr:rowOff>
    </xdr:to>
    <xdr:sp macro="" textlink="">
      <xdr:nvSpPr>
        <xdr:cNvPr id="572" name="Rectangle 571">
          <a:extLst>
            <a:ext uri="{FF2B5EF4-FFF2-40B4-BE49-F238E27FC236}">
              <a16:creationId xmlns:a16="http://schemas.microsoft.com/office/drawing/2014/main" id="{BB54245E-C2A5-415F-B6EB-09F6252FFCD2}"/>
            </a:ext>
          </a:extLst>
        </xdr:cNvPr>
        <xdr:cNvSpPr/>
      </xdr:nvSpPr>
      <xdr:spPr>
        <a:xfrm>
          <a:off x="21305521" y="481699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28</xdr:row>
      <xdr:rowOff>70212</xdr:rowOff>
    </xdr:from>
    <xdr:to>
      <xdr:col>26</xdr:col>
      <xdr:colOff>266701</xdr:colOff>
      <xdr:row>32</xdr:row>
      <xdr:rowOff>72910</xdr:rowOff>
    </xdr:to>
    <xdr:sp macro="" textlink="$Y$3">
      <xdr:nvSpPr>
        <xdr:cNvPr id="573" name="Rectangle 572">
          <a:extLst>
            <a:ext uri="{FF2B5EF4-FFF2-40B4-BE49-F238E27FC236}">
              <a16:creationId xmlns:a16="http://schemas.microsoft.com/office/drawing/2014/main" id="{8447DF26-C208-4930-83FF-1286423E387C}"/>
            </a:ext>
          </a:extLst>
        </xdr:cNvPr>
        <xdr:cNvSpPr/>
      </xdr:nvSpPr>
      <xdr:spPr>
        <a:xfrm>
          <a:off x="19027140" y="52137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44DAD96-4F66-44BF-84B7-DBB62A353AD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30</xdr:row>
      <xdr:rowOff>115450</xdr:rowOff>
    </xdr:from>
    <xdr:to>
      <xdr:col>28</xdr:col>
      <xdr:colOff>167640</xdr:colOff>
      <xdr:row>31</xdr:row>
      <xdr:rowOff>87226</xdr:rowOff>
    </xdr:to>
    <xdr:sp macro="" textlink="">
      <xdr:nvSpPr>
        <xdr:cNvPr id="574" name="Rectangle 573">
          <a:extLst>
            <a:ext uri="{FF2B5EF4-FFF2-40B4-BE49-F238E27FC236}">
              <a16:creationId xmlns:a16="http://schemas.microsoft.com/office/drawing/2014/main" id="{FB2DB31E-ACB9-4B7C-8533-224B93AAF8BE}"/>
            </a:ext>
          </a:extLst>
        </xdr:cNvPr>
        <xdr:cNvSpPr/>
      </xdr:nvSpPr>
      <xdr:spPr>
        <a:xfrm>
          <a:off x="21305521" y="562471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32</xdr:row>
      <xdr:rowOff>146412</xdr:rowOff>
    </xdr:from>
    <xdr:to>
      <xdr:col>26</xdr:col>
      <xdr:colOff>266701</xdr:colOff>
      <xdr:row>36</xdr:row>
      <xdr:rowOff>149110</xdr:rowOff>
    </xdr:to>
    <xdr:sp macro="" textlink="$Y$4">
      <xdr:nvSpPr>
        <xdr:cNvPr id="575" name="Rectangle 574">
          <a:extLst>
            <a:ext uri="{FF2B5EF4-FFF2-40B4-BE49-F238E27FC236}">
              <a16:creationId xmlns:a16="http://schemas.microsoft.com/office/drawing/2014/main" id="{E980EC3F-BDBF-413D-8E8C-0592CCE15FA4}"/>
            </a:ext>
          </a:extLst>
        </xdr:cNvPr>
        <xdr:cNvSpPr/>
      </xdr:nvSpPr>
      <xdr:spPr>
        <a:xfrm>
          <a:off x="19027140" y="602143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44C0D61-95A2-4CBA-8F7C-F8AF42BE6E3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35</xdr:row>
      <xdr:rowOff>8770</xdr:rowOff>
    </xdr:from>
    <xdr:to>
      <xdr:col>28</xdr:col>
      <xdr:colOff>167640</xdr:colOff>
      <xdr:row>35</xdr:row>
      <xdr:rowOff>164242</xdr:rowOff>
    </xdr:to>
    <xdr:sp macro="" textlink="">
      <xdr:nvSpPr>
        <xdr:cNvPr id="576" name="Rectangle 575">
          <a:extLst>
            <a:ext uri="{FF2B5EF4-FFF2-40B4-BE49-F238E27FC236}">
              <a16:creationId xmlns:a16="http://schemas.microsoft.com/office/drawing/2014/main" id="{52D4CFE6-660E-4EBF-8A1D-0EC4B74C56EF}"/>
            </a:ext>
          </a:extLst>
        </xdr:cNvPr>
        <xdr:cNvSpPr/>
      </xdr:nvSpPr>
      <xdr:spPr>
        <a:xfrm>
          <a:off x="21305521" y="6432430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36</xdr:row>
      <xdr:rowOff>170089</xdr:rowOff>
    </xdr:from>
    <xdr:to>
      <xdr:col>26</xdr:col>
      <xdr:colOff>266701</xdr:colOff>
      <xdr:row>40</xdr:row>
      <xdr:rowOff>172786</xdr:rowOff>
    </xdr:to>
    <xdr:sp macro="" textlink="$Y$5">
      <xdr:nvSpPr>
        <xdr:cNvPr id="577" name="Rectangle 576">
          <a:extLst>
            <a:ext uri="{FF2B5EF4-FFF2-40B4-BE49-F238E27FC236}">
              <a16:creationId xmlns:a16="http://schemas.microsoft.com/office/drawing/2014/main" id="{85613DB9-077F-4B63-9642-1DBB1C512015}"/>
            </a:ext>
          </a:extLst>
        </xdr:cNvPr>
        <xdr:cNvSpPr/>
      </xdr:nvSpPr>
      <xdr:spPr>
        <a:xfrm>
          <a:off x="19027140" y="6776629"/>
          <a:ext cx="1844041" cy="73421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3E17C21-1802-48BF-94DE-C5264DE0E9F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39</xdr:row>
      <xdr:rowOff>77350</xdr:rowOff>
    </xdr:from>
    <xdr:to>
      <xdr:col>28</xdr:col>
      <xdr:colOff>167640</xdr:colOff>
      <xdr:row>40</xdr:row>
      <xdr:rowOff>49126</xdr:rowOff>
    </xdr:to>
    <xdr:sp macro="" textlink="">
      <xdr:nvSpPr>
        <xdr:cNvPr id="578" name="Rectangle 577">
          <a:extLst>
            <a:ext uri="{FF2B5EF4-FFF2-40B4-BE49-F238E27FC236}">
              <a16:creationId xmlns:a16="http://schemas.microsoft.com/office/drawing/2014/main" id="{58D03744-B725-4DB3-9831-017DC7F1EE5F}"/>
            </a:ext>
          </a:extLst>
        </xdr:cNvPr>
        <xdr:cNvSpPr/>
      </xdr:nvSpPr>
      <xdr:spPr>
        <a:xfrm>
          <a:off x="21305521" y="723253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42</xdr:row>
      <xdr:rowOff>8436</xdr:rowOff>
    </xdr:from>
    <xdr:to>
      <xdr:col>26</xdr:col>
      <xdr:colOff>266701</xdr:colOff>
      <xdr:row>46</xdr:row>
      <xdr:rowOff>11134</xdr:rowOff>
    </xdr:to>
    <xdr:sp macro="" textlink="$Y$5">
      <xdr:nvSpPr>
        <xdr:cNvPr id="579" name="Rectangle 578">
          <a:extLst>
            <a:ext uri="{FF2B5EF4-FFF2-40B4-BE49-F238E27FC236}">
              <a16:creationId xmlns:a16="http://schemas.microsoft.com/office/drawing/2014/main" id="{4D18266F-BED9-47CB-9F39-D70576767ECE}"/>
            </a:ext>
          </a:extLst>
        </xdr:cNvPr>
        <xdr:cNvSpPr/>
      </xdr:nvSpPr>
      <xdr:spPr>
        <a:xfrm>
          <a:off x="19027140" y="7712256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DEBECA7-DD2F-493C-9847-94B5C977A18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44</xdr:row>
      <xdr:rowOff>49318</xdr:rowOff>
    </xdr:from>
    <xdr:to>
      <xdr:col>28</xdr:col>
      <xdr:colOff>167640</xdr:colOff>
      <xdr:row>45</xdr:row>
      <xdr:rowOff>21910</xdr:rowOff>
    </xdr:to>
    <xdr:sp macro="" textlink="">
      <xdr:nvSpPr>
        <xdr:cNvPr id="580" name="Rectangle 579">
          <a:extLst>
            <a:ext uri="{FF2B5EF4-FFF2-40B4-BE49-F238E27FC236}">
              <a16:creationId xmlns:a16="http://schemas.microsoft.com/office/drawing/2014/main" id="{1F1465A8-365C-4A35-B4D0-6176B970D6DE}"/>
            </a:ext>
          </a:extLst>
        </xdr:cNvPr>
        <xdr:cNvSpPr/>
      </xdr:nvSpPr>
      <xdr:spPr>
        <a:xfrm>
          <a:off x="21305521" y="8118898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46</xdr:row>
      <xdr:rowOff>62592</xdr:rowOff>
    </xdr:from>
    <xdr:to>
      <xdr:col>26</xdr:col>
      <xdr:colOff>266701</xdr:colOff>
      <xdr:row>50</xdr:row>
      <xdr:rowOff>65290</xdr:rowOff>
    </xdr:to>
    <xdr:sp macro="" textlink="$Y$6">
      <xdr:nvSpPr>
        <xdr:cNvPr id="581" name="Rectangle 580">
          <a:extLst>
            <a:ext uri="{FF2B5EF4-FFF2-40B4-BE49-F238E27FC236}">
              <a16:creationId xmlns:a16="http://schemas.microsoft.com/office/drawing/2014/main" id="{F50320F5-C338-46D6-9CEB-5C7BBDEBC8E5}"/>
            </a:ext>
          </a:extLst>
        </xdr:cNvPr>
        <xdr:cNvSpPr/>
      </xdr:nvSpPr>
      <xdr:spPr>
        <a:xfrm>
          <a:off x="19027140" y="849793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AACA5D2-B6FF-4B7B-B1D3-E953DDA5B5A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48</xdr:row>
      <xdr:rowOff>116266</xdr:rowOff>
    </xdr:from>
    <xdr:to>
      <xdr:col>28</xdr:col>
      <xdr:colOff>167640</xdr:colOff>
      <xdr:row>49</xdr:row>
      <xdr:rowOff>88042</xdr:rowOff>
    </xdr:to>
    <xdr:sp macro="" textlink="">
      <xdr:nvSpPr>
        <xdr:cNvPr id="582" name="Rectangle 581">
          <a:extLst>
            <a:ext uri="{FF2B5EF4-FFF2-40B4-BE49-F238E27FC236}">
              <a16:creationId xmlns:a16="http://schemas.microsoft.com/office/drawing/2014/main" id="{50920F1C-B008-47A9-AAA1-481A0E6C100A}"/>
            </a:ext>
          </a:extLst>
        </xdr:cNvPr>
        <xdr:cNvSpPr/>
      </xdr:nvSpPr>
      <xdr:spPr>
        <a:xfrm>
          <a:off x="21305521" y="8917366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50</xdr:row>
      <xdr:rowOff>123552</xdr:rowOff>
    </xdr:from>
    <xdr:to>
      <xdr:col>26</xdr:col>
      <xdr:colOff>266701</xdr:colOff>
      <xdr:row>54</xdr:row>
      <xdr:rowOff>126250</xdr:rowOff>
    </xdr:to>
    <xdr:sp macro="" textlink="$Y$7">
      <xdr:nvSpPr>
        <xdr:cNvPr id="583" name="Rectangle 582">
          <a:extLst>
            <a:ext uri="{FF2B5EF4-FFF2-40B4-BE49-F238E27FC236}">
              <a16:creationId xmlns:a16="http://schemas.microsoft.com/office/drawing/2014/main" id="{B883437E-1F91-46FE-9158-586F074FCE0C}"/>
            </a:ext>
          </a:extLst>
        </xdr:cNvPr>
        <xdr:cNvSpPr/>
      </xdr:nvSpPr>
      <xdr:spPr>
        <a:xfrm>
          <a:off x="19027140" y="92904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008DA12-7A62-4758-924F-4AB070E2453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26</xdr:col>
      <xdr:colOff>701041</xdr:colOff>
      <xdr:row>52</xdr:row>
      <xdr:rowOff>169606</xdr:rowOff>
    </xdr:from>
    <xdr:to>
      <xdr:col>28</xdr:col>
      <xdr:colOff>167640</xdr:colOff>
      <xdr:row>53</xdr:row>
      <xdr:rowOff>140566</xdr:rowOff>
    </xdr:to>
    <xdr:sp macro="" textlink="">
      <xdr:nvSpPr>
        <xdr:cNvPr id="584" name="Rectangle 583">
          <a:extLst>
            <a:ext uri="{FF2B5EF4-FFF2-40B4-BE49-F238E27FC236}">
              <a16:creationId xmlns:a16="http://schemas.microsoft.com/office/drawing/2014/main" id="{64DBA50E-5245-4EF0-AAEB-4989F326A501}"/>
            </a:ext>
          </a:extLst>
        </xdr:cNvPr>
        <xdr:cNvSpPr/>
      </xdr:nvSpPr>
      <xdr:spPr>
        <a:xfrm>
          <a:off x="21305521" y="9702226"/>
          <a:ext cx="1051559" cy="1538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55</xdr:row>
      <xdr:rowOff>2448</xdr:rowOff>
    </xdr:from>
    <xdr:to>
      <xdr:col>26</xdr:col>
      <xdr:colOff>266701</xdr:colOff>
      <xdr:row>59</xdr:row>
      <xdr:rowOff>5146</xdr:rowOff>
    </xdr:to>
    <xdr:sp macro="" textlink="$Y$8">
      <xdr:nvSpPr>
        <xdr:cNvPr id="585" name="Rectangle 584">
          <a:extLst>
            <a:ext uri="{FF2B5EF4-FFF2-40B4-BE49-F238E27FC236}">
              <a16:creationId xmlns:a16="http://schemas.microsoft.com/office/drawing/2014/main" id="{385E5187-C47D-4489-91C0-790F910E5FCC}"/>
            </a:ext>
          </a:extLst>
        </xdr:cNvPr>
        <xdr:cNvSpPr/>
      </xdr:nvSpPr>
      <xdr:spPr>
        <a:xfrm>
          <a:off x="19027140" y="10083708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04C7510-B0D7-44C7-9341-2BE7CC0AEEC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57</xdr:row>
      <xdr:rowOff>70546</xdr:rowOff>
    </xdr:from>
    <xdr:to>
      <xdr:col>28</xdr:col>
      <xdr:colOff>167640</xdr:colOff>
      <xdr:row>58</xdr:row>
      <xdr:rowOff>42322</xdr:rowOff>
    </xdr:to>
    <xdr:sp macro="" textlink="">
      <xdr:nvSpPr>
        <xdr:cNvPr id="586" name="Rectangle 585">
          <a:extLst>
            <a:ext uri="{FF2B5EF4-FFF2-40B4-BE49-F238E27FC236}">
              <a16:creationId xmlns:a16="http://schemas.microsoft.com/office/drawing/2014/main" id="{7CE9D2E3-A047-40F8-B60D-2B4B2DD594B8}"/>
            </a:ext>
          </a:extLst>
        </xdr:cNvPr>
        <xdr:cNvSpPr/>
      </xdr:nvSpPr>
      <xdr:spPr>
        <a:xfrm>
          <a:off x="21305521" y="10517566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60</xdr:row>
      <xdr:rowOff>5988</xdr:rowOff>
    </xdr:from>
    <xdr:to>
      <xdr:col>26</xdr:col>
      <xdr:colOff>266701</xdr:colOff>
      <xdr:row>64</xdr:row>
      <xdr:rowOff>8686</xdr:rowOff>
    </xdr:to>
    <xdr:sp macro="" textlink="$Y$8">
      <xdr:nvSpPr>
        <xdr:cNvPr id="587" name="Rectangle 586">
          <a:extLst>
            <a:ext uri="{FF2B5EF4-FFF2-40B4-BE49-F238E27FC236}">
              <a16:creationId xmlns:a16="http://schemas.microsoft.com/office/drawing/2014/main" id="{F9E5B03A-5337-4786-B9B3-A8315FB14C6E}"/>
            </a:ext>
          </a:extLst>
        </xdr:cNvPr>
        <xdr:cNvSpPr/>
      </xdr:nvSpPr>
      <xdr:spPr>
        <a:xfrm>
          <a:off x="19027140" y="11001648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7312CB7-6A76-4DAB-9F3B-4042EA28B4F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62</xdr:row>
      <xdr:rowOff>44422</xdr:rowOff>
    </xdr:from>
    <xdr:to>
      <xdr:col>28</xdr:col>
      <xdr:colOff>167640</xdr:colOff>
      <xdr:row>63</xdr:row>
      <xdr:rowOff>16198</xdr:rowOff>
    </xdr:to>
    <xdr:sp macro="" textlink="">
      <xdr:nvSpPr>
        <xdr:cNvPr id="588" name="Rectangle 587">
          <a:extLst>
            <a:ext uri="{FF2B5EF4-FFF2-40B4-BE49-F238E27FC236}">
              <a16:creationId xmlns:a16="http://schemas.microsoft.com/office/drawing/2014/main" id="{44335F89-7A47-4C65-8833-584FFDEF8BE4}"/>
            </a:ext>
          </a:extLst>
        </xdr:cNvPr>
        <xdr:cNvSpPr/>
      </xdr:nvSpPr>
      <xdr:spPr>
        <a:xfrm>
          <a:off x="21305521" y="11405842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64</xdr:row>
      <xdr:rowOff>39732</xdr:rowOff>
    </xdr:from>
    <xdr:to>
      <xdr:col>26</xdr:col>
      <xdr:colOff>266701</xdr:colOff>
      <xdr:row>68</xdr:row>
      <xdr:rowOff>42430</xdr:rowOff>
    </xdr:to>
    <xdr:sp macro="" textlink="$Y$9">
      <xdr:nvSpPr>
        <xdr:cNvPr id="589" name="Rectangle 588">
          <a:extLst>
            <a:ext uri="{FF2B5EF4-FFF2-40B4-BE49-F238E27FC236}">
              <a16:creationId xmlns:a16="http://schemas.microsoft.com/office/drawing/2014/main" id="{3DDD9FED-AC6F-4040-95AE-1636F7FB33A2}"/>
            </a:ext>
          </a:extLst>
        </xdr:cNvPr>
        <xdr:cNvSpPr/>
      </xdr:nvSpPr>
      <xdr:spPr>
        <a:xfrm>
          <a:off x="19027140" y="117669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17A0DCD-F360-4E67-AF76-0582E0C1094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701041</xdr:colOff>
      <xdr:row>66</xdr:row>
      <xdr:rowOff>118990</xdr:rowOff>
    </xdr:from>
    <xdr:to>
      <xdr:col>28</xdr:col>
      <xdr:colOff>167640</xdr:colOff>
      <xdr:row>67</xdr:row>
      <xdr:rowOff>90766</xdr:rowOff>
    </xdr:to>
    <xdr:sp macro="" textlink="">
      <xdr:nvSpPr>
        <xdr:cNvPr id="590" name="Rectangle 589">
          <a:extLst>
            <a:ext uri="{FF2B5EF4-FFF2-40B4-BE49-F238E27FC236}">
              <a16:creationId xmlns:a16="http://schemas.microsoft.com/office/drawing/2014/main" id="{B34B5116-982E-4BF8-B088-9A755C96CD11}"/>
            </a:ext>
          </a:extLst>
        </xdr:cNvPr>
        <xdr:cNvSpPr/>
      </xdr:nvSpPr>
      <xdr:spPr>
        <a:xfrm>
          <a:off x="21305521" y="1221193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68</xdr:row>
      <xdr:rowOff>108312</xdr:rowOff>
    </xdr:from>
    <xdr:to>
      <xdr:col>26</xdr:col>
      <xdr:colOff>266701</xdr:colOff>
      <xdr:row>72</xdr:row>
      <xdr:rowOff>111010</xdr:rowOff>
    </xdr:to>
    <xdr:sp macro="" textlink="$Q$10">
      <xdr:nvSpPr>
        <xdr:cNvPr id="591" name="Rectangle 590">
          <a:extLst>
            <a:ext uri="{FF2B5EF4-FFF2-40B4-BE49-F238E27FC236}">
              <a16:creationId xmlns:a16="http://schemas.microsoft.com/office/drawing/2014/main" id="{FE772D16-89BE-4ADA-89B3-D7062A294615}"/>
            </a:ext>
          </a:extLst>
        </xdr:cNvPr>
        <xdr:cNvSpPr/>
      </xdr:nvSpPr>
      <xdr:spPr>
        <a:xfrm>
          <a:off x="19027140" y="125670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670561</xdr:colOff>
      <xdr:row>71</xdr:row>
      <xdr:rowOff>18298</xdr:rowOff>
    </xdr:from>
    <xdr:to>
      <xdr:col>28</xdr:col>
      <xdr:colOff>137160</xdr:colOff>
      <xdr:row>71</xdr:row>
      <xdr:rowOff>173770</xdr:rowOff>
    </xdr:to>
    <xdr:sp macro="" textlink="">
      <xdr:nvSpPr>
        <xdr:cNvPr id="592" name="Rectangle 591">
          <a:extLst>
            <a:ext uri="{FF2B5EF4-FFF2-40B4-BE49-F238E27FC236}">
              <a16:creationId xmlns:a16="http://schemas.microsoft.com/office/drawing/2014/main" id="{B9B4D242-2725-4F28-9039-5F424A490469}"/>
            </a:ext>
          </a:extLst>
        </xdr:cNvPr>
        <xdr:cNvSpPr/>
      </xdr:nvSpPr>
      <xdr:spPr>
        <a:xfrm>
          <a:off x="21275041" y="13025638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24</xdr:row>
      <xdr:rowOff>7620</xdr:rowOff>
    </xdr:from>
    <xdr:to>
      <xdr:col>34</xdr:col>
      <xdr:colOff>266701</xdr:colOff>
      <xdr:row>28</xdr:row>
      <xdr:rowOff>10318</xdr:rowOff>
    </xdr:to>
    <xdr:sp macro="" textlink="$AG$2">
      <xdr:nvSpPr>
        <xdr:cNvPr id="595" name="Rectangle 594">
          <a:extLst>
            <a:ext uri="{FF2B5EF4-FFF2-40B4-BE49-F238E27FC236}">
              <a16:creationId xmlns:a16="http://schemas.microsoft.com/office/drawing/2014/main" id="{E2174167-4806-4584-96A4-51CE470147C3}"/>
            </a:ext>
          </a:extLst>
        </xdr:cNvPr>
        <xdr:cNvSpPr/>
      </xdr:nvSpPr>
      <xdr:spPr>
        <a:xfrm>
          <a:off x="25366980" y="441960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3C47D00-4DDA-4DEA-B7B1-73658B73505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26</xdr:row>
      <xdr:rowOff>39250</xdr:rowOff>
    </xdr:from>
    <xdr:to>
      <xdr:col>36</xdr:col>
      <xdr:colOff>167640</xdr:colOff>
      <xdr:row>27</xdr:row>
      <xdr:rowOff>11026</xdr:rowOff>
    </xdr:to>
    <xdr:sp macro="" textlink="">
      <xdr:nvSpPr>
        <xdr:cNvPr id="596" name="Rectangle 595">
          <a:extLst>
            <a:ext uri="{FF2B5EF4-FFF2-40B4-BE49-F238E27FC236}">
              <a16:creationId xmlns:a16="http://schemas.microsoft.com/office/drawing/2014/main" id="{D0FF3B8D-6CD2-45DD-AF74-783DA28F761A}"/>
            </a:ext>
          </a:extLst>
        </xdr:cNvPr>
        <xdr:cNvSpPr/>
      </xdr:nvSpPr>
      <xdr:spPr>
        <a:xfrm>
          <a:off x="27645361" y="481699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28</xdr:row>
      <xdr:rowOff>70212</xdr:rowOff>
    </xdr:from>
    <xdr:to>
      <xdr:col>34</xdr:col>
      <xdr:colOff>266701</xdr:colOff>
      <xdr:row>32</xdr:row>
      <xdr:rowOff>72910</xdr:rowOff>
    </xdr:to>
    <xdr:sp macro="" textlink="$AG$3">
      <xdr:nvSpPr>
        <xdr:cNvPr id="597" name="Rectangle 596">
          <a:extLst>
            <a:ext uri="{FF2B5EF4-FFF2-40B4-BE49-F238E27FC236}">
              <a16:creationId xmlns:a16="http://schemas.microsoft.com/office/drawing/2014/main" id="{B385F7DA-3F44-47BB-8B58-13F99CE37DCD}"/>
            </a:ext>
          </a:extLst>
        </xdr:cNvPr>
        <xdr:cNvSpPr/>
      </xdr:nvSpPr>
      <xdr:spPr>
        <a:xfrm>
          <a:off x="25366980" y="52137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A758D71-0B6A-4376-A792-0935304423F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30</xdr:row>
      <xdr:rowOff>115450</xdr:rowOff>
    </xdr:from>
    <xdr:to>
      <xdr:col>36</xdr:col>
      <xdr:colOff>167640</xdr:colOff>
      <xdr:row>31</xdr:row>
      <xdr:rowOff>87226</xdr:rowOff>
    </xdr:to>
    <xdr:sp macro="" textlink="">
      <xdr:nvSpPr>
        <xdr:cNvPr id="598" name="Rectangle 597">
          <a:extLst>
            <a:ext uri="{FF2B5EF4-FFF2-40B4-BE49-F238E27FC236}">
              <a16:creationId xmlns:a16="http://schemas.microsoft.com/office/drawing/2014/main" id="{1267FC27-4FB6-47FA-AA3F-5DD1399FA3C4}"/>
            </a:ext>
          </a:extLst>
        </xdr:cNvPr>
        <xdr:cNvSpPr/>
      </xdr:nvSpPr>
      <xdr:spPr>
        <a:xfrm>
          <a:off x="27645361" y="562471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32</xdr:row>
      <xdr:rowOff>146412</xdr:rowOff>
    </xdr:from>
    <xdr:to>
      <xdr:col>34</xdr:col>
      <xdr:colOff>266701</xdr:colOff>
      <xdr:row>36</xdr:row>
      <xdr:rowOff>149110</xdr:rowOff>
    </xdr:to>
    <xdr:sp macro="" textlink="$AG$4">
      <xdr:nvSpPr>
        <xdr:cNvPr id="599" name="Rectangle 598">
          <a:extLst>
            <a:ext uri="{FF2B5EF4-FFF2-40B4-BE49-F238E27FC236}">
              <a16:creationId xmlns:a16="http://schemas.microsoft.com/office/drawing/2014/main" id="{C37A078B-B4FE-4E42-970E-3E141A91FBE3}"/>
            </a:ext>
          </a:extLst>
        </xdr:cNvPr>
        <xdr:cNvSpPr/>
      </xdr:nvSpPr>
      <xdr:spPr>
        <a:xfrm>
          <a:off x="25366980" y="602143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FC1365A-08CC-408C-8B29-89B306168F6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35</xdr:row>
      <xdr:rowOff>24164</xdr:rowOff>
    </xdr:from>
    <xdr:to>
      <xdr:col>36</xdr:col>
      <xdr:colOff>167640</xdr:colOff>
      <xdr:row>35</xdr:row>
      <xdr:rowOff>179636</xdr:rowOff>
    </xdr:to>
    <xdr:sp macro="" textlink="">
      <xdr:nvSpPr>
        <xdr:cNvPr id="600" name="Rectangle 599">
          <a:extLst>
            <a:ext uri="{FF2B5EF4-FFF2-40B4-BE49-F238E27FC236}">
              <a16:creationId xmlns:a16="http://schemas.microsoft.com/office/drawing/2014/main" id="{26D799C2-5438-42F5-98DF-226D6D1E54D4}"/>
            </a:ext>
          </a:extLst>
        </xdr:cNvPr>
        <xdr:cNvSpPr/>
      </xdr:nvSpPr>
      <xdr:spPr>
        <a:xfrm>
          <a:off x="27655829" y="6512709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37</xdr:row>
      <xdr:rowOff>39241</xdr:rowOff>
    </xdr:from>
    <xdr:to>
      <xdr:col>34</xdr:col>
      <xdr:colOff>266701</xdr:colOff>
      <xdr:row>41</xdr:row>
      <xdr:rowOff>41938</xdr:rowOff>
    </xdr:to>
    <xdr:sp macro="" textlink="$AG$5">
      <xdr:nvSpPr>
        <xdr:cNvPr id="601" name="Rectangle 600">
          <a:extLst>
            <a:ext uri="{FF2B5EF4-FFF2-40B4-BE49-F238E27FC236}">
              <a16:creationId xmlns:a16="http://schemas.microsoft.com/office/drawing/2014/main" id="{8FD74002-A2B5-43BA-998B-6FCB286F1D4B}"/>
            </a:ext>
          </a:extLst>
        </xdr:cNvPr>
        <xdr:cNvSpPr/>
      </xdr:nvSpPr>
      <xdr:spPr>
        <a:xfrm>
          <a:off x="25376832" y="6897241"/>
          <a:ext cx="1844657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8D3E574-B3CA-4AB6-9944-600346197CB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39</xdr:row>
      <xdr:rowOff>108138</xdr:rowOff>
    </xdr:from>
    <xdr:to>
      <xdr:col>36</xdr:col>
      <xdr:colOff>167640</xdr:colOff>
      <xdr:row>40</xdr:row>
      <xdr:rowOff>79914</xdr:rowOff>
    </xdr:to>
    <xdr:sp macro="" textlink="">
      <xdr:nvSpPr>
        <xdr:cNvPr id="602" name="Rectangle 601">
          <a:extLst>
            <a:ext uri="{FF2B5EF4-FFF2-40B4-BE49-F238E27FC236}">
              <a16:creationId xmlns:a16="http://schemas.microsoft.com/office/drawing/2014/main" id="{83B06866-5381-4CE9-B1B7-50259C62624A}"/>
            </a:ext>
          </a:extLst>
        </xdr:cNvPr>
        <xdr:cNvSpPr/>
      </xdr:nvSpPr>
      <xdr:spPr>
        <a:xfrm>
          <a:off x="27655829" y="7335593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42</xdr:row>
      <xdr:rowOff>8436</xdr:rowOff>
    </xdr:from>
    <xdr:to>
      <xdr:col>34</xdr:col>
      <xdr:colOff>266701</xdr:colOff>
      <xdr:row>46</xdr:row>
      <xdr:rowOff>11134</xdr:rowOff>
    </xdr:to>
    <xdr:sp macro="" textlink="$AG$5">
      <xdr:nvSpPr>
        <xdr:cNvPr id="603" name="Rectangle 602">
          <a:extLst>
            <a:ext uri="{FF2B5EF4-FFF2-40B4-BE49-F238E27FC236}">
              <a16:creationId xmlns:a16="http://schemas.microsoft.com/office/drawing/2014/main" id="{682B029D-F547-4EBC-86D0-1D7DF5F4740E}"/>
            </a:ext>
          </a:extLst>
        </xdr:cNvPr>
        <xdr:cNvSpPr/>
      </xdr:nvSpPr>
      <xdr:spPr>
        <a:xfrm>
          <a:off x="25366980" y="7712256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BC03441-BA80-4E61-AF82-D93CD7C025E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44</xdr:row>
      <xdr:rowOff>26458</xdr:rowOff>
    </xdr:from>
    <xdr:to>
      <xdr:col>36</xdr:col>
      <xdr:colOff>167640</xdr:colOff>
      <xdr:row>44</xdr:row>
      <xdr:rowOff>181930</xdr:rowOff>
    </xdr:to>
    <xdr:sp macro="" textlink="">
      <xdr:nvSpPr>
        <xdr:cNvPr id="604" name="Rectangle 603">
          <a:extLst>
            <a:ext uri="{FF2B5EF4-FFF2-40B4-BE49-F238E27FC236}">
              <a16:creationId xmlns:a16="http://schemas.microsoft.com/office/drawing/2014/main" id="{602D7535-6B8D-4783-A4E4-C04137FDFC0A}"/>
            </a:ext>
          </a:extLst>
        </xdr:cNvPr>
        <xdr:cNvSpPr/>
      </xdr:nvSpPr>
      <xdr:spPr>
        <a:xfrm>
          <a:off x="27645361" y="8096038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46</xdr:row>
      <xdr:rowOff>62592</xdr:rowOff>
    </xdr:from>
    <xdr:to>
      <xdr:col>34</xdr:col>
      <xdr:colOff>266701</xdr:colOff>
      <xdr:row>50</xdr:row>
      <xdr:rowOff>65290</xdr:rowOff>
    </xdr:to>
    <xdr:sp macro="" textlink="$AG$6">
      <xdr:nvSpPr>
        <xdr:cNvPr id="605" name="Rectangle 604">
          <a:extLst>
            <a:ext uri="{FF2B5EF4-FFF2-40B4-BE49-F238E27FC236}">
              <a16:creationId xmlns:a16="http://schemas.microsoft.com/office/drawing/2014/main" id="{C7F255F9-15FE-4B6D-954D-D821B88C8E3E}"/>
            </a:ext>
          </a:extLst>
        </xdr:cNvPr>
        <xdr:cNvSpPr/>
      </xdr:nvSpPr>
      <xdr:spPr>
        <a:xfrm>
          <a:off x="25366980" y="849793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B6ABE7E-D342-48FD-9BC5-1FA82A1A867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48</xdr:row>
      <xdr:rowOff>101026</xdr:rowOff>
    </xdr:from>
    <xdr:to>
      <xdr:col>36</xdr:col>
      <xdr:colOff>167640</xdr:colOff>
      <xdr:row>49</xdr:row>
      <xdr:rowOff>72802</xdr:rowOff>
    </xdr:to>
    <xdr:sp macro="" textlink="">
      <xdr:nvSpPr>
        <xdr:cNvPr id="606" name="Rectangle 605">
          <a:extLst>
            <a:ext uri="{FF2B5EF4-FFF2-40B4-BE49-F238E27FC236}">
              <a16:creationId xmlns:a16="http://schemas.microsoft.com/office/drawing/2014/main" id="{7A032487-9E1D-4E7C-8D3A-0CFEF1B08852}"/>
            </a:ext>
          </a:extLst>
        </xdr:cNvPr>
        <xdr:cNvSpPr/>
      </xdr:nvSpPr>
      <xdr:spPr>
        <a:xfrm>
          <a:off x="27645361" y="8902126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50</xdr:row>
      <xdr:rowOff>123552</xdr:rowOff>
    </xdr:from>
    <xdr:to>
      <xdr:col>34</xdr:col>
      <xdr:colOff>266701</xdr:colOff>
      <xdr:row>54</xdr:row>
      <xdr:rowOff>126250</xdr:rowOff>
    </xdr:to>
    <xdr:sp macro="" textlink="$AG$7">
      <xdr:nvSpPr>
        <xdr:cNvPr id="607" name="Rectangle 606">
          <a:extLst>
            <a:ext uri="{FF2B5EF4-FFF2-40B4-BE49-F238E27FC236}">
              <a16:creationId xmlns:a16="http://schemas.microsoft.com/office/drawing/2014/main" id="{14AB8D66-0B5D-47CD-9166-73C9AFB2C619}"/>
            </a:ext>
          </a:extLst>
        </xdr:cNvPr>
        <xdr:cNvSpPr/>
      </xdr:nvSpPr>
      <xdr:spPr>
        <a:xfrm>
          <a:off x="25366980" y="92904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2E852CB-E8AA-4E8E-A7F3-D2737141FE1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NNN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34</xdr:col>
      <xdr:colOff>701041</xdr:colOff>
      <xdr:row>52</xdr:row>
      <xdr:rowOff>169606</xdr:rowOff>
    </xdr:from>
    <xdr:to>
      <xdr:col>36</xdr:col>
      <xdr:colOff>167640</xdr:colOff>
      <xdr:row>53</xdr:row>
      <xdr:rowOff>140566</xdr:rowOff>
    </xdr:to>
    <xdr:sp macro="" textlink="">
      <xdr:nvSpPr>
        <xdr:cNvPr id="608" name="Rectangle 607">
          <a:extLst>
            <a:ext uri="{FF2B5EF4-FFF2-40B4-BE49-F238E27FC236}">
              <a16:creationId xmlns:a16="http://schemas.microsoft.com/office/drawing/2014/main" id="{0802FE6E-DBA4-4025-A522-E2080FCC51E0}"/>
            </a:ext>
          </a:extLst>
        </xdr:cNvPr>
        <xdr:cNvSpPr/>
      </xdr:nvSpPr>
      <xdr:spPr>
        <a:xfrm>
          <a:off x="27645361" y="9702226"/>
          <a:ext cx="1051559" cy="1538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55</xdr:row>
      <xdr:rowOff>8529</xdr:rowOff>
    </xdr:from>
    <xdr:to>
      <xdr:col>34</xdr:col>
      <xdr:colOff>266701</xdr:colOff>
      <xdr:row>59</xdr:row>
      <xdr:rowOff>11227</xdr:rowOff>
    </xdr:to>
    <xdr:sp macro="" textlink="$AG$8">
      <xdr:nvSpPr>
        <xdr:cNvPr id="609" name="Rectangle 608">
          <a:extLst>
            <a:ext uri="{FF2B5EF4-FFF2-40B4-BE49-F238E27FC236}">
              <a16:creationId xmlns:a16="http://schemas.microsoft.com/office/drawing/2014/main" id="{FB0E7192-F15F-46B4-8A76-002732A7E4BC}"/>
            </a:ext>
          </a:extLst>
        </xdr:cNvPr>
        <xdr:cNvSpPr/>
      </xdr:nvSpPr>
      <xdr:spPr>
        <a:xfrm>
          <a:off x="25376832" y="10191620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90EEAB7-B1A3-4366-8EC7-B78A281584E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57</xdr:row>
      <xdr:rowOff>62926</xdr:rowOff>
    </xdr:from>
    <xdr:to>
      <xdr:col>36</xdr:col>
      <xdr:colOff>167640</xdr:colOff>
      <xdr:row>58</xdr:row>
      <xdr:rowOff>34702</xdr:rowOff>
    </xdr:to>
    <xdr:sp macro="" textlink="">
      <xdr:nvSpPr>
        <xdr:cNvPr id="610" name="Rectangle 609">
          <a:extLst>
            <a:ext uri="{FF2B5EF4-FFF2-40B4-BE49-F238E27FC236}">
              <a16:creationId xmlns:a16="http://schemas.microsoft.com/office/drawing/2014/main" id="{07F387D5-521A-41AB-8861-3403C4ACE075}"/>
            </a:ext>
          </a:extLst>
        </xdr:cNvPr>
        <xdr:cNvSpPr/>
      </xdr:nvSpPr>
      <xdr:spPr>
        <a:xfrm>
          <a:off x="27645361" y="10509946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60</xdr:row>
      <xdr:rowOff>5988</xdr:rowOff>
    </xdr:from>
    <xdr:to>
      <xdr:col>34</xdr:col>
      <xdr:colOff>266701</xdr:colOff>
      <xdr:row>64</xdr:row>
      <xdr:rowOff>8686</xdr:rowOff>
    </xdr:to>
    <xdr:sp macro="" textlink="$AG$8">
      <xdr:nvSpPr>
        <xdr:cNvPr id="611" name="Rectangle 610">
          <a:extLst>
            <a:ext uri="{FF2B5EF4-FFF2-40B4-BE49-F238E27FC236}">
              <a16:creationId xmlns:a16="http://schemas.microsoft.com/office/drawing/2014/main" id="{223E1957-1C5C-4F15-96BD-039BBBC6F5E6}"/>
            </a:ext>
          </a:extLst>
        </xdr:cNvPr>
        <xdr:cNvSpPr/>
      </xdr:nvSpPr>
      <xdr:spPr>
        <a:xfrm>
          <a:off x="25366980" y="11001648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86F36C0-292D-409C-8E71-5E2F2C44CD7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7620</xdr:colOff>
      <xdr:row>64</xdr:row>
      <xdr:rowOff>39732</xdr:rowOff>
    </xdr:from>
    <xdr:to>
      <xdr:col>34</xdr:col>
      <xdr:colOff>266701</xdr:colOff>
      <xdr:row>68</xdr:row>
      <xdr:rowOff>42430</xdr:rowOff>
    </xdr:to>
    <xdr:sp macro="" textlink="$AG$9">
      <xdr:nvSpPr>
        <xdr:cNvPr id="613" name="Rectangle 612">
          <a:extLst>
            <a:ext uri="{FF2B5EF4-FFF2-40B4-BE49-F238E27FC236}">
              <a16:creationId xmlns:a16="http://schemas.microsoft.com/office/drawing/2014/main" id="{C74A3944-590E-4236-8842-B646260EC852}"/>
            </a:ext>
          </a:extLst>
        </xdr:cNvPr>
        <xdr:cNvSpPr/>
      </xdr:nvSpPr>
      <xdr:spPr>
        <a:xfrm>
          <a:off x="25366980" y="117669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2FBA2F8-375E-402D-88DE-57AEA8E0492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66</xdr:row>
      <xdr:rowOff>118990</xdr:rowOff>
    </xdr:from>
    <xdr:to>
      <xdr:col>36</xdr:col>
      <xdr:colOff>167640</xdr:colOff>
      <xdr:row>67</xdr:row>
      <xdr:rowOff>90766</xdr:rowOff>
    </xdr:to>
    <xdr:sp macro="" textlink="">
      <xdr:nvSpPr>
        <xdr:cNvPr id="614" name="Rectangle 613">
          <a:extLst>
            <a:ext uri="{FF2B5EF4-FFF2-40B4-BE49-F238E27FC236}">
              <a16:creationId xmlns:a16="http://schemas.microsoft.com/office/drawing/2014/main" id="{0FB44EDC-65AF-4C11-A35E-176BD2C5034C}"/>
            </a:ext>
          </a:extLst>
        </xdr:cNvPr>
        <xdr:cNvSpPr/>
      </xdr:nvSpPr>
      <xdr:spPr>
        <a:xfrm>
          <a:off x="27645361" y="1221193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68</xdr:row>
      <xdr:rowOff>108312</xdr:rowOff>
    </xdr:from>
    <xdr:to>
      <xdr:col>34</xdr:col>
      <xdr:colOff>266701</xdr:colOff>
      <xdr:row>72</xdr:row>
      <xdr:rowOff>111010</xdr:rowOff>
    </xdr:to>
    <xdr:sp macro="" textlink="$AG$10">
      <xdr:nvSpPr>
        <xdr:cNvPr id="615" name="Rectangle 614">
          <a:extLst>
            <a:ext uri="{FF2B5EF4-FFF2-40B4-BE49-F238E27FC236}">
              <a16:creationId xmlns:a16="http://schemas.microsoft.com/office/drawing/2014/main" id="{89196C63-4363-49FE-911E-0E324C6E2F52}"/>
            </a:ext>
          </a:extLst>
        </xdr:cNvPr>
        <xdr:cNvSpPr/>
      </xdr:nvSpPr>
      <xdr:spPr>
        <a:xfrm>
          <a:off x="25366980" y="1256701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2DDF104-D5BA-4663-BB5C-8094305486A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71</xdr:row>
      <xdr:rowOff>10678</xdr:rowOff>
    </xdr:from>
    <xdr:to>
      <xdr:col>36</xdr:col>
      <xdr:colOff>167640</xdr:colOff>
      <xdr:row>71</xdr:row>
      <xdr:rowOff>166150</xdr:rowOff>
    </xdr:to>
    <xdr:sp macro="" textlink="">
      <xdr:nvSpPr>
        <xdr:cNvPr id="616" name="Rectangle 615">
          <a:extLst>
            <a:ext uri="{FF2B5EF4-FFF2-40B4-BE49-F238E27FC236}">
              <a16:creationId xmlns:a16="http://schemas.microsoft.com/office/drawing/2014/main" id="{F85981C4-2E83-4144-BB0B-4DD6C5E356F5}"/>
            </a:ext>
          </a:extLst>
        </xdr:cNvPr>
        <xdr:cNvSpPr/>
      </xdr:nvSpPr>
      <xdr:spPr>
        <a:xfrm>
          <a:off x="27645361" y="13018018"/>
          <a:ext cx="1051559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72</xdr:row>
      <xdr:rowOff>172812</xdr:rowOff>
    </xdr:from>
    <xdr:to>
      <xdr:col>34</xdr:col>
      <xdr:colOff>266701</xdr:colOff>
      <xdr:row>76</xdr:row>
      <xdr:rowOff>175510</xdr:rowOff>
    </xdr:to>
    <xdr:sp macro="" textlink="$AG$11">
      <xdr:nvSpPr>
        <xdr:cNvPr id="617" name="Rectangle 616">
          <a:extLst>
            <a:ext uri="{FF2B5EF4-FFF2-40B4-BE49-F238E27FC236}">
              <a16:creationId xmlns:a16="http://schemas.microsoft.com/office/drawing/2014/main" id="{4BE0CFB5-4EE0-41D5-AED4-4630B1B296F6}"/>
            </a:ext>
          </a:extLst>
        </xdr:cNvPr>
        <xdr:cNvSpPr/>
      </xdr:nvSpPr>
      <xdr:spPr>
        <a:xfrm>
          <a:off x="25366980" y="13363032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EA4DA23-16E6-4C05-932F-D7414705DA6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701041</xdr:colOff>
      <xdr:row>75</xdr:row>
      <xdr:rowOff>75994</xdr:rowOff>
    </xdr:from>
    <xdr:to>
      <xdr:col>36</xdr:col>
      <xdr:colOff>167640</xdr:colOff>
      <xdr:row>76</xdr:row>
      <xdr:rowOff>46954</xdr:rowOff>
    </xdr:to>
    <xdr:sp macro="" textlink="">
      <xdr:nvSpPr>
        <xdr:cNvPr id="618" name="Rectangle 617">
          <a:extLst>
            <a:ext uri="{FF2B5EF4-FFF2-40B4-BE49-F238E27FC236}">
              <a16:creationId xmlns:a16="http://schemas.microsoft.com/office/drawing/2014/main" id="{D4AECE56-3B07-4FFD-8E4C-BA0F80C1E72B}"/>
            </a:ext>
          </a:extLst>
        </xdr:cNvPr>
        <xdr:cNvSpPr/>
      </xdr:nvSpPr>
      <xdr:spPr>
        <a:xfrm>
          <a:off x="27645361" y="13814854"/>
          <a:ext cx="1051559" cy="15384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78</xdr:row>
      <xdr:rowOff>7620</xdr:rowOff>
    </xdr:from>
    <xdr:to>
      <xdr:col>34</xdr:col>
      <xdr:colOff>266701</xdr:colOff>
      <xdr:row>82</xdr:row>
      <xdr:rowOff>10318</xdr:rowOff>
    </xdr:to>
    <xdr:sp macro="" textlink="$AG$11">
      <xdr:nvSpPr>
        <xdr:cNvPr id="619" name="Rectangle 618">
          <a:extLst>
            <a:ext uri="{FF2B5EF4-FFF2-40B4-BE49-F238E27FC236}">
              <a16:creationId xmlns:a16="http://schemas.microsoft.com/office/drawing/2014/main" id="{2243C21C-F593-4653-903C-F98B11FE7899}"/>
            </a:ext>
          </a:extLst>
        </xdr:cNvPr>
        <xdr:cNvSpPr/>
      </xdr:nvSpPr>
      <xdr:spPr>
        <a:xfrm>
          <a:off x="25366980" y="1429512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4E9138D-17EC-4602-B36B-279B5C1769D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80</xdr:row>
      <xdr:rowOff>39250</xdr:rowOff>
    </xdr:from>
    <xdr:to>
      <xdr:col>36</xdr:col>
      <xdr:colOff>167640</xdr:colOff>
      <xdr:row>81</xdr:row>
      <xdr:rowOff>11026</xdr:rowOff>
    </xdr:to>
    <xdr:sp macro="" textlink="">
      <xdr:nvSpPr>
        <xdr:cNvPr id="620" name="Rectangle 619">
          <a:extLst>
            <a:ext uri="{FF2B5EF4-FFF2-40B4-BE49-F238E27FC236}">
              <a16:creationId xmlns:a16="http://schemas.microsoft.com/office/drawing/2014/main" id="{D501A0EA-212F-4692-B9CE-F22A97869CD6}"/>
            </a:ext>
          </a:extLst>
        </xdr:cNvPr>
        <xdr:cNvSpPr/>
      </xdr:nvSpPr>
      <xdr:spPr>
        <a:xfrm>
          <a:off x="27645361" y="14692510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82</xdr:row>
      <xdr:rowOff>31020</xdr:rowOff>
    </xdr:from>
    <xdr:to>
      <xdr:col>34</xdr:col>
      <xdr:colOff>266701</xdr:colOff>
      <xdr:row>86</xdr:row>
      <xdr:rowOff>33718</xdr:rowOff>
    </xdr:to>
    <xdr:sp macro="" textlink="$AG$12">
      <xdr:nvSpPr>
        <xdr:cNvPr id="621" name="Rectangle 620">
          <a:extLst>
            <a:ext uri="{FF2B5EF4-FFF2-40B4-BE49-F238E27FC236}">
              <a16:creationId xmlns:a16="http://schemas.microsoft.com/office/drawing/2014/main" id="{53DFF9EE-ADF2-4349-AE4F-8328404D8441}"/>
            </a:ext>
          </a:extLst>
        </xdr:cNvPr>
        <xdr:cNvSpPr/>
      </xdr:nvSpPr>
      <xdr:spPr>
        <a:xfrm>
          <a:off x="25366980" y="1505004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F9B360D-6D61-45E2-B619-6EC4A9CD37C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84</xdr:row>
      <xdr:rowOff>103474</xdr:rowOff>
    </xdr:from>
    <xdr:to>
      <xdr:col>36</xdr:col>
      <xdr:colOff>167640</xdr:colOff>
      <xdr:row>85</xdr:row>
      <xdr:rowOff>75250</xdr:rowOff>
    </xdr:to>
    <xdr:sp macro="" textlink="">
      <xdr:nvSpPr>
        <xdr:cNvPr id="622" name="Rectangle 621">
          <a:extLst>
            <a:ext uri="{FF2B5EF4-FFF2-40B4-BE49-F238E27FC236}">
              <a16:creationId xmlns:a16="http://schemas.microsoft.com/office/drawing/2014/main" id="{1336431E-7EA9-4ED9-93EF-44985AC1FEE0}"/>
            </a:ext>
          </a:extLst>
        </xdr:cNvPr>
        <xdr:cNvSpPr/>
      </xdr:nvSpPr>
      <xdr:spPr>
        <a:xfrm>
          <a:off x="27645361" y="15488254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86</xdr:row>
      <xdr:rowOff>102048</xdr:rowOff>
    </xdr:from>
    <xdr:to>
      <xdr:col>34</xdr:col>
      <xdr:colOff>266701</xdr:colOff>
      <xdr:row>90</xdr:row>
      <xdr:rowOff>104747</xdr:rowOff>
    </xdr:to>
    <xdr:sp macro="" textlink="$AG$13">
      <xdr:nvSpPr>
        <xdr:cNvPr id="623" name="Rectangle 622">
          <a:extLst>
            <a:ext uri="{FF2B5EF4-FFF2-40B4-BE49-F238E27FC236}">
              <a16:creationId xmlns:a16="http://schemas.microsoft.com/office/drawing/2014/main" id="{045D2456-50C7-4ACF-942A-065EF4DE6403}"/>
            </a:ext>
          </a:extLst>
        </xdr:cNvPr>
        <xdr:cNvSpPr/>
      </xdr:nvSpPr>
      <xdr:spPr>
        <a:xfrm>
          <a:off x="25366980" y="15852588"/>
          <a:ext cx="1844041" cy="73421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4D982CF-634E-415F-BF46-30388F5D5FB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701041</xdr:colOff>
      <xdr:row>88</xdr:row>
      <xdr:rowOff>174503</xdr:rowOff>
    </xdr:from>
    <xdr:to>
      <xdr:col>36</xdr:col>
      <xdr:colOff>167640</xdr:colOff>
      <xdr:row>89</xdr:row>
      <xdr:rowOff>146278</xdr:rowOff>
    </xdr:to>
    <xdr:sp macro="" textlink="">
      <xdr:nvSpPr>
        <xdr:cNvPr id="624" name="Rectangle 623">
          <a:extLst>
            <a:ext uri="{FF2B5EF4-FFF2-40B4-BE49-F238E27FC236}">
              <a16:creationId xmlns:a16="http://schemas.microsoft.com/office/drawing/2014/main" id="{E4D2E5B3-CD6D-41BC-BCEA-69CAAC98D610}"/>
            </a:ext>
          </a:extLst>
        </xdr:cNvPr>
        <xdr:cNvSpPr/>
      </xdr:nvSpPr>
      <xdr:spPr>
        <a:xfrm>
          <a:off x="27645361" y="16290803"/>
          <a:ext cx="1051559" cy="15465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91</xdr:row>
      <xdr:rowOff>2988</xdr:rowOff>
    </xdr:from>
    <xdr:to>
      <xdr:col>34</xdr:col>
      <xdr:colOff>266701</xdr:colOff>
      <xdr:row>95</xdr:row>
      <xdr:rowOff>5687</xdr:rowOff>
    </xdr:to>
    <xdr:sp macro="" textlink="$AG$14">
      <xdr:nvSpPr>
        <xdr:cNvPr id="625" name="Rectangle 624">
          <a:extLst>
            <a:ext uri="{FF2B5EF4-FFF2-40B4-BE49-F238E27FC236}">
              <a16:creationId xmlns:a16="http://schemas.microsoft.com/office/drawing/2014/main" id="{5D43D05E-B96E-41B9-A73E-97100581634B}"/>
            </a:ext>
          </a:extLst>
        </xdr:cNvPr>
        <xdr:cNvSpPr/>
      </xdr:nvSpPr>
      <xdr:spPr>
        <a:xfrm>
          <a:off x="25366980" y="16667928"/>
          <a:ext cx="1844041" cy="73421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89D780B-6345-4A53-964B-4A7C41F3252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601981</xdr:colOff>
      <xdr:row>93</xdr:row>
      <xdr:rowOff>75443</xdr:rowOff>
    </xdr:from>
    <xdr:to>
      <xdr:col>36</xdr:col>
      <xdr:colOff>68580</xdr:colOff>
      <xdr:row>94</xdr:row>
      <xdr:rowOff>47218</xdr:rowOff>
    </xdr:to>
    <xdr:sp macro="" textlink="">
      <xdr:nvSpPr>
        <xdr:cNvPr id="626" name="Rectangle 625">
          <a:extLst>
            <a:ext uri="{FF2B5EF4-FFF2-40B4-BE49-F238E27FC236}">
              <a16:creationId xmlns:a16="http://schemas.microsoft.com/office/drawing/2014/main" id="{4633F20F-0EBF-4B96-A182-932F75EB9A07}"/>
            </a:ext>
          </a:extLst>
        </xdr:cNvPr>
        <xdr:cNvSpPr/>
      </xdr:nvSpPr>
      <xdr:spPr>
        <a:xfrm>
          <a:off x="27546301" y="17106143"/>
          <a:ext cx="1051559" cy="15465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96</xdr:row>
      <xdr:rowOff>7620</xdr:rowOff>
    </xdr:from>
    <xdr:to>
      <xdr:col>34</xdr:col>
      <xdr:colOff>266701</xdr:colOff>
      <xdr:row>100</xdr:row>
      <xdr:rowOff>10318</xdr:rowOff>
    </xdr:to>
    <xdr:sp macro="" textlink="$AG$14">
      <xdr:nvSpPr>
        <xdr:cNvPr id="627" name="Rectangle 626">
          <a:extLst>
            <a:ext uri="{FF2B5EF4-FFF2-40B4-BE49-F238E27FC236}">
              <a16:creationId xmlns:a16="http://schemas.microsoft.com/office/drawing/2014/main" id="{C58735BA-A568-42F1-A698-B3691B558D07}"/>
            </a:ext>
          </a:extLst>
        </xdr:cNvPr>
        <xdr:cNvSpPr/>
      </xdr:nvSpPr>
      <xdr:spPr>
        <a:xfrm>
          <a:off x="25366980" y="17586960"/>
          <a:ext cx="1844041" cy="73421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1FE282F-3225-4B79-A019-0C5F9614111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701041</xdr:colOff>
      <xdr:row>98</xdr:row>
      <xdr:rowOff>34354</xdr:rowOff>
    </xdr:from>
    <xdr:to>
      <xdr:col>36</xdr:col>
      <xdr:colOff>167640</xdr:colOff>
      <xdr:row>99</xdr:row>
      <xdr:rowOff>6130</xdr:rowOff>
    </xdr:to>
    <xdr:sp macro="" textlink="">
      <xdr:nvSpPr>
        <xdr:cNvPr id="628" name="Rectangle 627">
          <a:extLst>
            <a:ext uri="{FF2B5EF4-FFF2-40B4-BE49-F238E27FC236}">
              <a16:creationId xmlns:a16="http://schemas.microsoft.com/office/drawing/2014/main" id="{FFBA448F-8F47-4F02-A296-807A08224B02}"/>
            </a:ext>
          </a:extLst>
        </xdr:cNvPr>
        <xdr:cNvSpPr/>
      </xdr:nvSpPr>
      <xdr:spPr>
        <a:xfrm>
          <a:off x="27645361" y="17979454"/>
          <a:ext cx="1051559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100</xdr:row>
      <xdr:rowOff>63408</xdr:rowOff>
    </xdr:from>
    <xdr:to>
      <xdr:col>34</xdr:col>
      <xdr:colOff>266701</xdr:colOff>
      <xdr:row>104</xdr:row>
      <xdr:rowOff>66107</xdr:rowOff>
    </xdr:to>
    <xdr:sp macro="" textlink="$AG$15">
      <xdr:nvSpPr>
        <xdr:cNvPr id="629" name="Rectangle 628">
          <a:extLst>
            <a:ext uri="{FF2B5EF4-FFF2-40B4-BE49-F238E27FC236}">
              <a16:creationId xmlns:a16="http://schemas.microsoft.com/office/drawing/2014/main" id="{4DC1AC57-9DEA-49AD-844F-8807313B8CCB}"/>
            </a:ext>
          </a:extLst>
        </xdr:cNvPr>
        <xdr:cNvSpPr/>
      </xdr:nvSpPr>
      <xdr:spPr>
        <a:xfrm>
          <a:off x="25366980" y="18374268"/>
          <a:ext cx="1844041" cy="73421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998D88F-B732-4E29-9278-7554178A9B5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701041</xdr:colOff>
      <xdr:row>102</xdr:row>
      <xdr:rowOff>105383</xdr:rowOff>
    </xdr:from>
    <xdr:to>
      <xdr:col>36</xdr:col>
      <xdr:colOff>167640</xdr:colOff>
      <xdr:row>103</xdr:row>
      <xdr:rowOff>77158</xdr:rowOff>
    </xdr:to>
    <xdr:sp macro="" textlink="">
      <xdr:nvSpPr>
        <xdr:cNvPr id="630" name="Rectangle 629">
          <a:extLst>
            <a:ext uri="{FF2B5EF4-FFF2-40B4-BE49-F238E27FC236}">
              <a16:creationId xmlns:a16="http://schemas.microsoft.com/office/drawing/2014/main" id="{CD9767DF-9F54-4EA2-AEDC-B0CFDD3CBAF0}"/>
            </a:ext>
          </a:extLst>
        </xdr:cNvPr>
        <xdr:cNvSpPr/>
      </xdr:nvSpPr>
      <xdr:spPr>
        <a:xfrm>
          <a:off x="27645361" y="18782003"/>
          <a:ext cx="1051559" cy="15465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7620</xdr:colOff>
      <xdr:row>104</xdr:row>
      <xdr:rowOff>109128</xdr:rowOff>
    </xdr:from>
    <xdr:to>
      <xdr:col>34</xdr:col>
      <xdr:colOff>266701</xdr:colOff>
      <xdr:row>108</xdr:row>
      <xdr:rowOff>111827</xdr:rowOff>
    </xdr:to>
    <xdr:sp macro="" textlink="">
      <xdr:nvSpPr>
        <xdr:cNvPr id="631" name="Rectangle 630">
          <a:extLst>
            <a:ext uri="{FF2B5EF4-FFF2-40B4-BE49-F238E27FC236}">
              <a16:creationId xmlns:a16="http://schemas.microsoft.com/office/drawing/2014/main" id="{01FD57FE-6482-4107-A930-508A6C15A6CC}"/>
            </a:ext>
          </a:extLst>
        </xdr:cNvPr>
        <xdr:cNvSpPr/>
      </xdr:nvSpPr>
      <xdr:spPr>
        <a:xfrm>
          <a:off x="25366980" y="19151508"/>
          <a:ext cx="1844041" cy="73421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34</xdr:col>
      <xdr:colOff>601981</xdr:colOff>
      <xdr:row>106</xdr:row>
      <xdr:rowOff>173963</xdr:rowOff>
    </xdr:from>
    <xdr:to>
      <xdr:col>36</xdr:col>
      <xdr:colOff>68580</xdr:colOff>
      <xdr:row>107</xdr:row>
      <xdr:rowOff>145738</xdr:rowOff>
    </xdr:to>
    <xdr:sp macro="" textlink="">
      <xdr:nvSpPr>
        <xdr:cNvPr id="632" name="Rectangle 631">
          <a:extLst>
            <a:ext uri="{FF2B5EF4-FFF2-40B4-BE49-F238E27FC236}">
              <a16:creationId xmlns:a16="http://schemas.microsoft.com/office/drawing/2014/main" id="{876D2ECF-C094-42AF-9C1E-841A57ABA58A}"/>
            </a:ext>
          </a:extLst>
        </xdr:cNvPr>
        <xdr:cNvSpPr/>
      </xdr:nvSpPr>
      <xdr:spPr>
        <a:xfrm>
          <a:off x="27546301" y="19582103"/>
          <a:ext cx="1051559" cy="15465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7336</xdr:colOff>
      <xdr:row>68</xdr:row>
      <xdr:rowOff>120036</xdr:rowOff>
    </xdr:from>
    <xdr:to>
      <xdr:col>30</xdr:col>
      <xdr:colOff>785049</xdr:colOff>
      <xdr:row>72</xdr:row>
      <xdr:rowOff>131464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C3F899BB-FA87-43A5-8295-8B7238E8A077}"/>
            </a:ext>
          </a:extLst>
        </xdr:cNvPr>
        <xdr:cNvSpPr/>
      </xdr:nvSpPr>
      <xdr:spPr>
        <a:xfrm>
          <a:off x="19057336" y="12661286"/>
          <a:ext cx="5540213" cy="74802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0</xdr:col>
      <xdr:colOff>0</xdr:colOff>
      <xdr:row>50</xdr:row>
      <xdr:rowOff>130213</xdr:rowOff>
    </xdr:from>
    <xdr:to>
      <xdr:col>6</xdr:col>
      <xdr:colOff>784860</xdr:colOff>
      <xdr:row>54</xdr:row>
      <xdr:rowOff>141642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351EE2D1-A164-47B8-80D5-CDC4F9EEC99B}"/>
            </a:ext>
          </a:extLst>
        </xdr:cNvPr>
        <xdr:cNvSpPr/>
      </xdr:nvSpPr>
      <xdr:spPr>
        <a:xfrm>
          <a:off x="0" y="9655213"/>
          <a:ext cx="5539740" cy="742949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0</xdr:col>
      <xdr:colOff>0</xdr:colOff>
      <xdr:row>82</xdr:row>
      <xdr:rowOff>60960</xdr:rowOff>
    </xdr:from>
    <xdr:to>
      <xdr:col>6</xdr:col>
      <xdr:colOff>777240</xdr:colOff>
      <xdr:row>86</xdr:row>
      <xdr:rowOff>45720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01C08CD5-B99C-4605-8DC4-024E801458DB}"/>
            </a:ext>
          </a:extLst>
        </xdr:cNvPr>
        <xdr:cNvSpPr/>
      </xdr:nvSpPr>
      <xdr:spPr>
        <a:xfrm>
          <a:off x="0" y="15445740"/>
          <a:ext cx="5532120" cy="71628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(+4s)</a:t>
          </a:r>
        </a:p>
      </xdr:txBody>
    </xdr:sp>
    <xdr:clientData/>
  </xdr:twoCellAnchor>
  <xdr:twoCellAnchor>
    <xdr:from>
      <xdr:col>16</xdr:col>
      <xdr:colOff>7620</xdr:colOff>
      <xdr:row>86</xdr:row>
      <xdr:rowOff>92113</xdr:rowOff>
    </xdr:from>
    <xdr:to>
      <xdr:col>22</xdr:col>
      <xdr:colOff>784860</xdr:colOff>
      <xdr:row>90</xdr:row>
      <xdr:rowOff>103542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E10A850D-34A3-47F3-BDB2-5DC0884AB116}"/>
            </a:ext>
          </a:extLst>
        </xdr:cNvPr>
        <xdr:cNvSpPr/>
      </xdr:nvSpPr>
      <xdr:spPr>
        <a:xfrm>
          <a:off x="12687300" y="16208413"/>
          <a:ext cx="5532120" cy="742949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8</xdr:col>
      <xdr:colOff>1657</xdr:colOff>
      <xdr:row>72</xdr:row>
      <xdr:rowOff>180855</xdr:rowOff>
    </xdr:from>
    <xdr:to>
      <xdr:col>14</xdr:col>
      <xdr:colOff>779370</xdr:colOff>
      <xdr:row>77</xdr:row>
      <xdr:rowOff>6753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65B8D0DB-1134-4C63-8A32-DC15665475EC}"/>
            </a:ext>
          </a:extLst>
        </xdr:cNvPr>
        <xdr:cNvSpPr/>
      </xdr:nvSpPr>
      <xdr:spPr>
        <a:xfrm>
          <a:off x="6362700" y="13929985"/>
          <a:ext cx="5548496" cy="75355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8</xdr:col>
      <xdr:colOff>8283</xdr:colOff>
      <xdr:row>78</xdr:row>
      <xdr:rowOff>8576</xdr:rowOff>
    </xdr:from>
    <xdr:to>
      <xdr:col>14</xdr:col>
      <xdr:colOff>785996</xdr:colOff>
      <xdr:row>82</xdr:row>
      <xdr:rowOff>20005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52F211C7-A9ED-4744-99A1-63568AEC3BAC}"/>
            </a:ext>
          </a:extLst>
        </xdr:cNvPr>
        <xdr:cNvSpPr/>
      </xdr:nvSpPr>
      <xdr:spPr>
        <a:xfrm>
          <a:off x="6369326" y="14870889"/>
          <a:ext cx="5548496" cy="75355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  <xdr:twoCellAnchor>
    <xdr:from>
      <xdr:col>32</xdr:col>
      <xdr:colOff>9986</xdr:colOff>
      <xdr:row>104</xdr:row>
      <xdr:rowOff>104465</xdr:rowOff>
    </xdr:from>
    <xdr:to>
      <xdr:col>38</xdr:col>
      <xdr:colOff>787699</xdr:colOff>
      <xdr:row>108</xdr:row>
      <xdr:rowOff>115893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FC3D3E07-9128-4CDC-87C3-20BB800A3408}"/>
            </a:ext>
          </a:extLst>
        </xdr:cNvPr>
        <xdr:cNvSpPr/>
      </xdr:nvSpPr>
      <xdr:spPr>
        <a:xfrm>
          <a:off x="25369346" y="19512605"/>
          <a:ext cx="5532593" cy="74294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</a:t>
          </a:r>
          <a:r>
            <a:rPr lang="fr-FR" sz="2800" baseline="0"/>
            <a:t> troop</a:t>
          </a:r>
          <a:endParaRPr lang="fr-FR" sz="28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182879</xdr:rowOff>
    </xdr:from>
    <xdr:to>
      <xdr:col>7</xdr:col>
      <xdr:colOff>7619</xdr:colOff>
      <xdr:row>41</xdr:row>
      <xdr:rowOff>87054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499D11E-3EF6-4A1F-B1BB-E1E559C33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82339"/>
          <a:ext cx="5554979" cy="3196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7620</xdr:colOff>
      <xdr:row>59</xdr:row>
      <xdr:rowOff>73642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9D3A826-B142-4974-A3EC-83238B109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66560"/>
          <a:ext cx="5554980" cy="318260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24</xdr:row>
      <xdr:rowOff>1</xdr:rowOff>
    </xdr:from>
    <xdr:to>
      <xdr:col>15</xdr:col>
      <xdr:colOff>15240</xdr:colOff>
      <xdr:row>41</xdr:row>
      <xdr:rowOff>57983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CDAA8666-B43D-47BA-ACD6-6E3D98E88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9841" y="4396741"/>
          <a:ext cx="5562599" cy="31669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15</xdr:col>
      <xdr:colOff>7620</xdr:colOff>
      <xdr:row>59</xdr:row>
      <xdr:rowOff>72794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D27CC71-4615-4B1C-85C3-F8657194B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9840" y="6766560"/>
          <a:ext cx="5554980" cy="3181754"/>
        </a:xfrm>
        <a:prstGeom prst="rect">
          <a:avLst/>
        </a:prstGeom>
      </xdr:spPr>
    </xdr:pic>
    <xdr:clientData/>
  </xdr:twoCellAnchor>
  <xdr:twoCellAnchor editAs="oneCell">
    <xdr:from>
      <xdr:col>7</xdr:col>
      <xdr:colOff>792479</xdr:colOff>
      <xdr:row>60</xdr:row>
      <xdr:rowOff>0</xdr:rowOff>
    </xdr:from>
    <xdr:to>
      <xdr:col>15</xdr:col>
      <xdr:colOff>7270</xdr:colOff>
      <xdr:row>77</xdr:row>
      <xdr:rowOff>60960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4CEFE585-231A-4072-B9FC-3DFFE03B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39839" y="10058400"/>
          <a:ext cx="5554631" cy="31699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1</xdr:rowOff>
    </xdr:from>
    <xdr:to>
      <xdr:col>23</xdr:col>
      <xdr:colOff>0</xdr:colOff>
      <xdr:row>41</xdr:row>
      <xdr:rowOff>36093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16ED82BC-924C-498C-9962-5552E6CC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79680" y="3474721"/>
          <a:ext cx="5547360" cy="31450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23</xdr:col>
      <xdr:colOff>0</xdr:colOff>
      <xdr:row>59</xdr:row>
      <xdr:rowOff>53499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10A5A65C-6E59-4A2E-9A7E-674256191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79680" y="6766560"/>
          <a:ext cx="5547360" cy="31624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1</xdr:rowOff>
    </xdr:from>
    <xdr:to>
      <xdr:col>30</xdr:col>
      <xdr:colOff>784860</xdr:colOff>
      <xdr:row>41</xdr:row>
      <xdr:rowOff>30033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9C8EE08-ADBC-4105-AAE7-3E25F6779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9520" y="3474721"/>
          <a:ext cx="5539740" cy="313899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31</xdr:col>
      <xdr:colOff>0</xdr:colOff>
      <xdr:row>59</xdr:row>
      <xdr:rowOff>56811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E939CDDA-DAA7-4C4B-83DE-89E67F54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9520" y="6766560"/>
          <a:ext cx="5547360" cy="31657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60</xdr:row>
      <xdr:rowOff>1</xdr:rowOff>
    </xdr:from>
    <xdr:to>
      <xdr:col>31</xdr:col>
      <xdr:colOff>0</xdr:colOff>
      <xdr:row>77</xdr:row>
      <xdr:rowOff>45195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B64B817E-8315-4748-A5C5-F78758C7B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9520" y="10058401"/>
          <a:ext cx="5547360" cy="315415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15240</xdr:rowOff>
    </xdr:from>
    <xdr:to>
      <xdr:col>2</xdr:col>
      <xdr:colOff>259080</xdr:colOff>
      <xdr:row>28</xdr:row>
      <xdr:rowOff>41563</xdr:rowOff>
    </xdr:to>
    <xdr:sp macro="" textlink="$A$2">
      <xdr:nvSpPr>
        <xdr:cNvPr id="157" name="Rectangle 156">
          <a:extLst>
            <a:ext uri="{FF2B5EF4-FFF2-40B4-BE49-F238E27FC236}">
              <a16:creationId xmlns:a16="http://schemas.microsoft.com/office/drawing/2014/main" id="{BAB9A22F-6361-4A3C-ABB1-20EA2F45C412}"/>
            </a:ext>
          </a:extLst>
        </xdr:cNvPr>
        <xdr:cNvSpPr/>
      </xdr:nvSpPr>
      <xdr:spPr>
        <a:xfrm>
          <a:off x="0" y="4453313"/>
          <a:ext cx="1847735" cy="76523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3C8DF9-52C0-4BCF-8CEE-D3C7809C87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26</xdr:row>
      <xdr:rowOff>37388</xdr:rowOff>
    </xdr:from>
    <xdr:to>
      <xdr:col>4</xdr:col>
      <xdr:colOff>160020</xdr:colOff>
      <xdr:row>27</xdr:row>
      <xdr:rowOff>9164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7CAC57CE-BF0E-4E0B-8F82-DD2FF4B90E05}"/>
            </a:ext>
          </a:extLst>
        </xdr:cNvPr>
        <xdr:cNvSpPr/>
      </xdr:nvSpPr>
      <xdr:spPr>
        <a:xfrm>
          <a:off x="2282075" y="4844915"/>
          <a:ext cx="1055254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28</xdr:row>
      <xdr:rowOff>64655</xdr:rowOff>
    </xdr:from>
    <xdr:to>
      <xdr:col>2</xdr:col>
      <xdr:colOff>259080</xdr:colOff>
      <xdr:row>32</xdr:row>
      <xdr:rowOff>87746</xdr:rowOff>
    </xdr:to>
    <xdr:sp macro="" textlink="$A$3">
      <xdr:nvSpPr>
        <xdr:cNvPr id="159" name="Rectangle 158">
          <a:extLst>
            <a:ext uri="{FF2B5EF4-FFF2-40B4-BE49-F238E27FC236}">
              <a16:creationId xmlns:a16="http://schemas.microsoft.com/office/drawing/2014/main" id="{4FD99885-7CFF-4B35-AE3E-8C891705BE06}"/>
            </a:ext>
          </a:extLst>
        </xdr:cNvPr>
        <xdr:cNvSpPr/>
      </xdr:nvSpPr>
      <xdr:spPr>
        <a:xfrm>
          <a:off x="0" y="5241637"/>
          <a:ext cx="1847735" cy="7620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4AC59C8-4690-445C-AB41-B25506C4875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30</xdr:row>
      <xdr:rowOff>115204</xdr:rowOff>
    </xdr:from>
    <xdr:to>
      <xdr:col>4</xdr:col>
      <xdr:colOff>160020</xdr:colOff>
      <xdr:row>31</xdr:row>
      <xdr:rowOff>86980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8CB81073-40D4-4D06-99AC-1E681959E7AC}"/>
            </a:ext>
          </a:extLst>
        </xdr:cNvPr>
        <xdr:cNvSpPr/>
      </xdr:nvSpPr>
      <xdr:spPr>
        <a:xfrm>
          <a:off x="2278380" y="5609224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32</xdr:row>
      <xdr:rowOff>138546</xdr:rowOff>
    </xdr:from>
    <xdr:to>
      <xdr:col>2</xdr:col>
      <xdr:colOff>259080</xdr:colOff>
      <xdr:row>36</xdr:row>
      <xdr:rowOff>152400</xdr:rowOff>
    </xdr:to>
    <xdr:sp macro="" textlink="$A$4">
      <xdr:nvSpPr>
        <xdr:cNvPr id="161" name="Rectangle 160">
          <a:extLst>
            <a:ext uri="{FF2B5EF4-FFF2-40B4-BE49-F238E27FC236}">
              <a16:creationId xmlns:a16="http://schemas.microsoft.com/office/drawing/2014/main" id="{F6265A48-2362-49E9-9E55-CA0887DD54A7}"/>
            </a:ext>
          </a:extLst>
        </xdr:cNvPr>
        <xdr:cNvSpPr/>
      </xdr:nvSpPr>
      <xdr:spPr>
        <a:xfrm>
          <a:off x="0" y="6054437"/>
          <a:ext cx="1847735" cy="75276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3A2D8DC-65EF-48C8-ADE2-1C8611166F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34</xdr:row>
      <xdr:rowOff>179166</xdr:rowOff>
    </xdr:from>
    <xdr:to>
      <xdr:col>4</xdr:col>
      <xdr:colOff>160020</xdr:colOff>
      <xdr:row>35</xdr:row>
      <xdr:rowOff>152789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67EAB5F0-1E06-4410-9BF8-704705281055}"/>
            </a:ext>
          </a:extLst>
        </xdr:cNvPr>
        <xdr:cNvSpPr/>
      </xdr:nvSpPr>
      <xdr:spPr>
        <a:xfrm>
          <a:off x="2278380" y="6404706"/>
          <a:ext cx="105156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37</xdr:row>
      <xdr:rowOff>27708</xdr:rowOff>
    </xdr:from>
    <xdr:to>
      <xdr:col>2</xdr:col>
      <xdr:colOff>259080</xdr:colOff>
      <xdr:row>41</xdr:row>
      <xdr:rowOff>64654</xdr:rowOff>
    </xdr:to>
    <xdr:sp macro="" textlink="$A$5">
      <xdr:nvSpPr>
        <xdr:cNvPr id="163" name="Rectangle 162">
          <a:extLst>
            <a:ext uri="{FF2B5EF4-FFF2-40B4-BE49-F238E27FC236}">
              <a16:creationId xmlns:a16="http://schemas.microsoft.com/office/drawing/2014/main" id="{4F1DA534-5F8F-40C1-9DC0-00864DFE0986}"/>
            </a:ext>
          </a:extLst>
        </xdr:cNvPr>
        <xdr:cNvSpPr/>
      </xdr:nvSpPr>
      <xdr:spPr>
        <a:xfrm>
          <a:off x="0" y="6867235"/>
          <a:ext cx="1847735" cy="77585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D41CDCA-1702-47C2-8765-CC6BE5417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39</xdr:row>
      <xdr:rowOff>84724</xdr:rowOff>
    </xdr:from>
    <xdr:to>
      <xdr:col>4</xdr:col>
      <xdr:colOff>160020</xdr:colOff>
      <xdr:row>40</xdr:row>
      <xdr:rowOff>56500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3EC16CDE-6869-48DC-A0D3-46EB851668C4}"/>
            </a:ext>
          </a:extLst>
        </xdr:cNvPr>
        <xdr:cNvSpPr/>
      </xdr:nvSpPr>
      <xdr:spPr>
        <a:xfrm>
          <a:off x="2282075" y="7293706"/>
          <a:ext cx="1055254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42</xdr:row>
      <xdr:rowOff>13252</xdr:rowOff>
    </xdr:from>
    <xdr:to>
      <xdr:col>2</xdr:col>
      <xdr:colOff>259080</xdr:colOff>
      <xdr:row>46</xdr:row>
      <xdr:rowOff>39574</xdr:rowOff>
    </xdr:to>
    <xdr:sp macro="" textlink="$A$5">
      <xdr:nvSpPr>
        <xdr:cNvPr id="173" name="Rectangle 172">
          <a:extLst>
            <a:ext uri="{FF2B5EF4-FFF2-40B4-BE49-F238E27FC236}">
              <a16:creationId xmlns:a16="http://schemas.microsoft.com/office/drawing/2014/main" id="{A8C82E92-CE9F-4994-8DFB-AAD05C634BFE}"/>
            </a:ext>
          </a:extLst>
        </xdr:cNvPr>
        <xdr:cNvSpPr/>
      </xdr:nvSpPr>
      <xdr:spPr>
        <a:xfrm>
          <a:off x="0" y="7812156"/>
          <a:ext cx="1849341" cy="7684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14F6FA8-3A96-4716-BC45-2A507F93D02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44</xdr:row>
      <xdr:rowOff>55277</xdr:rowOff>
    </xdr:from>
    <xdr:to>
      <xdr:col>4</xdr:col>
      <xdr:colOff>160020</xdr:colOff>
      <xdr:row>45</xdr:row>
      <xdr:rowOff>27053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CE7DF15E-35BC-4DC2-BE86-4746E05C473A}"/>
            </a:ext>
          </a:extLst>
        </xdr:cNvPr>
        <xdr:cNvSpPr/>
      </xdr:nvSpPr>
      <xdr:spPr>
        <a:xfrm>
          <a:off x="2283681" y="8225242"/>
          <a:ext cx="1056861" cy="1573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46</xdr:row>
      <xdr:rowOff>62666</xdr:rowOff>
    </xdr:from>
    <xdr:to>
      <xdr:col>2</xdr:col>
      <xdr:colOff>259080</xdr:colOff>
      <xdr:row>50</xdr:row>
      <xdr:rowOff>85757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13F9D2F3-6D17-4F8F-B097-4D5A1E14EF75}"/>
            </a:ext>
          </a:extLst>
        </xdr:cNvPr>
        <xdr:cNvSpPr/>
      </xdr:nvSpPr>
      <xdr:spPr>
        <a:xfrm>
          <a:off x="0" y="8603692"/>
          <a:ext cx="1849341" cy="7652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693420</xdr:colOff>
      <xdr:row>48</xdr:row>
      <xdr:rowOff>127461</xdr:rowOff>
    </xdr:from>
    <xdr:to>
      <xdr:col>4</xdr:col>
      <xdr:colOff>160020</xdr:colOff>
      <xdr:row>49</xdr:row>
      <xdr:rowOff>99238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C7F4A8E6-89EE-44D4-BF39-274D42587B64}"/>
            </a:ext>
          </a:extLst>
        </xdr:cNvPr>
        <xdr:cNvSpPr/>
      </xdr:nvSpPr>
      <xdr:spPr>
        <a:xfrm>
          <a:off x="2283681" y="9039548"/>
          <a:ext cx="1056861" cy="1573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50</xdr:row>
      <xdr:rowOff>136557</xdr:rowOff>
    </xdr:from>
    <xdr:to>
      <xdr:col>2</xdr:col>
      <xdr:colOff>259080</xdr:colOff>
      <xdr:row>54</xdr:row>
      <xdr:rowOff>150411</xdr:rowOff>
    </xdr:to>
    <xdr:sp macro="" textlink="$A$6">
      <xdr:nvSpPr>
        <xdr:cNvPr id="177" name="Rectangle 176">
          <a:extLst>
            <a:ext uri="{FF2B5EF4-FFF2-40B4-BE49-F238E27FC236}">
              <a16:creationId xmlns:a16="http://schemas.microsoft.com/office/drawing/2014/main" id="{A20F83BA-69EF-40B5-93DE-889334942383}"/>
            </a:ext>
          </a:extLst>
        </xdr:cNvPr>
        <xdr:cNvSpPr/>
      </xdr:nvSpPr>
      <xdr:spPr>
        <a:xfrm>
          <a:off x="0" y="9419705"/>
          <a:ext cx="1849341" cy="75597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2C0617F-7C7C-4B81-B6B4-B2A2CC597A9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53</xdr:row>
      <xdr:rowOff>22789</xdr:rowOff>
    </xdr:from>
    <xdr:to>
      <xdr:col>4</xdr:col>
      <xdr:colOff>160020</xdr:colOff>
      <xdr:row>53</xdr:row>
      <xdr:rowOff>179292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EBB4544-7DCD-4790-B153-8823677AFC88}"/>
            </a:ext>
          </a:extLst>
        </xdr:cNvPr>
        <xdr:cNvSpPr/>
      </xdr:nvSpPr>
      <xdr:spPr>
        <a:xfrm>
          <a:off x="2283681" y="9862528"/>
          <a:ext cx="1056861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55</xdr:row>
      <xdr:rowOff>25719</xdr:rowOff>
    </xdr:from>
    <xdr:to>
      <xdr:col>2</xdr:col>
      <xdr:colOff>259080</xdr:colOff>
      <xdr:row>59</xdr:row>
      <xdr:rowOff>62665</xdr:rowOff>
    </xdr:to>
    <xdr:sp macro="" textlink="$A$7">
      <xdr:nvSpPr>
        <xdr:cNvPr id="179" name="Rectangle 178">
          <a:extLst>
            <a:ext uri="{FF2B5EF4-FFF2-40B4-BE49-F238E27FC236}">
              <a16:creationId xmlns:a16="http://schemas.microsoft.com/office/drawing/2014/main" id="{4C29B16A-3086-434A-A111-949FFCA384B1}"/>
            </a:ext>
          </a:extLst>
        </xdr:cNvPr>
        <xdr:cNvSpPr/>
      </xdr:nvSpPr>
      <xdr:spPr>
        <a:xfrm>
          <a:off x="0" y="10236519"/>
          <a:ext cx="1849341" cy="77906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032C944-9922-4005-9474-3A78BD79334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57</xdr:row>
      <xdr:rowOff>82735</xdr:rowOff>
    </xdr:from>
    <xdr:to>
      <xdr:col>4</xdr:col>
      <xdr:colOff>160020</xdr:colOff>
      <xdr:row>58</xdr:row>
      <xdr:rowOff>54511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A9444689-D50B-4E86-A243-24D11AF40987}"/>
            </a:ext>
          </a:extLst>
        </xdr:cNvPr>
        <xdr:cNvSpPr/>
      </xdr:nvSpPr>
      <xdr:spPr>
        <a:xfrm>
          <a:off x="2283681" y="10664596"/>
          <a:ext cx="1056861" cy="1573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24</xdr:row>
      <xdr:rowOff>15240</xdr:rowOff>
    </xdr:from>
    <xdr:to>
      <xdr:col>10</xdr:col>
      <xdr:colOff>267316</xdr:colOff>
      <xdr:row>28</xdr:row>
      <xdr:rowOff>25328</xdr:rowOff>
    </xdr:to>
    <xdr:sp macro="" textlink="$I$2">
      <xdr:nvSpPr>
        <xdr:cNvPr id="67" name="Rectangle 66">
          <a:extLst>
            <a:ext uri="{FF2B5EF4-FFF2-40B4-BE49-F238E27FC236}">
              <a16:creationId xmlns:a16="http://schemas.microsoft.com/office/drawing/2014/main" id="{63285DBD-5B76-42D7-80DD-11F36C1231AF}"/>
            </a:ext>
          </a:extLst>
        </xdr:cNvPr>
        <xdr:cNvSpPr/>
      </xdr:nvSpPr>
      <xdr:spPr>
        <a:xfrm>
          <a:off x="6347460" y="4411980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61A6F4-BB7A-4BD8-8374-C5ED8D84511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26</xdr:row>
      <xdr:rowOff>50565</xdr:rowOff>
    </xdr:from>
    <xdr:to>
      <xdr:col>12</xdr:col>
      <xdr:colOff>168872</xdr:colOff>
      <xdr:row>27</xdr:row>
      <xdr:rowOff>24188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B2895B4A-4A57-438C-8E63-9C8E4250CF94}"/>
            </a:ext>
          </a:extLst>
        </xdr:cNvPr>
        <xdr:cNvSpPr/>
      </xdr:nvSpPr>
      <xdr:spPr>
        <a:xfrm>
          <a:off x="8626456" y="4813065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28</xdr:row>
      <xdr:rowOff>85222</xdr:rowOff>
    </xdr:from>
    <xdr:to>
      <xdr:col>10</xdr:col>
      <xdr:colOff>267316</xdr:colOff>
      <xdr:row>32</xdr:row>
      <xdr:rowOff>95309</xdr:rowOff>
    </xdr:to>
    <xdr:sp macro="" textlink="$I$3">
      <xdr:nvSpPr>
        <xdr:cNvPr id="69" name="Rectangle 68">
          <a:extLst>
            <a:ext uri="{FF2B5EF4-FFF2-40B4-BE49-F238E27FC236}">
              <a16:creationId xmlns:a16="http://schemas.microsoft.com/office/drawing/2014/main" id="{8F8C5F15-027A-498B-8E7B-47FFFD8433B7}"/>
            </a:ext>
          </a:extLst>
        </xdr:cNvPr>
        <xdr:cNvSpPr/>
      </xdr:nvSpPr>
      <xdr:spPr>
        <a:xfrm>
          <a:off x="6347460" y="5213482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95A4B0-B048-4E05-A291-C52C1FD55DB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30</xdr:row>
      <xdr:rowOff>118914</xdr:rowOff>
    </xdr:from>
    <xdr:to>
      <xdr:col>12</xdr:col>
      <xdr:colOff>168872</xdr:colOff>
      <xdr:row>31</xdr:row>
      <xdr:rowOff>92537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93996E62-0A4E-4C67-80D4-E1FFB5EFA2D1}"/>
            </a:ext>
          </a:extLst>
        </xdr:cNvPr>
        <xdr:cNvSpPr/>
      </xdr:nvSpPr>
      <xdr:spPr>
        <a:xfrm>
          <a:off x="8626456" y="561293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32</xdr:row>
      <xdr:rowOff>168811</xdr:rowOff>
    </xdr:from>
    <xdr:to>
      <xdr:col>10</xdr:col>
      <xdr:colOff>267316</xdr:colOff>
      <xdr:row>36</xdr:row>
      <xdr:rowOff>178898</xdr:rowOff>
    </xdr:to>
    <xdr:sp macro="" textlink="$I$4">
      <xdr:nvSpPr>
        <xdr:cNvPr id="71" name="Rectangle 70">
          <a:extLst>
            <a:ext uri="{FF2B5EF4-FFF2-40B4-BE49-F238E27FC236}">
              <a16:creationId xmlns:a16="http://schemas.microsoft.com/office/drawing/2014/main" id="{67A59CB9-E6AC-4E08-908D-495B48FD1B19}"/>
            </a:ext>
          </a:extLst>
        </xdr:cNvPr>
        <xdr:cNvSpPr/>
      </xdr:nvSpPr>
      <xdr:spPr>
        <a:xfrm>
          <a:off x="6347460" y="602859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9132B9A-AA39-4B4F-9B9A-BD11D3A9991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35</xdr:row>
      <xdr:rowOff>21470</xdr:rowOff>
    </xdr:from>
    <xdr:to>
      <xdr:col>12</xdr:col>
      <xdr:colOff>168872</xdr:colOff>
      <xdr:row>35</xdr:row>
      <xdr:rowOff>176942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9F8B066A-1A61-4572-BE3B-DF35D286115F}"/>
            </a:ext>
          </a:extLst>
        </xdr:cNvPr>
        <xdr:cNvSpPr/>
      </xdr:nvSpPr>
      <xdr:spPr>
        <a:xfrm>
          <a:off x="8626456" y="642989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37</xdr:row>
      <xdr:rowOff>16997</xdr:rowOff>
    </xdr:from>
    <xdr:to>
      <xdr:col>10</xdr:col>
      <xdr:colOff>267316</xdr:colOff>
      <xdr:row>41</xdr:row>
      <xdr:rowOff>27083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93E6CF35-5703-460C-BB30-99C5A6F05AAD}"/>
            </a:ext>
          </a:extLst>
        </xdr:cNvPr>
        <xdr:cNvSpPr/>
      </xdr:nvSpPr>
      <xdr:spPr>
        <a:xfrm>
          <a:off x="6347460" y="6791177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39</xdr:row>
      <xdr:rowOff>97440</xdr:rowOff>
    </xdr:from>
    <xdr:to>
      <xdr:col>12</xdr:col>
      <xdr:colOff>168872</xdr:colOff>
      <xdr:row>40</xdr:row>
      <xdr:rowOff>71063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28E5C8CF-CAAB-480D-A9E2-FB0B6143C6E6}"/>
            </a:ext>
          </a:extLst>
        </xdr:cNvPr>
        <xdr:cNvSpPr/>
      </xdr:nvSpPr>
      <xdr:spPr>
        <a:xfrm>
          <a:off x="8626456" y="7237380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42</xdr:row>
      <xdr:rowOff>42503</xdr:rowOff>
    </xdr:from>
    <xdr:to>
      <xdr:col>10</xdr:col>
      <xdr:colOff>267316</xdr:colOff>
      <xdr:row>46</xdr:row>
      <xdr:rowOff>52590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AEF30696-E6BF-45DA-9D6A-CFF6B3A50DB6}"/>
            </a:ext>
          </a:extLst>
        </xdr:cNvPr>
        <xdr:cNvSpPr/>
      </xdr:nvSpPr>
      <xdr:spPr>
        <a:xfrm>
          <a:off x="6347460" y="7731083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701656</xdr:colOff>
      <xdr:row>44</xdr:row>
      <xdr:rowOff>57416</xdr:rowOff>
    </xdr:from>
    <xdr:to>
      <xdr:col>12</xdr:col>
      <xdr:colOff>168872</xdr:colOff>
      <xdr:row>45</xdr:row>
      <xdr:rowOff>30008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2F16347A-43CE-4A4C-ACD9-4D94CF20D470}"/>
            </a:ext>
          </a:extLst>
        </xdr:cNvPr>
        <xdr:cNvSpPr/>
      </xdr:nvSpPr>
      <xdr:spPr>
        <a:xfrm>
          <a:off x="8626456" y="8111756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46</xdr:row>
      <xdr:rowOff>110852</xdr:rowOff>
    </xdr:from>
    <xdr:to>
      <xdr:col>10</xdr:col>
      <xdr:colOff>267316</xdr:colOff>
      <xdr:row>50</xdr:row>
      <xdr:rowOff>120940</xdr:rowOff>
    </xdr:to>
    <xdr:sp macro="" textlink="$I$5">
      <xdr:nvSpPr>
        <xdr:cNvPr id="77" name="Rectangle 76">
          <a:extLst>
            <a:ext uri="{FF2B5EF4-FFF2-40B4-BE49-F238E27FC236}">
              <a16:creationId xmlns:a16="http://schemas.microsoft.com/office/drawing/2014/main" id="{AB8BF9B6-778C-4102-A207-7279DE128854}"/>
            </a:ext>
          </a:extLst>
        </xdr:cNvPr>
        <xdr:cNvSpPr/>
      </xdr:nvSpPr>
      <xdr:spPr>
        <a:xfrm>
          <a:off x="6347460" y="8530952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B8AC1B6-31B9-4803-9A45-F818FA346DC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48</xdr:row>
      <xdr:rowOff>139373</xdr:rowOff>
    </xdr:from>
    <xdr:to>
      <xdr:col>12</xdr:col>
      <xdr:colOff>168872</xdr:colOff>
      <xdr:row>49</xdr:row>
      <xdr:rowOff>112996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5DBCBFF4-BEC6-47C8-8A06-93D71C85A989}"/>
            </a:ext>
          </a:extLst>
        </xdr:cNvPr>
        <xdr:cNvSpPr/>
      </xdr:nvSpPr>
      <xdr:spPr>
        <a:xfrm>
          <a:off x="8626456" y="892523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50</xdr:row>
      <xdr:rowOff>179202</xdr:rowOff>
    </xdr:from>
    <xdr:to>
      <xdr:col>10</xdr:col>
      <xdr:colOff>267316</xdr:colOff>
      <xdr:row>55</xdr:row>
      <xdr:rowOff>6409</xdr:rowOff>
    </xdr:to>
    <xdr:sp macro="" textlink="$I$6">
      <xdr:nvSpPr>
        <xdr:cNvPr id="79" name="Rectangle 78">
          <a:extLst>
            <a:ext uri="{FF2B5EF4-FFF2-40B4-BE49-F238E27FC236}">
              <a16:creationId xmlns:a16="http://schemas.microsoft.com/office/drawing/2014/main" id="{EFC899CC-8880-41DE-9899-82BCFE73D4DA}"/>
            </a:ext>
          </a:extLst>
        </xdr:cNvPr>
        <xdr:cNvSpPr/>
      </xdr:nvSpPr>
      <xdr:spPr>
        <a:xfrm>
          <a:off x="6347460" y="9330822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E59E9A4-0201-4A50-BE9C-3E50C963B4A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701656</xdr:colOff>
      <xdr:row>53</xdr:row>
      <xdr:rowOff>30830</xdr:rowOff>
    </xdr:from>
    <xdr:to>
      <xdr:col>12</xdr:col>
      <xdr:colOff>168872</xdr:colOff>
      <xdr:row>54</xdr:row>
      <xdr:rowOff>3637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A0ABA2F5-9CF7-4226-924C-2D0D7DD31903}"/>
            </a:ext>
          </a:extLst>
        </xdr:cNvPr>
        <xdr:cNvSpPr/>
      </xdr:nvSpPr>
      <xdr:spPr>
        <a:xfrm>
          <a:off x="8626456" y="9731090"/>
          <a:ext cx="1052176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55</xdr:row>
      <xdr:rowOff>42627</xdr:rowOff>
    </xdr:from>
    <xdr:to>
      <xdr:col>10</xdr:col>
      <xdr:colOff>267316</xdr:colOff>
      <xdr:row>59</xdr:row>
      <xdr:rowOff>52714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79CA22A9-D6C4-4BCE-B3A9-3B79E01FF5D0}"/>
            </a:ext>
          </a:extLst>
        </xdr:cNvPr>
        <xdr:cNvSpPr/>
      </xdr:nvSpPr>
      <xdr:spPr>
        <a:xfrm>
          <a:off x="6347460" y="10108647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701656</xdr:colOff>
      <xdr:row>57</xdr:row>
      <xdr:rowOff>101026</xdr:rowOff>
    </xdr:from>
    <xdr:to>
      <xdr:col>12</xdr:col>
      <xdr:colOff>168872</xdr:colOff>
      <xdr:row>58</xdr:row>
      <xdr:rowOff>74650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B782050C-A007-496C-912B-709F5F3B49F1}"/>
            </a:ext>
          </a:extLst>
        </xdr:cNvPr>
        <xdr:cNvSpPr/>
      </xdr:nvSpPr>
      <xdr:spPr>
        <a:xfrm>
          <a:off x="8626456" y="10532806"/>
          <a:ext cx="1052176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60</xdr:row>
      <xdr:rowOff>19150</xdr:rowOff>
    </xdr:from>
    <xdr:to>
      <xdr:col>10</xdr:col>
      <xdr:colOff>267316</xdr:colOff>
      <xdr:row>64</xdr:row>
      <xdr:rowOff>29237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59D0AD47-110B-4593-8E40-0A6FF8606D65}"/>
            </a:ext>
          </a:extLst>
        </xdr:cNvPr>
        <xdr:cNvSpPr/>
      </xdr:nvSpPr>
      <xdr:spPr>
        <a:xfrm>
          <a:off x="6347460" y="1099957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701656</xdr:colOff>
      <xdr:row>62</xdr:row>
      <xdr:rowOff>61279</xdr:rowOff>
    </xdr:from>
    <xdr:to>
      <xdr:col>12</xdr:col>
      <xdr:colOff>168872</xdr:colOff>
      <xdr:row>63</xdr:row>
      <xdr:rowOff>34902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41A897D2-3A0C-40D9-94F9-4A2D424429B9}"/>
            </a:ext>
          </a:extLst>
        </xdr:cNvPr>
        <xdr:cNvSpPr/>
      </xdr:nvSpPr>
      <xdr:spPr>
        <a:xfrm>
          <a:off x="8626456" y="11407459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64</xdr:row>
      <xdr:rowOff>106003</xdr:rowOff>
    </xdr:from>
    <xdr:to>
      <xdr:col>10</xdr:col>
      <xdr:colOff>267316</xdr:colOff>
      <xdr:row>68</xdr:row>
      <xdr:rowOff>116090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C388EA34-CFBB-463A-9A58-2DADFDC7C55D}"/>
            </a:ext>
          </a:extLst>
        </xdr:cNvPr>
        <xdr:cNvSpPr/>
      </xdr:nvSpPr>
      <xdr:spPr>
        <a:xfrm>
          <a:off x="6347460" y="11817943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ea typeface="+mn-ea"/>
            </a:rPr>
            <a:t> </a:t>
          </a:r>
        </a:p>
      </xdr:txBody>
    </xdr:sp>
    <xdr:clientData/>
  </xdr:twoCellAnchor>
  <xdr:twoCellAnchor>
    <xdr:from>
      <xdr:col>10</xdr:col>
      <xdr:colOff>701656</xdr:colOff>
      <xdr:row>66</xdr:row>
      <xdr:rowOff>120376</xdr:rowOff>
    </xdr:from>
    <xdr:to>
      <xdr:col>12</xdr:col>
      <xdr:colOff>168872</xdr:colOff>
      <xdr:row>67</xdr:row>
      <xdr:rowOff>93999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33D5187-86D9-4158-9FC7-239D2298C17A}"/>
            </a:ext>
          </a:extLst>
        </xdr:cNvPr>
        <xdr:cNvSpPr/>
      </xdr:nvSpPr>
      <xdr:spPr>
        <a:xfrm>
          <a:off x="8626456" y="12198076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68</xdr:row>
      <xdr:rowOff>166732</xdr:rowOff>
    </xdr:from>
    <xdr:to>
      <xdr:col>10</xdr:col>
      <xdr:colOff>267316</xdr:colOff>
      <xdr:row>72</xdr:row>
      <xdr:rowOff>176820</xdr:rowOff>
    </xdr:to>
    <xdr:sp macro="" textlink="$I$7">
      <xdr:nvSpPr>
        <xdr:cNvPr id="87" name="Rectangle 86">
          <a:extLst>
            <a:ext uri="{FF2B5EF4-FFF2-40B4-BE49-F238E27FC236}">
              <a16:creationId xmlns:a16="http://schemas.microsoft.com/office/drawing/2014/main" id="{897B3237-9F8F-4446-ABF1-D334D9272188}"/>
            </a:ext>
          </a:extLst>
        </xdr:cNvPr>
        <xdr:cNvSpPr/>
      </xdr:nvSpPr>
      <xdr:spPr>
        <a:xfrm>
          <a:off x="6347460" y="12610192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9073CD1-225F-419B-8450-9702C60B13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71</xdr:row>
      <xdr:rowOff>21300</xdr:rowOff>
    </xdr:from>
    <xdr:to>
      <xdr:col>12</xdr:col>
      <xdr:colOff>168872</xdr:colOff>
      <xdr:row>71</xdr:row>
      <xdr:rowOff>176772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95D697EF-AE62-4CFC-B408-6698370FD8F7}"/>
            </a:ext>
          </a:extLst>
        </xdr:cNvPr>
        <xdr:cNvSpPr/>
      </xdr:nvSpPr>
      <xdr:spPr>
        <a:xfrm>
          <a:off x="8626456" y="1301340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15240</xdr:colOff>
      <xdr:row>73</xdr:row>
      <xdr:rowOff>37192</xdr:rowOff>
    </xdr:from>
    <xdr:to>
      <xdr:col>10</xdr:col>
      <xdr:colOff>274936</xdr:colOff>
      <xdr:row>77</xdr:row>
      <xdr:rowOff>47280</xdr:rowOff>
    </xdr:to>
    <xdr:sp macro="" textlink="$I$8">
      <xdr:nvSpPr>
        <xdr:cNvPr id="89" name="Rectangle 88">
          <a:extLst>
            <a:ext uri="{FF2B5EF4-FFF2-40B4-BE49-F238E27FC236}">
              <a16:creationId xmlns:a16="http://schemas.microsoft.com/office/drawing/2014/main" id="{90B2782E-C657-4CE4-B2E1-3BCAAC40448A}"/>
            </a:ext>
          </a:extLst>
        </xdr:cNvPr>
        <xdr:cNvSpPr/>
      </xdr:nvSpPr>
      <xdr:spPr>
        <a:xfrm>
          <a:off x="6355080" y="13395052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84112F8-F771-4754-9FBB-2048A43D19B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75</xdr:row>
      <xdr:rowOff>97500</xdr:rowOff>
    </xdr:from>
    <xdr:to>
      <xdr:col>12</xdr:col>
      <xdr:colOff>168872</xdr:colOff>
      <xdr:row>76</xdr:row>
      <xdr:rowOff>70092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30C306DB-22FF-4AC1-A274-4A34A7CDFCA9}"/>
            </a:ext>
          </a:extLst>
        </xdr:cNvPr>
        <xdr:cNvSpPr/>
      </xdr:nvSpPr>
      <xdr:spPr>
        <a:xfrm>
          <a:off x="8626456" y="1382112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24</xdr:row>
      <xdr:rowOff>15240</xdr:rowOff>
    </xdr:from>
    <xdr:to>
      <xdr:col>18</xdr:col>
      <xdr:colOff>267316</xdr:colOff>
      <xdr:row>28</xdr:row>
      <xdr:rowOff>25326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A83DCC9D-2455-4FAA-9967-10AF9E9E3992}"/>
            </a:ext>
          </a:extLst>
        </xdr:cNvPr>
        <xdr:cNvSpPr/>
      </xdr:nvSpPr>
      <xdr:spPr>
        <a:xfrm>
          <a:off x="12687300" y="44119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701656</xdr:colOff>
      <xdr:row>26</xdr:row>
      <xdr:rowOff>49963</xdr:rowOff>
    </xdr:from>
    <xdr:to>
      <xdr:col>20</xdr:col>
      <xdr:colOff>168872</xdr:colOff>
      <xdr:row>27</xdr:row>
      <xdr:rowOff>23586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1DDEBE2A-6870-411D-94A6-C4801F8B942B}"/>
            </a:ext>
          </a:extLst>
        </xdr:cNvPr>
        <xdr:cNvSpPr/>
      </xdr:nvSpPr>
      <xdr:spPr>
        <a:xfrm>
          <a:off x="14966296" y="481246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28</xdr:row>
      <xdr:rowOff>60960</xdr:rowOff>
    </xdr:from>
    <xdr:to>
      <xdr:col>18</xdr:col>
      <xdr:colOff>267316</xdr:colOff>
      <xdr:row>32</xdr:row>
      <xdr:rowOff>71046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897FB749-A7CF-41AC-A324-8FB28885317B}"/>
            </a:ext>
          </a:extLst>
        </xdr:cNvPr>
        <xdr:cNvSpPr/>
      </xdr:nvSpPr>
      <xdr:spPr>
        <a:xfrm>
          <a:off x="12687300" y="518922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701656</xdr:colOff>
      <xdr:row>30</xdr:row>
      <xdr:rowOff>103303</xdr:rowOff>
    </xdr:from>
    <xdr:to>
      <xdr:col>20</xdr:col>
      <xdr:colOff>168872</xdr:colOff>
      <xdr:row>31</xdr:row>
      <xdr:rowOff>76926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4FCAD1C0-95D2-4772-AF6B-8CF334B22CE4}"/>
            </a:ext>
          </a:extLst>
        </xdr:cNvPr>
        <xdr:cNvSpPr/>
      </xdr:nvSpPr>
      <xdr:spPr>
        <a:xfrm>
          <a:off x="14966296" y="559732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32</xdr:row>
      <xdr:rowOff>114300</xdr:rowOff>
    </xdr:from>
    <xdr:to>
      <xdr:col>18</xdr:col>
      <xdr:colOff>267316</xdr:colOff>
      <xdr:row>36</xdr:row>
      <xdr:rowOff>124386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FC7C759-CF9C-4FDE-8E6A-DE35BD6FBC49}"/>
            </a:ext>
          </a:extLst>
        </xdr:cNvPr>
        <xdr:cNvSpPr/>
      </xdr:nvSpPr>
      <xdr:spPr>
        <a:xfrm>
          <a:off x="12687300" y="59740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701656</xdr:colOff>
      <xdr:row>35</xdr:row>
      <xdr:rowOff>4243</xdr:rowOff>
    </xdr:from>
    <xdr:to>
      <xdr:col>20</xdr:col>
      <xdr:colOff>168872</xdr:colOff>
      <xdr:row>35</xdr:row>
      <xdr:rowOff>160746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C1C85E3-D079-4E37-A1C4-2310B833FAAE}"/>
            </a:ext>
          </a:extLst>
        </xdr:cNvPr>
        <xdr:cNvSpPr/>
      </xdr:nvSpPr>
      <xdr:spPr>
        <a:xfrm>
          <a:off x="14966296" y="641266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15240</xdr:colOff>
      <xdr:row>37</xdr:row>
      <xdr:rowOff>0</xdr:rowOff>
    </xdr:from>
    <xdr:to>
      <xdr:col>18</xdr:col>
      <xdr:colOff>274936</xdr:colOff>
      <xdr:row>41</xdr:row>
      <xdr:rowOff>10086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5815E670-5B08-48AE-A874-9F25A163730A}"/>
            </a:ext>
          </a:extLst>
        </xdr:cNvPr>
        <xdr:cNvSpPr/>
      </xdr:nvSpPr>
      <xdr:spPr>
        <a:xfrm>
          <a:off x="12694920" y="67741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694036</xdr:colOff>
      <xdr:row>39</xdr:row>
      <xdr:rowOff>65203</xdr:rowOff>
    </xdr:from>
    <xdr:to>
      <xdr:col>20</xdr:col>
      <xdr:colOff>161252</xdr:colOff>
      <xdr:row>40</xdr:row>
      <xdr:rowOff>38826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5E729D3C-5156-4E12-B0F5-E19C243DF730}"/>
            </a:ext>
          </a:extLst>
        </xdr:cNvPr>
        <xdr:cNvSpPr/>
      </xdr:nvSpPr>
      <xdr:spPr>
        <a:xfrm>
          <a:off x="14958676" y="720514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38100</xdr:colOff>
      <xdr:row>42</xdr:row>
      <xdr:rowOff>30480</xdr:rowOff>
    </xdr:from>
    <xdr:to>
      <xdr:col>18</xdr:col>
      <xdr:colOff>297796</xdr:colOff>
      <xdr:row>46</xdr:row>
      <xdr:rowOff>40566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CC30401A-32AC-476A-8117-A9EEAF6089AA}"/>
            </a:ext>
          </a:extLst>
        </xdr:cNvPr>
        <xdr:cNvSpPr/>
      </xdr:nvSpPr>
      <xdr:spPr>
        <a:xfrm>
          <a:off x="12717780" y="771906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732136</xdr:colOff>
      <xdr:row>44</xdr:row>
      <xdr:rowOff>65203</xdr:rowOff>
    </xdr:from>
    <xdr:to>
      <xdr:col>20</xdr:col>
      <xdr:colOff>199352</xdr:colOff>
      <xdr:row>45</xdr:row>
      <xdr:rowOff>38826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F266740F-31F7-47E1-A0F0-25268A1C900B}"/>
            </a:ext>
          </a:extLst>
        </xdr:cNvPr>
        <xdr:cNvSpPr/>
      </xdr:nvSpPr>
      <xdr:spPr>
        <a:xfrm>
          <a:off x="14996776" y="811954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38100</xdr:colOff>
      <xdr:row>46</xdr:row>
      <xdr:rowOff>76200</xdr:rowOff>
    </xdr:from>
    <xdr:to>
      <xdr:col>18</xdr:col>
      <xdr:colOff>297796</xdr:colOff>
      <xdr:row>50</xdr:row>
      <xdr:rowOff>86286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34B2909-D6C1-4C14-9D11-F1A50DDA0AE1}"/>
            </a:ext>
          </a:extLst>
        </xdr:cNvPr>
        <xdr:cNvSpPr/>
      </xdr:nvSpPr>
      <xdr:spPr>
        <a:xfrm>
          <a:off x="12717780" y="849630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732136</xdr:colOff>
      <xdr:row>48</xdr:row>
      <xdr:rowOff>118543</xdr:rowOff>
    </xdr:from>
    <xdr:to>
      <xdr:col>20</xdr:col>
      <xdr:colOff>199352</xdr:colOff>
      <xdr:row>49</xdr:row>
      <xdr:rowOff>92166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619B015E-FE3F-4DE0-A818-BF697D3CF033}"/>
            </a:ext>
          </a:extLst>
        </xdr:cNvPr>
        <xdr:cNvSpPr/>
      </xdr:nvSpPr>
      <xdr:spPr>
        <a:xfrm>
          <a:off x="14996776" y="890440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38100</xdr:colOff>
      <xdr:row>50</xdr:row>
      <xdr:rowOff>129540</xdr:rowOff>
    </xdr:from>
    <xdr:to>
      <xdr:col>18</xdr:col>
      <xdr:colOff>297796</xdr:colOff>
      <xdr:row>54</xdr:row>
      <xdr:rowOff>139626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2E6686DE-5911-42E7-A348-E84B6F61A44D}"/>
            </a:ext>
          </a:extLst>
        </xdr:cNvPr>
        <xdr:cNvSpPr/>
      </xdr:nvSpPr>
      <xdr:spPr>
        <a:xfrm>
          <a:off x="12717780" y="928116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732136</xdr:colOff>
      <xdr:row>53</xdr:row>
      <xdr:rowOff>19483</xdr:rowOff>
    </xdr:from>
    <xdr:to>
      <xdr:col>20</xdr:col>
      <xdr:colOff>199352</xdr:colOff>
      <xdr:row>53</xdr:row>
      <xdr:rowOff>175986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E20E7C32-2E3E-41A6-A56D-71895AC87C4D}"/>
            </a:ext>
          </a:extLst>
        </xdr:cNvPr>
        <xdr:cNvSpPr/>
      </xdr:nvSpPr>
      <xdr:spPr>
        <a:xfrm>
          <a:off x="14996776" y="971974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30480</xdr:colOff>
      <xdr:row>55</xdr:row>
      <xdr:rowOff>15240</xdr:rowOff>
    </xdr:from>
    <xdr:to>
      <xdr:col>18</xdr:col>
      <xdr:colOff>290176</xdr:colOff>
      <xdr:row>59</xdr:row>
      <xdr:rowOff>25326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C7611535-AEC1-408C-8378-D980F564C481}"/>
            </a:ext>
          </a:extLst>
        </xdr:cNvPr>
        <xdr:cNvSpPr/>
      </xdr:nvSpPr>
      <xdr:spPr>
        <a:xfrm>
          <a:off x="12710160" y="1008126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724516</xdr:colOff>
      <xdr:row>57</xdr:row>
      <xdr:rowOff>80443</xdr:rowOff>
    </xdr:from>
    <xdr:to>
      <xdr:col>20</xdr:col>
      <xdr:colOff>191732</xdr:colOff>
      <xdr:row>58</xdr:row>
      <xdr:rowOff>54066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9DDB99E7-675F-464B-B887-7916AA013A2E}"/>
            </a:ext>
          </a:extLst>
        </xdr:cNvPr>
        <xdr:cNvSpPr/>
      </xdr:nvSpPr>
      <xdr:spPr>
        <a:xfrm>
          <a:off x="14989156" y="1051222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24</xdr:row>
      <xdr:rowOff>15240</xdr:rowOff>
    </xdr:from>
    <xdr:to>
      <xdr:col>26</xdr:col>
      <xdr:colOff>274936</xdr:colOff>
      <xdr:row>28</xdr:row>
      <xdr:rowOff>25326</xdr:rowOff>
    </xdr:to>
    <xdr:sp macro="" textlink="$Y$2">
      <xdr:nvSpPr>
        <xdr:cNvPr id="116" name="Rectangle 115">
          <a:extLst>
            <a:ext uri="{FF2B5EF4-FFF2-40B4-BE49-F238E27FC236}">
              <a16:creationId xmlns:a16="http://schemas.microsoft.com/office/drawing/2014/main" id="{CC06C662-C54D-48B9-92F9-167FE5638AAB}"/>
            </a:ext>
          </a:extLst>
        </xdr:cNvPr>
        <xdr:cNvSpPr/>
      </xdr:nvSpPr>
      <xdr:spPr>
        <a:xfrm>
          <a:off x="19034760" y="44119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5A249BF-C85A-4EC9-BEAA-693CE252309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709276</xdr:colOff>
      <xdr:row>26</xdr:row>
      <xdr:rowOff>49963</xdr:rowOff>
    </xdr:from>
    <xdr:to>
      <xdr:col>28</xdr:col>
      <xdr:colOff>176492</xdr:colOff>
      <xdr:row>27</xdr:row>
      <xdr:rowOff>23586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7FF1E6A5-DEB1-4E4F-B951-7F82A292C4C6}"/>
            </a:ext>
          </a:extLst>
        </xdr:cNvPr>
        <xdr:cNvSpPr/>
      </xdr:nvSpPr>
      <xdr:spPr>
        <a:xfrm>
          <a:off x="21313756" y="481246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28</xdr:row>
      <xdr:rowOff>60960</xdr:rowOff>
    </xdr:from>
    <xdr:to>
      <xdr:col>26</xdr:col>
      <xdr:colOff>274936</xdr:colOff>
      <xdr:row>32</xdr:row>
      <xdr:rowOff>71046</xdr:rowOff>
    </xdr:to>
    <xdr:sp macro="" textlink="$Y$3">
      <xdr:nvSpPr>
        <xdr:cNvPr id="118" name="Rectangle 117">
          <a:extLst>
            <a:ext uri="{FF2B5EF4-FFF2-40B4-BE49-F238E27FC236}">
              <a16:creationId xmlns:a16="http://schemas.microsoft.com/office/drawing/2014/main" id="{89CE08B5-4C8E-4090-BAF6-35B7316B4DDE}"/>
            </a:ext>
          </a:extLst>
        </xdr:cNvPr>
        <xdr:cNvSpPr/>
      </xdr:nvSpPr>
      <xdr:spPr>
        <a:xfrm>
          <a:off x="19034760" y="518922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028368D-F282-4CA7-8D6B-862D70EA777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709276</xdr:colOff>
      <xdr:row>30</xdr:row>
      <xdr:rowOff>103303</xdr:rowOff>
    </xdr:from>
    <xdr:to>
      <xdr:col>28</xdr:col>
      <xdr:colOff>176492</xdr:colOff>
      <xdr:row>31</xdr:row>
      <xdr:rowOff>76926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FD3C7519-BED0-4265-A950-F110981843F1}"/>
            </a:ext>
          </a:extLst>
        </xdr:cNvPr>
        <xdr:cNvSpPr/>
      </xdr:nvSpPr>
      <xdr:spPr>
        <a:xfrm>
          <a:off x="21313756" y="559732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32</xdr:row>
      <xdr:rowOff>114300</xdr:rowOff>
    </xdr:from>
    <xdr:to>
      <xdr:col>26</xdr:col>
      <xdr:colOff>274936</xdr:colOff>
      <xdr:row>36</xdr:row>
      <xdr:rowOff>124386</xdr:rowOff>
    </xdr:to>
    <xdr:sp macro="" textlink="$Y$4">
      <xdr:nvSpPr>
        <xdr:cNvPr id="120" name="Rectangle 119">
          <a:extLst>
            <a:ext uri="{FF2B5EF4-FFF2-40B4-BE49-F238E27FC236}">
              <a16:creationId xmlns:a16="http://schemas.microsoft.com/office/drawing/2014/main" id="{565545B9-F01F-496D-ABE0-27DFE5AA1258}"/>
            </a:ext>
          </a:extLst>
        </xdr:cNvPr>
        <xdr:cNvSpPr/>
      </xdr:nvSpPr>
      <xdr:spPr>
        <a:xfrm>
          <a:off x="19034760" y="59740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1BB0D36-EA4C-4EA5-9D99-F62A0DEF25C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709276</xdr:colOff>
      <xdr:row>35</xdr:row>
      <xdr:rowOff>4243</xdr:rowOff>
    </xdr:from>
    <xdr:to>
      <xdr:col>28</xdr:col>
      <xdr:colOff>176492</xdr:colOff>
      <xdr:row>35</xdr:row>
      <xdr:rowOff>160746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E947691-A8C2-478E-A280-DBAD750C7785}"/>
            </a:ext>
          </a:extLst>
        </xdr:cNvPr>
        <xdr:cNvSpPr/>
      </xdr:nvSpPr>
      <xdr:spPr>
        <a:xfrm>
          <a:off x="21313756" y="641266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37</xdr:row>
      <xdr:rowOff>0</xdr:rowOff>
    </xdr:from>
    <xdr:to>
      <xdr:col>26</xdr:col>
      <xdr:colOff>267316</xdr:colOff>
      <xdr:row>41</xdr:row>
      <xdr:rowOff>10086</xdr:rowOff>
    </xdr:to>
    <xdr:sp macro="" textlink="$Y$5">
      <xdr:nvSpPr>
        <xdr:cNvPr id="122" name="Rectangle 121">
          <a:extLst>
            <a:ext uri="{FF2B5EF4-FFF2-40B4-BE49-F238E27FC236}">
              <a16:creationId xmlns:a16="http://schemas.microsoft.com/office/drawing/2014/main" id="{439C7478-77C7-49A4-B74D-4B2220E4E5C9}"/>
            </a:ext>
          </a:extLst>
        </xdr:cNvPr>
        <xdr:cNvSpPr/>
      </xdr:nvSpPr>
      <xdr:spPr>
        <a:xfrm>
          <a:off x="19027140" y="67741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72FA2A8-A382-4E96-A2D9-733F01AB8FC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701656</xdr:colOff>
      <xdr:row>39</xdr:row>
      <xdr:rowOff>65203</xdr:rowOff>
    </xdr:from>
    <xdr:to>
      <xdr:col>28</xdr:col>
      <xdr:colOff>168872</xdr:colOff>
      <xdr:row>40</xdr:row>
      <xdr:rowOff>38826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1818A248-5F15-4AC9-B4BF-993A32AF9A64}"/>
            </a:ext>
          </a:extLst>
        </xdr:cNvPr>
        <xdr:cNvSpPr/>
      </xdr:nvSpPr>
      <xdr:spPr>
        <a:xfrm>
          <a:off x="21306136" y="720514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42</xdr:row>
      <xdr:rowOff>7620</xdr:rowOff>
    </xdr:from>
    <xdr:to>
      <xdr:col>26</xdr:col>
      <xdr:colOff>267316</xdr:colOff>
      <xdr:row>46</xdr:row>
      <xdr:rowOff>17706</xdr:rowOff>
    </xdr:to>
    <xdr:sp macro="" textlink="$Y$5">
      <xdr:nvSpPr>
        <xdr:cNvPr id="124" name="Rectangle 123">
          <a:extLst>
            <a:ext uri="{FF2B5EF4-FFF2-40B4-BE49-F238E27FC236}">
              <a16:creationId xmlns:a16="http://schemas.microsoft.com/office/drawing/2014/main" id="{55F8A2C3-BFA4-4213-B506-6C42A3A1EDEE}"/>
            </a:ext>
          </a:extLst>
        </xdr:cNvPr>
        <xdr:cNvSpPr/>
      </xdr:nvSpPr>
      <xdr:spPr>
        <a:xfrm>
          <a:off x="19027140" y="769620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C7AE02D-F78B-49D3-A391-F0351883F1A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701656</xdr:colOff>
      <xdr:row>44</xdr:row>
      <xdr:rowOff>34723</xdr:rowOff>
    </xdr:from>
    <xdr:to>
      <xdr:col>28</xdr:col>
      <xdr:colOff>168872</xdr:colOff>
      <xdr:row>45</xdr:row>
      <xdr:rowOff>8346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7C63E0F8-3226-4AEB-98B2-612FFC065986}"/>
            </a:ext>
          </a:extLst>
        </xdr:cNvPr>
        <xdr:cNvSpPr/>
      </xdr:nvSpPr>
      <xdr:spPr>
        <a:xfrm>
          <a:off x="21306136" y="808906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46</xdr:row>
      <xdr:rowOff>45720</xdr:rowOff>
    </xdr:from>
    <xdr:to>
      <xdr:col>26</xdr:col>
      <xdr:colOff>267316</xdr:colOff>
      <xdr:row>50</xdr:row>
      <xdr:rowOff>55806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F1554BEF-F051-43FB-A696-36B64F7B9110}"/>
            </a:ext>
          </a:extLst>
        </xdr:cNvPr>
        <xdr:cNvSpPr/>
      </xdr:nvSpPr>
      <xdr:spPr>
        <a:xfrm>
          <a:off x="19027140" y="846582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701656</xdr:colOff>
      <xdr:row>48</xdr:row>
      <xdr:rowOff>88063</xdr:rowOff>
    </xdr:from>
    <xdr:to>
      <xdr:col>28</xdr:col>
      <xdr:colOff>168872</xdr:colOff>
      <xdr:row>49</xdr:row>
      <xdr:rowOff>61686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6A0B9FD3-6011-4E33-BB62-4436518E4A8C}"/>
            </a:ext>
          </a:extLst>
        </xdr:cNvPr>
        <xdr:cNvSpPr/>
      </xdr:nvSpPr>
      <xdr:spPr>
        <a:xfrm>
          <a:off x="21306136" y="887392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50</xdr:row>
      <xdr:rowOff>99060</xdr:rowOff>
    </xdr:from>
    <xdr:to>
      <xdr:col>26</xdr:col>
      <xdr:colOff>267316</xdr:colOff>
      <xdr:row>54</xdr:row>
      <xdr:rowOff>109146</xdr:rowOff>
    </xdr:to>
    <xdr:sp macro="" textlink="$Y$6">
      <xdr:nvSpPr>
        <xdr:cNvPr id="128" name="Rectangle 127">
          <a:extLst>
            <a:ext uri="{FF2B5EF4-FFF2-40B4-BE49-F238E27FC236}">
              <a16:creationId xmlns:a16="http://schemas.microsoft.com/office/drawing/2014/main" id="{F67B7EA2-DD72-4A05-A783-0595708115F1}"/>
            </a:ext>
          </a:extLst>
        </xdr:cNvPr>
        <xdr:cNvSpPr/>
      </xdr:nvSpPr>
      <xdr:spPr>
        <a:xfrm>
          <a:off x="19027140" y="92506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29B876D-0F0A-4268-A7D1-07943F52E92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701656</xdr:colOff>
      <xdr:row>52</xdr:row>
      <xdr:rowOff>171883</xdr:rowOff>
    </xdr:from>
    <xdr:to>
      <xdr:col>28</xdr:col>
      <xdr:colOff>168872</xdr:colOff>
      <xdr:row>53</xdr:row>
      <xdr:rowOff>145506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A287874C-ADDD-436A-8B02-AE3B2CBE8A65}"/>
            </a:ext>
          </a:extLst>
        </xdr:cNvPr>
        <xdr:cNvSpPr/>
      </xdr:nvSpPr>
      <xdr:spPr>
        <a:xfrm>
          <a:off x="21306136" y="968926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54</xdr:row>
      <xdr:rowOff>167640</xdr:rowOff>
    </xdr:from>
    <xdr:to>
      <xdr:col>26</xdr:col>
      <xdr:colOff>267316</xdr:colOff>
      <xdr:row>58</xdr:row>
      <xdr:rowOff>177726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D79A4559-BD7A-4B78-9B2F-E76841B14DF3}"/>
            </a:ext>
          </a:extLst>
        </xdr:cNvPr>
        <xdr:cNvSpPr/>
      </xdr:nvSpPr>
      <xdr:spPr>
        <a:xfrm>
          <a:off x="19027140" y="1005078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694036</xdr:colOff>
      <xdr:row>57</xdr:row>
      <xdr:rowOff>49963</xdr:rowOff>
    </xdr:from>
    <xdr:to>
      <xdr:col>28</xdr:col>
      <xdr:colOff>161252</xdr:colOff>
      <xdr:row>58</xdr:row>
      <xdr:rowOff>23586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1B45DC3E-726D-4181-888E-9F62A67A1B0D}"/>
            </a:ext>
          </a:extLst>
        </xdr:cNvPr>
        <xdr:cNvSpPr/>
      </xdr:nvSpPr>
      <xdr:spPr>
        <a:xfrm>
          <a:off x="21298516" y="1048174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60</xdr:row>
      <xdr:rowOff>7620</xdr:rowOff>
    </xdr:from>
    <xdr:to>
      <xdr:col>26</xdr:col>
      <xdr:colOff>267316</xdr:colOff>
      <xdr:row>64</xdr:row>
      <xdr:rowOff>17706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CEDDEDF7-5C24-4DA0-A92E-1A17E0CEDBCC}"/>
            </a:ext>
          </a:extLst>
        </xdr:cNvPr>
        <xdr:cNvSpPr/>
      </xdr:nvSpPr>
      <xdr:spPr>
        <a:xfrm>
          <a:off x="19027140" y="1098804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701656</xdr:colOff>
      <xdr:row>62</xdr:row>
      <xdr:rowOff>34723</xdr:rowOff>
    </xdr:from>
    <xdr:to>
      <xdr:col>28</xdr:col>
      <xdr:colOff>168872</xdr:colOff>
      <xdr:row>63</xdr:row>
      <xdr:rowOff>8346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B6A3185F-5F59-4AE3-929C-E415A075FB40}"/>
            </a:ext>
          </a:extLst>
        </xdr:cNvPr>
        <xdr:cNvSpPr/>
      </xdr:nvSpPr>
      <xdr:spPr>
        <a:xfrm>
          <a:off x="21306136" y="1138090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64</xdr:row>
      <xdr:rowOff>45720</xdr:rowOff>
    </xdr:from>
    <xdr:to>
      <xdr:col>26</xdr:col>
      <xdr:colOff>267316</xdr:colOff>
      <xdr:row>68</xdr:row>
      <xdr:rowOff>55806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3F4559B6-C815-4CEC-8CE6-F102C72A383C}"/>
            </a:ext>
          </a:extLst>
        </xdr:cNvPr>
        <xdr:cNvSpPr/>
      </xdr:nvSpPr>
      <xdr:spPr>
        <a:xfrm>
          <a:off x="19027140" y="1175766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701656</xdr:colOff>
      <xdr:row>66</xdr:row>
      <xdr:rowOff>88063</xdr:rowOff>
    </xdr:from>
    <xdr:to>
      <xdr:col>28</xdr:col>
      <xdr:colOff>168872</xdr:colOff>
      <xdr:row>67</xdr:row>
      <xdr:rowOff>61686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C5A736B4-61C2-4BA2-823D-E35632A97CEE}"/>
            </a:ext>
          </a:extLst>
        </xdr:cNvPr>
        <xdr:cNvSpPr/>
      </xdr:nvSpPr>
      <xdr:spPr>
        <a:xfrm>
          <a:off x="21306136" y="1216576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68</xdr:row>
      <xdr:rowOff>99060</xdr:rowOff>
    </xdr:from>
    <xdr:to>
      <xdr:col>26</xdr:col>
      <xdr:colOff>267316</xdr:colOff>
      <xdr:row>72</xdr:row>
      <xdr:rowOff>109146</xdr:rowOff>
    </xdr:to>
    <xdr:sp macro="" textlink="$Y$7">
      <xdr:nvSpPr>
        <xdr:cNvPr id="136" name="Rectangle 135">
          <a:extLst>
            <a:ext uri="{FF2B5EF4-FFF2-40B4-BE49-F238E27FC236}">
              <a16:creationId xmlns:a16="http://schemas.microsoft.com/office/drawing/2014/main" id="{4060EB70-3906-4039-83F2-417A7477768A}"/>
            </a:ext>
          </a:extLst>
        </xdr:cNvPr>
        <xdr:cNvSpPr/>
      </xdr:nvSpPr>
      <xdr:spPr>
        <a:xfrm>
          <a:off x="19027140" y="1254252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3F74E21-E85C-452E-9CAC-80372E064EB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701656</xdr:colOff>
      <xdr:row>70</xdr:row>
      <xdr:rowOff>171883</xdr:rowOff>
    </xdr:from>
    <xdr:to>
      <xdr:col>28</xdr:col>
      <xdr:colOff>168872</xdr:colOff>
      <xdr:row>71</xdr:row>
      <xdr:rowOff>145506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48A7D26D-DF13-4E35-BD2C-850B790CBFFE}"/>
            </a:ext>
          </a:extLst>
        </xdr:cNvPr>
        <xdr:cNvSpPr/>
      </xdr:nvSpPr>
      <xdr:spPr>
        <a:xfrm>
          <a:off x="21306136" y="1298110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72</xdr:row>
      <xdr:rowOff>167640</xdr:rowOff>
    </xdr:from>
    <xdr:to>
      <xdr:col>26</xdr:col>
      <xdr:colOff>267316</xdr:colOff>
      <xdr:row>76</xdr:row>
      <xdr:rowOff>177726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41AB830B-702E-4425-99DA-6A6DB5F6AA33}"/>
            </a:ext>
          </a:extLst>
        </xdr:cNvPr>
        <xdr:cNvSpPr/>
      </xdr:nvSpPr>
      <xdr:spPr>
        <a:xfrm>
          <a:off x="19027140" y="1334262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694036</xdr:colOff>
      <xdr:row>75</xdr:row>
      <xdr:rowOff>49963</xdr:rowOff>
    </xdr:from>
    <xdr:to>
      <xdr:col>28</xdr:col>
      <xdr:colOff>161252</xdr:colOff>
      <xdr:row>76</xdr:row>
      <xdr:rowOff>23586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19AF1347-5AF1-45D0-A9F8-8C30E80EDDA9}"/>
            </a:ext>
          </a:extLst>
        </xdr:cNvPr>
        <xdr:cNvSpPr/>
      </xdr:nvSpPr>
      <xdr:spPr>
        <a:xfrm>
          <a:off x="21298516" y="1377358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28</xdr:col>
      <xdr:colOff>502920</xdr:colOff>
      <xdr:row>46</xdr:row>
      <xdr:rowOff>76200</xdr:rowOff>
    </xdr:from>
    <xdr:to>
      <xdr:col>30</xdr:col>
      <xdr:colOff>762616</xdr:colOff>
      <xdr:row>50</xdr:row>
      <xdr:rowOff>86286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BC2AA5C-D082-48EB-9F59-BF5E2E398670}"/>
            </a:ext>
          </a:extLst>
        </xdr:cNvPr>
        <xdr:cNvSpPr/>
      </xdr:nvSpPr>
      <xdr:spPr>
        <a:xfrm>
          <a:off x="22692360" y="8496300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7620</xdr:colOff>
      <xdr:row>64</xdr:row>
      <xdr:rowOff>60960</xdr:rowOff>
    </xdr:from>
    <xdr:to>
      <xdr:col>15</xdr:col>
      <xdr:colOff>0</xdr:colOff>
      <xdr:row>68</xdr:row>
      <xdr:rowOff>99060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0819BA5-5718-4FD7-A4A8-3485A6B94974}"/>
            </a:ext>
          </a:extLst>
        </xdr:cNvPr>
        <xdr:cNvSpPr/>
      </xdr:nvSpPr>
      <xdr:spPr>
        <a:xfrm>
          <a:off x="6347460" y="10850880"/>
          <a:ext cx="553974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0</xdr:col>
      <xdr:colOff>15240</xdr:colOff>
      <xdr:row>28</xdr:row>
      <xdr:rowOff>68580</xdr:rowOff>
    </xdr:from>
    <xdr:to>
      <xdr:col>7</xdr:col>
      <xdr:colOff>0</xdr:colOff>
      <xdr:row>32</xdr:row>
      <xdr:rowOff>53340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57DBF6B-285E-4D66-B468-C01569EB9D1F}"/>
            </a:ext>
          </a:extLst>
        </xdr:cNvPr>
        <xdr:cNvSpPr/>
      </xdr:nvSpPr>
      <xdr:spPr>
        <a:xfrm>
          <a:off x="15240" y="4274820"/>
          <a:ext cx="5532120" cy="71628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(+4s)</a:t>
          </a:r>
        </a:p>
      </xdr:txBody>
    </xdr:sp>
    <xdr:clientData/>
  </xdr:twoCellAnchor>
  <xdr:twoCellAnchor>
    <xdr:from>
      <xdr:col>24</xdr:col>
      <xdr:colOff>7620</xdr:colOff>
      <xdr:row>73</xdr:row>
      <xdr:rowOff>0</xdr:rowOff>
    </xdr:from>
    <xdr:to>
      <xdr:col>30</xdr:col>
      <xdr:colOff>777240</xdr:colOff>
      <xdr:row>77</xdr:row>
      <xdr:rowOff>7621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A81448E-753E-49F0-B5EF-57D4B0D5525E}"/>
            </a:ext>
          </a:extLst>
        </xdr:cNvPr>
        <xdr:cNvSpPr/>
      </xdr:nvSpPr>
      <xdr:spPr>
        <a:xfrm>
          <a:off x="19027140" y="12435840"/>
          <a:ext cx="5524500" cy="73914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0</xdr:col>
      <xdr:colOff>7620</xdr:colOff>
      <xdr:row>46</xdr:row>
      <xdr:rowOff>68580</xdr:rowOff>
    </xdr:from>
    <xdr:to>
      <xdr:col>7</xdr:col>
      <xdr:colOff>0</xdr:colOff>
      <xdr:row>50</xdr:row>
      <xdr:rowOff>106680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CD45E1-7EA3-47AC-A11B-B3B53DED9D58}"/>
            </a:ext>
          </a:extLst>
        </xdr:cNvPr>
        <xdr:cNvSpPr/>
      </xdr:nvSpPr>
      <xdr:spPr>
        <a:xfrm>
          <a:off x="7620" y="7566660"/>
          <a:ext cx="5539740" cy="76962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8</xdr:col>
      <xdr:colOff>15240</xdr:colOff>
      <xdr:row>37</xdr:row>
      <xdr:rowOff>30480</xdr:rowOff>
    </xdr:from>
    <xdr:to>
      <xdr:col>15</xdr:col>
      <xdr:colOff>0</xdr:colOff>
      <xdr:row>41</xdr:row>
      <xdr:rowOff>45720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C9A15A33-F604-49D2-98CD-BA125D267933}"/>
            </a:ext>
          </a:extLst>
        </xdr:cNvPr>
        <xdr:cNvSpPr/>
      </xdr:nvSpPr>
      <xdr:spPr>
        <a:xfrm>
          <a:off x="6355080" y="5882640"/>
          <a:ext cx="5532120" cy="74676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(Wrong</a:t>
          </a:r>
          <a:r>
            <a:rPr lang="fr-FR" sz="2800" baseline="0"/>
            <a:t> troop</a:t>
          </a:r>
          <a:r>
            <a:rPr lang="fr-FR" sz="2800"/>
            <a:t>)</a:t>
          </a:r>
        </a:p>
      </xdr:txBody>
    </xdr:sp>
    <xdr:clientData/>
  </xdr:twoCellAnchor>
  <xdr:twoCellAnchor>
    <xdr:from>
      <xdr:col>8</xdr:col>
      <xdr:colOff>7620</xdr:colOff>
      <xdr:row>42</xdr:row>
      <xdr:rowOff>15240</xdr:rowOff>
    </xdr:from>
    <xdr:to>
      <xdr:col>14</xdr:col>
      <xdr:colOff>784860</xdr:colOff>
      <xdr:row>46</xdr:row>
      <xdr:rowOff>30480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8EF1340-F1D5-4487-8A06-B601560425F2}"/>
            </a:ext>
          </a:extLst>
        </xdr:cNvPr>
        <xdr:cNvSpPr/>
      </xdr:nvSpPr>
      <xdr:spPr>
        <a:xfrm>
          <a:off x="6347460" y="6781800"/>
          <a:ext cx="5532120" cy="74676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(Wrong</a:t>
          </a:r>
          <a:r>
            <a:rPr lang="fr-FR" sz="2800" baseline="0"/>
            <a:t> troop</a:t>
          </a:r>
          <a:r>
            <a:rPr lang="fr-FR" sz="2800"/>
            <a:t>)</a:t>
          </a:r>
        </a:p>
      </xdr:txBody>
    </xdr:sp>
    <xdr:clientData/>
  </xdr:twoCellAnchor>
  <xdr:twoCellAnchor>
    <xdr:from>
      <xdr:col>8</xdr:col>
      <xdr:colOff>7620</xdr:colOff>
      <xdr:row>60</xdr:row>
      <xdr:rowOff>7620</xdr:rowOff>
    </xdr:from>
    <xdr:to>
      <xdr:col>14</xdr:col>
      <xdr:colOff>784860</xdr:colOff>
      <xdr:row>64</xdr:row>
      <xdr:rowOff>22860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297B8AC4-93DD-4946-BCB7-FC4F4556841F}"/>
            </a:ext>
          </a:extLst>
        </xdr:cNvPr>
        <xdr:cNvSpPr/>
      </xdr:nvSpPr>
      <xdr:spPr>
        <a:xfrm>
          <a:off x="6347460" y="10066020"/>
          <a:ext cx="5532120" cy="74676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(Wrong</a:t>
          </a:r>
          <a:r>
            <a:rPr lang="fr-FR" sz="2800" baseline="0"/>
            <a:t> troop</a:t>
          </a:r>
          <a:r>
            <a:rPr lang="fr-FR" sz="2800"/>
            <a:t>)</a:t>
          </a:r>
        </a:p>
      </xdr:txBody>
    </xdr:sp>
    <xdr:clientData/>
  </xdr:twoCellAnchor>
  <xdr:twoCellAnchor>
    <xdr:from>
      <xdr:col>8</xdr:col>
      <xdr:colOff>15240</xdr:colOff>
      <xdr:row>55</xdr:row>
      <xdr:rowOff>38100</xdr:rowOff>
    </xdr:from>
    <xdr:to>
      <xdr:col>15</xdr:col>
      <xdr:colOff>0</xdr:colOff>
      <xdr:row>59</xdr:row>
      <xdr:rowOff>53340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EB1A4F7-EBB8-43B6-A82A-A375CF27CFE1}"/>
            </a:ext>
          </a:extLst>
        </xdr:cNvPr>
        <xdr:cNvSpPr/>
      </xdr:nvSpPr>
      <xdr:spPr>
        <a:xfrm>
          <a:off x="6355080" y="9182100"/>
          <a:ext cx="5532120" cy="74676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(Wrong</a:t>
          </a:r>
          <a:r>
            <a:rPr lang="fr-FR" sz="2800" baseline="0"/>
            <a:t> troop</a:t>
          </a:r>
          <a:r>
            <a:rPr lang="fr-FR" sz="2800"/>
            <a:t>)</a:t>
          </a:r>
        </a:p>
      </xdr:txBody>
    </xdr:sp>
    <xdr:clientData/>
  </xdr:twoCellAnchor>
  <xdr:twoCellAnchor>
    <xdr:from>
      <xdr:col>16</xdr:col>
      <xdr:colOff>7620</xdr:colOff>
      <xdr:row>42</xdr:row>
      <xdr:rowOff>7620</xdr:rowOff>
    </xdr:from>
    <xdr:to>
      <xdr:col>22</xdr:col>
      <xdr:colOff>784860</xdr:colOff>
      <xdr:row>59</xdr:row>
      <xdr:rowOff>45720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0A838BC-D9CC-41AB-ABDD-CEE1C9FD3C3B}"/>
            </a:ext>
          </a:extLst>
        </xdr:cNvPr>
        <xdr:cNvSpPr/>
      </xdr:nvSpPr>
      <xdr:spPr>
        <a:xfrm>
          <a:off x="12687300" y="6774180"/>
          <a:ext cx="5532120" cy="314706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I</a:t>
          </a:r>
          <a:r>
            <a:rPr lang="fr-FR" sz="2800" baseline="0"/>
            <a:t> c</a:t>
          </a:r>
          <a:r>
            <a:rPr lang="fr-FR" sz="2800"/>
            <a:t>rashed</a:t>
          </a:r>
        </a:p>
      </xdr:txBody>
    </xdr:sp>
    <xdr:clientData/>
  </xdr:twoCellAnchor>
  <xdr:twoCellAnchor>
    <xdr:from>
      <xdr:col>24</xdr:col>
      <xdr:colOff>15240</xdr:colOff>
      <xdr:row>64</xdr:row>
      <xdr:rowOff>60960</xdr:rowOff>
    </xdr:from>
    <xdr:to>
      <xdr:col>30</xdr:col>
      <xdr:colOff>784860</xdr:colOff>
      <xdr:row>68</xdr:row>
      <xdr:rowOff>68581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880D2E1-4DE4-40D9-9337-ADEC9A5E9545}"/>
            </a:ext>
          </a:extLst>
        </xdr:cNvPr>
        <xdr:cNvSpPr/>
      </xdr:nvSpPr>
      <xdr:spPr>
        <a:xfrm>
          <a:off x="19034760" y="10850880"/>
          <a:ext cx="5524500" cy="73914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24</xdr:col>
      <xdr:colOff>7620</xdr:colOff>
      <xdr:row>60</xdr:row>
      <xdr:rowOff>7620</xdr:rowOff>
    </xdr:from>
    <xdr:to>
      <xdr:col>30</xdr:col>
      <xdr:colOff>777240</xdr:colOff>
      <xdr:row>64</xdr:row>
      <xdr:rowOff>15241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733BA6A-359C-4DCD-A3C7-20A37B64100C}"/>
            </a:ext>
          </a:extLst>
        </xdr:cNvPr>
        <xdr:cNvSpPr/>
      </xdr:nvSpPr>
      <xdr:spPr>
        <a:xfrm>
          <a:off x="19027140" y="10066020"/>
          <a:ext cx="5524500" cy="73914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24</xdr:col>
      <xdr:colOff>15240</xdr:colOff>
      <xdr:row>55</xdr:row>
      <xdr:rowOff>22860</xdr:rowOff>
    </xdr:from>
    <xdr:to>
      <xdr:col>30</xdr:col>
      <xdr:colOff>784860</xdr:colOff>
      <xdr:row>59</xdr:row>
      <xdr:rowOff>30481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B251E817-FFBA-483E-BE88-5C728CE88555}"/>
            </a:ext>
          </a:extLst>
        </xdr:cNvPr>
        <xdr:cNvSpPr/>
      </xdr:nvSpPr>
      <xdr:spPr>
        <a:xfrm>
          <a:off x="19034760" y="9166860"/>
          <a:ext cx="5524500" cy="73914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24</xdr:col>
      <xdr:colOff>7620</xdr:colOff>
      <xdr:row>68</xdr:row>
      <xdr:rowOff>129540</xdr:rowOff>
    </xdr:from>
    <xdr:to>
      <xdr:col>30</xdr:col>
      <xdr:colOff>784860</xdr:colOff>
      <xdr:row>72</xdr:row>
      <xdr:rowOff>114300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4A890C3-5A40-4126-9A29-95073F969F76}"/>
            </a:ext>
          </a:extLst>
        </xdr:cNvPr>
        <xdr:cNvSpPr/>
      </xdr:nvSpPr>
      <xdr:spPr>
        <a:xfrm>
          <a:off x="19027140" y="11650980"/>
          <a:ext cx="5532120" cy="71628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(+14s)</a:t>
          </a:r>
        </a:p>
      </xdr:txBody>
    </xdr:sp>
    <xdr:clientData/>
  </xdr:twoCellAnchor>
  <xdr:twoCellAnchor>
    <xdr:from>
      <xdr:col>16</xdr:col>
      <xdr:colOff>7620</xdr:colOff>
      <xdr:row>24</xdr:row>
      <xdr:rowOff>7620</xdr:rowOff>
    </xdr:from>
    <xdr:to>
      <xdr:col>22</xdr:col>
      <xdr:colOff>784860</xdr:colOff>
      <xdr:row>41</xdr:row>
      <xdr:rowOff>45720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8B958206-B798-4D4B-8117-D74DA9FD0250}"/>
            </a:ext>
          </a:extLst>
        </xdr:cNvPr>
        <xdr:cNvSpPr/>
      </xdr:nvSpPr>
      <xdr:spPr>
        <a:xfrm>
          <a:off x="12687300" y="3482340"/>
          <a:ext cx="5532120" cy="314706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I</a:t>
          </a:r>
          <a:r>
            <a:rPr lang="fr-FR" sz="2800" baseline="0"/>
            <a:t> c</a:t>
          </a:r>
          <a:r>
            <a:rPr lang="fr-FR" sz="2800"/>
            <a:t>rashed</a:t>
          </a:r>
        </a:p>
      </xdr:txBody>
    </xdr:sp>
    <xdr:clientData/>
  </xdr:twoCellAnchor>
  <xdr:twoCellAnchor>
    <xdr:from>
      <xdr:col>8</xdr:col>
      <xdr:colOff>7620</xdr:colOff>
      <xdr:row>73</xdr:row>
      <xdr:rowOff>30480</xdr:rowOff>
    </xdr:from>
    <xdr:to>
      <xdr:col>14</xdr:col>
      <xdr:colOff>784860</xdr:colOff>
      <xdr:row>77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407E305-F266-4DD5-A6F3-66279227AA0E}"/>
            </a:ext>
          </a:extLst>
        </xdr:cNvPr>
        <xdr:cNvSpPr/>
      </xdr:nvSpPr>
      <xdr:spPr>
        <a:xfrm>
          <a:off x="6347460" y="12466320"/>
          <a:ext cx="5532120" cy="74676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(+8s)</a:t>
          </a:r>
        </a:p>
      </xdr:txBody>
    </xdr:sp>
    <xdr:clientData/>
  </xdr:twoCellAnchor>
  <xdr:twoCellAnchor>
    <xdr:from>
      <xdr:col>24</xdr:col>
      <xdr:colOff>15240</xdr:colOff>
      <xdr:row>46</xdr:row>
      <xdr:rowOff>45720</xdr:rowOff>
    </xdr:from>
    <xdr:to>
      <xdr:col>30</xdr:col>
      <xdr:colOff>784860</xdr:colOff>
      <xdr:row>50</xdr:row>
      <xdr:rowOff>53341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2573996-4ECE-4B18-BED2-C98DBB7E3EDE}"/>
            </a:ext>
          </a:extLst>
        </xdr:cNvPr>
        <xdr:cNvSpPr/>
      </xdr:nvSpPr>
      <xdr:spPr>
        <a:xfrm>
          <a:off x="19034760" y="7543800"/>
          <a:ext cx="5524500" cy="73914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180862</xdr:rowOff>
    </xdr:from>
    <xdr:to>
      <xdr:col>7</xdr:col>
      <xdr:colOff>8472</xdr:colOff>
      <xdr:row>41</xdr:row>
      <xdr:rowOff>38100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2AF3707-BB56-4291-B4CB-5064D191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89822"/>
          <a:ext cx="5555832" cy="31490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180277</xdr:rowOff>
    </xdr:from>
    <xdr:to>
      <xdr:col>7</xdr:col>
      <xdr:colOff>22860</xdr:colOff>
      <xdr:row>59</xdr:row>
      <xdr:rowOff>35553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971FB94-E751-4D16-878F-2E544852F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81077"/>
          <a:ext cx="5570220" cy="3147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</xdr:rowOff>
    </xdr:from>
    <xdr:to>
      <xdr:col>7</xdr:col>
      <xdr:colOff>0</xdr:colOff>
      <xdr:row>68</xdr:row>
      <xdr:rowOff>102795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48A1B14-9FC9-4955-A650-B120DE810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75521"/>
          <a:ext cx="5547360" cy="15658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1</xdr:rowOff>
    </xdr:from>
    <xdr:to>
      <xdr:col>15</xdr:col>
      <xdr:colOff>0</xdr:colOff>
      <xdr:row>41</xdr:row>
      <xdr:rowOff>62621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A94BA11-BF16-4833-B78A-35A09BFE8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9840" y="3291841"/>
          <a:ext cx="5547360" cy="3171580"/>
        </a:xfrm>
        <a:prstGeom prst="rect">
          <a:avLst/>
        </a:prstGeom>
      </xdr:spPr>
    </xdr:pic>
    <xdr:clientData/>
  </xdr:twoCellAnchor>
  <xdr:twoCellAnchor editAs="oneCell">
    <xdr:from>
      <xdr:col>7</xdr:col>
      <xdr:colOff>784860</xdr:colOff>
      <xdr:row>41</xdr:row>
      <xdr:rowOff>172566</xdr:rowOff>
    </xdr:from>
    <xdr:to>
      <xdr:col>15</xdr:col>
      <xdr:colOff>7620</xdr:colOff>
      <xdr:row>59</xdr:row>
      <xdr:rowOff>52691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E731BBC3-9B09-4EEE-A5BF-95C73E49E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32220" y="6573366"/>
          <a:ext cx="5562600" cy="3171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15</xdr:col>
      <xdr:colOff>7620</xdr:colOff>
      <xdr:row>77</xdr:row>
      <xdr:rowOff>57843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B83191EA-7808-4ECF-B05E-77F61FA87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9840" y="9875520"/>
          <a:ext cx="5554980" cy="316680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1</xdr:rowOff>
    </xdr:from>
    <xdr:to>
      <xdr:col>23</xdr:col>
      <xdr:colOff>15240</xdr:colOff>
      <xdr:row>41</xdr:row>
      <xdr:rowOff>60498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57EA2299-22AA-41E5-A684-26C5E5654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79680" y="3291841"/>
          <a:ext cx="5562600" cy="3169457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42</xdr:row>
      <xdr:rowOff>0</xdr:rowOff>
    </xdr:from>
    <xdr:to>
      <xdr:col>23</xdr:col>
      <xdr:colOff>1</xdr:colOff>
      <xdr:row>59</xdr:row>
      <xdr:rowOff>72614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122829EC-B863-4534-8E94-5CEA97B3D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79681" y="6583680"/>
          <a:ext cx="5547360" cy="318157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23</xdr:col>
      <xdr:colOff>0</xdr:colOff>
      <xdr:row>68</xdr:row>
      <xdr:rowOff>112782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80E59FE6-4CAD-48FE-8961-8380E87CB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79680" y="9875520"/>
          <a:ext cx="5547360" cy="15758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1</xdr:rowOff>
    </xdr:from>
    <xdr:to>
      <xdr:col>31</xdr:col>
      <xdr:colOff>7620</xdr:colOff>
      <xdr:row>41</xdr:row>
      <xdr:rowOff>42927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F4DEBF1-82DE-4319-A202-FB6F0A7D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9520" y="4404361"/>
          <a:ext cx="5554980" cy="3151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42</xdr:row>
      <xdr:rowOff>0</xdr:rowOff>
    </xdr:from>
    <xdr:to>
      <xdr:col>31</xdr:col>
      <xdr:colOff>7621</xdr:colOff>
      <xdr:row>50</xdr:row>
      <xdr:rowOff>65746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EA878C8C-439E-4ECE-B640-55724EF84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9521" y="6583680"/>
          <a:ext cx="5554980" cy="15287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7620</xdr:rowOff>
    </xdr:from>
    <xdr:to>
      <xdr:col>2</xdr:col>
      <xdr:colOff>259080</xdr:colOff>
      <xdr:row>28</xdr:row>
      <xdr:rowOff>33943</xdr:rowOff>
    </xdr:to>
    <xdr:sp macro="" textlink="$A$2">
      <xdr:nvSpPr>
        <xdr:cNvPr id="22" name="Rectangle 21">
          <a:extLst>
            <a:ext uri="{FF2B5EF4-FFF2-40B4-BE49-F238E27FC236}">
              <a16:creationId xmlns:a16="http://schemas.microsoft.com/office/drawing/2014/main" id="{39FF8000-19E6-4320-B196-3C3D24D6BDF7}"/>
            </a:ext>
          </a:extLst>
        </xdr:cNvPr>
        <xdr:cNvSpPr/>
      </xdr:nvSpPr>
      <xdr:spPr>
        <a:xfrm>
          <a:off x="0" y="4411980"/>
          <a:ext cx="1844040" cy="75784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3C8DF9-52C0-4BCF-8CEE-D3C7809C87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26</xdr:row>
      <xdr:rowOff>45008</xdr:rowOff>
    </xdr:from>
    <xdr:to>
      <xdr:col>4</xdr:col>
      <xdr:colOff>160020</xdr:colOff>
      <xdr:row>27</xdr:row>
      <xdr:rowOff>16784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BE7A68B-3112-4C1D-B72B-CFBEDFCAB4E4}"/>
            </a:ext>
          </a:extLst>
        </xdr:cNvPr>
        <xdr:cNvSpPr/>
      </xdr:nvSpPr>
      <xdr:spPr>
        <a:xfrm>
          <a:off x="2278380" y="481512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28</xdr:row>
      <xdr:rowOff>57035</xdr:rowOff>
    </xdr:from>
    <xdr:to>
      <xdr:col>2</xdr:col>
      <xdr:colOff>259080</xdr:colOff>
      <xdr:row>32</xdr:row>
      <xdr:rowOff>80126</xdr:rowOff>
    </xdr:to>
    <xdr:sp macro="" textlink="$A$3">
      <xdr:nvSpPr>
        <xdr:cNvPr id="24" name="Rectangle 23">
          <a:extLst>
            <a:ext uri="{FF2B5EF4-FFF2-40B4-BE49-F238E27FC236}">
              <a16:creationId xmlns:a16="http://schemas.microsoft.com/office/drawing/2014/main" id="{9CE4124B-848A-439A-ADB0-1B1141F43688}"/>
            </a:ext>
          </a:extLst>
        </xdr:cNvPr>
        <xdr:cNvSpPr/>
      </xdr:nvSpPr>
      <xdr:spPr>
        <a:xfrm>
          <a:off x="0" y="5192915"/>
          <a:ext cx="1844040" cy="7546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4AC59C8-4690-445C-AB41-B25506C4875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30</xdr:row>
      <xdr:rowOff>115204</xdr:rowOff>
    </xdr:from>
    <xdr:to>
      <xdr:col>4</xdr:col>
      <xdr:colOff>160020</xdr:colOff>
      <xdr:row>31</xdr:row>
      <xdr:rowOff>86980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4F0B8391-C2AF-499B-99DB-3DE92405804C}"/>
            </a:ext>
          </a:extLst>
        </xdr:cNvPr>
        <xdr:cNvSpPr/>
      </xdr:nvSpPr>
      <xdr:spPr>
        <a:xfrm>
          <a:off x="2278380" y="5616844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32</xdr:row>
      <xdr:rowOff>130926</xdr:rowOff>
    </xdr:from>
    <xdr:to>
      <xdr:col>2</xdr:col>
      <xdr:colOff>259080</xdr:colOff>
      <xdr:row>36</xdr:row>
      <xdr:rowOff>144780</xdr:rowOff>
    </xdr:to>
    <xdr:sp macro="" textlink="$A$4">
      <xdr:nvSpPr>
        <xdr:cNvPr id="26" name="Rectangle 25">
          <a:extLst>
            <a:ext uri="{FF2B5EF4-FFF2-40B4-BE49-F238E27FC236}">
              <a16:creationId xmlns:a16="http://schemas.microsoft.com/office/drawing/2014/main" id="{B8EAD371-F009-4B3A-A7ED-4ED90F5D3943}"/>
            </a:ext>
          </a:extLst>
        </xdr:cNvPr>
        <xdr:cNvSpPr/>
      </xdr:nvSpPr>
      <xdr:spPr>
        <a:xfrm>
          <a:off x="0" y="5998326"/>
          <a:ext cx="1844040" cy="7453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3A2D8DC-65EF-48C8-ADE2-1C8611166F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35</xdr:row>
      <xdr:rowOff>3906</xdr:rowOff>
    </xdr:from>
    <xdr:to>
      <xdr:col>4</xdr:col>
      <xdr:colOff>160020</xdr:colOff>
      <xdr:row>35</xdr:row>
      <xdr:rowOff>160409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22C8A8D-AE1B-4B26-AB13-8BDFB5EFED79}"/>
            </a:ext>
          </a:extLst>
        </xdr:cNvPr>
        <xdr:cNvSpPr/>
      </xdr:nvSpPr>
      <xdr:spPr>
        <a:xfrm>
          <a:off x="2278380" y="6419946"/>
          <a:ext cx="105156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36</xdr:row>
      <xdr:rowOff>180108</xdr:rowOff>
    </xdr:from>
    <xdr:to>
      <xdr:col>2</xdr:col>
      <xdr:colOff>259080</xdr:colOff>
      <xdr:row>41</xdr:row>
      <xdr:rowOff>34174</xdr:rowOff>
    </xdr:to>
    <xdr:sp macro="" textlink="$A$5">
      <xdr:nvSpPr>
        <xdr:cNvPr id="28" name="Rectangle 27">
          <a:extLst>
            <a:ext uri="{FF2B5EF4-FFF2-40B4-BE49-F238E27FC236}">
              <a16:creationId xmlns:a16="http://schemas.microsoft.com/office/drawing/2014/main" id="{F7C3F3D9-C139-481C-94F7-9F965D4CF597}"/>
            </a:ext>
          </a:extLst>
        </xdr:cNvPr>
        <xdr:cNvSpPr/>
      </xdr:nvSpPr>
      <xdr:spPr>
        <a:xfrm>
          <a:off x="0" y="6779028"/>
          <a:ext cx="1844040" cy="76846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D41CDCA-1702-47C2-8765-CC6BE5417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693420</xdr:colOff>
      <xdr:row>39</xdr:row>
      <xdr:rowOff>77104</xdr:rowOff>
    </xdr:from>
    <xdr:to>
      <xdr:col>4</xdr:col>
      <xdr:colOff>160020</xdr:colOff>
      <xdr:row>40</xdr:row>
      <xdr:rowOff>48880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28747B4-AF6D-4988-96BF-AA7189CD40D5}"/>
            </a:ext>
          </a:extLst>
        </xdr:cNvPr>
        <xdr:cNvSpPr/>
      </xdr:nvSpPr>
      <xdr:spPr>
        <a:xfrm>
          <a:off x="2278380" y="7224664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42</xdr:row>
      <xdr:rowOff>7620</xdr:rowOff>
    </xdr:from>
    <xdr:to>
      <xdr:col>2</xdr:col>
      <xdr:colOff>259696</xdr:colOff>
      <xdr:row>46</xdr:row>
      <xdr:rowOff>17707</xdr:rowOff>
    </xdr:to>
    <xdr:sp macro="" textlink="$A$5">
      <xdr:nvSpPr>
        <xdr:cNvPr id="30" name="Rectangle 29">
          <a:extLst>
            <a:ext uri="{FF2B5EF4-FFF2-40B4-BE49-F238E27FC236}">
              <a16:creationId xmlns:a16="http://schemas.microsoft.com/office/drawing/2014/main" id="{9BD9B4BC-4E4E-487E-945E-542E1931343E}"/>
            </a:ext>
          </a:extLst>
        </xdr:cNvPr>
        <xdr:cNvSpPr/>
      </xdr:nvSpPr>
      <xdr:spPr>
        <a:xfrm>
          <a:off x="0" y="770382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76E83AA-6AE7-49E4-873C-44A2F3FA159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694036</xdr:colOff>
      <xdr:row>44</xdr:row>
      <xdr:rowOff>30153</xdr:rowOff>
    </xdr:from>
    <xdr:to>
      <xdr:col>4</xdr:col>
      <xdr:colOff>161252</xdr:colOff>
      <xdr:row>45</xdr:row>
      <xdr:rowOff>2745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AD90BFF-4970-4497-AE07-3BCE61135EBA}"/>
            </a:ext>
          </a:extLst>
        </xdr:cNvPr>
        <xdr:cNvSpPr/>
      </xdr:nvSpPr>
      <xdr:spPr>
        <a:xfrm>
          <a:off x="2278996" y="8092113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46</xdr:row>
      <xdr:rowOff>68349</xdr:rowOff>
    </xdr:from>
    <xdr:to>
      <xdr:col>2</xdr:col>
      <xdr:colOff>259696</xdr:colOff>
      <xdr:row>50</xdr:row>
      <xdr:rowOff>78437</xdr:rowOff>
    </xdr:to>
    <xdr:sp macro="" textlink="$A$6">
      <xdr:nvSpPr>
        <xdr:cNvPr id="32" name="Rectangle 31">
          <a:extLst>
            <a:ext uri="{FF2B5EF4-FFF2-40B4-BE49-F238E27FC236}">
              <a16:creationId xmlns:a16="http://schemas.microsoft.com/office/drawing/2014/main" id="{1E383681-7C0F-4C4B-80BA-3BF0BBE0B963}"/>
            </a:ext>
          </a:extLst>
        </xdr:cNvPr>
        <xdr:cNvSpPr/>
      </xdr:nvSpPr>
      <xdr:spPr>
        <a:xfrm>
          <a:off x="0" y="8496069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9E1BB39-3DB7-4002-840A-64E93C25AD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694036</xdr:colOff>
      <xdr:row>48</xdr:row>
      <xdr:rowOff>96870</xdr:rowOff>
    </xdr:from>
    <xdr:to>
      <xdr:col>4</xdr:col>
      <xdr:colOff>161252</xdr:colOff>
      <xdr:row>49</xdr:row>
      <xdr:rowOff>70493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D7D265C-3630-49E5-8349-3A0286288948}"/>
            </a:ext>
          </a:extLst>
        </xdr:cNvPr>
        <xdr:cNvSpPr/>
      </xdr:nvSpPr>
      <xdr:spPr>
        <a:xfrm>
          <a:off x="2278996" y="8890350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50</xdr:row>
      <xdr:rowOff>136699</xdr:rowOff>
    </xdr:from>
    <xdr:to>
      <xdr:col>2</xdr:col>
      <xdr:colOff>259696</xdr:colOff>
      <xdr:row>54</xdr:row>
      <xdr:rowOff>146786</xdr:rowOff>
    </xdr:to>
    <xdr:sp macro="" textlink="$A$7">
      <xdr:nvSpPr>
        <xdr:cNvPr id="34" name="Rectangle 33">
          <a:extLst>
            <a:ext uri="{FF2B5EF4-FFF2-40B4-BE49-F238E27FC236}">
              <a16:creationId xmlns:a16="http://schemas.microsoft.com/office/drawing/2014/main" id="{5EAE60B7-CEA8-4B9E-BC40-52465DB3E42F}"/>
            </a:ext>
          </a:extLst>
        </xdr:cNvPr>
        <xdr:cNvSpPr/>
      </xdr:nvSpPr>
      <xdr:spPr>
        <a:xfrm>
          <a:off x="0" y="9295939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D79F70B-7E9E-48F0-99BA-65421464AA5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694036</xdr:colOff>
      <xdr:row>53</xdr:row>
      <xdr:rowOff>3567</xdr:rowOff>
    </xdr:from>
    <xdr:to>
      <xdr:col>4</xdr:col>
      <xdr:colOff>161252</xdr:colOff>
      <xdr:row>53</xdr:row>
      <xdr:rowOff>159254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81A4F992-CA7E-41D8-869E-C588B15BE00B}"/>
            </a:ext>
          </a:extLst>
        </xdr:cNvPr>
        <xdr:cNvSpPr/>
      </xdr:nvSpPr>
      <xdr:spPr>
        <a:xfrm>
          <a:off x="2278996" y="9711447"/>
          <a:ext cx="1052176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55</xdr:row>
      <xdr:rowOff>124</xdr:rowOff>
    </xdr:from>
    <xdr:to>
      <xdr:col>2</xdr:col>
      <xdr:colOff>259696</xdr:colOff>
      <xdr:row>59</xdr:row>
      <xdr:rowOff>10211</xdr:rowOff>
    </xdr:to>
    <xdr:sp macro="" textlink="$A$8">
      <xdr:nvSpPr>
        <xdr:cNvPr id="36" name="Rectangle 35">
          <a:extLst>
            <a:ext uri="{FF2B5EF4-FFF2-40B4-BE49-F238E27FC236}">
              <a16:creationId xmlns:a16="http://schemas.microsoft.com/office/drawing/2014/main" id="{62E2E652-83DE-4431-9822-DBAC83ECC5EA}"/>
            </a:ext>
          </a:extLst>
        </xdr:cNvPr>
        <xdr:cNvSpPr/>
      </xdr:nvSpPr>
      <xdr:spPr>
        <a:xfrm>
          <a:off x="0" y="10073764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E6F5CB5-8C6A-4DC5-AE9F-C79F284087D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694036</xdr:colOff>
      <xdr:row>57</xdr:row>
      <xdr:rowOff>81383</xdr:rowOff>
    </xdr:from>
    <xdr:to>
      <xdr:col>4</xdr:col>
      <xdr:colOff>161252</xdr:colOff>
      <xdr:row>58</xdr:row>
      <xdr:rowOff>55007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36FA900E-C9D9-4456-8456-0304A48BEAF8}"/>
            </a:ext>
          </a:extLst>
        </xdr:cNvPr>
        <xdr:cNvSpPr/>
      </xdr:nvSpPr>
      <xdr:spPr>
        <a:xfrm>
          <a:off x="2278996" y="10520783"/>
          <a:ext cx="1052176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60</xdr:row>
      <xdr:rowOff>15364</xdr:rowOff>
    </xdr:from>
    <xdr:to>
      <xdr:col>2</xdr:col>
      <xdr:colOff>259696</xdr:colOff>
      <xdr:row>64</xdr:row>
      <xdr:rowOff>25451</xdr:rowOff>
    </xdr:to>
    <xdr:sp macro="" textlink="$A$8">
      <xdr:nvSpPr>
        <xdr:cNvPr id="38" name="Rectangle 37">
          <a:extLst>
            <a:ext uri="{FF2B5EF4-FFF2-40B4-BE49-F238E27FC236}">
              <a16:creationId xmlns:a16="http://schemas.microsoft.com/office/drawing/2014/main" id="{D34D9A03-104D-41E7-B392-7E0BC1FF8929}"/>
            </a:ext>
          </a:extLst>
        </xdr:cNvPr>
        <xdr:cNvSpPr/>
      </xdr:nvSpPr>
      <xdr:spPr>
        <a:xfrm>
          <a:off x="0" y="11003404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E6F5CB5-8C6A-4DC5-AE9F-C79F284087D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694036</xdr:colOff>
      <xdr:row>62</xdr:row>
      <xdr:rowOff>43283</xdr:rowOff>
    </xdr:from>
    <xdr:to>
      <xdr:col>4</xdr:col>
      <xdr:colOff>161252</xdr:colOff>
      <xdr:row>63</xdr:row>
      <xdr:rowOff>16907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7BF3BA6D-4793-4604-8F09-4ABE8CBFAA7F}"/>
            </a:ext>
          </a:extLst>
        </xdr:cNvPr>
        <xdr:cNvSpPr/>
      </xdr:nvSpPr>
      <xdr:spPr>
        <a:xfrm>
          <a:off x="2278996" y="11397083"/>
          <a:ext cx="1052176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64</xdr:row>
      <xdr:rowOff>60960</xdr:rowOff>
    </xdr:from>
    <xdr:to>
      <xdr:col>2</xdr:col>
      <xdr:colOff>259080</xdr:colOff>
      <xdr:row>68</xdr:row>
      <xdr:rowOff>84051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18D7AD30-00EC-437B-BBC6-F4C601A7C1EE}"/>
            </a:ext>
          </a:extLst>
        </xdr:cNvPr>
        <xdr:cNvSpPr/>
      </xdr:nvSpPr>
      <xdr:spPr>
        <a:xfrm>
          <a:off x="0" y="11780520"/>
          <a:ext cx="1844040" cy="7546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693420</xdr:colOff>
      <xdr:row>66</xdr:row>
      <xdr:rowOff>118135</xdr:rowOff>
    </xdr:from>
    <xdr:to>
      <xdr:col>4</xdr:col>
      <xdr:colOff>160020</xdr:colOff>
      <xdr:row>67</xdr:row>
      <xdr:rowOff>89912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569B326B-8DCB-47DC-A989-C146ECB02E1F}"/>
            </a:ext>
          </a:extLst>
        </xdr:cNvPr>
        <xdr:cNvSpPr/>
      </xdr:nvSpPr>
      <xdr:spPr>
        <a:xfrm>
          <a:off x="2278380" y="12203455"/>
          <a:ext cx="1051560" cy="1546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24</xdr:row>
      <xdr:rowOff>7620</xdr:rowOff>
    </xdr:from>
    <xdr:to>
      <xdr:col>10</xdr:col>
      <xdr:colOff>267316</xdr:colOff>
      <xdr:row>28</xdr:row>
      <xdr:rowOff>17708</xdr:rowOff>
    </xdr:to>
    <xdr:sp macro="" textlink="$I$2">
      <xdr:nvSpPr>
        <xdr:cNvPr id="66" name="Rectangle 65">
          <a:extLst>
            <a:ext uri="{FF2B5EF4-FFF2-40B4-BE49-F238E27FC236}">
              <a16:creationId xmlns:a16="http://schemas.microsoft.com/office/drawing/2014/main" id="{1AC5AEFC-6320-42BC-BA6A-BAEFE68B56CA}"/>
            </a:ext>
          </a:extLst>
        </xdr:cNvPr>
        <xdr:cNvSpPr/>
      </xdr:nvSpPr>
      <xdr:spPr>
        <a:xfrm>
          <a:off x="6347460" y="4411980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61A6F4-BB7A-4BD8-8374-C5ED8D84511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26</xdr:row>
      <xdr:rowOff>42945</xdr:rowOff>
    </xdr:from>
    <xdr:to>
      <xdr:col>12</xdr:col>
      <xdr:colOff>168872</xdr:colOff>
      <xdr:row>27</xdr:row>
      <xdr:rowOff>16568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CEE0B3A8-014A-417A-A2DD-6D8D622A5553}"/>
            </a:ext>
          </a:extLst>
        </xdr:cNvPr>
        <xdr:cNvSpPr/>
      </xdr:nvSpPr>
      <xdr:spPr>
        <a:xfrm>
          <a:off x="8626456" y="4813065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28</xdr:row>
      <xdr:rowOff>77602</xdr:rowOff>
    </xdr:from>
    <xdr:to>
      <xdr:col>10</xdr:col>
      <xdr:colOff>267316</xdr:colOff>
      <xdr:row>32</xdr:row>
      <xdr:rowOff>87689</xdr:rowOff>
    </xdr:to>
    <xdr:sp macro="" textlink="$I$3">
      <xdr:nvSpPr>
        <xdr:cNvPr id="68" name="Rectangle 67">
          <a:extLst>
            <a:ext uri="{FF2B5EF4-FFF2-40B4-BE49-F238E27FC236}">
              <a16:creationId xmlns:a16="http://schemas.microsoft.com/office/drawing/2014/main" id="{B4992E05-8EAC-4E6F-BC66-99A26E805DFC}"/>
            </a:ext>
          </a:extLst>
        </xdr:cNvPr>
        <xdr:cNvSpPr/>
      </xdr:nvSpPr>
      <xdr:spPr>
        <a:xfrm>
          <a:off x="6347460" y="5213482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95A4B0-B048-4E05-A291-C52C1FD55DB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30</xdr:row>
      <xdr:rowOff>126534</xdr:rowOff>
    </xdr:from>
    <xdr:to>
      <xdr:col>12</xdr:col>
      <xdr:colOff>168872</xdr:colOff>
      <xdr:row>31</xdr:row>
      <xdr:rowOff>100157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61407A40-C217-4FD8-8328-CFC8E0839618}"/>
            </a:ext>
          </a:extLst>
        </xdr:cNvPr>
        <xdr:cNvSpPr/>
      </xdr:nvSpPr>
      <xdr:spPr>
        <a:xfrm>
          <a:off x="8626456" y="562817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32</xdr:row>
      <xdr:rowOff>161191</xdr:rowOff>
    </xdr:from>
    <xdr:to>
      <xdr:col>10</xdr:col>
      <xdr:colOff>267316</xdr:colOff>
      <xdr:row>36</xdr:row>
      <xdr:rowOff>171278</xdr:rowOff>
    </xdr:to>
    <xdr:sp macro="" textlink="$I$4">
      <xdr:nvSpPr>
        <xdr:cNvPr id="70" name="Rectangle 69">
          <a:extLst>
            <a:ext uri="{FF2B5EF4-FFF2-40B4-BE49-F238E27FC236}">
              <a16:creationId xmlns:a16="http://schemas.microsoft.com/office/drawing/2014/main" id="{93CA76F1-1381-447D-BCA8-6256DF748F27}"/>
            </a:ext>
          </a:extLst>
        </xdr:cNvPr>
        <xdr:cNvSpPr/>
      </xdr:nvSpPr>
      <xdr:spPr>
        <a:xfrm>
          <a:off x="6347460" y="602859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9132B9A-AA39-4B4F-9B9A-BD11D3A9991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35</xdr:row>
      <xdr:rowOff>6230</xdr:rowOff>
    </xdr:from>
    <xdr:to>
      <xdr:col>12</xdr:col>
      <xdr:colOff>168872</xdr:colOff>
      <xdr:row>35</xdr:row>
      <xdr:rowOff>161702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DF6E522F-8553-4485-8C42-7FA0ED5DAA3F}"/>
            </a:ext>
          </a:extLst>
        </xdr:cNvPr>
        <xdr:cNvSpPr/>
      </xdr:nvSpPr>
      <xdr:spPr>
        <a:xfrm>
          <a:off x="8626456" y="642227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37</xdr:row>
      <xdr:rowOff>9377</xdr:rowOff>
    </xdr:from>
    <xdr:to>
      <xdr:col>10</xdr:col>
      <xdr:colOff>267316</xdr:colOff>
      <xdr:row>41</xdr:row>
      <xdr:rowOff>19463</xdr:rowOff>
    </xdr:to>
    <xdr:sp macro="" textlink="$I$5">
      <xdr:nvSpPr>
        <xdr:cNvPr id="72" name="Rectangle 71">
          <a:extLst>
            <a:ext uri="{FF2B5EF4-FFF2-40B4-BE49-F238E27FC236}">
              <a16:creationId xmlns:a16="http://schemas.microsoft.com/office/drawing/2014/main" id="{3CF5DFF6-12A3-4274-8AB0-4ABDA2C75B22}"/>
            </a:ext>
          </a:extLst>
        </xdr:cNvPr>
        <xdr:cNvSpPr/>
      </xdr:nvSpPr>
      <xdr:spPr>
        <a:xfrm>
          <a:off x="6347460" y="6791177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F248566-D492-4EAB-B51C-19134FEDC07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39</xdr:row>
      <xdr:rowOff>89820</xdr:rowOff>
    </xdr:from>
    <xdr:to>
      <xdr:col>12</xdr:col>
      <xdr:colOff>168872</xdr:colOff>
      <xdr:row>40</xdr:row>
      <xdr:rowOff>63443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FC8B47E0-EC33-4F66-9E60-E271790EB1E8}"/>
            </a:ext>
          </a:extLst>
        </xdr:cNvPr>
        <xdr:cNvSpPr/>
      </xdr:nvSpPr>
      <xdr:spPr>
        <a:xfrm>
          <a:off x="8626456" y="7237380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42</xdr:row>
      <xdr:rowOff>4403</xdr:rowOff>
    </xdr:from>
    <xdr:to>
      <xdr:col>10</xdr:col>
      <xdr:colOff>267316</xdr:colOff>
      <xdr:row>46</xdr:row>
      <xdr:rowOff>14490</xdr:rowOff>
    </xdr:to>
    <xdr:sp macro="" textlink="$I$5">
      <xdr:nvSpPr>
        <xdr:cNvPr id="74" name="Rectangle 73">
          <a:extLst>
            <a:ext uri="{FF2B5EF4-FFF2-40B4-BE49-F238E27FC236}">
              <a16:creationId xmlns:a16="http://schemas.microsoft.com/office/drawing/2014/main" id="{273A347B-80CC-499A-8D4A-C46375B35D7B}"/>
            </a:ext>
          </a:extLst>
        </xdr:cNvPr>
        <xdr:cNvSpPr/>
      </xdr:nvSpPr>
      <xdr:spPr>
        <a:xfrm>
          <a:off x="6347460" y="7700603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DD8AEEC-73E6-4B47-93BF-57806C1DA14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44</xdr:row>
      <xdr:rowOff>42176</xdr:rowOff>
    </xdr:from>
    <xdr:to>
      <xdr:col>12</xdr:col>
      <xdr:colOff>168872</xdr:colOff>
      <xdr:row>45</xdr:row>
      <xdr:rowOff>14768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D37862CD-C63B-427D-8BCC-5312DC0AA2DD}"/>
            </a:ext>
          </a:extLst>
        </xdr:cNvPr>
        <xdr:cNvSpPr/>
      </xdr:nvSpPr>
      <xdr:spPr>
        <a:xfrm>
          <a:off x="8626456" y="8104136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46</xdr:row>
      <xdr:rowOff>80372</xdr:rowOff>
    </xdr:from>
    <xdr:to>
      <xdr:col>10</xdr:col>
      <xdr:colOff>267316</xdr:colOff>
      <xdr:row>50</xdr:row>
      <xdr:rowOff>90460</xdr:rowOff>
    </xdr:to>
    <xdr:sp macro="" textlink="$I$6">
      <xdr:nvSpPr>
        <xdr:cNvPr id="76" name="Rectangle 75">
          <a:extLst>
            <a:ext uri="{FF2B5EF4-FFF2-40B4-BE49-F238E27FC236}">
              <a16:creationId xmlns:a16="http://schemas.microsoft.com/office/drawing/2014/main" id="{7ED9D2D4-16D1-4AB0-9552-9C8067F7A4BF}"/>
            </a:ext>
          </a:extLst>
        </xdr:cNvPr>
        <xdr:cNvSpPr/>
      </xdr:nvSpPr>
      <xdr:spPr>
        <a:xfrm>
          <a:off x="6347460" y="8508092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01D092C-3A78-4BDD-AD02-886971436FD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48</xdr:row>
      <xdr:rowOff>108893</xdr:rowOff>
    </xdr:from>
    <xdr:to>
      <xdr:col>12</xdr:col>
      <xdr:colOff>168872</xdr:colOff>
      <xdr:row>49</xdr:row>
      <xdr:rowOff>82516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8AFEB7E2-EEDF-4045-93DF-FDB014D61FF5}"/>
            </a:ext>
          </a:extLst>
        </xdr:cNvPr>
        <xdr:cNvSpPr/>
      </xdr:nvSpPr>
      <xdr:spPr>
        <a:xfrm>
          <a:off x="8626456" y="890237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50</xdr:row>
      <xdr:rowOff>148722</xdr:rowOff>
    </xdr:from>
    <xdr:to>
      <xdr:col>10</xdr:col>
      <xdr:colOff>267316</xdr:colOff>
      <xdr:row>54</xdr:row>
      <xdr:rowOff>158809</xdr:rowOff>
    </xdr:to>
    <xdr:sp macro="" textlink="$I$7">
      <xdr:nvSpPr>
        <xdr:cNvPr id="78" name="Rectangle 77">
          <a:extLst>
            <a:ext uri="{FF2B5EF4-FFF2-40B4-BE49-F238E27FC236}">
              <a16:creationId xmlns:a16="http://schemas.microsoft.com/office/drawing/2014/main" id="{E244E9CC-2B0A-41EB-BBCC-43A5D1299BFC}"/>
            </a:ext>
          </a:extLst>
        </xdr:cNvPr>
        <xdr:cNvSpPr/>
      </xdr:nvSpPr>
      <xdr:spPr>
        <a:xfrm>
          <a:off x="6347460" y="9307962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43242CD-0689-42EE-A5AF-C27585CD9C5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10</xdr:col>
      <xdr:colOff>701656</xdr:colOff>
      <xdr:row>53</xdr:row>
      <xdr:rowOff>350</xdr:rowOff>
    </xdr:from>
    <xdr:to>
      <xdr:col>12</xdr:col>
      <xdr:colOff>168872</xdr:colOff>
      <xdr:row>53</xdr:row>
      <xdr:rowOff>156037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5C591F67-C9D0-4C18-80A6-13BD1DD92BC5}"/>
            </a:ext>
          </a:extLst>
        </xdr:cNvPr>
        <xdr:cNvSpPr/>
      </xdr:nvSpPr>
      <xdr:spPr>
        <a:xfrm>
          <a:off x="8626456" y="9708230"/>
          <a:ext cx="1052176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55</xdr:row>
      <xdr:rowOff>35007</xdr:rowOff>
    </xdr:from>
    <xdr:to>
      <xdr:col>10</xdr:col>
      <xdr:colOff>267316</xdr:colOff>
      <xdr:row>59</xdr:row>
      <xdr:rowOff>45094</xdr:rowOff>
    </xdr:to>
    <xdr:sp macro="" textlink="$I$8">
      <xdr:nvSpPr>
        <xdr:cNvPr id="80" name="Rectangle 79">
          <a:extLst>
            <a:ext uri="{FF2B5EF4-FFF2-40B4-BE49-F238E27FC236}">
              <a16:creationId xmlns:a16="http://schemas.microsoft.com/office/drawing/2014/main" id="{CF59D302-D04A-45C9-8C6C-AB46A5A6122A}"/>
            </a:ext>
          </a:extLst>
        </xdr:cNvPr>
        <xdr:cNvSpPr/>
      </xdr:nvSpPr>
      <xdr:spPr>
        <a:xfrm>
          <a:off x="6347460" y="10108647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401E121-0125-4E82-AA9F-106A4427D0D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57</xdr:row>
      <xdr:rowOff>78166</xdr:rowOff>
    </xdr:from>
    <xdr:to>
      <xdr:col>12</xdr:col>
      <xdr:colOff>168872</xdr:colOff>
      <xdr:row>58</xdr:row>
      <xdr:rowOff>51790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F34C0E30-DAE8-4807-9E2C-8BD8FC0611CE}"/>
            </a:ext>
          </a:extLst>
        </xdr:cNvPr>
        <xdr:cNvSpPr/>
      </xdr:nvSpPr>
      <xdr:spPr>
        <a:xfrm>
          <a:off x="8626456" y="10517566"/>
          <a:ext cx="1052176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60</xdr:row>
      <xdr:rowOff>26770</xdr:rowOff>
    </xdr:from>
    <xdr:to>
      <xdr:col>10</xdr:col>
      <xdr:colOff>267316</xdr:colOff>
      <xdr:row>64</xdr:row>
      <xdr:rowOff>36857</xdr:rowOff>
    </xdr:to>
    <xdr:sp macro="" textlink="$I$8">
      <xdr:nvSpPr>
        <xdr:cNvPr id="82" name="Rectangle 81">
          <a:extLst>
            <a:ext uri="{FF2B5EF4-FFF2-40B4-BE49-F238E27FC236}">
              <a16:creationId xmlns:a16="http://schemas.microsoft.com/office/drawing/2014/main" id="{56BA74EF-D74E-4CCA-AC01-DD17C26DEF5C}"/>
            </a:ext>
          </a:extLst>
        </xdr:cNvPr>
        <xdr:cNvSpPr/>
      </xdr:nvSpPr>
      <xdr:spPr>
        <a:xfrm>
          <a:off x="6347460" y="1101481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804DAAA-E828-47A2-89F6-F6144751AA4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62</xdr:row>
      <xdr:rowOff>30799</xdr:rowOff>
    </xdr:from>
    <xdr:to>
      <xdr:col>12</xdr:col>
      <xdr:colOff>168872</xdr:colOff>
      <xdr:row>63</xdr:row>
      <xdr:rowOff>4422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F8F0E36D-4849-41C0-B340-EFAC4B91D67E}"/>
            </a:ext>
          </a:extLst>
        </xdr:cNvPr>
        <xdr:cNvSpPr/>
      </xdr:nvSpPr>
      <xdr:spPr>
        <a:xfrm>
          <a:off x="8626456" y="11384599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64</xdr:row>
      <xdr:rowOff>90763</xdr:rowOff>
    </xdr:from>
    <xdr:to>
      <xdr:col>10</xdr:col>
      <xdr:colOff>267316</xdr:colOff>
      <xdr:row>68</xdr:row>
      <xdr:rowOff>100850</xdr:rowOff>
    </xdr:to>
    <xdr:sp macro="" textlink="$I$9">
      <xdr:nvSpPr>
        <xdr:cNvPr id="84" name="Rectangle 83">
          <a:extLst>
            <a:ext uri="{FF2B5EF4-FFF2-40B4-BE49-F238E27FC236}">
              <a16:creationId xmlns:a16="http://schemas.microsoft.com/office/drawing/2014/main" id="{CC1B1898-3CD3-471A-A7F8-45E450CC1A2E}"/>
            </a:ext>
          </a:extLst>
        </xdr:cNvPr>
        <xdr:cNvSpPr/>
      </xdr:nvSpPr>
      <xdr:spPr>
        <a:xfrm>
          <a:off x="6347460" y="11810323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A7F22D0-02A8-4B01-BD39-4378F129B17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66</xdr:row>
      <xdr:rowOff>112756</xdr:rowOff>
    </xdr:from>
    <xdr:to>
      <xdr:col>12</xdr:col>
      <xdr:colOff>168872</xdr:colOff>
      <xdr:row>67</xdr:row>
      <xdr:rowOff>86379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59E87A5B-A43B-43EB-B25D-6AEE6EF23FA6}"/>
            </a:ext>
          </a:extLst>
        </xdr:cNvPr>
        <xdr:cNvSpPr/>
      </xdr:nvSpPr>
      <xdr:spPr>
        <a:xfrm>
          <a:off x="8626456" y="12198076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68</xdr:row>
      <xdr:rowOff>159112</xdr:rowOff>
    </xdr:from>
    <xdr:to>
      <xdr:col>10</xdr:col>
      <xdr:colOff>267316</xdr:colOff>
      <xdr:row>72</xdr:row>
      <xdr:rowOff>169200</xdr:rowOff>
    </xdr:to>
    <xdr:sp macro="" textlink="$I$10">
      <xdr:nvSpPr>
        <xdr:cNvPr id="86" name="Rectangle 85">
          <a:extLst>
            <a:ext uri="{FF2B5EF4-FFF2-40B4-BE49-F238E27FC236}">
              <a16:creationId xmlns:a16="http://schemas.microsoft.com/office/drawing/2014/main" id="{D97AF706-DAE3-40C2-99BF-1E478411D541}"/>
            </a:ext>
          </a:extLst>
        </xdr:cNvPr>
        <xdr:cNvSpPr/>
      </xdr:nvSpPr>
      <xdr:spPr>
        <a:xfrm>
          <a:off x="6347460" y="12610192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F376D73-39B2-46F2-A9D2-98204EA2360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701656</xdr:colOff>
      <xdr:row>70</xdr:row>
      <xdr:rowOff>181320</xdr:rowOff>
    </xdr:from>
    <xdr:to>
      <xdr:col>12</xdr:col>
      <xdr:colOff>168872</xdr:colOff>
      <xdr:row>71</xdr:row>
      <xdr:rowOff>153912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5D3EE38B-B7A1-48C0-B48C-8977C93CCACA}"/>
            </a:ext>
          </a:extLst>
        </xdr:cNvPr>
        <xdr:cNvSpPr/>
      </xdr:nvSpPr>
      <xdr:spPr>
        <a:xfrm>
          <a:off x="8626456" y="12998160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7620</xdr:colOff>
      <xdr:row>73</xdr:row>
      <xdr:rowOff>46705</xdr:rowOff>
    </xdr:from>
    <xdr:to>
      <xdr:col>10</xdr:col>
      <xdr:colOff>267316</xdr:colOff>
      <xdr:row>77</xdr:row>
      <xdr:rowOff>56791</xdr:rowOff>
    </xdr:to>
    <xdr:sp macro="" textlink="$I$11">
      <xdr:nvSpPr>
        <xdr:cNvPr id="88" name="Rectangle 87">
          <a:extLst>
            <a:ext uri="{FF2B5EF4-FFF2-40B4-BE49-F238E27FC236}">
              <a16:creationId xmlns:a16="http://schemas.microsoft.com/office/drawing/2014/main" id="{26DB8165-82A8-4840-AE77-2F292EAA1557}"/>
            </a:ext>
          </a:extLst>
        </xdr:cNvPr>
        <xdr:cNvSpPr/>
      </xdr:nvSpPr>
      <xdr:spPr>
        <a:xfrm>
          <a:off x="6347460" y="13412185"/>
          <a:ext cx="1844656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2996695-F434-458E-9B90-6DB051E6059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701656</xdr:colOff>
      <xdr:row>75</xdr:row>
      <xdr:rowOff>86385</xdr:rowOff>
    </xdr:from>
    <xdr:to>
      <xdr:col>12</xdr:col>
      <xdr:colOff>168872</xdr:colOff>
      <xdr:row>76</xdr:row>
      <xdr:rowOff>59193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9952FD36-A2F9-4A31-831B-2522F78B006F}"/>
            </a:ext>
          </a:extLst>
        </xdr:cNvPr>
        <xdr:cNvSpPr/>
      </xdr:nvSpPr>
      <xdr:spPr>
        <a:xfrm>
          <a:off x="8626456" y="13817625"/>
          <a:ext cx="1052176" cy="15568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24</xdr:row>
      <xdr:rowOff>7620</xdr:rowOff>
    </xdr:from>
    <xdr:to>
      <xdr:col>18</xdr:col>
      <xdr:colOff>267317</xdr:colOff>
      <xdr:row>28</xdr:row>
      <xdr:rowOff>17708</xdr:rowOff>
    </xdr:to>
    <xdr:sp macro="" textlink="$Q$2">
      <xdr:nvSpPr>
        <xdr:cNvPr id="106" name="Rectangle 105">
          <a:extLst>
            <a:ext uri="{FF2B5EF4-FFF2-40B4-BE49-F238E27FC236}">
              <a16:creationId xmlns:a16="http://schemas.microsoft.com/office/drawing/2014/main" id="{BA14EE0F-0008-46EE-AB6E-16279EDD01C0}"/>
            </a:ext>
          </a:extLst>
        </xdr:cNvPr>
        <xdr:cNvSpPr/>
      </xdr:nvSpPr>
      <xdr:spPr>
        <a:xfrm>
          <a:off x="12687300" y="4411980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468E70F-C98E-4257-9F14-09BCD299C66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26</xdr:row>
      <xdr:rowOff>42945</xdr:rowOff>
    </xdr:from>
    <xdr:to>
      <xdr:col>20</xdr:col>
      <xdr:colOff>168872</xdr:colOff>
      <xdr:row>27</xdr:row>
      <xdr:rowOff>16568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6BB1FF76-7E7F-4767-A107-322D8166066D}"/>
            </a:ext>
          </a:extLst>
        </xdr:cNvPr>
        <xdr:cNvSpPr/>
      </xdr:nvSpPr>
      <xdr:spPr>
        <a:xfrm>
          <a:off x="14966297" y="4813065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28</xdr:row>
      <xdr:rowOff>77602</xdr:rowOff>
    </xdr:from>
    <xdr:to>
      <xdr:col>18</xdr:col>
      <xdr:colOff>267317</xdr:colOff>
      <xdr:row>32</xdr:row>
      <xdr:rowOff>87689</xdr:rowOff>
    </xdr:to>
    <xdr:sp macro="" textlink="$Q$3">
      <xdr:nvSpPr>
        <xdr:cNvPr id="108" name="Rectangle 107">
          <a:extLst>
            <a:ext uri="{FF2B5EF4-FFF2-40B4-BE49-F238E27FC236}">
              <a16:creationId xmlns:a16="http://schemas.microsoft.com/office/drawing/2014/main" id="{1D7F3884-4D7B-4FBF-AB3B-83309BC2DF20}"/>
            </a:ext>
          </a:extLst>
        </xdr:cNvPr>
        <xdr:cNvSpPr/>
      </xdr:nvSpPr>
      <xdr:spPr>
        <a:xfrm>
          <a:off x="12687300" y="5213482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9C675ED-68C9-4AC0-8107-2B478A21D6D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30</xdr:row>
      <xdr:rowOff>118914</xdr:rowOff>
    </xdr:from>
    <xdr:to>
      <xdr:col>20</xdr:col>
      <xdr:colOff>168872</xdr:colOff>
      <xdr:row>31</xdr:row>
      <xdr:rowOff>92537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E7DA56A5-B394-4274-B237-3908708A8132}"/>
            </a:ext>
          </a:extLst>
        </xdr:cNvPr>
        <xdr:cNvSpPr/>
      </xdr:nvSpPr>
      <xdr:spPr>
        <a:xfrm>
          <a:off x="14966297" y="5620554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32</xdr:row>
      <xdr:rowOff>161191</xdr:rowOff>
    </xdr:from>
    <xdr:to>
      <xdr:col>18</xdr:col>
      <xdr:colOff>267317</xdr:colOff>
      <xdr:row>36</xdr:row>
      <xdr:rowOff>171278</xdr:rowOff>
    </xdr:to>
    <xdr:sp macro="" textlink="$Q$4">
      <xdr:nvSpPr>
        <xdr:cNvPr id="110" name="Rectangle 109">
          <a:extLst>
            <a:ext uri="{FF2B5EF4-FFF2-40B4-BE49-F238E27FC236}">
              <a16:creationId xmlns:a16="http://schemas.microsoft.com/office/drawing/2014/main" id="{A3A8A350-B4B8-4AE9-AD0D-B529681F215F}"/>
            </a:ext>
          </a:extLst>
        </xdr:cNvPr>
        <xdr:cNvSpPr/>
      </xdr:nvSpPr>
      <xdr:spPr>
        <a:xfrm>
          <a:off x="12687300" y="602859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6AE3361-667E-445D-846A-97B34952594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35</xdr:row>
      <xdr:rowOff>21470</xdr:rowOff>
    </xdr:from>
    <xdr:to>
      <xdr:col>20</xdr:col>
      <xdr:colOff>168872</xdr:colOff>
      <xdr:row>35</xdr:row>
      <xdr:rowOff>176942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FC5CFE0E-26A7-4AAA-A8FD-08ED41848017}"/>
            </a:ext>
          </a:extLst>
        </xdr:cNvPr>
        <xdr:cNvSpPr/>
      </xdr:nvSpPr>
      <xdr:spPr>
        <a:xfrm>
          <a:off x="14966297" y="6437510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37</xdr:row>
      <xdr:rowOff>9377</xdr:rowOff>
    </xdr:from>
    <xdr:to>
      <xdr:col>18</xdr:col>
      <xdr:colOff>267317</xdr:colOff>
      <xdr:row>41</xdr:row>
      <xdr:rowOff>19463</xdr:rowOff>
    </xdr:to>
    <xdr:sp macro="" textlink="$Q$5">
      <xdr:nvSpPr>
        <xdr:cNvPr id="112" name="Rectangle 111">
          <a:extLst>
            <a:ext uri="{FF2B5EF4-FFF2-40B4-BE49-F238E27FC236}">
              <a16:creationId xmlns:a16="http://schemas.microsoft.com/office/drawing/2014/main" id="{3CC223B7-1EDD-4160-9207-850BCC6B1E84}"/>
            </a:ext>
          </a:extLst>
        </xdr:cNvPr>
        <xdr:cNvSpPr/>
      </xdr:nvSpPr>
      <xdr:spPr>
        <a:xfrm>
          <a:off x="12687300" y="6791177"/>
          <a:ext cx="1844657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801F16-821C-462A-8921-EA6CE339B52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39</xdr:row>
      <xdr:rowOff>89820</xdr:rowOff>
    </xdr:from>
    <xdr:to>
      <xdr:col>20</xdr:col>
      <xdr:colOff>168872</xdr:colOff>
      <xdr:row>40</xdr:row>
      <xdr:rowOff>63443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D0641FE4-A8FB-4C3C-907B-EC688F1F4879}"/>
            </a:ext>
          </a:extLst>
        </xdr:cNvPr>
        <xdr:cNvSpPr/>
      </xdr:nvSpPr>
      <xdr:spPr>
        <a:xfrm>
          <a:off x="14966297" y="7237380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42</xdr:row>
      <xdr:rowOff>26447</xdr:rowOff>
    </xdr:from>
    <xdr:to>
      <xdr:col>18</xdr:col>
      <xdr:colOff>267317</xdr:colOff>
      <xdr:row>46</xdr:row>
      <xdr:rowOff>36534</xdr:rowOff>
    </xdr:to>
    <xdr:sp macro="" textlink="$Q$5">
      <xdr:nvSpPr>
        <xdr:cNvPr id="114" name="Rectangle 113">
          <a:extLst>
            <a:ext uri="{FF2B5EF4-FFF2-40B4-BE49-F238E27FC236}">
              <a16:creationId xmlns:a16="http://schemas.microsoft.com/office/drawing/2014/main" id="{EDE28717-F97A-4D01-8C3E-00D7C11C3F99}"/>
            </a:ext>
          </a:extLst>
        </xdr:cNvPr>
        <xdr:cNvSpPr/>
      </xdr:nvSpPr>
      <xdr:spPr>
        <a:xfrm>
          <a:off x="12687300" y="7722647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1881DC0-1CFC-4DD4-BB5E-FBF3E4B1486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44</xdr:row>
      <xdr:rowOff>55784</xdr:rowOff>
    </xdr:from>
    <xdr:to>
      <xdr:col>20</xdr:col>
      <xdr:colOff>168872</xdr:colOff>
      <xdr:row>45</xdr:row>
      <xdr:rowOff>28376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5C532F95-64E0-4090-A7A9-A5BA1E37995A}"/>
            </a:ext>
          </a:extLst>
        </xdr:cNvPr>
        <xdr:cNvSpPr/>
      </xdr:nvSpPr>
      <xdr:spPr>
        <a:xfrm>
          <a:off x="14966297" y="8117744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46</xdr:row>
      <xdr:rowOff>80372</xdr:rowOff>
    </xdr:from>
    <xdr:to>
      <xdr:col>18</xdr:col>
      <xdr:colOff>267317</xdr:colOff>
      <xdr:row>50</xdr:row>
      <xdr:rowOff>90460</xdr:rowOff>
    </xdr:to>
    <xdr:sp macro="" textlink="$Q$6">
      <xdr:nvSpPr>
        <xdr:cNvPr id="116" name="Rectangle 115">
          <a:extLst>
            <a:ext uri="{FF2B5EF4-FFF2-40B4-BE49-F238E27FC236}">
              <a16:creationId xmlns:a16="http://schemas.microsoft.com/office/drawing/2014/main" id="{EAEDA2D5-FA3D-4A78-8D99-38B8652BCDE2}"/>
            </a:ext>
          </a:extLst>
        </xdr:cNvPr>
        <xdr:cNvSpPr/>
      </xdr:nvSpPr>
      <xdr:spPr>
        <a:xfrm>
          <a:off x="12687300" y="8508092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67A6F63-5250-486D-9094-284A3A791C3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48</xdr:row>
      <xdr:rowOff>130121</xdr:rowOff>
    </xdr:from>
    <xdr:to>
      <xdr:col>20</xdr:col>
      <xdr:colOff>168872</xdr:colOff>
      <xdr:row>49</xdr:row>
      <xdr:rowOff>103744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F3305525-BE44-43EC-8F7F-5482A5B17B6A}"/>
            </a:ext>
          </a:extLst>
        </xdr:cNvPr>
        <xdr:cNvSpPr/>
      </xdr:nvSpPr>
      <xdr:spPr>
        <a:xfrm>
          <a:off x="14966297" y="8923601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50</xdr:row>
      <xdr:rowOff>156342</xdr:rowOff>
    </xdr:from>
    <xdr:to>
      <xdr:col>18</xdr:col>
      <xdr:colOff>267317</xdr:colOff>
      <xdr:row>54</xdr:row>
      <xdr:rowOff>166429</xdr:rowOff>
    </xdr:to>
    <xdr:sp macro="" textlink="$Q$7">
      <xdr:nvSpPr>
        <xdr:cNvPr id="118" name="Rectangle 117">
          <a:extLst>
            <a:ext uri="{FF2B5EF4-FFF2-40B4-BE49-F238E27FC236}">
              <a16:creationId xmlns:a16="http://schemas.microsoft.com/office/drawing/2014/main" id="{8840FB93-340C-4FB2-BCFA-C25CA4709A26}"/>
            </a:ext>
          </a:extLst>
        </xdr:cNvPr>
        <xdr:cNvSpPr/>
      </xdr:nvSpPr>
      <xdr:spPr>
        <a:xfrm>
          <a:off x="12687300" y="9315582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1D20C58-24FF-48AC-BE88-119A435F533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18</xdr:col>
      <xdr:colOff>701657</xdr:colOff>
      <xdr:row>53</xdr:row>
      <xdr:rowOff>15590</xdr:rowOff>
    </xdr:from>
    <xdr:to>
      <xdr:col>20</xdr:col>
      <xdr:colOff>168872</xdr:colOff>
      <xdr:row>53</xdr:row>
      <xdr:rowOff>171277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3795BBB1-5165-47AF-8BF7-3F00144C2729}"/>
            </a:ext>
          </a:extLst>
        </xdr:cNvPr>
        <xdr:cNvSpPr/>
      </xdr:nvSpPr>
      <xdr:spPr>
        <a:xfrm>
          <a:off x="14966297" y="9723470"/>
          <a:ext cx="1052175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55</xdr:row>
      <xdr:rowOff>35007</xdr:rowOff>
    </xdr:from>
    <xdr:to>
      <xdr:col>18</xdr:col>
      <xdr:colOff>267317</xdr:colOff>
      <xdr:row>59</xdr:row>
      <xdr:rowOff>45094</xdr:rowOff>
    </xdr:to>
    <xdr:sp macro="" textlink="$Q$8">
      <xdr:nvSpPr>
        <xdr:cNvPr id="120" name="Rectangle 119">
          <a:extLst>
            <a:ext uri="{FF2B5EF4-FFF2-40B4-BE49-F238E27FC236}">
              <a16:creationId xmlns:a16="http://schemas.microsoft.com/office/drawing/2014/main" id="{FC02FB90-F806-41E5-A575-1ED4823E94BA}"/>
            </a:ext>
          </a:extLst>
        </xdr:cNvPr>
        <xdr:cNvSpPr/>
      </xdr:nvSpPr>
      <xdr:spPr>
        <a:xfrm>
          <a:off x="12687300" y="10108647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341525E-C287-43FD-9B18-A1F10C9B832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57</xdr:row>
      <xdr:rowOff>93406</xdr:rowOff>
    </xdr:from>
    <xdr:to>
      <xdr:col>20</xdr:col>
      <xdr:colOff>168872</xdr:colOff>
      <xdr:row>58</xdr:row>
      <xdr:rowOff>67030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20A25AF4-E114-485C-9D27-CC274AD71E9E}"/>
            </a:ext>
          </a:extLst>
        </xdr:cNvPr>
        <xdr:cNvSpPr/>
      </xdr:nvSpPr>
      <xdr:spPr>
        <a:xfrm>
          <a:off x="14966297" y="10532806"/>
          <a:ext cx="1052175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60</xdr:row>
      <xdr:rowOff>11530</xdr:rowOff>
    </xdr:from>
    <xdr:to>
      <xdr:col>18</xdr:col>
      <xdr:colOff>267317</xdr:colOff>
      <xdr:row>64</xdr:row>
      <xdr:rowOff>21617</xdr:rowOff>
    </xdr:to>
    <xdr:sp macro="" textlink="$Q$8">
      <xdr:nvSpPr>
        <xdr:cNvPr id="122" name="Rectangle 121">
          <a:extLst>
            <a:ext uri="{FF2B5EF4-FFF2-40B4-BE49-F238E27FC236}">
              <a16:creationId xmlns:a16="http://schemas.microsoft.com/office/drawing/2014/main" id="{5B132692-7B2B-40E6-B02F-3DC1CE9D1DC6}"/>
            </a:ext>
          </a:extLst>
        </xdr:cNvPr>
        <xdr:cNvSpPr/>
      </xdr:nvSpPr>
      <xdr:spPr>
        <a:xfrm>
          <a:off x="12687300" y="10999570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5CFFEEB-ECE0-4A95-A02D-5E82D3F1995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62</xdr:row>
      <xdr:rowOff>53659</xdr:rowOff>
    </xdr:from>
    <xdr:to>
      <xdr:col>20</xdr:col>
      <xdr:colOff>168872</xdr:colOff>
      <xdr:row>63</xdr:row>
      <xdr:rowOff>27282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2B97E22F-3982-411B-9AA3-B00CF1ED1E5D}"/>
            </a:ext>
          </a:extLst>
        </xdr:cNvPr>
        <xdr:cNvSpPr/>
      </xdr:nvSpPr>
      <xdr:spPr>
        <a:xfrm>
          <a:off x="14966297" y="11407459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7620</xdr:colOff>
      <xdr:row>64</xdr:row>
      <xdr:rowOff>90763</xdr:rowOff>
    </xdr:from>
    <xdr:to>
      <xdr:col>18</xdr:col>
      <xdr:colOff>267317</xdr:colOff>
      <xdr:row>68</xdr:row>
      <xdr:rowOff>100850</xdr:rowOff>
    </xdr:to>
    <xdr:sp macro="" textlink="$Q$9">
      <xdr:nvSpPr>
        <xdr:cNvPr id="124" name="Rectangle 123">
          <a:extLst>
            <a:ext uri="{FF2B5EF4-FFF2-40B4-BE49-F238E27FC236}">
              <a16:creationId xmlns:a16="http://schemas.microsoft.com/office/drawing/2014/main" id="{085A5C49-0BBD-467D-A38D-4C01E7CF2CD7}"/>
            </a:ext>
          </a:extLst>
        </xdr:cNvPr>
        <xdr:cNvSpPr/>
      </xdr:nvSpPr>
      <xdr:spPr>
        <a:xfrm>
          <a:off x="12687300" y="11810323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1D50157-8ED5-4AA5-AF7B-B30040E45F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701657</xdr:colOff>
      <xdr:row>66</xdr:row>
      <xdr:rowOff>120376</xdr:rowOff>
    </xdr:from>
    <xdr:to>
      <xdr:col>20</xdr:col>
      <xdr:colOff>168872</xdr:colOff>
      <xdr:row>67</xdr:row>
      <xdr:rowOff>93999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768793EC-1499-4AA1-A581-F6D4FCA07E7F}"/>
            </a:ext>
          </a:extLst>
        </xdr:cNvPr>
        <xdr:cNvSpPr/>
      </xdr:nvSpPr>
      <xdr:spPr>
        <a:xfrm>
          <a:off x="14966297" y="12205696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24</xdr:row>
      <xdr:rowOff>7620</xdr:rowOff>
    </xdr:from>
    <xdr:to>
      <xdr:col>26</xdr:col>
      <xdr:colOff>267317</xdr:colOff>
      <xdr:row>28</xdr:row>
      <xdr:rowOff>17708</xdr:rowOff>
    </xdr:to>
    <xdr:sp macro="" textlink="$Y$2">
      <xdr:nvSpPr>
        <xdr:cNvPr id="132" name="Rectangle 131">
          <a:extLst>
            <a:ext uri="{FF2B5EF4-FFF2-40B4-BE49-F238E27FC236}">
              <a16:creationId xmlns:a16="http://schemas.microsoft.com/office/drawing/2014/main" id="{82AA2C74-E8C9-436C-A0EE-5FBC5A6967EE}"/>
            </a:ext>
          </a:extLst>
        </xdr:cNvPr>
        <xdr:cNvSpPr/>
      </xdr:nvSpPr>
      <xdr:spPr>
        <a:xfrm>
          <a:off x="19027140" y="4411980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B0B8D73-98AC-4B0F-A707-D2E11C90A69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MMM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701657</xdr:colOff>
      <xdr:row>26</xdr:row>
      <xdr:rowOff>42945</xdr:rowOff>
    </xdr:from>
    <xdr:to>
      <xdr:col>28</xdr:col>
      <xdr:colOff>168872</xdr:colOff>
      <xdr:row>27</xdr:row>
      <xdr:rowOff>16568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1999B0A3-068C-478B-B9FD-3057070FC8EF}"/>
            </a:ext>
          </a:extLst>
        </xdr:cNvPr>
        <xdr:cNvSpPr/>
      </xdr:nvSpPr>
      <xdr:spPr>
        <a:xfrm>
          <a:off x="21306137" y="4813065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28</xdr:row>
      <xdr:rowOff>77602</xdr:rowOff>
    </xdr:from>
    <xdr:to>
      <xdr:col>26</xdr:col>
      <xdr:colOff>267317</xdr:colOff>
      <xdr:row>32</xdr:row>
      <xdr:rowOff>87689</xdr:rowOff>
    </xdr:to>
    <xdr:sp macro="" textlink="$Y$3">
      <xdr:nvSpPr>
        <xdr:cNvPr id="134" name="Rectangle 133">
          <a:extLst>
            <a:ext uri="{FF2B5EF4-FFF2-40B4-BE49-F238E27FC236}">
              <a16:creationId xmlns:a16="http://schemas.microsoft.com/office/drawing/2014/main" id="{4B40E65A-3334-4AE4-84AD-21B4B944B9CB}"/>
            </a:ext>
          </a:extLst>
        </xdr:cNvPr>
        <xdr:cNvSpPr/>
      </xdr:nvSpPr>
      <xdr:spPr>
        <a:xfrm>
          <a:off x="19027140" y="5213482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7E1FF6A-AE39-498C-A948-36B4C8BD883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701657</xdr:colOff>
      <xdr:row>30</xdr:row>
      <xdr:rowOff>118914</xdr:rowOff>
    </xdr:from>
    <xdr:to>
      <xdr:col>28</xdr:col>
      <xdr:colOff>168872</xdr:colOff>
      <xdr:row>31</xdr:row>
      <xdr:rowOff>92537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71E2CB20-3293-45AF-8661-AFE09ABA5495}"/>
            </a:ext>
          </a:extLst>
        </xdr:cNvPr>
        <xdr:cNvSpPr/>
      </xdr:nvSpPr>
      <xdr:spPr>
        <a:xfrm>
          <a:off x="21306137" y="5620554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32</xdr:row>
      <xdr:rowOff>145951</xdr:rowOff>
    </xdr:from>
    <xdr:to>
      <xdr:col>26</xdr:col>
      <xdr:colOff>267317</xdr:colOff>
      <xdr:row>36</xdr:row>
      <xdr:rowOff>156038</xdr:rowOff>
    </xdr:to>
    <xdr:sp macro="" textlink="$Y$4">
      <xdr:nvSpPr>
        <xdr:cNvPr id="136" name="Rectangle 135">
          <a:extLst>
            <a:ext uri="{FF2B5EF4-FFF2-40B4-BE49-F238E27FC236}">
              <a16:creationId xmlns:a16="http://schemas.microsoft.com/office/drawing/2014/main" id="{1A87C3D4-CCB9-4CE0-83B3-0AA80623EE86}"/>
            </a:ext>
          </a:extLst>
        </xdr:cNvPr>
        <xdr:cNvSpPr/>
      </xdr:nvSpPr>
      <xdr:spPr>
        <a:xfrm>
          <a:off x="19027140" y="601335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7094EB8-FB26-4C5F-AE9E-C8C8186D543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701657</xdr:colOff>
      <xdr:row>35</xdr:row>
      <xdr:rowOff>13850</xdr:rowOff>
    </xdr:from>
    <xdr:to>
      <xdr:col>28</xdr:col>
      <xdr:colOff>168872</xdr:colOff>
      <xdr:row>35</xdr:row>
      <xdr:rowOff>169322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E673A4D9-98BC-4692-93AC-62E79333D620}"/>
            </a:ext>
          </a:extLst>
        </xdr:cNvPr>
        <xdr:cNvSpPr/>
      </xdr:nvSpPr>
      <xdr:spPr>
        <a:xfrm>
          <a:off x="21306137" y="6429890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15240</xdr:colOff>
      <xdr:row>37</xdr:row>
      <xdr:rowOff>16411</xdr:rowOff>
    </xdr:from>
    <xdr:to>
      <xdr:col>26</xdr:col>
      <xdr:colOff>274937</xdr:colOff>
      <xdr:row>41</xdr:row>
      <xdr:rowOff>26498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52AC8DD-09D5-4333-8DC2-7B2C3AF82C75}"/>
            </a:ext>
          </a:extLst>
        </xdr:cNvPr>
        <xdr:cNvSpPr/>
      </xdr:nvSpPr>
      <xdr:spPr>
        <a:xfrm>
          <a:off x="19034760" y="679821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709277</xdr:colOff>
      <xdr:row>39</xdr:row>
      <xdr:rowOff>67190</xdr:rowOff>
    </xdr:from>
    <xdr:to>
      <xdr:col>28</xdr:col>
      <xdr:colOff>176492</xdr:colOff>
      <xdr:row>40</xdr:row>
      <xdr:rowOff>39782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92357CC1-E119-466D-8DC1-10D2F960668C}"/>
            </a:ext>
          </a:extLst>
        </xdr:cNvPr>
        <xdr:cNvSpPr/>
      </xdr:nvSpPr>
      <xdr:spPr>
        <a:xfrm>
          <a:off x="21313757" y="7214750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7620</xdr:colOff>
      <xdr:row>42</xdr:row>
      <xdr:rowOff>8791</xdr:rowOff>
    </xdr:from>
    <xdr:to>
      <xdr:col>26</xdr:col>
      <xdr:colOff>267317</xdr:colOff>
      <xdr:row>46</xdr:row>
      <xdr:rowOff>18878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145001C-0F08-498A-809B-50893E66142E}"/>
            </a:ext>
          </a:extLst>
        </xdr:cNvPr>
        <xdr:cNvSpPr/>
      </xdr:nvSpPr>
      <xdr:spPr>
        <a:xfrm>
          <a:off x="19027140" y="770499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701657</xdr:colOff>
      <xdr:row>44</xdr:row>
      <xdr:rowOff>51950</xdr:rowOff>
    </xdr:from>
    <xdr:to>
      <xdr:col>28</xdr:col>
      <xdr:colOff>168872</xdr:colOff>
      <xdr:row>45</xdr:row>
      <xdr:rowOff>24542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3F6E4A4F-0445-4F0B-9D9F-8505D4D1F67A}"/>
            </a:ext>
          </a:extLst>
        </xdr:cNvPr>
        <xdr:cNvSpPr/>
      </xdr:nvSpPr>
      <xdr:spPr>
        <a:xfrm>
          <a:off x="21306137" y="8113910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38100</xdr:colOff>
      <xdr:row>46</xdr:row>
      <xdr:rowOff>46891</xdr:rowOff>
    </xdr:from>
    <xdr:to>
      <xdr:col>26</xdr:col>
      <xdr:colOff>297797</xdr:colOff>
      <xdr:row>50</xdr:row>
      <xdr:rowOff>56978</xdr:rowOff>
    </xdr:to>
    <xdr:sp macro="" textlink="$Y$5">
      <xdr:nvSpPr>
        <xdr:cNvPr id="142" name="Rectangle 141">
          <a:extLst>
            <a:ext uri="{FF2B5EF4-FFF2-40B4-BE49-F238E27FC236}">
              <a16:creationId xmlns:a16="http://schemas.microsoft.com/office/drawing/2014/main" id="{155D7700-C87A-499E-A512-4DCE51437D57}"/>
            </a:ext>
          </a:extLst>
        </xdr:cNvPr>
        <xdr:cNvSpPr/>
      </xdr:nvSpPr>
      <xdr:spPr>
        <a:xfrm>
          <a:off x="19057620" y="847461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4BAB9D6-08D7-47D7-8E5C-DC5C6BF61B5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724517</xdr:colOff>
      <xdr:row>48</xdr:row>
      <xdr:rowOff>112910</xdr:rowOff>
    </xdr:from>
    <xdr:to>
      <xdr:col>28</xdr:col>
      <xdr:colOff>191732</xdr:colOff>
      <xdr:row>49</xdr:row>
      <xdr:rowOff>85502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ABDCFAD6-7BF3-4624-900F-5CAAA7B90404}"/>
            </a:ext>
          </a:extLst>
        </xdr:cNvPr>
        <xdr:cNvSpPr/>
      </xdr:nvSpPr>
      <xdr:spPr>
        <a:xfrm>
          <a:off x="21328997" y="8906390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28</xdr:col>
      <xdr:colOff>510540</xdr:colOff>
      <xdr:row>37</xdr:row>
      <xdr:rowOff>16411</xdr:rowOff>
    </xdr:from>
    <xdr:to>
      <xdr:col>30</xdr:col>
      <xdr:colOff>770237</xdr:colOff>
      <xdr:row>41</xdr:row>
      <xdr:rowOff>26498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EAEAC67F-A3A3-4C5D-B352-D57820B356FB}"/>
            </a:ext>
          </a:extLst>
        </xdr:cNvPr>
        <xdr:cNvSpPr/>
      </xdr:nvSpPr>
      <xdr:spPr>
        <a:xfrm>
          <a:off x="22699980" y="679821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28</xdr:col>
      <xdr:colOff>518160</xdr:colOff>
      <xdr:row>42</xdr:row>
      <xdr:rowOff>24031</xdr:rowOff>
    </xdr:from>
    <xdr:to>
      <xdr:col>30</xdr:col>
      <xdr:colOff>777857</xdr:colOff>
      <xdr:row>46</xdr:row>
      <xdr:rowOff>34118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27E13526-6174-404D-8CD0-17EA20DA7F02}"/>
            </a:ext>
          </a:extLst>
        </xdr:cNvPr>
        <xdr:cNvSpPr/>
      </xdr:nvSpPr>
      <xdr:spPr>
        <a:xfrm>
          <a:off x="22707600" y="772023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15240</xdr:colOff>
      <xdr:row>23</xdr:row>
      <xdr:rowOff>180862</xdr:rowOff>
    </xdr:from>
    <xdr:to>
      <xdr:col>7</xdr:col>
      <xdr:colOff>0</xdr:colOff>
      <xdr:row>27</xdr:row>
      <xdr:rowOff>135142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6C5470D-CC8C-4718-9AEC-4A8C64CD4CBC}"/>
            </a:ext>
          </a:extLst>
        </xdr:cNvPr>
        <xdr:cNvSpPr/>
      </xdr:nvSpPr>
      <xdr:spPr>
        <a:xfrm>
          <a:off x="15240" y="3289822"/>
          <a:ext cx="5532120" cy="68580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(-7s)</a:t>
          </a:r>
        </a:p>
      </xdr:txBody>
    </xdr:sp>
    <xdr:clientData/>
  </xdr:twoCellAnchor>
  <xdr:twoCellAnchor>
    <xdr:from>
      <xdr:col>0</xdr:col>
      <xdr:colOff>22860</xdr:colOff>
      <xdr:row>64</xdr:row>
      <xdr:rowOff>68580</xdr:rowOff>
    </xdr:from>
    <xdr:to>
      <xdr:col>7</xdr:col>
      <xdr:colOff>7620</xdr:colOff>
      <xdr:row>68</xdr:row>
      <xdr:rowOff>83819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4CA5B13-F4D3-447A-909A-6C608997A2F1}"/>
            </a:ext>
          </a:extLst>
        </xdr:cNvPr>
        <xdr:cNvSpPr/>
      </xdr:nvSpPr>
      <xdr:spPr>
        <a:xfrm>
          <a:off x="22860" y="10675620"/>
          <a:ext cx="5532120" cy="746759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(+8s)</a:t>
          </a:r>
        </a:p>
      </xdr:txBody>
    </xdr:sp>
    <xdr:clientData/>
  </xdr:twoCellAnchor>
  <xdr:twoCellAnchor>
    <xdr:from>
      <xdr:col>16</xdr:col>
      <xdr:colOff>0</xdr:colOff>
      <xdr:row>55</xdr:row>
      <xdr:rowOff>51322</xdr:rowOff>
    </xdr:from>
    <xdr:to>
      <xdr:col>22</xdr:col>
      <xdr:colOff>777240</xdr:colOff>
      <xdr:row>59</xdr:row>
      <xdr:rowOff>53340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8EB7277-25A1-4E4D-AC79-2059425B576E}"/>
            </a:ext>
          </a:extLst>
        </xdr:cNvPr>
        <xdr:cNvSpPr/>
      </xdr:nvSpPr>
      <xdr:spPr>
        <a:xfrm>
          <a:off x="12679680" y="9195322"/>
          <a:ext cx="5532120" cy="733538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(+6s)</a:t>
          </a:r>
        </a:p>
      </xdr:txBody>
    </xdr:sp>
    <xdr:clientData/>
  </xdr:twoCellAnchor>
  <xdr:twoCellAnchor>
    <xdr:from>
      <xdr:col>16</xdr:col>
      <xdr:colOff>7620</xdr:colOff>
      <xdr:row>60</xdr:row>
      <xdr:rowOff>5602</xdr:rowOff>
    </xdr:from>
    <xdr:to>
      <xdr:col>22</xdr:col>
      <xdr:colOff>784860</xdr:colOff>
      <xdr:row>64</xdr:row>
      <xdr:rowOff>7620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3D4BA0E-1AF8-4824-B01D-DD64DDB646C1}"/>
            </a:ext>
          </a:extLst>
        </xdr:cNvPr>
        <xdr:cNvSpPr/>
      </xdr:nvSpPr>
      <xdr:spPr>
        <a:xfrm>
          <a:off x="12687300" y="10064002"/>
          <a:ext cx="5532120" cy="733538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(+6s)</a:t>
          </a:r>
        </a:p>
      </xdr:txBody>
    </xdr:sp>
    <xdr:clientData/>
  </xdr:twoCellAnchor>
  <xdr:twoCellAnchor>
    <xdr:from>
      <xdr:col>16</xdr:col>
      <xdr:colOff>15240</xdr:colOff>
      <xdr:row>37</xdr:row>
      <xdr:rowOff>43702</xdr:rowOff>
    </xdr:from>
    <xdr:to>
      <xdr:col>23</xdr:col>
      <xdr:colOff>0</xdr:colOff>
      <xdr:row>41</xdr:row>
      <xdr:rowOff>45720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F998410D-895B-4B8C-AD6B-47E2F5D35280}"/>
            </a:ext>
          </a:extLst>
        </xdr:cNvPr>
        <xdr:cNvSpPr/>
      </xdr:nvSpPr>
      <xdr:spPr>
        <a:xfrm>
          <a:off x="12694920" y="5895862"/>
          <a:ext cx="5532120" cy="733538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(+6s)</a:t>
          </a:r>
        </a:p>
      </xdr:txBody>
    </xdr:sp>
    <xdr:clientData/>
  </xdr:twoCellAnchor>
  <xdr:twoCellAnchor>
    <xdr:from>
      <xdr:col>16</xdr:col>
      <xdr:colOff>0</xdr:colOff>
      <xdr:row>41</xdr:row>
      <xdr:rowOff>173242</xdr:rowOff>
    </xdr:from>
    <xdr:to>
      <xdr:col>22</xdr:col>
      <xdr:colOff>777240</xdr:colOff>
      <xdr:row>45</xdr:row>
      <xdr:rowOff>175260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4D06BA2-0C49-4FBB-B9BF-9F1D3B988765}"/>
            </a:ext>
          </a:extLst>
        </xdr:cNvPr>
        <xdr:cNvSpPr/>
      </xdr:nvSpPr>
      <xdr:spPr>
        <a:xfrm>
          <a:off x="12679680" y="6756922"/>
          <a:ext cx="5532120" cy="733538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(+6s)</a:t>
          </a:r>
        </a:p>
      </xdr:txBody>
    </xdr:sp>
    <xdr:clientData/>
  </xdr:twoCellAnchor>
  <xdr:twoCellAnchor>
    <xdr:from>
      <xdr:col>24</xdr:col>
      <xdr:colOff>15240</xdr:colOff>
      <xdr:row>37</xdr:row>
      <xdr:rowOff>22861</xdr:rowOff>
    </xdr:from>
    <xdr:to>
      <xdr:col>30</xdr:col>
      <xdr:colOff>762000</xdr:colOff>
      <xdr:row>40</xdr:row>
      <xdr:rowOff>160021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3D03A83-8F72-47CB-8495-CE1E9C881A96}"/>
            </a:ext>
          </a:extLst>
        </xdr:cNvPr>
        <xdr:cNvSpPr/>
      </xdr:nvSpPr>
      <xdr:spPr>
        <a:xfrm>
          <a:off x="19084778" y="5871374"/>
          <a:ext cx="5514145" cy="684237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rally</a:t>
          </a:r>
        </a:p>
      </xdr:txBody>
    </xdr:sp>
    <xdr:clientData/>
  </xdr:twoCellAnchor>
  <xdr:twoCellAnchor>
    <xdr:from>
      <xdr:col>24</xdr:col>
      <xdr:colOff>7620</xdr:colOff>
      <xdr:row>42</xdr:row>
      <xdr:rowOff>15241</xdr:rowOff>
    </xdr:from>
    <xdr:to>
      <xdr:col>31</xdr:col>
      <xdr:colOff>0</xdr:colOff>
      <xdr:row>45</xdr:row>
      <xdr:rowOff>152401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8C60B53-99BA-4F9A-A3CF-3E747972C939}"/>
            </a:ext>
          </a:extLst>
        </xdr:cNvPr>
        <xdr:cNvSpPr/>
      </xdr:nvSpPr>
      <xdr:spPr>
        <a:xfrm>
          <a:off x="19027140" y="6781801"/>
          <a:ext cx="5539740" cy="68580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rally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</xdr:rowOff>
    </xdr:from>
    <xdr:to>
      <xdr:col>7</xdr:col>
      <xdr:colOff>0</xdr:colOff>
      <xdr:row>41</xdr:row>
      <xdr:rowOff>1247</xdr:rowOff>
    </xdr:to>
    <xdr:pic>
      <xdr:nvPicPr>
        <xdr:cNvPr id="207" name="Image 206">
          <a:extLst>
            <a:ext uri="{FF2B5EF4-FFF2-40B4-BE49-F238E27FC236}">
              <a16:creationId xmlns:a16="http://schemas.microsoft.com/office/drawing/2014/main" id="{7736CEE9-2875-406F-95B3-E1CE40A17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9439"/>
          <a:ext cx="5556250" cy="31048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7620</xdr:rowOff>
    </xdr:from>
    <xdr:to>
      <xdr:col>7</xdr:col>
      <xdr:colOff>0</xdr:colOff>
      <xdr:row>58</xdr:row>
      <xdr:rowOff>149178</xdr:rowOff>
    </xdr:to>
    <xdr:pic>
      <xdr:nvPicPr>
        <xdr:cNvPr id="208" name="Image 207">
          <a:extLst>
            <a:ext uri="{FF2B5EF4-FFF2-40B4-BE49-F238E27FC236}">
              <a16:creationId xmlns:a16="http://schemas.microsoft.com/office/drawing/2014/main" id="{468BAEE7-3E2C-4CDC-A1D8-834A325E1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3183"/>
          <a:ext cx="5556250" cy="30625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</xdr:rowOff>
    </xdr:from>
    <xdr:to>
      <xdr:col>7</xdr:col>
      <xdr:colOff>0</xdr:colOff>
      <xdr:row>77</xdr:row>
      <xdr:rowOff>3051</xdr:rowOff>
    </xdr:to>
    <xdr:pic>
      <xdr:nvPicPr>
        <xdr:cNvPr id="209" name="Image 208">
          <a:extLst>
            <a:ext uri="{FF2B5EF4-FFF2-40B4-BE49-F238E27FC236}">
              <a16:creationId xmlns:a16="http://schemas.microsoft.com/office/drawing/2014/main" id="{6288D242-6142-4C7A-AD8A-EB405A62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69308"/>
          <a:ext cx="5556250" cy="309899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24</xdr:row>
      <xdr:rowOff>0</xdr:rowOff>
    </xdr:from>
    <xdr:to>
      <xdr:col>15</xdr:col>
      <xdr:colOff>0</xdr:colOff>
      <xdr:row>36</xdr:row>
      <xdr:rowOff>137160</xdr:rowOff>
    </xdr:to>
    <xdr:pic>
      <xdr:nvPicPr>
        <xdr:cNvPr id="210" name="Image 209">
          <a:extLst>
            <a:ext uri="{FF2B5EF4-FFF2-40B4-BE49-F238E27FC236}">
              <a16:creationId xmlns:a16="http://schemas.microsoft.com/office/drawing/2014/main" id="{E031D547-2E87-4FD0-B2D8-4B34996AB6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4804"/>
        <a:stretch/>
      </xdr:blipFill>
      <xdr:spPr>
        <a:xfrm>
          <a:off x="6357620" y="4389438"/>
          <a:ext cx="5548630" cy="2327910"/>
        </a:xfrm>
        <a:prstGeom prst="rect">
          <a:avLst/>
        </a:prstGeom>
      </xdr:spPr>
    </xdr:pic>
    <xdr:clientData/>
  </xdr:twoCellAnchor>
  <xdr:twoCellAnchor editAs="oneCell">
    <xdr:from>
      <xdr:col>8</xdr:col>
      <xdr:colOff>2512</xdr:colOff>
      <xdr:row>38</xdr:row>
      <xdr:rowOff>7620</xdr:rowOff>
    </xdr:from>
    <xdr:to>
      <xdr:col>15</xdr:col>
      <xdr:colOff>7620</xdr:colOff>
      <xdr:row>55</xdr:row>
      <xdr:rowOff>3391</xdr:rowOff>
    </xdr:to>
    <xdr:pic>
      <xdr:nvPicPr>
        <xdr:cNvPr id="211" name="Image 210">
          <a:extLst>
            <a:ext uri="{FF2B5EF4-FFF2-40B4-BE49-F238E27FC236}">
              <a16:creationId xmlns:a16="http://schemas.microsoft.com/office/drawing/2014/main" id="{2205F5AB-B312-4280-8D1F-EE6BA4D0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2512" y="6952933"/>
          <a:ext cx="5561358" cy="3099333"/>
        </a:xfrm>
        <a:prstGeom prst="rect">
          <a:avLst/>
        </a:prstGeom>
      </xdr:spPr>
    </xdr:pic>
    <xdr:clientData/>
  </xdr:twoCellAnchor>
  <xdr:twoCellAnchor editAs="oneCell">
    <xdr:from>
      <xdr:col>7</xdr:col>
      <xdr:colOff>786216</xdr:colOff>
      <xdr:row>56</xdr:row>
      <xdr:rowOff>11431</xdr:rowOff>
    </xdr:from>
    <xdr:to>
      <xdr:col>15</xdr:col>
      <xdr:colOff>0</xdr:colOff>
      <xdr:row>73</xdr:row>
      <xdr:rowOff>5687</xdr:rowOff>
    </xdr:to>
    <xdr:pic>
      <xdr:nvPicPr>
        <xdr:cNvPr id="212" name="Image 211">
          <a:extLst>
            <a:ext uri="{FF2B5EF4-FFF2-40B4-BE49-F238E27FC236}">
              <a16:creationId xmlns:a16="http://schemas.microsoft.com/office/drawing/2014/main" id="{DAEAFCCA-1981-4F62-8ECD-9DE610E52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2466" y="10242869"/>
          <a:ext cx="5563784" cy="309781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24</xdr:row>
      <xdr:rowOff>152400</xdr:rowOff>
    </xdr:from>
    <xdr:to>
      <xdr:col>23</xdr:col>
      <xdr:colOff>1</xdr:colOff>
      <xdr:row>41</xdr:row>
      <xdr:rowOff>865</xdr:rowOff>
    </xdr:to>
    <xdr:pic>
      <xdr:nvPicPr>
        <xdr:cNvPr id="213" name="Image 212">
          <a:extLst>
            <a:ext uri="{FF2B5EF4-FFF2-40B4-BE49-F238E27FC236}">
              <a16:creationId xmlns:a16="http://schemas.microsoft.com/office/drawing/2014/main" id="{6ACAB133-A41B-4FE8-A357-4CA636CF7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01" y="4541838"/>
          <a:ext cx="5556250" cy="2952027"/>
        </a:xfrm>
        <a:prstGeom prst="rect">
          <a:avLst/>
        </a:prstGeom>
      </xdr:spPr>
    </xdr:pic>
    <xdr:clientData/>
  </xdr:twoCellAnchor>
  <xdr:twoCellAnchor editAs="oneCell">
    <xdr:from>
      <xdr:col>16</xdr:col>
      <xdr:colOff>9952</xdr:colOff>
      <xdr:row>42</xdr:row>
      <xdr:rowOff>7620</xdr:rowOff>
    </xdr:from>
    <xdr:to>
      <xdr:col>23</xdr:col>
      <xdr:colOff>7620</xdr:colOff>
      <xdr:row>57</xdr:row>
      <xdr:rowOff>112495</xdr:rowOff>
    </xdr:to>
    <xdr:pic>
      <xdr:nvPicPr>
        <xdr:cNvPr id="214" name="Image 213">
          <a:extLst>
            <a:ext uri="{FF2B5EF4-FFF2-40B4-BE49-F238E27FC236}">
              <a16:creationId xmlns:a16="http://schemas.microsoft.com/office/drawing/2014/main" id="{C251A174-C87E-4EAD-9754-CAEE46525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9952" y="7683183"/>
          <a:ext cx="5553918" cy="28433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31</xdr:col>
      <xdr:colOff>0</xdr:colOff>
      <xdr:row>40</xdr:row>
      <xdr:rowOff>169984</xdr:rowOff>
    </xdr:to>
    <xdr:pic>
      <xdr:nvPicPr>
        <xdr:cNvPr id="215" name="Image 214">
          <a:extLst>
            <a:ext uri="{FF2B5EF4-FFF2-40B4-BE49-F238E27FC236}">
              <a16:creationId xmlns:a16="http://schemas.microsoft.com/office/drawing/2014/main" id="{11A95E39-4234-4216-B31C-351BAF0FF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00" y="4389438"/>
          <a:ext cx="5556250" cy="309098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7620</xdr:rowOff>
    </xdr:from>
    <xdr:to>
      <xdr:col>31</xdr:col>
      <xdr:colOff>0</xdr:colOff>
      <xdr:row>54</xdr:row>
      <xdr:rowOff>113327</xdr:rowOff>
    </xdr:to>
    <xdr:pic>
      <xdr:nvPicPr>
        <xdr:cNvPr id="216" name="Image 215">
          <a:extLst>
            <a:ext uri="{FF2B5EF4-FFF2-40B4-BE49-F238E27FC236}">
              <a16:creationId xmlns:a16="http://schemas.microsoft.com/office/drawing/2014/main" id="{89570D55-3948-4D46-89CA-61294A8F3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0" y="7683183"/>
          <a:ext cx="5556250" cy="229645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56</xdr:row>
      <xdr:rowOff>0</xdr:rowOff>
    </xdr:from>
    <xdr:to>
      <xdr:col>31</xdr:col>
      <xdr:colOff>0</xdr:colOff>
      <xdr:row>72</xdr:row>
      <xdr:rowOff>173231</xdr:rowOff>
    </xdr:to>
    <xdr:pic>
      <xdr:nvPicPr>
        <xdr:cNvPr id="217" name="Image 216">
          <a:extLst>
            <a:ext uri="{FF2B5EF4-FFF2-40B4-BE49-F238E27FC236}">
              <a16:creationId xmlns:a16="http://schemas.microsoft.com/office/drawing/2014/main" id="{88452088-0E4E-4321-9306-4F8A0305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00" y="10231438"/>
          <a:ext cx="5556250" cy="3094231"/>
        </a:xfrm>
        <a:prstGeom prst="rect">
          <a:avLst/>
        </a:prstGeom>
      </xdr:spPr>
    </xdr:pic>
    <xdr:clientData/>
  </xdr:twoCellAnchor>
  <xdr:twoCellAnchor editAs="oneCell">
    <xdr:from>
      <xdr:col>32</xdr:col>
      <xdr:colOff>7620</xdr:colOff>
      <xdr:row>24</xdr:row>
      <xdr:rowOff>0</xdr:rowOff>
    </xdr:from>
    <xdr:to>
      <xdr:col>39</xdr:col>
      <xdr:colOff>0</xdr:colOff>
      <xdr:row>40</xdr:row>
      <xdr:rowOff>168294</xdr:rowOff>
    </xdr:to>
    <xdr:pic>
      <xdr:nvPicPr>
        <xdr:cNvPr id="218" name="Image 217">
          <a:extLst>
            <a:ext uri="{FF2B5EF4-FFF2-40B4-BE49-F238E27FC236}">
              <a16:creationId xmlns:a16="http://schemas.microsoft.com/office/drawing/2014/main" id="{7109FE8E-531A-4B5A-8D4D-D3A38C8FF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7620" y="4389438"/>
          <a:ext cx="5548630" cy="308929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1</xdr:rowOff>
    </xdr:from>
    <xdr:to>
      <xdr:col>39</xdr:col>
      <xdr:colOff>7620</xdr:colOff>
      <xdr:row>54</xdr:row>
      <xdr:rowOff>105459</xdr:rowOff>
    </xdr:to>
    <xdr:pic>
      <xdr:nvPicPr>
        <xdr:cNvPr id="219" name="Image 218">
          <a:extLst>
            <a:ext uri="{FF2B5EF4-FFF2-40B4-BE49-F238E27FC236}">
              <a16:creationId xmlns:a16="http://schemas.microsoft.com/office/drawing/2014/main" id="{7DCBC086-16D0-475E-9C7F-552D38A7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000" y="7675564"/>
          <a:ext cx="5563870" cy="22962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56</xdr:row>
      <xdr:rowOff>1</xdr:rowOff>
    </xdr:from>
    <xdr:to>
      <xdr:col>39</xdr:col>
      <xdr:colOff>7620</xdr:colOff>
      <xdr:row>68</xdr:row>
      <xdr:rowOff>126317</xdr:rowOff>
    </xdr:to>
    <xdr:pic>
      <xdr:nvPicPr>
        <xdr:cNvPr id="220" name="Image 219">
          <a:extLst>
            <a:ext uri="{FF2B5EF4-FFF2-40B4-BE49-F238E27FC236}">
              <a16:creationId xmlns:a16="http://schemas.microsoft.com/office/drawing/2014/main" id="{AFFEF6A9-8CE8-4E2C-875F-06580625B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000" y="10231439"/>
          <a:ext cx="5563870" cy="2317066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</xdr:row>
      <xdr:rowOff>1</xdr:rowOff>
    </xdr:from>
    <xdr:to>
      <xdr:col>47</xdr:col>
      <xdr:colOff>7620</xdr:colOff>
      <xdr:row>36</xdr:row>
      <xdr:rowOff>103051</xdr:rowOff>
    </xdr:to>
    <xdr:pic>
      <xdr:nvPicPr>
        <xdr:cNvPr id="221" name="Image 220">
          <a:extLst>
            <a:ext uri="{FF2B5EF4-FFF2-40B4-BE49-F238E27FC236}">
              <a16:creationId xmlns:a16="http://schemas.microsoft.com/office/drawing/2014/main" id="{4C757BBE-1C99-4D0A-B628-A880066B4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750000" y="4389439"/>
          <a:ext cx="5563870" cy="2293800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38</xdr:row>
      <xdr:rowOff>0</xdr:rowOff>
    </xdr:from>
    <xdr:to>
      <xdr:col>47</xdr:col>
      <xdr:colOff>7621</xdr:colOff>
      <xdr:row>55</xdr:row>
      <xdr:rowOff>8809</xdr:rowOff>
    </xdr:to>
    <xdr:pic>
      <xdr:nvPicPr>
        <xdr:cNvPr id="222" name="Image 221">
          <a:extLst>
            <a:ext uri="{FF2B5EF4-FFF2-40B4-BE49-F238E27FC236}">
              <a16:creationId xmlns:a16="http://schemas.microsoft.com/office/drawing/2014/main" id="{1C28DA32-B6FA-4057-A807-8EF8ACEE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750001" y="6945313"/>
          <a:ext cx="5563870" cy="3112371"/>
        </a:xfrm>
        <a:prstGeom prst="rect">
          <a:avLst/>
        </a:prstGeom>
      </xdr:spPr>
    </xdr:pic>
    <xdr:clientData/>
  </xdr:twoCellAnchor>
  <xdr:twoCellAnchor editAs="oneCell">
    <xdr:from>
      <xdr:col>40</xdr:col>
      <xdr:colOff>7621</xdr:colOff>
      <xdr:row>56</xdr:row>
      <xdr:rowOff>7620</xdr:rowOff>
    </xdr:from>
    <xdr:to>
      <xdr:col>47</xdr:col>
      <xdr:colOff>7621</xdr:colOff>
      <xdr:row>73</xdr:row>
      <xdr:rowOff>3051</xdr:rowOff>
    </xdr:to>
    <xdr:pic>
      <xdr:nvPicPr>
        <xdr:cNvPr id="223" name="Image 222">
          <a:extLst>
            <a:ext uri="{FF2B5EF4-FFF2-40B4-BE49-F238E27FC236}">
              <a16:creationId xmlns:a16="http://schemas.microsoft.com/office/drawing/2014/main" id="{0CC684F1-A6BF-4F42-A373-26A51BD96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757621" y="10239058"/>
          <a:ext cx="5556250" cy="30989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7938</xdr:rowOff>
    </xdr:from>
    <xdr:to>
      <xdr:col>2</xdr:col>
      <xdr:colOff>256540</xdr:colOff>
      <xdr:row>28</xdr:row>
      <xdr:rowOff>35531</xdr:rowOff>
    </xdr:to>
    <xdr:sp macro="" textlink="$A$2">
      <xdr:nvSpPr>
        <xdr:cNvPr id="32" name="Rectangle 31">
          <a:extLst>
            <a:ext uri="{FF2B5EF4-FFF2-40B4-BE49-F238E27FC236}">
              <a16:creationId xmlns:a16="http://schemas.microsoft.com/office/drawing/2014/main" id="{7042B52C-DB30-452C-98CD-E2BBCDE918B7}"/>
            </a:ext>
          </a:extLst>
        </xdr:cNvPr>
        <xdr:cNvSpPr/>
      </xdr:nvSpPr>
      <xdr:spPr>
        <a:xfrm>
          <a:off x="0" y="4397376"/>
          <a:ext cx="1844040" cy="75784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3C8DF9-52C0-4BCF-8CEE-D3C7809C87E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690880</xdr:colOff>
      <xdr:row>26</xdr:row>
      <xdr:rowOff>45961</xdr:rowOff>
    </xdr:from>
    <xdr:to>
      <xdr:col>4</xdr:col>
      <xdr:colOff>154940</xdr:colOff>
      <xdr:row>27</xdr:row>
      <xdr:rowOff>18055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C3EF811-E240-4999-BA4B-E35ABB1FC7F9}"/>
            </a:ext>
          </a:extLst>
        </xdr:cNvPr>
        <xdr:cNvSpPr/>
      </xdr:nvSpPr>
      <xdr:spPr>
        <a:xfrm>
          <a:off x="2278380" y="4800524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28</xdr:row>
      <xdr:rowOff>58623</xdr:rowOff>
    </xdr:from>
    <xdr:to>
      <xdr:col>2</xdr:col>
      <xdr:colOff>256540</xdr:colOff>
      <xdr:row>32</xdr:row>
      <xdr:rowOff>82984</xdr:rowOff>
    </xdr:to>
    <xdr:sp macro="" textlink="$A$3">
      <xdr:nvSpPr>
        <xdr:cNvPr id="34" name="Rectangle 33">
          <a:extLst>
            <a:ext uri="{FF2B5EF4-FFF2-40B4-BE49-F238E27FC236}">
              <a16:creationId xmlns:a16="http://schemas.microsoft.com/office/drawing/2014/main" id="{2405A218-B849-4BE8-BDE2-370EE023087C}"/>
            </a:ext>
          </a:extLst>
        </xdr:cNvPr>
        <xdr:cNvSpPr/>
      </xdr:nvSpPr>
      <xdr:spPr>
        <a:xfrm>
          <a:off x="0" y="5178311"/>
          <a:ext cx="1844040" cy="7546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4AC59C8-4690-445C-AB41-B25506C4875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690880</xdr:colOff>
      <xdr:row>30</xdr:row>
      <xdr:rowOff>117427</xdr:rowOff>
    </xdr:from>
    <xdr:to>
      <xdr:col>4</xdr:col>
      <xdr:colOff>154940</xdr:colOff>
      <xdr:row>31</xdr:row>
      <xdr:rowOff>89521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9620E3AB-741C-4BE9-ADFD-F814093B4E93}"/>
            </a:ext>
          </a:extLst>
        </xdr:cNvPr>
        <xdr:cNvSpPr/>
      </xdr:nvSpPr>
      <xdr:spPr>
        <a:xfrm>
          <a:off x="2278380" y="5602240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32</xdr:row>
      <xdr:rowOff>133784</xdr:rowOff>
    </xdr:from>
    <xdr:to>
      <xdr:col>2</xdr:col>
      <xdr:colOff>256540</xdr:colOff>
      <xdr:row>36</xdr:row>
      <xdr:rowOff>148908</xdr:rowOff>
    </xdr:to>
    <xdr:sp macro="" textlink="$A$4">
      <xdr:nvSpPr>
        <xdr:cNvPr id="36" name="Rectangle 35">
          <a:extLst>
            <a:ext uri="{FF2B5EF4-FFF2-40B4-BE49-F238E27FC236}">
              <a16:creationId xmlns:a16="http://schemas.microsoft.com/office/drawing/2014/main" id="{17F7FD31-AD79-432B-8429-180E36939295}"/>
            </a:ext>
          </a:extLst>
        </xdr:cNvPr>
        <xdr:cNvSpPr/>
      </xdr:nvSpPr>
      <xdr:spPr>
        <a:xfrm>
          <a:off x="0" y="5983722"/>
          <a:ext cx="1844040" cy="7453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3A2D8DC-65EF-48C8-ADE2-1C8611166F8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690880</xdr:colOff>
      <xdr:row>35</xdr:row>
      <xdr:rowOff>7717</xdr:rowOff>
    </xdr:from>
    <xdr:to>
      <xdr:col>4</xdr:col>
      <xdr:colOff>154940</xdr:colOff>
      <xdr:row>35</xdr:row>
      <xdr:rowOff>164220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7693DFE-0F67-4A90-B3BF-66CC9DE20238}"/>
            </a:ext>
          </a:extLst>
        </xdr:cNvPr>
        <xdr:cNvSpPr/>
      </xdr:nvSpPr>
      <xdr:spPr>
        <a:xfrm>
          <a:off x="2278380" y="6405342"/>
          <a:ext cx="105156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36</xdr:row>
      <xdr:rowOff>136608</xdr:rowOff>
    </xdr:from>
    <xdr:to>
      <xdr:col>2</xdr:col>
      <xdr:colOff>256540</xdr:colOff>
      <xdr:row>40</xdr:row>
      <xdr:rowOff>174824</xdr:rowOff>
    </xdr:to>
    <xdr:sp macro="" textlink="$A$5">
      <xdr:nvSpPr>
        <xdr:cNvPr id="38" name="Rectangle 37">
          <a:extLst>
            <a:ext uri="{FF2B5EF4-FFF2-40B4-BE49-F238E27FC236}">
              <a16:creationId xmlns:a16="http://schemas.microsoft.com/office/drawing/2014/main" id="{41F160C2-3EE5-40FA-81AF-9C0D1C92FE13}"/>
            </a:ext>
          </a:extLst>
        </xdr:cNvPr>
        <xdr:cNvSpPr/>
      </xdr:nvSpPr>
      <xdr:spPr>
        <a:xfrm>
          <a:off x="0" y="6716796"/>
          <a:ext cx="1844040" cy="76846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D41CDCA-1702-47C2-8765-CC6BE54179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690880</xdr:colOff>
      <xdr:row>39</xdr:row>
      <xdr:rowOff>82185</xdr:rowOff>
    </xdr:from>
    <xdr:to>
      <xdr:col>4</xdr:col>
      <xdr:colOff>154940</xdr:colOff>
      <xdr:row>40</xdr:row>
      <xdr:rowOff>54278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94E4F4F-AB3C-4248-A8B2-C47A40A75C50}"/>
            </a:ext>
          </a:extLst>
        </xdr:cNvPr>
        <xdr:cNvSpPr/>
      </xdr:nvSpPr>
      <xdr:spPr>
        <a:xfrm>
          <a:off x="2278380" y="7210060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42</xdr:row>
      <xdr:rowOff>13653</xdr:rowOff>
    </xdr:from>
    <xdr:to>
      <xdr:col>2</xdr:col>
      <xdr:colOff>257156</xdr:colOff>
      <xdr:row>46</xdr:row>
      <xdr:rowOff>25010</xdr:rowOff>
    </xdr:to>
    <xdr:sp macro="" textlink="$A$5">
      <xdr:nvSpPr>
        <xdr:cNvPr id="40" name="Rectangle 39">
          <a:extLst>
            <a:ext uri="{FF2B5EF4-FFF2-40B4-BE49-F238E27FC236}">
              <a16:creationId xmlns:a16="http://schemas.microsoft.com/office/drawing/2014/main" id="{062ECFF7-B2CC-4E58-BF80-A0184F862A25}"/>
            </a:ext>
          </a:extLst>
        </xdr:cNvPr>
        <xdr:cNvSpPr/>
      </xdr:nvSpPr>
      <xdr:spPr>
        <a:xfrm>
          <a:off x="0" y="7689216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76E83AA-6AE7-49E4-873C-44A2F3FA159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691496</xdr:colOff>
      <xdr:row>44</xdr:row>
      <xdr:rowOff>36821</xdr:rowOff>
    </xdr:from>
    <xdr:to>
      <xdr:col>4</xdr:col>
      <xdr:colOff>156172</xdr:colOff>
      <xdr:row>45</xdr:row>
      <xdr:rowOff>9731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8EAEC8B8-3E3A-4ED1-8DA7-40DDA054AB3A}"/>
            </a:ext>
          </a:extLst>
        </xdr:cNvPr>
        <xdr:cNvSpPr/>
      </xdr:nvSpPr>
      <xdr:spPr>
        <a:xfrm>
          <a:off x="2278996" y="8077509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46</xdr:row>
      <xdr:rowOff>59776</xdr:rowOff>
    </xdr:from>
    <xdr:to>
      <xdr:col>2</xdr:col>
      <xdr:colOff>257156</xdr:colOff>
      <xdr:row>50</xdr:row>
      <xdr:rowOff>71134</xdr:rowOff>
    </xdr:to>
    <xdr:sp macro="" textlink="$A$6">
      <xdr:nvSpPr>
        <xdr:cNvPr id="42" name="Rectangle 41">
          <a:extLst>
            <a:ext uri="{FF2B5EF4-FFF2-40B4-BE49-F238E27FC236}">
              <a16:creationId xmlns:a16="http://schemas.microsoft.com/office/drawing/2014/main" id="{011D8E41-E76D-4ADB-AD12-C6B3243A2684}"/>
            </a:ext>
          </a:extLst>
        </xdr:cNvPr>
        <xdr:cNvSpPr/>
      </xdr:nvSpPr>
      <xdr:spPr>
        <a:xfrm>
          <a:off x="0" y="8465589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9E1BB39-3DB7-4002-840A-64E93C25AD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691496</xdr:colOff>
      <xdr:row>48</xdr:row>
      <xdr:rowOff>96870</xdr:rowOff>
    </xdr:from>
    <xdr:to>
      <xdr:col>4</xdr:col>
      <xdr:colOff>156172</xdr:colOff>
      <xdr:row>49</xdr:row>
      <xdr:rowOff>70811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7B4A0DFD-C35C-49B6-98BD-0A295CE03549}"/>
            </a:ext>
          </a:extLst>
        </xdr:cNvPr>
        <xdr:cNvSpPr/>
      </xdr:nvSpPr>
      <xdr:spPr>
        <a:xfrm>
          <a:off x="2278996" y="8867808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50</xdr:row>
      <xdr:rowOff>113520</xdr:rowOff>
    </xdr:from>
    <xdr:to>
      <xdr:col>2</xdr:col>
      <xdr:colOff>257156</xdr:colOff>
      <xdr:row>54</xdr:row>
      <xdr:rowOff>124877</xdr:rowOff>
    </xdr:to>
    <xdr:sp macro="" textlink="$A$7">
      <xdr:nvSpPr>
        <xdr:cNvPr id="44" name="Rectangle 43">
          <a:extLst>
            <a:ext uri="{FF2B5EF4-FFF2-40B4-BE49-F238E27FC236}">
              <a16:creationId xmlns:a16="http://schemas.microsoft.com/office/drawing/2014/main" id="{54BF6247-B592-49B3-AAF7-C061A979891C}"/>
            </a:ext>
          </a:extLst>
        </xdr:cNvPr>
        <xdr:cNvSpPr/>
      </xdr:nvSpPr>
      <xdr:spPr>
        <a:xfrm>
          <a:off x="0" y="9249583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D79F70B-7E9E-48F0-99BA-65421464AA5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FFF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</xdr:col>
      <xdr:colOff>691496</xdr:colOff>
      <xdr:row>52</xdr:row>
      <xdr:rowOff>163903</xdr:rowOff>
    </xdr:from>
    <xdr:to>
      <xdr:col>4</xdr:col>
      <xdr:colOff>156172</xdr:colOff>
      <xdr:row>53</xdr:row>
      <xdr:rowOff>137028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D5D62AAB-1B8A-4B73-A845-4C9227C3041A}"/>
            </a:ext>
          </a:extLst>
        </xdr:cNvPr>
        <xdr:cNvSpPr/>
      </xdr:nvSpPr>
      <xdr:spPr>
        <a:xfrm>
          <a:off x="2278996" y="9665091"/>
          <a:ext cx="1052176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121409</xdr:rowOff>
    </xdr:from>
    <xdr:to>
      <xdr:col>2</xdr:col>
      <xdr:colOff>257156</xdr:colOff>
      <xdr:row>58</xdr:row>
      <xdr:rowOff>132766</xdr:rowOff>
    </xdr:to>
    <xdr:sp macro="" textlink="$A$8">
      <xdr:nvSpPr>
        <xdr:cNvPr id="46" name="Rectangle 45">
          <a:extLst>
            <a:ext uri="{FF2B5EF4-FFF2-40B4-BE49-F238E27FC236}">
              <a16:creationId xmlns:a16="http://schemas.microsoft.com/office/drawing/2014/main" id="{29ACCF10-6756-4A0F-A4D7-9D4A4574AC29}"/>
            </a:ext>
          </a:extLst>
        </xdr:cNvPr>
        <xdr:cNvSpPr/>
      </xdr:nvSpPr>
      <xdr:spPr>
        <a:xfrm>
          <a:off x="0" y="9987722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E6F5CB5-8C6A-4DC5-AE9F-C79F284087D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691496</xdr:colOff>
      <xdr:row>57</xdr:row>
      <xdr:rowOff>68047</xdr:rowOff>
    </xdr:from>
    <xdr:to>
      <xdr:col>4</xdr:col>
      <xdr:colOff>156172</xdr:colOff>
      <xdr:row>58</xdr:row>
      <xdr:rowOff>41988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8C44F1E8-39AD-442E-9547-24F8195A5B9A}"/>
            </a:ext>
          </a:extLst>
        </xdr:cNvPr>
        <xdr:cNvSpPr/>
      </xdr:nvSpPr>
      <xdr:spPr>
        <a:xfrm>
          <a:off x="2278996" y="10482047"/>
          <a:ext cx="1052176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60</xdr:row>
      <xdr:rowOff>27112</xdr:rowOff>
    </xdr:from>
    <xdr:to>
      <xdr:col>2</xdr:col>
      <xdr:colOff>257156</xdr:colOff>
      <xdr:row>64</xdr:row>
      <xdr:rowOff>38469</xdr:rowOff>
    </xdr:to>
    <xdr:sp macro="" textlink="$A$8">
      <xdr:nvSpPr>
        <xdr:cNvPr id="48" name="Rectangle 47">
          <a:extLst>
            <a:ext uri="{FF2B5EF4-FFF2-40B4-BE49-F238E27FC236}">
              <a16:creationId xmlns:a16="http://schemas.microsoft.com/office/drawing/2014/main" id="{5433DA29-230E-4C8E-97C0-C30DAC2EA33A}"/>
            </a:ext>
          </a:extLst>
        </xdr:cNvPr>
        <xdr:cNvSpPr/>
      </xdr:nvSpPr>
      <xdr:spPr>
        <a:xfrm>
          <a:off x="0" y="10988800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E6F5CB5-8C6A-4DC5-AE9F-C79F284087D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691496</xdr:colOff>
      <xdr:row>62</xdr:row>
      <xdr:rowOff>55666</xdr:rowOff>
    </xdr:from>
    <xdr:to>
      <xdr:col>4</xdr:col>
      <xdr:colOff>156172</xdr:colOff>
      <xdr:row>63</xdr:row>
      <xdr:rowOff>29608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C658FB3A-A5A2-42AF-81A4-7F2F20FA2736}"/>
            </a:ext>
          </a:extLst>
        </xdr:cNvPr>
        <xdr:cNvSpPr/>
      </xdr:nvSpPr>
      <xdr:spPr>
        <a:xfrm>
          <a:off x="2278996" y="11382479"/>
          <a:ext cx="1052176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0</xdr:colOff>
      <xdr:row>72</xdr:row>
      <xdr:rowOff>145417</xdr:rowOff>
    </xdr:from>
    <xdr:to>
      <xdr:col>2</xdr:col>
      <xdr:colOff>256540</xdr:colOff>
      <xdr:row>76</xdr:row>
      <xdr:rowOff>169778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A17F1E2-63AA-4704-ABE4-9C750B22C418}"/>
            </a:ext>
          </a:extLst>
        </xdr:cNvPr>
        <xdr:cNvSpPr/>
      </xdr:nvSpPr>
      <xdr:spPr>
        <a:xfrm>
          <a:off x="0" y="13297855"/>
          <a:ext cx="1844040" cy="7546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690880</xdr:colOff>
      <xdr:row>66</xdr:row>
      <xdr:rowOff>131788</xdr:rowOff>
    </xdr:from>
    <xdr:to>
      <xdr:col>4</xdr:col>
      <xdr:colOff>154940</xdr:colOff>
      <xdr:row>67</xdr:row>
      <xdr:rowOff>103883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C9244BF1-279B-4E0E-9522-62A0E800634D}"/>
            </a:ext>
          </a:extLst>
        </xdr:cNvPr>
        <xdr:cNvSpPr/>
      </xdr:nvSpPr>
      <xdr:spPr>
        <a:xfrm>
          <a:off x="2278380" y="12188851"/>
          <a:ext cx="1051560" cy="1546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692468</xdr:colOff>
      <xdr:row>71</xdr:row>
      <xdr:rowOff>14314</xdr:rowOff>
    </xdr:from>
    <xdr:to>
      <xdr:col>4</xdr:col>
      <xdr:colOff>156528</xdr:colOff>
      <xdr:row>71</xdr:row>
      <xdr:rowOff>168971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BAE6C71-25B5-4E27-89D7-0A2F038A792B}"/>
            </a:ext>
          </a:extLst>
        </xdr:cNvPr>
        <xdr:cNvSpPr/>
      </xdr:nvSpPr>
      <xdr:spPr>
        <a:xfrm>
          <a:off x="2279968" y="12984189"/>
          <a:ext cx="1051560" cy="1546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694056</xdr:colOff>
      <xdr:row>75</xdr:row>
      <xdr:rowOff>87339</xdr:rowOff>
    </xdr:from>
    <xdr:to>
      <xdr:col>4</xdr:col>
      <xdr:colOff>158116</xdr:colOff>
      <xdr:row>76</xdr:row>
      <xdr:rowOff>59433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3508C0EB-5576-422D-B08B-C01406F1B3BC}"/>
            </a:ext>
          </a:extLst>
        </xdr:cNvPr>
        <xdr:cNvSpPr/>
      </xdr:nvSpPr>
      <xdr:spPr>
        <a:xfrm>
          <a:off x="2281556" y="13787464"/>
          <a:ext cx="1051560" cy="1546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64</xdr:row>
      <xdr:rowOff>60450</xdr:rowOff>
    </xdr:from>
    <xdr:to>
      <xdr:col>2</xdr:col>
      <xdr:colOff>257156</xdr:colOff>
      <xdr:row>68</xdr:row>
      <xdr:rowOff>71807</xdr:rowOff>
    </xdr:to>
    <xdr:sp macro="" textlink="$A$9">
      <xdr:nvSpPr>
        <xdr:cNvPr id="54" name="Rectangle 53">
          <a:extLst>
            <a:ext uri="{FF2B5EF4-FFF2-40B4-BE49-F238E27FC236}">
              <a16:creationId xmlns:a16="http://schemas.microsoft.com/office/drawing/2014/main" id="{BB5248D3-B8BD-4308-A176-346C816B7077}"/>
            </a:ext>
          </a:extLst>
        </xdr:cNvPr>
        <xdr:cNvSpPr/>
      </xdr:nvSpPr>
      <xdr:spPr>
        <a:xfrm>
          <a:off x="0" y="11752388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A841177-64DE-4F88-8C0F-72EC8AEC32C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68</xdr:row>
      <xdr:rowOff>165225</xdr:rowOff>
    </xdr:from>
    <xdr:to>
      <xdr:col>2</xdr:col>
      <xdr:colOff>257156</xdr:colOff>
      <xdr:row>72</xdr:row>
      <xdr:rowOff>176582</xdr:rowOff>
    </xdr:to>
    <xdr:sp macro="" textlink="$A$10">
      <xdr:nvSpPr>
        <xdr:cNvPr id="55" name="Rectangle 54">
          <a:extLst>
            <a:ext uri="{FF2B5EF4-FFF2-40B4-BE49-F238E27FC236}">
              <a16:creationId xmlns:a16="http://schemas.microsoft.com/office/drawing/2014/main" id="{377296E5-4D8A-416F-AF39-6B9973593B62}"/>
            </a:ext>
          </a:extLst>
        </xdr:cNvPr>
        <xdr:cNvSpPr/>
      </xdr:nvSpPr>
      <xdr:spPr>
        <a:xfrm>
          <a:off x="0" y="12587413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1D9B8C9-FB1D-43EB-BFFC-5C4F5CBC738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7938</xdr:colOff>
      <xdr:row>24</xdr:row>
      <xdr:rowOff>7938</xdr:rowOff>
    </xdr:from>
    <xdr:to>
      <xdr:col>10</xdr:col>
      <xdr:colOff>264478</xdr:colOff>
      <xdr:row>28</xdr:row>
      <xdr:rowOff>35531</xdr:rowOff>
    </xdr:to>
    <xdr:sp macro="" textlink="$I$2">
      <xdr:nvSpPr>
        <xdr:cNvPr id="62" name="Rectangle 61">
          <a:extLst>
            <a:ext uri="{FF2B5EF4-FFF2-40B4-BE49-F238E27FC236}">
              <a16:creationId xmlns:a16="http://schemas.microsoft.com/office/drawing/2014/main" id="{3FCDD9B0-674F-4F9B-933F-849029A5A3C9}"/>
            </a:ext>
          </a:extLst>
        </xdr:cNvPr>
        <xdr:cNvSpPr/>
      </xdr:nvSpPr>
      <xdr:spPr>
        <a:xfrm>
          <a:off x="6357938" y="4397376"/>
          <a:ext cx="1844040" cy="75784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B1D07FF-D37E-48F7-946C-88666C32BC7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698818</xdr:colOff>
      <xdr:row>26</xdr:row>
      <xdr:rowOff>30085</xdr:rowOff>
    </xdr:from>
    <xdr:to>
      <xdr:col>12</xdr:col>
      <xdr:colOff>162878</xdr:colOff>
      <xdr:row>27</xdr:row>
      <xdr:rowOff>2179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BB30E8E9-4ACE-4470-98DC-6D44F1641723}"/>
            </a:ext>
          </a:extLst>
        </xdr:cNvPr>
        <xdr:cNvSpPr/>
      </xdr:nvSpPr>
      <xdr:spPr>
        <a:xfrm>
          <a:off x="8636318" y="4784648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7938</xdr:colOff>
      <xdr:row>28</xdr:row>
      <xdr:rowOff>50685</xdr:rowOff>
    </xdr:from>
    <xdr:to>
      <xdr:col>10</xdr:col>
      <xdr:colOff>264478</xdr:colOff>
      <xdr:row>32</xdr:row>
      <xdr:rowOff>75046</xdr:rowOff>
    </xdr:to>
    <xdr:sp macro="" textlink="$I$3">
      <xdr:nvSpPr>
        <xdr:cNvPr id="64" name="Rectangle 63">
          <a:extLst>
            <a:ext uri="{FF2B5EF4-FFF2-40B4-BE49-F238E27FC236}">
              <a16:creationId xmlns:a16="http://schemas.microsoft.com/office/drawing/2014/main" id="{BDD46E2F-3B54-49DE-B5F8-E0D13F04139D}"/>
            </a:ext>
          </a:extLst>
        </xdr:cNvPr>
        <xdr:cNvSpPr/>
      </xdr:nvSpPr>
      <xdr:spPr>
        <a:xfrm>
          <a:off x="6357938" y="5170373"/>
          <a:ext cx="1844040" cy="7546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5543467-B45A-4EE7-956C-7FF3D62137C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698818</xdr:colOff>
      <xdr:row>30</xdr:row>
      <xdr:rowOff>109489</xdr:rowOff>
    </xdr:from>
    <xdr:to>
      <xdr:col>12</xdr:col>
      <xdr:colOff>162878</xdr:colOff>
      <xdr:row>31</xdr:row>
      <xdr:rowOff>81583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D3674F67-1C8E-4F4E-92A6-078635ED9ED3}"/>
            </a:ext>
          </a:extLst>
        </xdr:cNvPr>
        <xdr:cNvSpPr/>
      </xdr:nvSpPr>
      <xdr:spPr>
        <a:xfrm>
          <a:off x="8636318" y="5594302"/>
          <a:ext cx="1051560" cy="15465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7938</xdr:colOff>
      <xdr:row>32</xdr:row>
      <xdr:rowOff>109970</xdr:rowOff>
    </xdr:from>
    <xdr:to>
      <xdr:col>10</xdr:col>
      <xdr:colOff>264478</xdr:colOff>
      <xdr:row>36</xdr:row>
      <xdr:rowOff>125094</xdr:rowOff>
    </xdr:to>
    <xdr:sp macro="" textlink="$I$4">
      <xdr:nvSpPr>
        <xdr:cNvPr id="66" name="Rectangle 65">
          <a:extLst>
            <a:ext uri="{FF2B5EF4-FFF2-40B4-BE49-F238E27FC236}">
              <a16:creationId xmlns:a16="http://schemas.microsoft.com/office/drawing/2014/main" id="{213BB847-9AB5-433E-B71F-EFF59C1C6C4D}"/>
            </a:ext>
          </a:extLst>
        </xdr:cNvPr>
        <xdr:cNvSpPr/>
      </xdr:nvSpPr>
      <xdr:spPr>
        <a:xfrm>
          <a:off x="6357938" y="5959908"/>
          <a:ext cx="1844040" cy="7453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02C5064-4C6F-4039-972D-2B1FF7775DD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698818</xdr:colOff>
      <xdr:row>34</xdr:row>
      <xdr:rowOff>182341</xdr:rowOff>
    </xdr:from>
    <xdr:to>
      <xdr:col>12</xdr:col>
      <xdr:colOff>162878</xdr:colOff>
      <xdr:row>35</xdr:row>
      <xdr:rowOff>156282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3E44F2D9-5E53-451F-827B-2038686019FA}"/>
            </a:ext>
          </a:extLst>
        </xdr:cNvPr>
        <xdr:cNvSpPr/>
      </xdr:nvSpPr>
      <xdr:spPr>
        <a:xfrm>
          <a:off x="8636318" y="6397404"/>
          <a:ext cx="105156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7938</xdr:colOff>
      <xdr:row>38</xdr:row>
      <xdr:rowOff>15876</xdr:rowOff>
    </xdr:from>
    <xdr:to>
      <xdr:col>10</xdr:col>
      <xdr:colOff>264478</xdr:colOff>
      <xdr:row>42</xdr:row>
      <xdr:rowOff>31000</xdr:rowOff>
    </xdr:to>
    <xdr:sp macro="" textlink="$I$4">
      <xdr:nvSpPr>
        <xdr:cNvPr id="68" name="Rectangle 67">
          <a:extLst>
            <a:ext uri="{FF2B5EF4-FFF2-40B4-BE49-F238E27FC236}">
              <a16:creationId xmlns:a16="http://schemas.microsoft.com/office/drawing/2014/main" id="{FD56FE4F-48E2-464F-9BE9-AB3F0E541B81}"/>
            </a:ext>
          </a:extLst>
        </xdr:cNvPr>
        <xdr:cNvSpPr/>
      </xdr:nvSpPr>
      <xdr:spPr>
        <a:xfrm>
          <a:off x="6357938" y="6961189"/>
          <a:ext cx="1844040" cy="74537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02C5064-4C6F-4039-972D-2B1FF7775DD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698818</xdr:colOff>
      <xdr:row>40</xdr:row>
      <xdr:rowOff>56495</xdr:rowOff>
    </xdr:from>
    <xdr:to>
      <xdr:col>12</xdr:col>
      <xdr:colOff>162878</xdr:colOff>
      <xdr:row>41</xdr:row>
      <xdr:rowOff>30436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8E0F55E6-3B65-4868-8C40-DCBFECAF5AFC}"/>
            </a:ext>
          </a:extLst>
        </xdr:cNvPr>
        <xdr:cNvSpPr/>
      </xdr:nvSpPr>
      <xdr:spPr>
        <a:xfrm>
          <a:off x="8636318" y="7366933"/>
          <a:ext cx="105156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25400</xdr:colOff>
      <xdr:row>46</xdr:row>
      <xdr:rowOff>118428</xdr:rowOff>
    </xdr:from>
    <xdr:to>
      <xdr:col>10</xdr:col>
      <xdr:colOff>282556</xdr:colOff>
      <xdr:row>50</xdr:row>
      <xdr:rowOff>129785</xdr:rowOff>
    </xdr:to>
    <xdr:sp macro="" textlink="$I$5">
      <xdr:nvSpPr>
        <xdr:cNvPr id="70" name="Rectangle 69">
          <a:extLst>
            <a:ext uri="{FF2B5EF4-FFF2-40B4-BE49-F238E27FC236}">
              <a16:creationId xmlns:a16="http://schemas.microsoft.com/office/drawing/2014/main" id="{55B4FC4D-10AD-47E9-AC34-6A79CCED9E69}"/>
            </a:ext>
          </a:extLst>
        </xdr:cNvPr>
        <xdr:cNvSpPr/>
      </xdr:nvSpPr>
      <xdr:spPr>
        <a:xfrm>
          <a:off x="6375400" y="8524241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E48EDD2-A2E7-4157-A01A-79B13702FBA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716896</xdr:colOff>
      <xdr:row>48</xdr:row>
      <xdr:rowOff>181286</xdr:rowOff>
    </xdr:from>
    <xdr:to>
      <xdr:col>12</xdr:col>
      <xdr:colOff>181572</xdr:colOff>
      <xdr:row>49</xdr:row>
      <xdr:rowOff>154196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CD6BADB4-4BD1-4870-BE1A-224B4C54D042}"/>
            </a:ext>
          </a:extLst>
        </xdr:cNvPr>
        <xdr:cNvSpPr/>
      </xdr:nvSpPr>
      <xdr:spPr>
        <a:xfrm>
          <a:off x="8654396" y="8952224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8</xdr:col>
      <xdr:colOff>25400</xdr:colOff>
      <xdr:row>50</xdr:row>
      <xdr:rowOff>164551</xdr:rowOff>
    </xdr:from>
    <xdr:to>
      <xdr:col>10</xdr:col>
      <xdr:colOff>282556</xdr:colOff>
      <xdr:row>54</xdr:row>
      <xdr:rowOff>175909</xdr:rowOff>
    </xdr:to>
    <xdr:sp macro="" textlink="$I$6">
      <xdr:nvSpPr>
        <xdr:cNvPr id="72" name="Rectangle 71">
          <a:extLst>
            <a:ext uri="{FF2B5EF4-FFF2-40B4-BE49-F238E27FC236}">
              <a16:creationId xmlns:a16="http://schemas.microsoft.com/office/drawing/2014/main" id="{2F5251A8-7131-4354-94E1-CB8F258369E9}"/>
            </a:ext>
          </a:extLst>
        </xdr:cNvPr>
        <xdr:cNvSpPr/>
      </xdr:nvSpPr>
      <xdr:spPr>
        <a:xfrm>
          <a:off x="6375400" y="9300614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21AD4D8-E8D7-4290-B010-5CD048D340A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716896</xdr:colOff>
      <xdr:row>53</xdr:row>
      <xdr:rowOff>58773</xdr:rowOff>
    </xdr:from>
    <xdr:to>
      <xdr:col>12</xdr:col>
      <xdr:colOff>181572</xdr:colOff>
      <xdr:row>54</xdr:row>
      <xdr:rowOff>32713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E7067648-4300-4A2D-916D-BEACBE49ECCB}"/>
            </a:ext>
          </a:extLst>
        </xdr:cNvPr>
        <xdr:cNvSpPr/>
      </xdr:nvSpPr>
      <xdr:spPr>
        <a:xfrm>
          <a:off x="8654396" y="9742523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8</xdr:col>
      <xdr:colOff>7938</xdr:colOff>
      <xdr:row>42</xdr:row>
      <xdr:rowOff>0</xdr:rowOff>
    </xdr:from>
    <xdr:to>
      <xdr:col>10</xdr:col>
      <xdr:colOff>264478</xdr:colOff>
      <xdr:row>46</xdr:row>
      <xdr:rowOff>24361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3ACA403C-A2DC-4796-9285-E89B5FC2D979}"/>
            </a:ext>
          </a:extLst>
        </xdr:cNvPr>
        <xdr:cNvSpPr/>
      </xdr:nvSpPr>
      <xdr:spPr>
        <a:xfrm>
          <a:off x="6357938" y="7675563"/>
          <a:ext cx="1844040" cy="7546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701994</xdr:colOff>
      <xdr:row>44</xdr:row>
      <xdr:rowOff>124484</xdr:rowOff>
    </xdr:from>
    <xdr:to>
      <xdr:col>12</xdr:col>
      <xdr:colOff>166054</xdr:colOff>
      <xdr:row>45</xdr:row>
      <xdr:rowOff>96579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378497F3-2654-4537-8062-E960F738DAC8}"/>
            </a:ext>
          </a:extLst>
        </xdr:cNvPr>
        <xdr:cNvSpPr/>
      </xdr:nvSpPr>
      <xdr:spPr>
        <a:xfrm>
          <a:off x="8639494" y="8165172"/>
          <a:ext cx="1051560" cy="1546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7938</xdr:colOff>
      <xdr:row>56</xdr:row>
      <xdr:rowOff>23178</xdr:rowOff>
    </xdr:from>
    <xdr:to>
      <xdr:col>10</xdr:col>
      <xdr:colOff>264478</xdr:colOff>
      <xdr:row>60</xdr:row>
      <xdr:rowOff>38302</xdr:rowOff>
    </xdr:to>
    <xdr:sp macro="" textlink="$I$6">
      <xdr:nvSpPr>
        <xdr:cNvPr id="76" name="Rectangle 75">
          <a:extLst>
            <a:ext uri="{FF2B5EF4-FFF2-40B4-BE49-F238E27FC236}">
              <a16:creationId xmlns:a16="http://schemas.microsoft.com/office/drawing/2014/main" id="{1C2DF140-4D44-4547-A85A-F99357492E73}"/>
            </a:ext>
          </a:extLst>
        </xdr:cNvPr>
        <xdr:cNvSpPr/>
      </xdr:nvSpPr>
      <xdr:spPr>
        <a:xfrm>
          <a:off x="6347778" y="10272078"/>
          <a:ext cx="1841500" cy="74664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D7F8760-FAA6-414E-B162-97FB38D3379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698818</xdr:colOff>
      <xdr:row>58</xdr:row>
      <xdr:rowOff>48557</xdr:rowOff>
    </xdr:from>
    <xdr:to>
      <xdr:col>12</xdr:col>
      <xdr:colOff>162878</xdr:colOff>
      <xdr:row>59</xdr:row>
      <xdr:rowOff>22498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C0A08ED1-AA11-4249-B4E9-9C9B8F64F7BD}"/>
            </a:ext>
          </a:extLst>
        </xdr:cNvPr>
        <xdr:cNvSpPr/>
      </xdr:nvSpPr>
      <xdr:spPr>
        <a:xfrm>
          <a:off x="8636318" y="10645120"/>
          <a:ext cx="1051560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25400</xdr:colOff>
      <xdr:row>64</xdr:row>
      <xdr:rowOff>110490</xdr:rowOff>
    </xdr:from>
    <xdr:to>
      <xdr:col>10</xdr:col>
      <xdr:colOff>282556</xdr:colOff>
      <xdr:row>68</xdr:row>
      <xdr:rowOff>121847</xdr:rowOff>
    </xdr:to>
    <xdr:sp macro="" textlink="$I$7">
      <xdr:nvSpPr>
        <xdr:cNvPr id="78" name="Rectangle 77">
          <a:extLst>
            <a:ext uri="{FF2B5EF4-FFF2-40B4-BE49-F238E27FC236}">
              <a16:creationId xmlns:a16="http://schemas.microsoft.com/office/drawing/2014/main" id="{D03AC100-D6FA-4986-BDD2-ABD17FCC39F6}"/>
            </a:ext>
          </a:extLst>
        </xdr:cNvPr>
        <xdr:cNvSpPr/>
      </xdr:nvSpPr>
      <xdr:spPr>
        <a:xfrm>
          <a:off x="6375400" y="11802428"/>
          <a:ext cx="1844656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1F0FCC9-1351-43F4-89A2-67EBD1B59FA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716896</xdr:colOff>
      <xdr:row>67</xdr:row>
      <xdr:rowOff>14600</xdr:rowOff>
    </xdr:from>
    <xdr:to>
      <xdr:col>12</xdr:col>
      <xdr:colOff>181572</xdr:colOff>
      <xdr:row>67</xdr:row>
      <xdr:rowOff>170072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D8ADFBAE-E514-42DF-881A-607299A4F2DE}"/>
            </a:ext>
          </a:extLst>
        </xdr:cNvPr>
        <xdr:cNvSpPr/>
      </xdr:nvSpPr>
      <xdr:spPr>
        <a:xfrm>
          <a:off x="8654396" y="12254225"/>
          <a:ext cx="1052176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8</xdr:col>
      <xdr:colOff>25400</xdr:colOff>
      <xdr:row>68</xdr:row>
      <xdr:rowOff>156613</xdr:rowOff>
    </xdr:from>
    <xdr:to>
      <xdr:col>10</xdr:col>
      <xdr:colOff>282556</xdr:colOff>
      <xdr:row>72</xdr:row>
      <xdr:rowOff>167971</xdr:rowOff>
    </xdr:to>
    <xdr:sp macro="" textlink="$I$8">
      <xdr:nvSpPr>
        <xdr:cNvPr id="80" name="Rectangle 79">
          <a:extLst>
            <a:ext uri="{FF2B5EF4-FFF2-40B4-BE49-F238E27FC236}">
              <a16:creationId xmlns:a16="http://schemas.microsoft.com/office/drawing/2014/main" id="{39CAB6E3-DC8B-45B3-9E54-EF6B4F99C745}"/>
            </a:ext>
          </a:extLst>
        </xdr:cNvPr>
        <xdr:cNvSpPr/>
      </xdr:nvSpPr>
      <xdr:spPr>
        <a:xfrm>
          <a:off x="6375400" y="12578801"/>
          <a:ext cx="1844656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6D580D6-C0BC-48EF-99E8-599321AF100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716896</xdr:colOff>
      <xdr:row>71</xdr:row>
      <xdr:rowOff>74649</xdr:rowOff>
    </xdr:from>
    <xdr:to>
      <xdr:col>12</xdr:col>
      <xdr:colOff>181572</xdr:colOff>
      <xdr:row>72</xdr:row>
      <xdr:rowOff>48589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538198CA-547E-4939-A474-A83F785161BB}"/>
            </a:ext>
          </a:extLst>
        </xdr:cNvPr>
        <xdr:cNvSpPr/>
      </xdr:nvSpPr>
      <xdr:spPr>
        <a:xfrm>
          <a:off x="8654396" y="13044524"/>
          <a:ext cx="1052176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2400">
            <a:solidFill>
              <a:srgbClr val="FFC000"/>
            </a:solidFill>
          </a:endParaRPr>
        </a:p>
      </xdr:txBody>
    </xdr:sp>
    <xdr:clientData/>
  </xdr:twoCellAnchor>
  <xdr:twoCellAnchor>
    <xdr:from>
      <xdr:col>8</xdr:col>
      <xdr:colOff>7938</xdr:colOff>
      <xdr:row>60</xdr:row>
      <xdr:rowOff>7938</xdr:rowOff>
    </xdr:from>
    <xdr:to>
      <xdr:col>10</xdr:col>
      <xdr:colOff>264478</xdr:colOff>
      <xdr:row>64</xdr:row>
      <xdr:rowOff>32299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E44AD66E-A8BE-4889-B605-79BA74099071}"/>
            </a:ext>
          </a:extLst>
        </xdr:cNvPr>
        <xdr:cNvSpPr/>
      </xdr:nvSpPr>
      <xdr:spPr>
        <a:xfrm>
          <a:off x="6357938" y="10969626"/>
          <a:ext cx="1844040" cy="7546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701994</xdr:colOff>
      <xdr:row>62</xdr:row>
      <xdr:rowOff>140360</xdr:rowOff>
    </xdr:from>
    <xdr:to>
      <xdr:col>12</xdr:col>
      <xdr:colOff>166054</xdr:colOff>
      <xdr:row>63</xdr:row>
      <xdr:rowOff>112455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D6799096-EB05-4E9A-8AA7-60C54CD3FEE0}"/>
            </a:ext>
          </a:extLst>
        </xdr:cNvPr>
        <xdr:cNvSpPr/>
      </xdr:nvSpPr>
      <xdr:spPr>
        <a:xfrm>
          <a:off x="8639494" y="11467173"/>
          <a:ext cx="1051560" cy="15465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7938</xdr:colOff>
      <xdr:row>24</xdr:row>
      <xdr:rowOff>158750</xdr:rowOff>
    </xdr:from>
    <xdr:to>
      <xdr:col>18</xdr:col>
      <xdr:colOff>265095</xdr:colOff>
      <xdr:row>28</xdr:row>
      <xdr:rowOff>19296</xdr:rowOff>
    </xdr:to>
    <xdr:sp macro="" textlink="$Q$2">
      <xdr:nvSpPr>
        <xdr:cNvPr id="84" name="Rectangle 83">
          <a:extLst>
            <a:ext uri="{FF2B5EF4-FFF2-40B4-BE49-F238E27FC236}">
              <a16:creationId xmlns:a16="http://schemas.microsoft.com/office/drawing/2014/main" id="{F3F4474B-42D3-4C2B-ABB3-6315A4E09397}"/>
            </a:ext>
          </a:extLst>
        </xdr:cNvPr>
        <xdr:cNvSpPr/>
      </xdr:nvSpPr>
      <xdr:spPr>
        <a:xfrm>
          <a:off x="12707938" y="4548188"/>
          <a:ext cx="1844657" cy="59079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468E70F-C98E-4257-9F14-09BCD299C66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699435</xdr:colOff>
      <xdr:row>26</xdr:row>
      <xdr:rowOff>43898</xdr:rowOff>
    </xdr:from>
    <xdr:to>
      <xdr:col>20</xdr:col>
      <xdr:colOff>164110</xdr:colOff>
      <xdr:row>27</xdr:row>
      <xdr:rowOff>17839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B9B0062E-95E6-4612-AFE7-0544BB027D84}"/>
            </a:ext>
          </a:extLst>
        </xdr:cNvPr>
        <xdr:cNvSpPr/>
      </xdr:nvSpPr>
      <xdr:spPr>
        <a:xfrm>
          <a:off x="14986935" y="4798461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7938</xdr:colOff>
      <xdr:row>28</xdr:row>
      <xdr:rowOff>79190</xdr:rowOff>
    </xdr:from>
    <xdr:to>
      <xdr:col>18</xdr:col>
      <xdr:colOff>265095</xdr:colOff>
      <xdr:row>32</xdr:row>
      <xdr:rowOff>90547</xdr:rowOff>
    </xdr:to>
    <xdr:sp macro="" textlink="$Q$3">
      <xdr:nvSpPr>
        <xdr:cNvPr id="86" name="Rectangle 85">
          <a:extLst>
            <a:ext uri="{FF2B5EF4-FFF2-40B4-BE49-F238E27FC236}">
              <a16:creationId xmlns:a16="http://schemas.microsoft.com/office/drawing/2014/main" id="{3B1D189A-F909-4C36-AEAC-7EC766D5E3AA}"/>
            </a:ext>
          </a:extLst>
        </xdr:cNvPr>
        <xdr:cNvSpPr/>
      </xdr:nvSpPr>
      <xdr:spPr>
        <a:xfrm>
          <a:off x="12707938" y="5198878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9C675ED-68C9-4AC0-8107-2B478A21D6D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699435</xdr:colOff>
      <xdr:row>30</xdr:row>
      <xdr:rowOff>121137</xdr:rowOff>
    </xdr:from>
    <xdr:to>
      <xdr:col>20</xdr:col>
      <xdr:colOff>164110</xdr:colOff>
      <xdr:row>31</xdr:row>
      <xdr:rowOff>95078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6B9159AD-ED14-49BB-A15F-E87D935BB951}"/>
            </a:ext>
          </a:extLst>
        </xdr:cNvPr>
        <xdr:cNvSpPr/>
      </xdr:nvSpPr>
      <xdr:spPr>
        <a:xfrm>
          <a:off x="14986935" y="5605950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7938</xdr:colOff>
      <xdr:row>32</xdr:row>
      <xdr:rowOff>148173</xdr:rowOff>
    </xdr:from>
    <xdr:to>
      <xdr:col>18</xdr:col>
      <xdr:colOff>265095</xdr:colOff>
      <xdr:row>36</xdr:row>
      <xdr:rowOff>159530</xdr:rowOff>
    </xdr:to>
    <xdr:sp macro="" textlink="$Q$4">
      <xdr:nvSpPr>
        <xdr:cNvPr id="88" name="Rectangle 87">
          <a:extLst>
            <a:ext uri="{FF2B5EF4-FFF2-40B4-BE49-F238E27FC236}">
              <a16:creationId xmlns:a16="http://schemas.microsoft.com/office/drawing/2014/main" id="{60AB4983-FC71-4D44-83E0-0E6C3A435615}"/>
            </a:ext>
          </a:extLst>
        </xdr:cNvPr>
        <xdr:cNvSpPr/>
      </xdr:nvSpPr>
      <xdr:spPr>
        <a:xfrm>
          <a:off x="12707938" y="599811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6AE3361-667E-445D-846A-97B34952594F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699435</xdr:colOff>
      <xdr:row>35</xdr:row>
      <xdr:rowOff>25281</xdr:rowOff>
    </xdr:from>
    <xdr:to>
      <xdr:col>20</xdr:col>
      <xdr:colOff>164110</xdr:colOff>
      <xdr:row>35</xdr:row>
      <xdr:rowOff>180753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D2ED4212-E655-45ED-B277-625066F66268}"/>
            </a:ext>
          </a:extLst>
        </xdr:cNvPr>
        <xdr:cNvSpPr/>
      </xdr:nvSpPr>
      <xdr:spPr>
        <a:xfrm>
          <a:off x="14986935" y="6422906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7938</xdr:colOff>
      <xdr:row>36</xdr:row>
      <xdr:rowOff>164633</xdr:rowOff>
    </xdr:from>
    <xdr:to>
      <xdr:col>18</xdr:col>
      <xdr:colOff>265095</xdr:colOff>
      <xdr:row>40</xdr:row>
      <xdr:rowOff>175989</xdr:rowOff>
    </xdr:to>
    <xdr:sp macro="" textlink="$Q$5">
      <xdr:nvSpPr>
        <xdr:cNvPr id="90" name="Rectangle 89">
          <a:extLst>
            <a:ext uri="{FF2B5EF4-FFF2-40B4-BE49-F238E27FC236}">
              <a16:creationId xmlns:a16="http://schemas.microsoft.com/office/drawing/2014/main" id="{90E27552-4A5B-4688-B922-9F7EFF3806D3}"/>
            </a:ext>
          </a:extLst>
        </xdr:cNvPr>
        <xdr:cNvSpPr/>
      </xdr:nvSpPr>
      <xdr:spPr>
        <a:xfrm>
          <a:off x="12707938" y="6744821"/>
          <a:ext cx="1844657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D801F16-821C-462A-8921-EA6CE339B526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699435</xdr:colOff>
      <xdr:row>39</xdr:row>
      <xdr:rowOff>94901</xdr:rowOff>
    </xdr:from>
    <xdr:to>
      <xdr:col>20</xdr:col>
      <xdr:colOff>164110</xdr:colOff>
      <xdr:row>40</xdr:row>
      <xdr:rowOff>68841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61C872CC-2C77-4DE1-A568-E6CF14C91C5F}"/>
            </a:ext>
          </a:extLst>
        </xdr:cNvPr>
        <xdr:cNvSpPr/>
      </xdr:nvSpPr>
      <xdr:spPr>
        <a:xfrm>
          <a:off x="14986935" y="7222776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15876</xdr:colOff>
      <xdr:row>42</xdr:row>
      <xdr:rowOff>23812</xdr:rowOff>
    </xdr:from>
    <xdr:to>
      <xdr:col>18</xdr:col>
      <xdr:colOff>273033</xdr:colOff>
      <xdr:row>44</xdr:row>
      <xdr:rowOff>91458</xdr:rowOff>
    </xdr:to>
    <xdr:sp macro="" textlink="$Q$5">
      <xdr:nvSpPr>
        <xdr:cNvPr id="92" name="Rectangle 91">
          <a:extLst>
            <a:ext uri="{FF2B5EF4-FFF2-40B4-BE49-F238E27FC236}">
              <a16:creationId xmlns:a16="http://schemas.microsoft.com/office/drawing/2014/main" id="{810A59ED-3CFF-4E31-9D55-52014C31126D}"/>
            </a:ext>
          </a:extLst>
        </xdr:cNvPr>
        <xdr:cNvSpPr/>
      </xdr:nvSpPr>
      <xdr:spPr>
        <a:xfrm>
          <a:off x="12715876" y="7699375"/>
          <a:ext cx="1844657" cy="43277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1881DC0-1CFC-4DD4-BB5E-FBF3E4B1486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AAA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699435</xdr:colOff>
      <xdr:row>42</xdr:row>
      <xdr:rowOff>173577</xdr:rowOff>
    </xdr:from>
    <xdr:to>
      <xdr:col>20</xdr:col>
      <xdr:colOff>164110</xdr:colOff>
      <xdr:row>43</xdr:row>
      <xdr:rowOff>146487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CFAD8934-D875-4465-B45C-6B11516715A5}"/>
            </a:ext>
          </a:extLst>
        </xdr:cNvPr>
        <xdr:cNvSpPr/>
      </xdr:nvSpPr>
      <xdr:spPr>
        <a:xfrm>
          <a:off x="14986935" y="7849140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15876</xdr:colOff>
      <xdr:row>44</xdr:row>
      <xdr:rowOff>135296</xdr:rowOff>
    </xdr:from>
    <xdr:to>
      <xdr:col>18</xdr:col>
      <xdr:colOff>273033</xdr:colOff>
      <xdr:row>48</xdr:row>
      <xdr:rowOff>146654</xdr:rowOff>
    </xdr:to>
    <xdr:sp macro="" textlink="$Q$6">
      <xdr:nvSpPr>
        <xdr:cNvPr id="94" name="Rectangle 93">
          <a:extLst>
            <a:ext uri="{FF2B5EF4-FFF2-40B4-BE49-F238E27FC236}">
              <a16:creationId xmlns:a16="http://schemas.microsoft.com/office/drawing/2014/main" id="{F63D423F-F977-48B8-9A0D-A622074E4335}"/>
            </a:ext>
          </a:extLst>
        </xdr:cNvPr>
        <xdr:cNvSpPr/>
      </xdr:nvSpPr>
      <xdr:spPr>
        <a:xfrm>
          <a:off x="12715876" y="8175984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67A6F63-5250-486D-9094-284A3A791C3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699435</xdr:colOff>
      <xdr:row>47</xdr:row>
      <xdr:rowOff>58684</xdr:rowOff>
    </xdr:from>
    <xdr:to>
      <xdr:col>20</xdr:col>
      <xdr:colOff>164110</xdr:colOff>
      <xdr:row>48</xdr:row>
      <xdr:rowOff>32624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673D6E8B-9410-45C0-974F-36BD4B1CDE2A}"/>
            </a:ext>
          </a:extLst>
        </xdr:cNvPr>
        <xdr:cNvSpPr/>
      </xdr:nvSpPr>
      <xdr:spPr>
        <a:xfrm>
          <a:off x="14986935" y="8647059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15876</xdr:colOff>
      <xdr:row>49</xdr:row>
      <xdr:rowOff>29974</xdr:rowOff>
    </xdr:from>
    <xdr:to>
      <xdr:col>18</xdr:col>
      <xdr:colOff>273033</xdr:colOff>
      <xdr:row>53</xdr:row>
      <xdr:rowOff>41331</xdr:rowOff>
    </xdr:to>
    <xdr:sp macro="" textlink="$Q$7">
      <xdr:nvSpPr>
        <xdr:cNvPr id="96" name="Rectangle 95">
          <a:extLst>
            <a:ext uri="{FF2B5EF4-FFF2-40B4-BE49-F238E27FC236}">
              <a16:creationId xmlns:a16="http://schemas.microsoft.com/office/drawing/2014/main" id="{6F8A8D62-621D-4821-A04B-1AEE6DCF03D7}"/>
            </a:ext>
          </a:extLst>
        </xdr:cNvPr>
        <xdr:cNvSpPr/>
      </xdr:nvSpPr>
      <xdr:spPr>
        <a:xfrm>
          <a:off x="12715876" y="8983474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1D20C58-24FF-48AC-BE88-119A435F533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18</xdr:col>
      <xdr:colOff>699435</xdr:colOff>
      <xdr:row>51</xdr:row>
      <xdr:rowOff>128303</xdr:rowOff>
    </xdr:from>
    <xdr:to>
      <xdr:col>20</xdr:col>
      <xdr:colOff>164110</xdr:colOff>
      <xdr:row>52</xdr:row>
      <xdr:rowOff>101427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9B33AE7E-7964-4F09-B32D-93D90934747B}"/>
            </a:ext>
          </a:extLst>
        </xdr:cNvPr>
        <xdr:cNvSpPr/>
      </xdr:nvSpPr>
      <xdr:spPr>
        <a:xfrm>
          <a:off x="14986935" y="9446928"/>
          <a:ext cx="1052175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15876</xdr:colOff>
      <xdr:row>53</xdr:row>
      <xdr:rowOff>92789</xdr:rowOff>
    </xdr:from>
    <xdr:to>
      <xdr:col>18</xdr:col>
      <xdr:colOff>273033</xdr:colOff>
      <xdr:row>57</xdr:row>
      <xdr:rowOff>104146</xdr:rowOff>
    </xdr:to>
    <xdr:sp macro="" textlink="$Q$8">
      <xdr:nvSpPr>
        <xdr:cNvPr id="98" name="Rectangle 97">
          <a:extLst>
            <a:ext uri="{FF2B5EF4-FFF2-40B4-BE49-F238E27FC236}">
              <a16:creationId xmlns:a16="http://schemas.microsoft.com/office/drawing/2014/main" id="{66E09CE1-4D02-4066-8ABA-50B6A82F0EA7}"/>
            </a:ext>
          </a:extLst>
        </xdr:cNvPr>
        <xdr:cNvSpPr/>
      </xdr:nvSpPr>
      <xdr:spPr>
        <a:xfrm>
          <a:off x="12715876" y="9776539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8341525E-C287-43FD-9B18-A1F10C9B832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 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699435</xdr:colOff>
      <xdr:row>55</xdr:row>
      <xdr:rowOff>167699</xdr:rowOff>
    </xdr:from>
    <xdr:to>
      <xdr:col>20</xdr:col>
      <xdr:colOff>164110</xdr:colOff>
      <xdr:row>56</xdr:row>
      <xdr:rowOff>141640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63795029-11F9-4CA7-B2B9-EA1A1FBCF371}"/>
            </a:ext>
          </a:extLst>
        </xdr:cNvPr>
        <xdr:cNvSpPr/>
      </xdr:nvSpPr>
      <xdr:spPr>
        <a:xfrm>
          <a:off x="14986935" y="10216574"/>
          <a:ext cx="1052175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24</xdr:row>
      <xdr:rowOff>7938</xdr:rowOff>
    </xdr:from>
    <xdr:to>
      <xdr:col>26</xdr:col>
      <xdr:colOff>273033</xdr:colOff>
      <xdr:row>28</xdr:row>
      <xdr:rowOff>19296</xdr:rowOff>
    </xdr:to>
    <xdr:sp macro="" textlink="$Y$2">
      <xdr:nvSpPr>
        <xdr:cNvPr id="100" name="Rectangle 99">
          <a:extLst>
            <a:ext uri="{FF2B5EF4-FFF2-40B4-BE49-F238E27FC236}">
              <a16:creationId xmlns:a16="http://schemas.microsoft.com/office/drawing/2014/main" id="{962E4B78-2511-48E3-AF59-72C4C8BE169B}"/>
            </a:ext>
          </a:extLst>
        </xdr:cNvPr>
        <xdr:cNvSpPr/>
      </xdr:nvSpPr>
      <xdr:spPr>
        <a:xfrm>
          <a:off x="19065876" y="4397376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31D3277-862A-4931-99D2-3D501E25C85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707373</xdr:colOff>
      <xdr:row>26</xdr:row>
      <xdr:rowOff>43898</xdr:rowOff>
    </xdr:from>
    <xdr:to>
      <xdr:col>28</xdr:col>
      <xdr:colOff>172048</xdr:colOff>
      <xdr:row>27</xdr:row>
      <xdr:rowOff>17839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7C328E2-6046-428C-8CA1-4B7D24E894BE}"/>
            </a:ext>
          </a:extLst>
        </xdr:cNvPr>
        <xdr:cNvSpPr/>
      </xdr:nvSpPr>
      <xdr:spPr>
        <a:xfrm>
          <a:off x="21344873" y="4798461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28</xdr:row>
      <xdr:rowOff>79190</xdr:rowOff>
    </xdr:from>
    <xdr:to>
      <xdr:col>26</xdr:col>
      <xdr:colOff>273033</xdr:colOff>
      <xdr:row>32</xdr:row>
      <xdr:rowOff>90547</xdr:rowOff>
    </xdr:to>
    <xdr:sp macro="" textlink="$Y$3">
      <xdr:nvSpPr>
        <xdr:cNvPr id="102" name="Rectangle 101">
          <a:extLst>
            <a:ext uri="{FF2B5EF4-FFF2-40B4-BE49-F238E27FC236}">
              <a16:creationId xmlns:a16="http://schemas.microsoft.com/office/drawing/2014/main" id="{E0707FB4-9ECB-4260-B13A-7AF0E124012C}"/>
            </a:ext>
          </a:extLst>
        </xdr:cNvPr>
        <xdr:cNvSpPr/>
      </xdr:nvSpPr>
      <xdr:spPr>
        <a:xfrm>
          <a:off x="19065876" y="5198878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44DAD96-4F66-44BF-84B7-DBB62A353ADD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707373</xdr:colOff>
      <xdr:row>30</xdr:row>
      <xdr:rowOff>112881</xdr:rowOff>
    </xdr:from>
    <xdr:to>
      <xdr:col>28</xdr:col>
      <xdr:colOff>172048</xdr:colOff>
      <xdr:row>31</xdr:row>
      <xdr:rowOff>86822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8D2512C5-394E-4CD0-916D-6AC062DC1E01}"/>
            </a:ext>
          </a:extLst>
        </xdr:cNvPr>
        <xdr:cNvSpPr/>
      </xdr:nvSpPr>
      <xdr:spPr>
        <a:xfrm>
          <a:off x="21344873" y="5597694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32</xdr:row>
      <xdr:rowOff>148173</xdr:rowOff>
    </xdr:from>
    <xdr:to>
      <xdr:col>26</xdr:col>
      <xdr:colOff>273033</xdr:colOff>
      <xdr:row>36</xdr:row>
      <xdr:rowOff>159530</xdr:rowOff>
    </xdr:to>
    <xdr:sp macro="" textlink="$Y$4">
      <xdr:nvSpPr>
        <xdr:cNvPr id="104" name="Rectangle 103">
          <a:extLst>
            <a:ext uri="{FF2B5EF4-FFF2-40B4-BE49-F238E27FC236}">
              <a16:creationId xmlns:a16="http://schemas.microsoft.com/office/drawing/2014/main" id="{F16FFBC3-1467-4307-B15B-978351E4FD2E}"/>
            </a:ext>
          </a:extLst>
        </xdr:cNvPr>
        <xdr:cNvSpPr/>
      </xdr:nvSpPr>
      <xdr:spPr>
        <a:xfrm>
          <a:off x="19065876" y="599811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44C0D61-95A2-4CBA-8F7C-F8AF42BE6E3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707373</xdr:colOff>
      <xdr:row>35</xdr:row>
      <xdr:rowOff>1149</xdr:rowOff>
    </xdr:from>
    <xdr:to>
      <xdr:col>28</xdr:col>
      <xdr:colOff>172048</xdr:colOff>
      <xdr:row>35</xdr:row>
      <xdr:rowOff>156621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6E52015A-FCD5-4560-AB6D-0B271D045C2F}"/>
            </a:ext>
          </a:extLst>
        </xdr:cNvPr>
        <xdr:cNvSpPr/>
      </xdr:nvSpPr>
      <xdr:spPr>
        <a:xfrm>
          <a:off x="21344873" y="6398774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36</xdr:row>
      <xdr:rowOff>148757</xdr:rowOff>
    </xdr:from>
    <xdr:to>
      <xdr:col>26</xdr:col>
      <xdr:colOff>273033</xdr:colOff>
      <xdr:row>40</xdr:row>
      <xdr:rowOff>160113</xdr:rowOff>
    </xdr:to>
    <xdr:sp macro="" textlink="$Y$5">
      <xdr:nvSpPr>
        <xdr:cNvPr id="106" name="Rectangle 105">
          <a:extLst>
            <a:ext uri="{FF2B5EF4-FFF2-40B4-BE49-F238E27FC236}">
              <a16:creationId xmlns:a16="http://schemas.microsoft.com/office/drawing/2014/main" id="{B03979B5-0B29-4B81-8DD4-DD207B684252}"/>
            </a:ext>
          </a:extLst>
        </xdr:cNvPr>
        <xdr:cNvSpPr/>
      </xdr:nvSpPr>
      <xdr:spPr>
        <a:xfrm>
          <a:off x="19065876" y="6728945"/>
          <a:ext cx="1844657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3E17C21-1802-48BF-94DE-C5264DE0E9F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707373</xdr:colOff>
      <xdr:row>39</xdr:row>
      <xdr:rowOff>62513</xdr:rowOff>
    </xdr:from>
    <xdr:to>
      <xdr:col>28</xdr:col>
      <xdr:colOff>172048</xdr:colOff>
      <xdr:row>40</xdr:row>
      <xdr:rowOff>36453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9BD83C8D-CDB7-484B-9D1D-3E73347629E1}"/>
            </a:ext>
          </a:extLst>
        </xdr:cNvPr>
        <xdr:cNvSpPr/>
      </xdr:nvSpPr>
      <xdr:spPr>
        <a:xfrm>
          <a:off x="21344873" y="7190388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42</xdr:row>
      <xdr:rowOff>47720</xdr:rowOff>
    </xdr:from>
    <xdr:to>
      <xdr:col>26</xdr:col>
      <xdr:colOff>273033</xdr:colOff>
      <xdr:row>46</xdr:row>
      <xdr:rowOff>59077</xdr:rowOff>
    </xdr:to>
    <xdr:sp macro="" textlink="$Y$5">
      <xdr:nvSpPr>
        <xdr:cNvPr id="108" name="Rectangle 107">
          <a:extLst>
            <a:ext uri="{FF2B5EF4-FFF2-40B4-BE49-F238E27FC236}">
              <a16:creationId xmlns:a16="http://schemas.microsoft.com/office/drawing/2014/main" id="{3F2F39B8-2E64-4D36-8F49-FCA041B94737}"/>
            </a:ext>
          </a:extLst>
        </xdr:cNvPr>
        <xdr:cNvSpPr/>
      </xdr:nvSpPr>
      <xdr:spPr>
        <a:xfrm>
          <a:off x="19065876" y="7723283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DEBECA7-DD2F-493C-9847-94B5C977A18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707373</xdr:colOff>
      <xdr:row>44</xdr:row>
      <xdr:rowOff>53243</xdr:rowOff>
    </xdr:from>
    <xdr:to>
      <xdr:col>28</xdr:col>
      <xdr:colOff>172048</xdr:colOff>
      <xdr:row>45</xdr:row>
      <xdr:rowOff>28000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C22B6621-26C5-4867-B202-D1B088EA9C0B}"/>
            </a:ext>
          </a:extLst>
        </xdr:cNvPr>
        <xdr:cNvSpPr/>
      </xdr:nvSpPr>
      <xdr:spPr>
        <a:xfrm>
          <a:off x="21344873" y="8093931"/>
          <a:ext cx="1052175" cy="157319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46</xdr:row>
      <xdr:rowOff>86721</xdr:rowOff>
    </xdr:from>
    <xdr:to>
      <xdr:col>26</xdr:col>
      <xdr:colOff>273033</xdr:colOff>
      <xdr:row>50</xdr:row>
      <xdr:rowOff>98079</xdr:rowOff>
    </xdr:to>
    <xdr:sp macro="" textlink="$Y$6">
      <xdr:nvSpPr>
        <xdr:cNvPr id="110" name="Rectangle 109">
          <a:extLst>
            <a:ext uri="{FF2B5EF4-FFF2-40B4-BE49-F238E27FC236}">
              <a16:creationId xmlns:a16="http://schemas.microsoft.com/office/drawing/2014/main" id="{336D5A52-E119-461A-8647-C604ACD46B9F}"/>
            </a:ext>
          </a:extLst>
        </xdr:cNvPr>
        <xdr:cNvSpPr/>
      </xdr:nvSpPr>
      <xdr:spPr>
        <a:xfrm>
          <a:off x="19065876" y="8492534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0AACA5D2-B6FF-4B7B-B1D3-E953DDA5B5A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707373</xdr:colOff>
      <xdr:row>48</xdr:row>
      <xdr:rowOff>122819</xdr:rowOff>
    </xdr:from>
    <xdr:to>
      <xdr:col>28</xdr:col>
      <xdr:colOff>172048</xdr:colOff>
      <xdr:row>49</xdr:row>
      <xdr:rowOff>96760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53F85FEB-958A-4B5B-95CC-E22DA4F651FE}"/>
            </a:ext>
          </a:extLst>
        </xdr:cNvPr>
        <xdr:cNvSpPr/>
      </xdr:nvSpPr>
      <xdr:spPr>
        <a:xfrm>
          <a:off x="21311853" y="8908679"/>
          <a:ext cx="1049635" cy="15682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50</xdr:row>
      <xdr:rowOff>94745</xdr:rowOff>
    </xdr:from>
    <xdr:to>
      <xdr:col>26</xdr:col>
      <xdr:colOff>273033</xdr:colOff>
      <xdr:row>54</xdr:row>
      <xdr:rowOff>106102</xdr:rowOff>
    </xdr:to>
    <xdr:sp macro="" textlink="$Y$7">
      <xdr:nvSpPr>
        <xdr:cNvPr id="112" name="Rectangle 111">
          <a:extLst>
            <a:ext uri="{FF2B5EF4-FFF2-40B4-BE49-F238E27FC236}">
              <a16:creationId xmlns:a16="http://schemas.microsoft.com/office/drawing/2014/main" id="{9A887236-D242-4103-B42F-282278AFFA13}"/>
            </a:ext>
          </a:extLst>
        </xdr:cNvPr>
        <xdr:cNvSpPr/>
      </xdr:nvSpPr>
      <xdr:spPr>
        <a:xfrm>
          <a:off x="19035396" y="9246365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008DA12-7A62-4758-924F-4AB070E2453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26</xdr:col>
      <xdr:colOff>707373</xdr:colOff>
      <xdr:row>53</xdr:row>
      <xdr:rowOff>9876</xdr:rowOff>
    </xdr:from>
    <xdr:to>
      <xdr:col>28</xdr:col>
      <xdr:colOff>172048</xdr:colOff>
      <xdr:row>53</xdr:row>
      <xdr:rowOff>165880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EECAEAEE-237C-4501-AC3F-6D129ED355AA}"/>
            </a:ext>
          </a:extLst>
        </xdr:cNvPr>
        <xdr:cNvSpPr/>
      </xdr:nvSpPr>
      <xdr:spPr>
        <a:xfrm>
          <a:off x="21311853" y="9710136"/>
          <a:ext cx="1049635" cy="1560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60</xdr:row>
      <xdr:rowOff>84238</xdr:rowOff>
    </xdr:from>
    <xdr:to>
      <xdr:col>26</xdr:col>
      <xdr:colOff>273033</xdr:colOff>
      <xdr:row>64</xdr:row>
      <xdr:rowOff>95595</xdr:rowOff>
    </xdr:to>
    <xdr:sp macro="" textlink="$Y$8">
      <xdr:nvSpPr>
        <xdr:cNvPr id="116" name="Rectangle 115">
          <a:extLst>
            <a:ext uri="{FF2B5EF4-FFF2-40B4-BE49-F238E27FC236}">
              <a16:creationId xmlns:a16="http://schemas.microsoft.com/office/drawing/2014/main" id="{CC51549B-1A07-423C-887D-11C81687AE65}"/>
            </a:ext>
          </a:extLst>
        </xdr:cNvPr>
        <xdr:cNvSpPr/>
      </xdr:nvSpPr>
      <xdr:spPr>
        <a:xfrm>
          <a:off x="19065876" y="11045926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27312CB7-6A76-4DAB-9F3B-4042EA28B4F2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HHH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707373</xdr:colOff>
      <xdr:row>62</xdr:row>
      <xdr:rowOff>127002</xdr:rowOff>
    </xdr:from>
    <xdr:to>
      <xdr:col>28</xdr:col>
      <xdr:colOff>172048</xdr:colOff>
      <xdr:row>63</xdr:row>
      <xdr:rowOff>100943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9250E22-7955-4F3A-8257-7DBDFC3631D3}"/>
            </a:ext>
          </a:extLst>
        </xdr:cNvPr>
        <xdr:cNvSpPr/>
      </xdr:nvSpPr>
      <xdr:spPr>
        <a:xfrm>
          <a:off x="21344873" y="11453815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15876</xdr:colOff>
      <xdr:row>64</xdr:row>
      <xdr:rowOff>126641</xdr:rowOff>
    </xdr:from>
    <xdr:to>
      <xdr:col>26</xdr:col>
      <xdr:colOff>273033</xdr:colOff>
      <xdr:row>68</xdr:row>
      <xdr:rowOff>137998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B8268FCC-6744-4B21-9DFC-ABD6F2CE0E7C}"/>
            </a:ext>
          </a:extLst>
        </xdr:cNvPr>
        <xdr:cNvSpPr/>
      </xdr:nvSpPr>
      <xdr:spPr>
        <a:xfrm>
          <a:off x="19065876" y="11818579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26</xdr:col>
      <xdr:colOff>707373</xdr:colOff>
      <xdr:row>67</xdr:row>
      <xdr:rowOff>12427</xdr:rowOff>
    </xdr:from>
    <xdr:to>
      <xdr:col>28</xdr:col>
      <xdr:colOff>172048</xdr:colOff>
      <xdr:row>67</xdr:row>
      <xdr:rowOff>169247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05114E92-A95B-49A7-A0DC-F6E1B4B41CD0}"/>
            </a:ext>
          </a:extLst>
        </xdr:cNvPr>
        <xdr:cNvSpPr/>
      </xdr:nvSpPr>
      <xdr:spPr>
        <a:xfrm>
          <a:off x="21311853" y="12273007"/>
          <a:ext cx="1049635" cy="15682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8256</xdr:colOff>
      <xdr:row>56</xdr:row>
      <xdr:rowOff>18545</xdr:rowOff>
    </xdr:from>
    <xdr:to>
      <xdr:col>26</xdr:col>
      <xdr:colOff>265413</xdr:colOff>
      <xdr:row>60</xdr:row>
      <xdr:rowOff>29902</xdr:rowOff>
    </xdr:to>
    <xdr:sp macro="" textlink="$Y$7">
      <xdr:nvSpPr>
        <xdr:cNvPr id="120" name="Rectangle 119">
          <a:extLst>
            <a:ext uri="{FF2B5EF4-FFF2-40B4-BE49-F238E27FC236}">
              <a16:creationId xmlns:a16="http://schemas.microsoft.com/office/drawing/2014/main" id="{81D9313E-59F3-4978-ABD5-3CBFC5074ABA}"/>
            </a:ext>
          </a:extLst>
        </xdr:cNvPr>
        <xdr:cNvSpPr/>
      </xdr:nvSpPr>
      <xdr:spPr>
        <a:xfrm>
          <a:off x="19027776" y="10267445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008DA12-7A62-4758-924F-4AB070E2453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26</xdr:col>
      <xdr:colOff>692133</xdr:colOff>
      <xdr:row>58</xdr:row>
      <xdr:rowOff>47976</xdr:rowOff>
    </xdr:from>
    <xdr:to>
      <xdr:col>28</xdr:col>
      <xdr:colOff>156808</xdr:colOff>
      <xdr:row>59</xdr:row>
      <xdr:rowOff>21100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BCCDB544-91D0-42D0-AD9C-434B74CB370F}"/>
            </a:ext>
          </a:extLst>
        </xdr:cNvPr>
        <xdr:cNvSpPr/>
      </xdr:nvSpPr>
      <xdr:spPr>
        <a:xfrm>
          <a:off x="21296613" y="10662636"/>
          <a:ext cx="1049635" cy="1560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24</xdr:col>
      <xdr:colOff>8256</xdr:colOff>
      <xdr:row>68</xdr:row>
      <xdr:rowOff>152359</xdr:rowOff>
    </xdr:from>
    <xdr:to>
      <xdr:col>26</xdr:col>
      <xdr:colOff>265413</xdr:colOff>
      <xdr:row>72</xdr:row>
      <xdr:rowOff>163716</xdr:rowOff>
    </xdr:to>
    <xdr:sp macro="" textlink="$Y$9">
      <xdr:nvSpPr>
        <xdr:cNvPr id="122" name="Rectangle 121">
          <a:extLst>
            <a:ext uri="{FF2B5EF4-FFF2-40B4-BE49-F238E27FC236}">
              <a16:creationId xmlns:a16="http://schemas.microsoft.com/office/drawing/2014/main" id="{A1BEC23A-9D34-44E0-902E-BEF507982561}"/>
            </a:ext>
          </a:extLst>
        </xdr:cNvPr>
        <xdr:cNvSpPr/>
      </xdr:nvSpPr>
      <xdr:spPr>
        <a:xfrm>
          <a:off x="19027776" y="12595819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17A0DCD-F360-4E67-AF76-0582E0C10941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699753</xdr:colOff>
      <xdr:row>71</xdr:row>
      <xdr:rowOff>68625</xdr:rowOff>
    </xdr:from>
    <xdr:to>
      <xdr:col>28</xdr:col>
      <xdr:colOff>164428</xdr:colOff>
      <xdr:row>72</xdr:row>
      <xdr:rowOff>42565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5855330A-C477-4B85-A6D0-A18E701C7C8E}"/>
            </a:ext>
          </a:extLst>
        </xdr:cNvPr>
        <xdr:cNvSpPr/>
      </xdr:nvSpPr>
      <xdr:spPr>
        <a:xfrm>
          <a:off x="21304233" y="13060725"/>
          <a:ext cx="1049635" cy="15682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24</xdr:row>
      <xdr:rowOff>30480</xdr:rowOff>
    </xdr:from>
    <xdr:to>
      <xdr:col>34</xdr:col>
      <xdr:colOff>274937</xdr:colOff>
      <xdr:row>28</xdr:row>
      <xdr:rowOff>40568</xdr:rowOff>
    </xdr:to>
    <xdr:sp macro="" textlink="$AG$2">
      <xdr:nvSpPr>
        <xdr:cNvPr id="125" name="Rectangle 124">
          <a:extLst>
            <a:ext uri="{FF2B5EF4-FFF2-40B4-BE49-F238E27FC236}">
              <a16:creationId xmlns:a16="http://schemas.microsoft.com/office/drawing/2014/main" id="{23502152-0157-4B5E-A476-CE72A324759F}"/>
            </a:ext>
          </a:extLst>
        </xdr:cNvPr>
        <xdr:cNvSpPr/>
      </xdr:nvSpPr>
      <xdr:spPr>
        <a:xfrm>
          <a:off x="25374600" y="4427220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3C47D00-4DDA-4DEA-B7B1-73658B735057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BBB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709277</xdr:colOff>
      <xdr:row>26</xdr:row>
      <xdr:rowOff>42945</xdr:rowOff>
    </xdr:from>
    <xdr:to>
      <xdr:col>36</xdr:col>
      <xdr:colOff>176492</xdr:colOff>
      <xdr:row>27</xdr:row>
      <xdr:rowOff>16568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70E46F5F-1FFA-4954-9D4A-451AF5B6C1D6}"/>
            </a:ext>
          </a:extLst>
        </xdr:cNvPr>
        <xdr:cNvSpPr/>
      </xdr:nvSpPr>
      <xdr:spPr>
        <a:xfrm>
          <a:off x="27653597" y="4805445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28</xdr:row>
      <xdr:rowOff>77602</xdr:rowOff>
    </xdr:from>
    <xdr:to>
      <xdr:col>34</xdr:col>
      <xdr:colOff>274937</xdr:colOff>
      <xdr:row>32</xdr:row>
      <xdr:rowOff>87689</xdr:rowOff>
    </xdr:to>
    <xdr:sp macro="" textlink="$AG$3">
      <xdr:nvSpPr>
        <xdr:cNvPr id="127" name="Rectangle 126">
          <a:extLst>
            <a:ext uri="{FF2B5EF4-FFF2-40B4-BE49-F238E27FC236}">
              <a16:creationId xmlns:a16="http://schemas.microsoft.com/office/drawing/2014/main" id="{68A95C62-7349-4465-A78F-4E54231E130A}"/>
            </a:ext>
          </a:extLst>
        </xdr:cNvPr>
        <xdr:cNvSpPr/>
      </xdr:nvSpPr>
      <xdr:spPr>
        <a:xfrm>
          <a:off x="25374600" y="5205862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A758D71-0B6A-4376-A792-0935304423F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709277</xdr:colOff>
      <xdr:row>30</xdr:row>
      <xdr:rowOff>111294</xdr:rowOff>
    </xdr:from>
    <xdr:to>
      <xdr:col>36</xdr:col>
      <xdr:colOff>176492</xdr:colOff>
      <xdr:row>31</xdr:row>
      <xdr:rowOff>84917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B416717D-DB9F-434C-AF66-BC4E99891AA4}"/>
            </a:ext>
          </a:extLst>
        </xdr:cNvPr>
        <xdr:cNvSpPr/>
      </xdr:nvSpPr>
      <xdr:spPr>
        <a:xfrm>
          <a:off x="27653597" y="5605314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32</xdr:row>
      <xdr:rowOff>123091</xdr:rowOff>
    </xdr:from>
    <xdr:to>
      <xdr:col>34</xdr:col>
      <xdr:colOff>274937</xdr:colOff>
      <xdr:row>36</xdr:row>
      <xdr:rowOff>133178</xdr:rowOff>
    </xdr:to>
    <xdr:sp macro="" textlink="$AG$4">
      <xdr:nvSpPr>
        <xdr:cNvPr id="129" name="Rectangle 128">
          <a:extLst>
            <a:ext uri="{FF2B5EF4-FFF2-40B4-BE49-F238E27FC236}">
              <a16:creationId xmlns:a16="http://schemas.microsoft.com/office/drawing/2014/main" id="{2C9E162F-DE09-480F-8AEA-6D72CE0B190F}"/>
            </a:ext>
          </a:extLst>
        </xdr:cNvPr>
        <xdr:cNvSpPr/>
      </xdr:nvSpPr>
      <xdr:spPr>
        <a:xfrm>
          <a:off x="25374600" y="5982871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FC1365A-08CC-408C-8B29-89B306168F6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709277</xdr:colOff>
      <xdr:row>34</xdr:row>
      <xdr:rowOff>174024</xdr:rowOff>
    </xdr:from>
    <xdr:to>
      <xdr:col>36</xdr:col>
      <xdr:colOff>176492</xdr:colOff>
      <xdr:row>35</xdr:row>
      <xdr:rowOff>146616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69B9D311-6088-46A9-9AB2-33A55DFFC84D}"/>
            </a:ext>
          </a:extLst>
        </xdr:cNvPr>
        <xdr:cNvSpPr/>
      </xdr:nvSpPr>
      <xdr:spPr>
        <a:xfrm>
          <a:off x="27653597" y="6399564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36</xdr:row>
      <xdr:rowOff>147076</xdr:rowOff>
    </xdr:from>
    <xdr:to>
      <xdr:col>34</xdr:col>
      <xdr:colOff>274937</xdr:colOff>
      <xdr:row>40</xdr:row>
      <xdr:rowOff>157162</xdr:rowOff>
    </xdr:to>
    <xdr:sp macro="" textlink="$AG$5">
      <xdr:nvSpPr>
        <xdr:cNvPr id="131" name="Rectangle 130">
          <a:extLst>
            <a:ext uri="{FF2B5EF4-FFF2-40B4-BE49-F238E27FC236}">
              <a16:creationId xmlns:a16="http://schemas.microsoft.com/office/drawing/2014/main" id="{1CBDE08E-E776-4788-A0F7-EB29108D4F56}"/>
            </a:ext>
          </a:extLst>
        </xdr:cNvPr>
        <xdr:cNvSpPr/>
      </xdr:nvSpPr>
      <xdr:spPr>
        <a:xfrm>
          <a:off x="25374600" y="6738376"/>
          <a:ext cx="1844657" cy="74160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8D3E574-B3CA-4AB6-9944-600346197CB4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709277</xdr:colOff>
      <xdr:row>39</xdr:row>
      <xdr:rowOff>52028</xdr:rowOff>
    </xdr:from>
    <xdr:to>
      <xdr:col>36</xdr:col>
      <xdr:colOff>176492</xdr:colOff>
      <xdr:row>40</xdr:row>
      <xdr:rowOff>25651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8D24B395-8DCD-43DD-84F6-AF67F9F03CE5}"/>
            </a:ext>
          </a:extLst>
        </xdr:cNvPr>
        <xdr:cNvSpPr/>
      </xdr:nvSpPr>
      <xdr:spPr>
        <a:xfrm>
          <a:off x="27653597" y="7191968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42</xdr:row>
      <xdr:rowOff>18827</xdr:rowOff>
    </xdr:from>
    <xdr:to>
      <xdr:col>34</xdr:col>
      <xdr:colOff>274937</xdr:colOff>
      <xdr:row>46</xdr:row>
      <xdr:rowOff>28914</xdr:rowOff>
    </xdr:to>
    <xdr:sp macro="" textlink="$AG$5">
      <xdr:nvSpPr>
        <xdr:cNvPr id="133" name="Rectangle 132">
          <a:extLst>
            <a:ext uri="{FF2B5EF4-FFF2-40B4-BE49-F238E27FC236}">
              <a16:creationId xmlns:a16="http://schemas.microsoft.com/office/drawing/2014/main" id="{18EFCC90-141D-4012-AC14-8C9DDD1C2A00}"/>
            </a:ext>
          </a:extLst>
        </xdr:cNvPr>
        <xdr:cNvSpPr/>
      </xdr:nvSpPr>
      <xdr:spPr>
        <a:xfrm>
          <a:off x="25374600" y="7707407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BC03441-BA80-4E61-AF82-D93CD7C025E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709277</xdr:colOff>
      <xdr:row>44</xdr:row>
      <xdr:rowOff>40544</xdr:rowOff>
    </xdr:from>
    <xdr:to>
      <xdr:col>36</xdr:col>
      <xdr:colOff>176492</xdr:colOff>
      <xdr:row>45</xdr:row>
      <xdr:rowOff>13136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E34F3012-F03B-4FB8-BE4E-3C313BAD5E3A}"/>
            </a:ext>
          </a:extLst>
        </xdr:cNvPr>
        <xdr:cNvSpPr/>
      </xdr:nvSpPr>
      <xdr:spPr>
        <a:xfrm>
          <a:off x="27653597" y="8094884"/>
          <a:ext cx="1052175" cy="155472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46</xdr:row>
      <xdr:rowOff>65132</xdr:rowOff>
    </xdr:from>
    <xdr:to>
      <xdr:col>34</xdr:col>
      <xdr:colOff>274937</xdr:colOff>
      <xdr:row>50</xdr:row>
      <xdr:rowOff>75220</xdr:rowOff>
    </xdr:to>
    <xdr:sp macro="" textlink="$AG$6">
      <xdr:nvSpPr>
        <xdr:cNvPr id="135" name="Rectangle 134">
          <a:extLst>
            <a:ext uri="{FF2B5EF4-FFF2-40B4-BE49-F238E27FC236}">
              <a16:creationId xmlns:a16="http://schemas.microsoft.com/office/drawing/2014/main" id="{244FA187-6FF4-4C37-A4C6-1D4097BB0C16}"/>
            </a:ext>
          </a:extLst>
        </xdr:cNvPr>
        <xdr:cNvSpPr/>
      </xdr:nvSpPr>
      <xdr:spPr>
        <a:xfrm>
          <a:off x="25374600" y="8485232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5B6ABE7E-D342-48FD-9BC5-1FA82A1A867C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709277</xdr:colOff>
      <xdr:row>48</xdr:row>
      <xdr:rowOff>107261</xdr:rowOff>
    </xdr:from>
    <xdr:to>
      <xdr:col>36</xdr:col>
      <xdr:colOff>176492</xdr:colOff>
      <xdr:row>49</xdr:row>
      <xdr:rowOff>80884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726F504F-DD59-414D-8B7E-96302DFA90E5}"/>
            </a:ext>
          </a:extLst>
        </xdr:cNvPr>
        <xdr:cNvSpPr/>
      </xdr:nvSpPr>
      <xdr:spPr>
        <a:xfrm>
          <a:off x="27653597" y="8893121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22860</xdr:colOff>
      <xdr:row>50</xdr:row>
      <xdr:rowOff>87762</xdr:rowOff>
    </xdr:from>
    <xdr:to>
      <xdr:col>34</xdr:col>
      <xdr:colOff>282557</xdr:colOff>
      <xdr:row>54</xdr:row>
      <xdr:rowOff>97849</xdr:rowOff>
    </xdr:to>
    <xdr:sp macro="" textlink="$AG$7">
      <xdr:nvSpPr>
        <xdr:cNvPr id="137" name="Rectangle 136">
          <a:extLst>
            <a:ext uri="{FF2B5EF4-FFF2-40B4-BE49-F238E27FC236}">
              <a16:creationId xmlns:a16="http://schemas.microsoft.com/office/drawing/2014/main" id="{928C7EC6-128F-4D42-B2DC-4A4FDAACA5DF}"/>
            </a:ext>
          </a:extLst>
        </xdr:cNvPr>
        <xdr:cNvSpPr/>
      </xdr:nvSpPr>
      <xdr:spPr>
        <a:xfrm>
          <a:off x="25382220" y="9239382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2E852CB-E8AA-4E8E-A7F3-D2737141FE1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34</xdr:col>
      <xdr:colOff>709277</xdr:colOff>
      <xdr:row>53</xdr:row>
      <xdr:rowOff>350</xdr:rowOff>
    </xdr:from>
    <xdr:to>
      <xdr:col>36</xdr:col>
      <xdr:colOff>176492</xdr:colOff>
      <xdr:row>53</xdr:row>
      <xdr:rowOff>156037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AEBD9FAB-E1BD-4E9E-9DA9-43B1F3A66A6E}"/>
            </a:ext>
          </a:extLst>
        </xdr:cNvPr>
        <xdr:cNvSpPr/>
      </xdr:nvSpPr>
      <xdr:spPr>
        <a:xfrm>
          <a:off x="27653597" y="9700610"/>
          <a:ext cx="1052175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64</xdr:row>
      <xdr:rowOff>103895</xdr:rowOff>
    </xdr:from>
    <xdr:to>
      <xdr:col>34</xdr:col>
      <xdr:colOff>274937</xdr:colOff>
      <xdr:row>68</xdr:row>
      <xdr:rowOff>113982</xdr:rowOff>
    </xdr:to>
    <xdr:sp macro="" textlink="$AG$8">
      <xdr:nvSpPr>
        <xdr:cNvPr id="139" name="Rectangle 138">
          <a:extLst>
            <a:ext uri="{FF2B5EF4-FFF2-40B4-BE49-F238E27FC236}">
              <a16:creationId xmlns:a16="http://schemas.microsoft.com/office/drawing/2014/main" id="{C8D5FEEB-53B9-4551-A554-D5348A587615}"/>
            </a:ext>
          </a:extLst>
        </xdr:cNvPr>
        <xdr:cNvSpPr/>
      </xdr:nvSpPr>
      <xdr:spPr>
        <a:xfrm>
          <a:off x="25374600" y="11815835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90EEAB7-B1A3-4366-8EC7-B78A281584E3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III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709277</xdr:colOff>
      <xdr:row>66</xdr:row>
      <xdr:rowOff>177226</xdr:rowOff>
    </xdr:from>
    <xdr:to>
      <xdr:col>36</xdr:col>
      <xdr:colOff>176492</xdr:colOff>
      <xdr:row>67</xdr:row>
      <xdr:rowOff>150850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2C5B3837-B1A9-41BF-87DE-19C2480C1A7A}"/>
            </a:ext>
          </a:extLst>
        </xdr:cNvPr>
        <xdr:cNvSpPr/>
      </xdr:nvSpPr>
      <xdr:spPr>
        <a:xfrm>
          <a:off x="27653597" y="12254926"/>
          <a:ext cx="1052175" cy="15650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15240</xdr:colOff>
      <xdr:row>56</xdr:row>
      <xdr:rowOff>3942</xdr:rowOff>
    </xdr:from>
    <xdr:to>
      <xdr:col>34</xdr:col>
      <xdr:colOff>274937</xdr:colOff>
      <xdr:row>60</xdr:row>
      <xdr:rowOff>14029</xdr:rowOff>
    </xdr:to>
    <xdr:sp macro="" textlink="$AG$7">
      <xdr:nvSpPr>
        <xdr:cNvPr id="141" name="Rectangle 140">
          <a:extLst>
            <a:ext uri="{FF2B5EF4-FFF2-40B4-BE49-F238E27FC236}">
              <a16:creationId xmlns:a16="http://schemas.microsoft.com/office/drawing/2014/main" id="{FC4D384C-54C6-42DA-86A5-EB2A8635688E}"/>
            </a:ext>
          </a:extLst>
        </xdr:cNvPr>
        <xdr:cNvSpPr/>
      </xdr:nvSpPr>
      <xdr:spPr>
        <a:xfrm>
          <a:off x="25374600" y="10252842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2E852CB-E8AA-4E8E-A7F3-D2737141FE18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34</xdr:col>
      <xdr:colOff>701657</xdr:colOff>
      <xdr:row>58</xdr:row>
      <xdr:rowOff>61310</xdr:rowOff>
    </xdr:from>
    <xdr:to>
      <xdr:col>36</xdr:col>
      <xdr:colOff>168872</xdr:colOff>
      <xdr:row>59</xdr:row>
      <xdr:rowOff>34117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33073A70-457A-4540-9E25-D1842FB44D3E}"/>
            </a:ext>
          </a:extLst>
        </xdr:cNvPr>
        <xdr:cNvSpPr/>
      </xdr:nvSpPr>
      <xdr:spPr>
        <a:xfrm>
          <a:off x="27645977" y="10675970"/>
          <a:ext cx="1052175" cy="15568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23496</xdr:colOff>
      <xdr:row>60</xdr:row>
      <xdr:rowOff>45679</xdr:rowOff>
    </xdr:from>
    <xdr:to>
      <xdr:col>34</xdr:col>
      <xdr:colOff>280653</xdr:colOff>
      <xdr:row>64</xdr:row>
      <xdr:rowOff>57036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F6FE982E-722F-4AB3-A287-B1DF4174D439}"/>
            </a:ext>
          </a:extLst>
        </xdr:cNvPr>
        <xdr:cNvSpPr/>
      </xdr:nvSpPr>
      <xdr:spPr>
        <a:xfrm>
          <a:off x="25382856" y="11026099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34</xdr:col>
      <xdr:colOff>714993</xdr:colOff>
      <xdr:row>62</xdr:row>
      <xdr:rowOff>114345</xdr:rowOff>
    </xdr:from>
    <xdr:to>
      <xdr:col>36</xdr:col>
      <xdr:colOff>179668</xdr:colOff>
      <xdr:row>63</xdr:row>
      <xdr:rowOff>88285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1105BDC4-49AE-4074-BEFF-72F96B9842B2}"/>
            </a:ext>
          </a:extLst>
        </xdr:cNvPr>
        <xdr:cNvSpPr/>
      </xdr:nvSpPr>
      <xdr:spPr>
        <a:xfrm>
          <a:off x="27659313" y="11460525"/>
          <a:ext cx="1049635" cy="15682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24</xdr:row>
      <xdr:rowOff>7620</xdr:rowOff>
    </xdr:from>
    <xdr:to>
      <xdr:col>42</xdr:col>
      <xdr:colOff>267317</xdr:colOff>
      <xdr:row>28</xdr:row>
      <xdr:rowOff>17708</xdr:rowOff>
    </xdr:to>
    <xdr:sp macro="" textlink="$AO$2">
      <xdr:nvSpPr>
        <xdr:cNvPr id="145" name="Rectangle 144">
          <a:extLst>
            <a:ext uri="{FF2B5EF4-FFF2-40B4-BE49-F238E27FC236}">
              <a16:creationId xmlns:a16="http://schemas.microsoft.com/office/drawing/2014/main" id="{2550B4D1-C55D-4CA5-A87B-51BD9FEB723C}"/>
            </a:ext>
          </a:extLst>
        </xdr:cNvPr>
        <xdr:cNvSpPr/>
      </xdr:nvSpPr>
      <xdr:spPr>
        <a:xfrm>
          <a:off x="31706820" y="4404360"/>
          <a:ext cx="1844657" cy="74160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90016586-D856-4C7F-A2EA-338B45234859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GGG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701657</xdr:colOff>
      <xdr:row>26</xdr:row>
      <xdr:rowOff>35325</xdr:rowOff>
    </xdr:from>
    <xdr:to>
      <xdr:col>44</xdr:col>
      <xdr:colOff>168872</xdr:colOff>
      <xdr:row>27</xdr:row>
      <xdr:rowOff>8948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06B14FD2-DD0F-451E-B90C-68425DDFCA22}"/>
            </a:ext>
          </a:extLst>
        </xdr:cNvPr>
        <xdr:cNvSpPr/>
      </xdr:nvSpPr>
      <xdr:spPr>
        <a:xfrm>
          <a:off x="33985817" y="4797825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28</xdr:row>
      <xdr:rowOff>54742</xdr:rowOff>
    </xdr:from>
    <xdr:to>
      <xdr:col>42</xdr:col>
      <xdr:colOff>267317</xdr:colOff>
      <xdr:row>32</xdr:row>
      <xdr:rowOff>64829</xdr:rowOff>
    </xdr:to>
    <xdr:sp macro="" textlink="$AO$3">
      <xdr:nvSpPr>
        <xdr:cNvPr id="147" name="Rectangle 146">
          <a:extLst>
            <a:ext uri="{FF2B5EF4-FFF2-40B4-BE49-F238E27FC236}">
              <a16:creationId xmlns:a16="http://schemas.microsoft.com/office/drawing/2014/main" id="{DA41895C-BAA3-4F4B-BCA9-215E66AA0AAB}"/>
            </a:ext>
          </a:extLst>
        </xdr:cNvPr>
        <xdr:cNvSpPr/>
      </xdr:nvSpPr>
      <xdr:spPr>
        <a:xfrm>
          <a:off x="31706820" y="5183002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3B136D1D-F7FD-4EAB-B2DD-EB2D233A97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LLL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701657</xdr:colOff>
      <xdr:row>30</xdr:row>
      <xdr:rowOff>111294</xdr:rowOff>
    </xdr:from>
    <xdr:to>
      <xdr:col>44</xdr:col>
      <xdr:colOff>168872</xdr:colOff>
      <xdr:row>31</xdr:row>
      <xdr:rowOff>84917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50508190-1F36-42A7-BBC9-8BD07FF050DC}"/>
            </a:ext>
          </a:extLst>
        </xdr:cNvPr>
        <xdr:cNvSpPr/>
      </xdr:nvSpPr>
      <xdr:spPr>
        <a:xfrm>
          <a:off x="33985817" y="5605314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32</xdr:row>
      <xdr:rowOff>91440</xdr:rowOff>
    </xdr:from>
    <xdr:to>
      <xdr:col>42</xdr:col>
      <xdr:colOff>264777</xdr:colOff>
      <xdr:row>36</xdr:row>
      <xdr:rowOff>102797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A4B62D4C-B99D-4564-964B-43D138A9D9D1}"/>
            </a:ext>
          </a:extLst>
        </xdr:cNvPr>
        <xdr:cNvSpPr/>
      </xdr:nvSpPr>
      <xdr:spPr>
        <a:xfrm>
          <a:off x="31706820" y="5951220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691497</xdr:colOff>
      <xdr:row>35</xdr:row>
      <xdr:rowOff>86</xdr:rowOff>
    </xdr:from>
    <xdr:to>
      <xdr:col>44</xdr:col>
      <xdr:colOff>156172</xdr:colOff>
      <xdr:row>35</xdr:row>
      <xdr:rowOff>156906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9F18BD24-73D8-4055-B696-216F72958485}"/>
            </a:ext>
          </a:extLst>
        </xdr:cNvPr>
        <xdr:cNvSpPr/>
      </xdr:nvSpPr>
      <xdr:spPr>
        <a:xfrm>
          <a:off x="33975657" y="6408506"/>
          <a:ext cx="1049635" cy="15682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38</xdr:row>
      <xdr:rowOff>15240</xdr:rowOff>
    </xdr:from>
    <xdr:to>
      <xdr:col>42</xdr:col>
      <xdr:colOff>264777</xdr:colOff>
      <xdr:row>42</xdr:row>
      <xdr:rowOff>26597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1725808B-5FB4-42D7-ACB8-687B6BCCB458}"/>
            </a:ext>
          </a:extLst>
        </xdr:cNvPr>
        <xdr:cNvSpPr/>
      </xdr:nvSpPr>
      <xdr:spPr>
        <a:xfrm>
          <a:off x="31706820" y="6972300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699117</xdr:colOff>
      <xdr:row>40</xdr:row>
      <xdr:rowOff>45806</xdr:rowOff>
    </xdr:from>
    <xdr:to>
      <xdr:col>44</xdr:col>
      <xdr:colOff>163792</xdr:colOff>
      <xdr:row>41</xdr:row>
      <xdr:rowOff>19746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AC4EFBBC-EC4E-487D-8BDA-B2FD8A517C7E}"/>
            </a:ext>
          </a:extLst>
        </xdr:cNvPr>
        <xdr:cNvSpPr/>
      </xdr:nvSpPr>
      <xdr:spPr>
        <a:xfrm>
          <a:off x="33983277" y="7368626"/>
          <a:ext cx="1049635" cy="15682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42</xdr:row>
      <xdr:rowOff>68580</xdr:rowOff>
    </xdr:from>
    <xdr:to>
      <xdr:col>42</xdr:col>
      <xdr:colOff>264777</xdr:colOff>
      <xdr:row>46</xdr:row>
      <xdr:rowOff>79937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C2BB6FB7-2C00-4B2E-8162-E1303AE195E1}"/>
            </a:ext>
          </a:extLst>
        </xdr:cNvPr>
        <xdr:cNvSpPr/>
      </xdr:nvSpPr>
      <xdr:spPr>
        <a:xfrm>
          <a:off x="31706820" y="7757160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699117</xdr:colOff>
      <xdr:row>44</xdr:row>
      <xdr:rowOff>122006</xdr:rowOff>
    </xdr:from>
    <xdr:to>
      <xdr:col>44</xdr:col>
      <xdr:colOff>163792</xdr:colOff>
      <xdr:row>45</xdr:row>
      <xdr:rowOff>95946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C3D4FA1C-A007-47C0-ABDB-FE44A75F502B}"/>
            </a:ext>
          </a:extLst>
        </xdr:cNvPr>
        <xdr:cNvSpPr/>
      </xdr:nvSpPr>
      <xdr:spPr>
        <a:xfrm>
          <a:off x="33983277" y="8176346"/>
          <a:ext cx="1049635" cy="15682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30480</xdr:colOff>
      <xdr:row>46</xdr:row>
      <xdr:rowOff>144780</xdr:rowOff>
    </xdr:from>
    <xdr:to>
      <xdr:col>42</xdr:col>
      <xdr:colOff>287637</xdr:colOff>
      <xdr:row>50</xdr:row>
      <xdr:rowOff>156137</xdr:rowOff>
    </xdr:to>
    <xdr:sp macro="" textlink="$AO$4">
      <xdr:nvSpPr>
        <xdr:cNvPr id="159" name="Rectangle 158">
          <a:extLst>
            <a:ext uri="{FF2B5EF4-FFF2-40B4-BE49-F238E27FC236}">
              <a16:creationId xmlns:a16="http://schemas.microsoft.com/office/drawing/2014/main" id="{AECE67AF-A40C-4C71-9BEE-C843ED895BEE}"/>
            </a:ext>
          </a:extLst>
        </xdr:cNvPr>
        <xdr:cNvSpPr/>
      </xdr:nvSpPr>
      <xdr:spPr>
        <a:xfrm>
          <a:off x="31729680" y="8564880"/>
          <a:ext cx="1842117" cy="74287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375FD96-29A8-4E6C-9AF1-B308F71E661A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DDD</a:t>
          </a:fld>
          <a:endParaRPr kumimoji="0" lang="en-US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ea typeface="+mn-ea"/>
          </a:endParaRPr>
        </a:p>
      </xdr:txBody>
    </xdr:sp>
    <xdr:clientData/>
  </xdr:twoCellAnchor>
  <xdr:twoCellAnchor>
    <xdr:from>
      <xdr:col>42</xdr:col>
      <xdr:colOff>721977</xdr:colOff>
      <xdr:row>48</xdr:row>
      <xdr:rowOff>175346</xdr:rowOff>
    </xdr:from>
    <xdr:to>
      <xdr:col>44</xdr:col>
      <xdr:colOff>186652</xdr:colOff>
      <xdr:row>49</xdr:row>
      <xdr:rowOff>149286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5E0EF985-0050-4F59-844B-C8B2B0537F78}"/>
            </a:ext>
          </a:extLst>
        </xdr:cNvPr>
        <xdr:cNvSpPr/>
      </xdr:nvSpPr>
      <xdr:spPr>
        <a:xfrm>
          <a:off x="34006137" y="8961206"/>
          <a:ext cx="1049635" cy="15682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7620</xdr:colOff>
      <xdr:row>51</xdr:row>
      <xdr:rowOff>0</xdr:rowOff>
    </xdr:from>
    <xdr:to>
      <xdr:col>42</xdr:col>
      <xdr:colOff>267317</xdr:colOff>
      <xdr:row>55</xdr:row>
      <xdr:rowOff>10087</xdr:rowOff>
    </xdr:to>
    <xdr:sp macro="" textlink="$AO$5">
      <xdr:nvSpPr>
        <xdr:cNvPr id="161" name="Rectangle 160">
          <a:extLst>
            <a:ext uri="{FF2B5EF4-FFF2-40B4-BE49-F238E27FC236}">
              <a16:creationId xmlns:a16="http://schemas.microsoft.com/office/drawing/2014/main" id="{4DC3BB7C-C79F-4098-835F-2BC6771AAB9E}"/>
            </a:ext>
          </a:extLst>
        </xdr:cNvPr>
        <xdr:cNvSpPr/>
      </xdr:nvSpPr>
      <xdr:spPr>
        <a:xfrm>
          <a:off x="31706820" y="9334500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B7C7EE2C-D9FD-4BEE-96E2-C936B2316695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701657</xdr:colOff>
      <xdr:row>53</xdr:row>
      <xdr:rowOff>79412</xdr:rowOff>
    </xdr:from>
    <xdr:to>
      <xdr:col>44</xdr:col>
      <xdr:colOff>168872</xdr:colOff>
      <xdr:row>54</xdr:row>
      <xdr:rowOff>53035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D0CFA1DF-539F-4561-9CA2-36D1AE60376F}"/>
            </a:ext>
          </a:extLst>
        </xdr:cNvPr>
        <xdr:cNvSpPr/>
      </xdr:nvSpPr>
      <xdr:spPr>
        <a:xfrm>
          <a:off x="33985817" y="9779672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30480</xdr:colOff>
      <xdr:row>56</xdr:row>
      <xdr:rowOff>15240</xdr:rowOff>
    </xdr:from>
    <xdr:to>
      <xdr:col>42</xdr:col>
      <xdr:colOff>290177</xdr:colOff>
      <xdr:row>60</xdr:row>
      <xdr:rowOff>25327</xdr:rowOff>
    </xdr:to>
    <xdr:sp macro="" textlink="$AO$5">
      <xdr:nvSpPr>
        <xdr:cNvPr id="163" name="Rectangle 162">
          <a:extLst>
            <a:ext uri="{FF2B5EF4-FFF2-40B4-BE49-F238E27FC236}">
              <a16:creationId xmlns:a16="http://schemas.microsoft.com/office/drawing/2014/main" id="{E7CF5856-0BB0-4BE8-8C2D-1379B9754DAE}"/>
            </a:ext>
          </a:extLst>
        </xdr:cNvPr>
        <xdr:cNvSpPr/>
      </xdr:nvSpPr>
      <xdr:spPr>
        <a:xfrm>
          <a:off x="31729680" y="10264140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1679C005-27DD-45B4-98E5-ECFAA45DFD7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EEE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724517</xdr:colOff>
      <xdr:row>58</xdr:row>
      <xdr:rowOff>56552</xdr:rowOff>
    </xdr:from>
    <xdr:to>
      <xdr:col>44</xdr:col>
      <xdr:colOff>191732</xdr:colOff>
      <xdr:row>59</xdr:row>
      <xdr:rowOff>30175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7AD55F75-A541-4409-912E-99647EFDDAAF}"/>
            </a:ext>
          </a:extLst>
        </xdr:cNvPr>
        <xdr:cNvSpPr/>
      </xdr:nvSpPr>
      <xdr:spPr>
        <a:xfrm>
          <a:off x="34008677" y="10671212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22860</xdr:colOff>
      <xdr:row>60</xdr:row>
      <xdr:rowOff>68580</xdr:rowOff>
    </xdr:from>
    <xdr:to>
      <xdr:col>42</xdr:col>
      <xdr:colOff>282557</xdr:colOff>
      <xdr:row>64</xdr:row>
      <xdr:rowOff>78667</xdr:rowOff>
    </xdr:to>
    <xdr:sp macro="" textlink="$AO$6">
      <xdr:nvSpPr>
        <xdr:cNvPr id="165" name="Rectangle 164">
          <a:extLst>
            <a:ext uri="{FF2B5EF4-FFF2-40B4-BE49-F238E27FC236}">
              <a16:creationId xmlns:a16="http://schemas.microsoft.com/office/drawing/2014/main" id="{9B60B7D8-FA74-4F90-AA28-5152E2A25F6B}"/>
            </a:ext>
          </a:extLst>
        </xdr:cNvPr>
        <xdr:cNvSpPr/>
      </xdr:nvSpPr>
      <xdr:spPr>
        <a:xfrm>
          <a:off x="31722060" y="11049000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8659B64-1960-4B04-B746-D712C7364D40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KKK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716897</xdr:colOff>
      <xdr:row>62</xdr:row>
      <xdr:rowOff>132752</xdr:rowOff>
    </xdr:from>
    <xdr:to>
      <xdr:col>44</xdr:col>
      <xdr:colOff>184112</xdr:colOff>
      <xdr:row>63</xdr:row>
      <xdr:rowOff>106375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AF52CA6-D975-45A0-983F-D7E78626F1CA}"/>
            </a:ext>
          </a:extLst>
        </xdr:cNvPr>
        <xdr:cNvSpPr/>
      </xdr:nvSpPr>
      <xdr:spPr>
        <a:xfrm>
          <a:off x="34001057" y="11478932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30480</xdr:colOff>
      <xdr:row>64</xdr:row>
      <xdr:rowOff>106680</xdr:rowOff>
    </xdr:from>
    <xdr:to>
      <xdr:col>42</xdr:col>
      <xdr:colOff>290177</xdr:colOff>
      <xdr:row>68</xdr:row>
      <xdr:rowOff>116767</xdr:rowOff>
    </xdr:to>
    <xdr:sp macro="" textlink="$AO$7">
      <xdr:nvSpPr>
        <xdr:cNvPr id="167" name="Rectangle 166">
          <a:extLst>
            <a:ext uri="{FF2B5EF4-FFF2-40B4-BE49-F238E27FC236}">
              <a16:creationId xmlns:a16="http://schemas.microsoft.com/office/drawing/2014/main" id="{25EC4CB1-C7C6-43EC-AE03-D0B952325047}"/>
            </a:ext>
          </a:extLst>
        </xdr:cNvPr>
        <xdr:cNvSpPr/>
      </xdr:nvSpPr>
      <xdr:spPr>
        <a:xfrm>
          <a:off x="31729680" y="11818620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6743BED9-9954-42E9-B03A-906FDBCA4EBE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JJJ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724517</xdr:colOff>
      <xdr:row>67</xdr:row>
      <xdr:rowOff>10832</xdr:rowOff>
    </xdr:from>
    <xdr:to>
      <xdr:col>44</xdr:col>
      <xdr:colOff>191732</xdr:colOff>
      <xdr:row>67</xdr:row>
      <xdr:rowOff>167335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E99C6303-1E99-4244-8357-89468BA7DCBB}"/>
            </a:ext>
          </a:extLst>
        </xdr:cNvPr>
        <xdr:cNvSpPr/>
      </xdr:nvSpPr>
      <xdr:spPr>
        <a:xfrm>
          <a:off x="34008677" y="12271412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22860</xdr:colOff>
      <xdr:row>68</xdr:row>
      <xdr:rowOff>160020</xdr:rowOff>
    </xdr:from>
    <xdr:to>
      <xdr:col>42</xdr:col>
      <xdr:colOff>282557</xdr:colOff>
      <xdr:row>72</xdr:row>
      <xdr:rowOff>170107</xdr:rowOff>
    </xdr:to>
    <xdr:sp macro="" textlink="$AO$8">
      <xdr:nvSpPr>
        <xdr:cNvPr id="169" name="Rectangle 168">
          <a:extLst>
            <a:ext uri="{FF2B5EF4-FFF2-40B4-BE49-F238E27FC236}">
              <a16:creationId xmlns:a16="http://schemas.microsoft.com/office/drawing/2014/main" id="{F90540DA-5253-4312-9A4F-857405D58E9B}"/>
            </a:ext>
          </a:extLst>
        </xdr:cNvPr>
        <xdr:cNvSpPr/>
      </xdr:nvSpPr>
      <xdr:spPr>
        <a:xfrm>
          <a:off x="31722060" y="12603480"/>
          <a:ext cx="1844657" cy="741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47D5A304-4444-47E4-A79B-D405FDE695EB}" type="TxLink"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Calibri"/>
              <a:ea typeface="+mn-ea"/>
              <a:cs typeface="Calibri"/>
            </a:rPr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Player CCC</a:t>
          </a:fld>
          <a:endParaRPr kumimoji="0" lang="fr-FR" sz="24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716897</xdr:colOff>
      <xdr:row>71</xdr:row>
      <xdr:rowOff>79412</xdr:rowOff>
    </xdr:from>
    <xdr:to>
      <xdr:col>44</xdr:col>
      <xdr:colOff>184112</xdr:colOff>
      <xdr:row>72</xdr:row>
      <xdr:rowOff>53035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92D80E42-73C2-455D-B05B-AFEA6755C001}"/>
            </a:ext>
          </a:extLst>
        </xdr:cNvPr>
        <xdr:cNvSpPr/>
      </xdr:nvSpPr>
      <xdr:spPr>
        <a:xfrm>
          <a:off x="34001057" y="13071512"/>
          <a:ext cx="1052175" cy="15650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40</xdr:col>
      <xdr:colOff>6275</xdr:colOff>
      <xdr:row>42</xdr:row>
      <xdr:rowOff>60961</xdr:rowOff>
    </xdr:from>
    <xdr:to>
      <xdr:col>46</xdr:col>
      <xdr:colOff>779930</xdr:colOff>
      <xdr:row>46</xdr:row>
      <xdr:rowOff>76201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C1226A88-BA02-4534-BA4B-5A0ED7D36092}"/>
            </a:ext>
          </a:extLst>
        </xdr:cNvPr>
        <xdr:cNvSpPr/>
      </xdr:nvSpPr>
      <xdr:spPr>
        <a:xfrm>
          <a:off x="31756275" y="7736524"/>
          <a:ext cx="5536155" cy="74549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(Wrong</a:t>
          </a:r>
          <a:r>
            <a:rPr lang="fr-FR" sz="2800" baseline="0"/>
            <a:t> troop</a:t>
          </a:r>
          <a:r>
            <a:rPr lang="fr-FR" sz="2800"/>
            <a:t>)</a:t>
          </a:r>
        </a:p>
      </xdr:txBody>
    </xdr:sp>
    <xdr:clientData/>
  </xdr:twoCellAnchor>
  <xdr:twoCellAnchor>
    <xdr:from>
      <xdr:col>23</xdr:col>
      <xdr:colOff>788669</xdr:colOff>
      <xdr:row>56</xdr:row>
      <xdr:rowOff>4259</xdr:rowOff>
    </xdr:from>
    <xdr:to>
      <xdr:col>30</xdr:col>
      <xdr:colOff>779929</xdr:colOff>
      <xdr:row>59</xdr:row>
      <xdr:rowOff>143435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DAC6201B-2630-42E0-855E-03126F8A06E1}"/>
            </a:ext>
          </a:extLst>
        </xdr:cNvPr>
        <xdr:cNvSpPr/>
      </xdr:nvSpPr>
      <xdr:spPr>
        <a:xfrm>
          <a:off x="19044919" y="10235697"/>
          <a:ext cx="5547510" cy="686863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(+4s)</a:t>
          </a:r>
        </a:p>
      </xdr:txBody>
    </xdr:sp>
    <xdr:clientData/>
  </xdr:twoCellAnchor>
  <xdr:twoCellAnchor>
    <xdr:from>
      <xdr:col>0</xdr:col>
      <xdr:colOff>0</xdr:colOff>
      <xdr:row>73</xdr:row>
      <xdr:rowOff>22860</xdr:rowOff>
    </xdr:from>
    <xdr:to>
      <xdr:col>6</xdr:col>
      <xdr:colOff>784860</xdr:colOff>
      <xdr:row>76</xdr:row>
      <xdr:rowOff>160020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26BB0ED0-2D3C-4A86-93EE-87A17626BA02}"/>
            </a:ext>
          </a:extLst>
        </xdr:cNvPr>
        <xdr:cNvSpPr/>
      </xdr:nvSpPr>
      <xdr:spPr>
        <a:xfrm>
          <a:off x="0" y="13357860"/>
          <a:ext cx="5547360" cy="684848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8</xdr:col>
      <xdr:colOff>10981</xdr:colOff>
      <xdr:row>42</xdr:row>
      <xdr:rowOff>69253</xdr:rowOff>
    </xdr:from>
    <xdr:to>
      <xdr:col>15</xdr:col>
      <xdr:colOff>3361</xdr:colOff>
      <xdr:row>46</xdr:row>
      <xdr:rowOff>80682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9AB16A11-DADA-46D8-AC5C-BAC78B4E73EE}"/>
            </a:ext>
          </a:extLst>
        </xdr:cNvPr>
        <xdr:cNvSpPr/>
      </xdr:nvSpPr>
      <xdr:spPr>
        <a:xfrm>
          <a:off x="6360981" y="7744816"/>
          <a:ext cx="5548630" cy="741679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Wrong rally</a:t>
          </a:r>
        </a:p>
      </xdr:txBody>
    </xdr:sp>
    <xdr:clientData/>
  </xdr:twoCellAnchor>
  <xdr:twoCellAnchor>
    <xdr:from>
      <xdr:col>8</xdr:col>
      <xdr:colOff>0</xdr:colOff>
      <xdr:row>60</xdr:row>
      <xdr:rowOff>76345</xdr:rowOff>
    </xdr:from>
    <xdr:to>
      <xdr:col>14</xdr:col>
      <xdr:colOff>784860</xdr:colOff>
      <xdr:row>64</xdr:row>
      <xdr:rowOff>119526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8F23AA0E-9317-4BBB-9EE3-8BE254BF3009}"/>
            </a:ext>
          </a:extLst>
        </xdr:cNvPr>
        <xdr:cNvSpPr/>
      </xdr:nvSpPr>
      <xdr:spPr>
        <a:xfrm>
          <a:off x="6350000" y="11038033"/>
          <a:ext cx="5547360" cy="77343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16</xdr:col>
      <xdr:colOff>15240</xdr:colOff>
      <xdr:row>53</xdr:row>
      <xdr:rowOff>137160</xdr:rowOff>
    </xdr:from>
    <xdr:to>
      <xdr:col>23</xdr:col>
      <xdr:colOff>0</xdr:colOff>
      <xdr:row>57</xdr:row>
      <xdr:rowOff>91440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CED6DE53-98DE-40DB-86B8-A6AA3DEB52F8}"/>
            </a:ext>
          </a:extLst>
        </xdr:cNvPr>
        <xdr:cNvSpPr/>
      </xdr:nvSpPr>
      <xdr:spPr>
        <a:xfrm>
          <a:off x="12715240" y="9820910"/>
          <a:ext cx="5541010" cy="68453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23</xdr:col>
      <xdr:colOff>780825</xdr:colOff>
      <xdr:row>50</xdr:row>
      <xdr:rowOff>152400</xdr:rowOff>
    </xdr:from>
    <xdr:to>
      <xdr:col>30</xdr:col>
      <xdr:colOff>779929</xdr:colOff>
      <xdr:row>54</xdr:row>
      <xdr:rowOff>106680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7C816875-69CD-4319-8A2D-9CD1888FAEE1}"/>
            </a:ext>
          </a:extLst>
        </xdr:cNvPr>
        <xdr:cNvSpPr/>
      </xdr:nvSpPr>
      <xdr:spPr>
        <a:xfrm>
          <a:off x="19037075" y="9288463"/>
          <a:ext cx="5555354" cy="684530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(+4s)</a:t>
          </a:r>
        </a:p>
      </xdr:txBody>
    </xdr:sp>
    <xdr:clientData/>
  </xdr:twoCellAnchor>
  <xdr:twoCellAnchor>
    <xdr:from>
      <xdr:col>32</xdr:col>
      <xdr:colOff>12998</xdr:colOff>
      <xdr:row>32</xdr:row>
      <xdr:rowOff>109593</xdr:rowOff>
    </xdr:from>
    <xdr:to>
      <xdr:col>38</xdr:col>
      <xdr:colOff>786653</xdr:colOff>
      <xdr:row>36</xdr:row>
      <xdr:rowOff>134471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C225BCBA-33E2-4469-B8BA-473F26F3E8AF}"/>
            </a:ext>
          </a:extLst>
        </xdr:cNvPr>
        <xdr:cNvSpPr/>
      </xdr:nvSpPr>
      <xdr:spPr>
        <a:xfrm>
          <a:off x="25412998" y="5959531"/>
          <a:ext cx="5536155" cy="755128"/>
        </a:xfrm>
        <a:prstGeom prst="rect">
          <a:avLst/>
        </a:prstGeom>
        <a:solidFill>
          <a:srgbClr val="FF0000">
            <a:alpha val="5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Failed (+6s)</a:t>
          </a:r>
        </a:p>
      </xdr:txBody>
    </xdr:sp>
    <xdr:clientData/>
  </xdr:twoCellAnchor>
  <xdr:twoCellAnchor>
    <xdr:from>
      <xdr:col>32</xdr:col>
      <xdr:colOff>15240</xdr:colOff>
      <xdr:row>60</xdr:row>
      <xdr:rowOff>60960</xdr:rowOff>
    </xdr:from>
    <xdr:to>
      <xdr:col>39</xdr:col>
      <xdr:colOff>0</xdr:colOff>
      <xdr:row>64</xdr:row>
      <xdr:rowOff>15240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CDAF1B56-BE8E-4154-834B-E27E88EE5CDC}"/>
            </a:ext>
          </a:extLst>
        </xdr:cNvPr>
        <xdr:cNvSpPr/>
      </xdr:nvSpPr>
      <xdr:spPr>
        <a:xfrm>
          <a:off x="25415240" y="11022648"/>
          <a:ext cx="5541010" cy="68453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24</xdr:col>
      <xdr:colOff>15240</xdr:colOff>
      <xdr:row>64</xdr:row>
      <xdr:rowOff>144780</xdr:rowOff>
    </xdr:from>
    <xdr:to>
      <xdr:col>30</xdr:col>
      <xdr:colOff>777240</xdr:colOff>
      <xdr:row>68</xdr:row>
      <xdr:rowOff>99060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9E2DDD9E-9B92-4B96-BF4E-6A8B99F1F397}"/>
            </a:ext>
          </a:extLst>
        </xdr:cNvPr>
        <xdr:cNvSpPr/>
      </xdr:nvSpPr>
      <xdr:spPr>
        <a:xfrm>
          <a:off x="19065240" y="11836718"/>
          <a:ext cx="5524500" cy="68453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40</xdr:col>
      <xdr:colOff>7620</xdr:colOff>
      <xdr:row>32</xdr:row>
      <xdr:rowOff>137160</xdr:rowOff>
    </xdr:from>
    <xdr:to>
      <xdr:col>46</xdr:col>
      <xdr:colOff>784860</xdr:colOff>
      <xdr:row>36</xdr:row>
      <xdr:rowOff>91440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BF0586B7-1D43-4A9A-8402-F8A739ADBB23}"/>
            </a:ext>
          </a:extLst>
        </xdr:cNvPr>
        <xdr:cNvSpPr/>
      </xdr:nvSpPr>
      <xdr:spPr>
        <a:xfrm>
          <a:off x="31757620" y="5987098"/>
          <a:ext cx="5539740" cy="68453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  <xdr:twoCellAnchor>
    <xdr:from>
      <xdr:col>40</xdr:col>
      <xdr:colOff>15240</xdr:colOff>
      <xdr:row>38</xdr:row>
      <xdr:rowOff>15240</xdr:rowOff>
    </xdr:from>
    <xdr:to>
      <xdr:col>47</xdr:col>
      <xdr:colOff>0</xdr:colOff>
      <xdr:row>41</xdr:row>
      <xdr:rowOff>152400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163FC8C4-1535-4A60-85A3-9B312B96FD84}"/>
            </a:ext>
          </a:extLst>
        </xdr:cNvPr>
        <xdr:cNvSpPr/>
      </xdr:nvSpPr>
      <xdr:spPr>
        <a:xfrm>
          <a:off x="31765240" y="6960553"/>
          <a:ext cx="5541010" cy="684847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/>
            <a:t>Not</a:t>
          </a:r>
          <a:r>
            <a:rPr lang="fr-FR" sz="2800" baseline="0"/>
            <a:t> registered</a:t>
          </a:r>
          <a:endParaRPr lang="fr-FR" sz="28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D6E74-6CA3-4A70-9D7C-6CC713DC771E}">
  <dimension ref="A1:D20"/>
  <sheetViews>
    <sheetView tabSelected="1" zoomScaleNormal="100" workbookViewId="0"/>
  </sheetViews>
  <sheetFormatPr baseColWidth="10" defaultRowHeight="14.4" x14ac:dyDescent="0.3"/>
  <sheetData>
    <row r="1" spans="1:4" x14ac:dyDescent="0.3">
      <c r="A1" t="s">
        <v>72</v>
      </c>
      <c r="B1" t="s">
        <v>12</v>
      </c>
      <c r="C1" t="s">
        <v>10</v>
      </c>
    </row>
    <row r="2" spans="1:4" x14ac:dyDescent="0.3">
      <c r="A2" t="s">
        <v>86</v>
      </c>
      <c r="B2">
        <v>2</v>
      </c>
      <c r="C2" t="s">
        <v>34</v>
      </c>
    </row>
    <row r="3" spans="1:4" x14ac:dyDescent="0.3">
      <c r="A3" t="s">
        <v>73</v>
      </c>
      <c r="B3">
        <v>2</v>
      </c>
      <c r="C3" t="s">
        <v>34</v>
      </c>
    </row>
    <row r="4" spans="1:4" x14ac:dyDescent="0.3">
      <c r="A4" t="s">
        <v>33</v>
      </c>
      <c r="B4">
        <v>2</v>
      </c>
      <c r="C4" t="s">
        <v>34</v>
      </c>
    </row>
    <row r="5" spans="1:4" x14ac:dyDescent="0.3">
      <c r="A5" t="s">
        <v>4</v>
      </c>
      <c r="B5">
        <v>2</v>
      </c>
      <c r="C5" t="s">
        <v>34</v>
      </c>
    </row>
    <row r="6" spans="1:4" x14ac:dyDescent="0.3">
      <c r="A6" t="s">
        <v>5</v>
      </c>
      <c r="B6">
        <v>2</v>
      </c>
      <c r="C6" t="s">
        <v>11</v>
      </c>
      <c r="D6" t="s">
        <v>83</v>
      </c>
    </row>
    <row r="7" spans="1:4" x14ac:dyDescent="0.3">
      <c r="A7" t="s">
        <v>6</v>
      </c>
      <c r="B7">
        <v>1</v>
      </c>
      <c r="C7" t="s">
        <v>9</v>
      </c>
      <c r="D7" t="s">
        <v>92</v>
      </c>
    </row>
    <row r="8" spans="1:4" x14ac:dyDescent="0.3">
      <c r="A8" t="s">
        <v>7</v>
      </c>
      <c r="B8">
        <v>1</v>
      </c>
      <c r="C8" t="s">
        <v>9</v>
      </c>
    </row>
    <row r="9" spans="1:4" x14ac:dyDescent="0.3">
      <c r="A9" t="s">
        <v>8</v>
      </c>
      <c r="B9">
        <v>1</v>
      </c>
      <c r="C9" t="s">
        <v>9</v>
      </c>
    </row>
    <row r="10" spans="1:4" x14ac:dyDescent="0.3">
      <c r="B10" s="13"/>
    </row>
    <row r="11" spans="1:4" x14ac:dyDescent="0.3">
      <c r="A11" t="s">
        <v>80</v>
      </c>
    </row>
    <row r="12" spans="1:4" x14ac:dyDescent="0.3">
      <c r="A12" t="s">
        <v>77</v>
      </c>
      <c r="C12" t="s">
        <v>84</v>
      </c>
    </row>
    <row r="13" spans="1:4" x14ac:dyDescent="0.3">
      <c r="A13" t="s">
        <v>93</v>
      </c>
      <c r="C13" t="s">
        <v>94</v>
      </c>
    </row>
    <row r="14" spans="1:4" x14ac:dyDescent="0.3">
      <c r="A14" t="s">
        <v>78</v>
      </c>
      <c r="C14" t="s">
        <v>82</v>
      </c>
    </row>
    <row r="15" spans="1:4" x14ac:dyDescent="0.3">
      <c r="A15" t="s">
        <v>79</v>
      </c>
      <c r="C15" t="s">
        <v>76</v>
      </c>
    </row>
    <row r="17" spans="1:1" x14ac:dyDescent="0.3">
      <c r="A17" t="s">
        <v>95</v>
      </c>
    </row>
    <row r="18" spans="1:1" x14ac:dyDescent="0.3">
      <c r="A18" t="s">
        <v>85</v>
      </c>
    </row>
    <row r="19" spans="1:1" x14ac:dyDescent="0.3">
      <c r="A19" t="s">
        <v>96</v>
      </c>
    </row>
    <row r="20" spans="1:1" x14ac:dyDescent="0.3">
      <c r="A20" t="s">
        <v>48</v>
      </c>
    </row>
  </sheetData>
  <sheetProtection algorithmName="SHA-512" hashValue="9L9+/BtIlIyaV8RI+Mp60t8dWOAvnjwlv2lFCyB2tg53QiDscXL78pW9TsK+iOvLIltbF5K5X09FrzjxYMST+A==" saltValue="eUgRJGx4XrHgF9byByWecg==" spinCount="100000" sheet="1" objects="1" scenarios="1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8B37-BBEA-45B0-90C3-7251DF3A59EB}">
  <dimension ref="A1:N51"/>
  <sheetViews>
    <sheetView zoomScaleNormal="100" workbookViewId="0"/>
  </sheetViews>
  <sheetFormatPr baseColWidth="10" defaultRowHeight="14.4" x14ac:dyDescent="0.3"/>
  <sheetData>
    <row r="1" spans="1:14" x14ac:dyDescent="0.3">
      <c r="A1" t="s">
        <v>72</v>
      </c>
      <c r="B1" t="s">
        <v>12</v>
      </c>
      <c r="C1" t="s">
        <v>10</v>
      </c>
      <c r="D1" t="s">
        <v>67</v>
      </c>
      <c r="E1" t="s">
        <v>103</v>
      </c>
      <c r="F1" t="s">
        <v>68</v>
      </c>
    </row>
    <row r="2" spans="1:14" x14ac:dyDescent="0.3">
      <c r="A2" t="s">
        <v>7</v>
      </c>
      <c r="B2">
        <v>1</v>
      </c>
      <c r="C2" t="s">
        <v>9</v>
      </c>
      <c r="D2" t="s">
        <v>13</v>
      </c>
      <c r="E2">
        <f>N7</f>
        <v>10</v>
      </c>
      <c r="F2">
        <f>N17</f>
        <v>2</v>
      </c>
    </row>
    <row r="3" spans="1:14" ht="15" thickBot="1" x14ac:dyDescent="0.35"/>
    <row r="4" spans="1:14" x14ac:dyDescent="0.3">
      <c r="K4" s="4"/>
      <c r="L4" s="5" t="s">
        <v>3</v>
      </c>
      <c r="M4" s="5"/>
      <c r="N4" s="6"/>
    </row>
    <row r="5" spans="1:14" x14ac:dyDescent="0.3">
      <c r="K5" s="7" t="str">
        <f>Match2!L2</f>
        <v>Player III</v>
      </c>
      <c r="L5" s="8">
        <f>Match2!M2</f>
        <v>0</v>
      </c>
      <c r="M5" s="8"/>
      <c r="N5" s="9"/>
    </row>
    <row r="6" spans="1:14" x14ac:dyDescent="0.3">
      <c r="K6" s="7" t="str">
        <f>Match2!L3</f>
        <v>Player AAA</v>
      </c>
      <c r="L6" s="8">
        <f>Match2!M3</f>
        <v>-1</v>
      </c>
      <c r="M6" s="8"/>
      <c r="N6" s="9" t="str">
        <f>Match2!O3</f>
        <v>No. of rallies</v>
      </c>
    </row>
    <row r="7" spans="1:14" x14ac:dyDescent="0.3">
      <c r="K7" s="7" t="str">
        <f>Match2!L4</f>
        <v>Player BBB</v>
      </c>
      <c r="L7" s="8">
        <f>Match2!M4</f>
        <v>-1</v>
      </c>
      <c r="M7" s="8"/>
      <c r="N7" s="9">
        <f>Match2!O4</f>
        <v>10</v>
      </c>
    </row>
    <row r="8" spans="1:14" x14ac:dyDescent="0.3">
      <c r="K8" s="7" t="str">
        <f>Match2!L5</f>
        <v>Player CCC</v>
      </c>
      <c r="L8" s="8">
        <f>Match2!M5</f>
        <v>-1</v>
      </c>
      <c r="M8" s="8"/>
      <c r="N8" s="9" t="str">
        <f>Match2!O5</f>
        <v>No. of rallies within +/-3s</v>
      </c>
    </row>
    <row r="9" spans="1:14" x14ac:dyDescent="0.3">
      <c r="K9" s="7" t="str">
        <f>Match2!L6</f>
        <v>Player JJJ</v>
      </c>
      <c r="L9" s="8">
        <f>Match2!M6</f>
        <v>-1</v>
      </c>
      <c r="M9" s="8"/>
      <c r="N9" s="9">
        <f>Match2!O6</f>
        <v>10</v>
      </c>
    </row>
    <row r="10" spans="1:14" x14ac:dyDescent="0.3">
      <c r="K10" s="7" t="str">
        <f>Match2!L7</f>
        <v>Player FFF</v>
      </c>
      <c r="L10" s="8">
        <f>Match2!M7</f>
        <v>0</v>
      </c>
      <c r="M10" s="8"/>
      <c r="N10" s="9" t="str">
        <f>Match2!O7</f>
        <v>No. of rallies within +/-1s</v>
      </c>
    </row>
    <row r="11" spans="1:14" x14ac:dyDescent="0.3">
      <c r="K11" s="7" t="str">
        <f>Match2!L8</f>
        <v>Player HHH</v>
      </c>
      <c r="L11" s="8">
        <f>Match2!M8</f>
        <v>1</v>
      </c>
      <c r="M11" s="8"/>
      <c r="N11" s="9">
        <f>Match2!O8</f>
        <v>10</v>
      </c>
    </row>
    <row r="12" spans="1:14" x14ac:dyDescent="0.3">
      <c r="K12" s="7" t="str">
        <f>Match2!L9</f>
        <v>Player GGG</v>
      </c>
      <c r="L12" s="8">
        <f>Match2!M9</f>
        <v>-1</v>
      </c>
      <c r="M12" s="8"/>
      <c r="N12" s="9" t="str">
        <f>Match2!O9</f>
        <v>First rally</v>
      </c>
    </row>
    <row r="13" spans="1:14" x14ac:dyDescent="0.3">
      <c r="K13" s="7" t="str">
        <f>Match2!L10</f>
        <v>Player EEE</v>
      </c>
      <c r="L13" s="8">
        <f>Match2!M10</f>
        <v>1</v>
      </c>
      <c r="M13" s="8"/>
      <c r="N13" s="9">
        <f>Match2!O10</f>
        <v>-1</v>
      </c>
    </row>
    <row r="14" spans="1:14" x14ac:dyDescent="0.3">
      <c r="K14" s="7" t="str">
        <f>Match2!L11</f>
        <v>Player DDD</v>
      </c>
      <c r="L14" s="8">
        <f>Match2!M11</f>
        <v>-1</v>
      </c>
      <c r="M14" s="8"/>
      <c r="N14" s="9" t="str">
        <f>Match2!O11</f>
        <v>Last rally</v>
      </c>
    </row>
    <row r="15" spans="1:14" x14ac:dyDescent="0.3">
      <c r="K15" s="7"/>
      <c r="L15" s="8"/>
      <c r="M15" s="8"/>
      <c r="N15" s="9">
        <f>Match2!O12</f>
        <v>1</v>
      </c>
    </row>
    <row r="16" spans="1:14" x14ac:dyDescent="0.3">
      <c r="K16" s="7"/>
      <c r="L16" s="8"/>
      <c r="M16" s="8"/>
      <c r="N16" s="9" t="str">
        <f>Match2!O13</f>
        <v>Window (Last - First)</v>
      </c>
    </row>
    <row r="17" spans="1:14" x14ac:dyDescent="0.3">
      <c r="K17" s="7"/>
      <c r="L17" s="8"/>
      <c r="M17" s="8"/>
      <c r="N17" s="9">
        <f>Match2!O14</f>
        <v>2</v>
      </c>
    </row>
    <row r="18" spans="1:14" ht="15" thickBot="1" x14ac:dyDescent="0.35">
      <c r="K18" s="10"/>
      <c r="L18" s="11"/>
      <c r="M18" s="11"/>
      <c r="N18" s="12"/>
    </row>
    <row r="20" spans="1:14" x14ac:dyDescent="0.3">
      <c r="K20" t="s">
        <v>35</v>
      </c>
      <c r="L20">
        <v>0</v>
      </c>
      <c r="M20" t="s">
        <v>36</v>
      </c>
    </row>
    <row r="21" spans="1:14" x14ac:dyDescent="0.3">
      <c r="K21" t="s">
        <v>28</v>
      </c>
      <c r="L21">
        <f>N13</f>
        <v>-1</v>
      </c>
      <c r="M21" t="s">
        <v>31</v>
      </c>
    </row>
    <row r="22" spans="1:14" x14ac:dyDescent="0.3">
      <c r="K22" t="s">
        <v>29</v>
      </c>
      <c r="L22">
        <f>N15</f>
        <v>1</v>
      </c>
      <c r="M22" t="s">
        <v>32</v>
      </c>
    </row>
    <row r="23" spans="1:14" x14ac:dyDescent="0.3">
      <c r="K23" t="s">
        <v>97</v>
      </c>
      <c r="L23">
        <f>N17</f>
        <v>2</v>
      </c>
      <c r="M23" t="s">
        <v>56</v>
      </c>
    </row>
    <row r="24" spans="1:14" x14ac:dyDescent="0.3">
      <c r="K24" t="s">
        <v>98</v>
      </c>
    </row>
    <row r="28" spans="1:14" x14ac:dyDescent="0.3">
      <c r="A28" t="s">
        <v>72</v>
      </c>
      <c r="B28" t="s">
        <v>12</v>
      </c>
      <c r="C28" t="s">
        <v>10</v>
      </c>
      <c r="D28" t="s">
        <v>67</v>
      </c>
      <c r="E28" t="s">
        <v>103</v>
      </c>
      <c r="F28" t="s">
        <v>68</v>
      </c>
    </row>
    <row r="29" spans="1:14" x14ac:dyDescent="0.3">
      <c r="A29" t="s">
        <v>33</v>
      </c>
      <c r="B29">
        <v>2</v>
      </c>
      <c r="C29" t="s">
        <v>34</v>
      </c>
      <c r="D29" t="s">
        <v>87</v>
      </c>
      <c r="E29">
        <f>N34</f>
        <v>9</v>
      </c>
      <c r="F29">
        <f>N44</f>
        <v>5</v>
      </c>
    </row>
    <row r="30" spans="1:14" ht="15" thickBot="1" x14ac:dyDescent="0.35"/>
    <row r="31" spans="1:14" x14ac:dyDescent="0.3">
      <c r="K31" s="4"/>
      <c r="L31" s="5" t="s">
        <v>3</v>
      </c>
      <c r="M31" s="5"/>
      <c r="N31" s="6"/>
    </row>
    <row r="32" spans="1:14" x14ac:dyDescent="0.3">
      <c r="K32" s="7" t="str">
        <f>Match6!L2</f>
        <v>Player BBB</v>
      </c>
      <c r="L32" s="8">
        <f>Match6!M2</f>
        <v>2</v>
      </c>
      <c r="M32" s="8"/>
      <c r="N32" s="9"/>
    </row>
    <row r="33" spans="11:14" x14ac:dyDescent="0.3">
      <c r="K33" s="7" t="str">
        <f>Match6!L3</f>
        <v>Player HHH</v>
      </c>
      <c r="L33" s="8">
        <f>Match6!M3</f>
        <v>0</v>
      </c>
      <c r="M33" s="8"/>
      <c r="N33" s="9" t="str">
        <f>Match6!O3</f>
        <v>No. of rallies</v>
      </c>
    </row>
    <row r="34" spans="11:14" x14ac:dyDescent="0.3">
      <c r="K34" s="7" t="str">
        <f>Match6!L4</f>
        <v>Player GGG</v>
      </c>
      <c r="L34" s="8">
        <f>Match6!M4</f>
        <v>0</v>
      </c>
      <c r="M34" s="8"/>
      <c r="N34" s="9">
        <f>Match6!O4</f>
        <v>9</v>
      </c>
    </row>
    <row r="35" spans="11:14" x14ac:dyDescent="0.3">
      <c r="K35" s="7" t="str">
        <f>Match6!L5</f>
        <v>Player DDD</v>
      </c>
      <c r="L35" s="8">
        <f>Match6!M5</f>
        <v>0</v>
      </c>
      <c r="M35" s="8"/>
      <c r="N35" s="9" t="str">
        <f>Match6!O5</f>
        <v>No. of rallies within +/-3s</v>
      </c>
    </row>
    <row r="36" spans="11:14" x14ac:dyDescent="0.3">
      <c r="K36" s="7" t="str">
        <f>Match6!L6</f>
        <v>Player III</v>
      </c>
      <c r="L36" s="8">
        <f>Match6!M6</f>
        <v>1</v>
      </c>
      <c r="M36" s="8"/>
      <c r="N36" s="9">
        <f>Match6!O6</f>
        <v>9</v>
      </c>
    </row>
    <row r="37" spans="11:14" x14ac:dyDescent="0.3">
      <c r="K37" s="7" t="str">
        <f>Match6!L7</f>
        <v>Player FFF</v>
      </c>
      <c r="L37" s="8">
        <f>Match6!M7</f>
        <v>-3</v>
      </c>
      <c r="M37" s="8"/>
      <c r="N37" s="9" t="str">
        <f>Match6!O7</f>
        <v>No. of rallies within +/-1s</v>
      </c>
    </row>
    <row r="38" spans="11:14" x14ac:dyDescent="0.3">
      <c r="K38" s="7" t="str">
        <f>Match6!L8</f>
        <v>Player EEE</v>
      </c>
      <c r="L38" s="8">
        <f>Match6!M8</f>
        <v>0</v>
      </c>
      <c r="M38" s="8"/>
      <c r="N38" s="9">
        <f>Match6!O8</f>
        <v>7</v>
      </c>
    </row>
    <row r="39" spans="11:14" x14ac:dyDescent="0.3">
      <c r="K39" s="7" t="str">
        <f>Match6!L9</f>
        <v>Player JJJ</v>
      </c>
      <c r="L39" s="8">
        <f>Match6!M9</f>
        <v>0</v>
      </c>
      <c r="M39" s="8"/>
      <c r="N39" s="9" t="str">
        <f>Match6!O9</f>
        <v>First rally</v>
      </c>
    </row>
    <row r="40" spans="11:14" x14ac:dyDescent="0.3">
      <c r="K40" s="7" t="str">
        <f>Match6!L10</f>
        <v>Player KKK</v>
      </c>
      <c r="L40" s="8">
        <f>Match6!M10</f>
        <v>0</v>
      </c>
      <c r="M40" s="8"/>
      <c r="N40" s="9">
        <f>Match6!O10</f>
        <v>-3</v>
      </c>
    </row>
    <row r="41" spans="11:14" x14ac:dyDescent="0.3">
      <c r="K41" s="7"/>
      <c r="L41" s="8"/>
      <c r="M41" s="8"/>
      <c r="N41" s="9" t="str">
        <f>Match6!O11</f>
        <v>Last rally</v>
      </c>
    </row>
    <row r="42" spans="11:14" x14ac:dyDescent="0.3">
      <c r="K42" s="7"/>
      <c r="L42" s="8"/>
      <c r="M42" s="8"/>
      <c r="N42" s="9">
        <f>Match6!O12</f>
        <v>2</v>
      </c>
    </row>
    <row r="43" spans="11:14" x14ac:dyDescent="0.3">
      <c r="K43" s="7"/>
      <c r="L43" s="8"/>
      <c r="M43" s="8"/>
      <c r="N43" s="9" t="str">
        <f>Match6!O13</f>
        <v>Window (Last - First)</v>
      </c>
    </row>
    <row r="44" spans="11:14" x14ac:dyDescent="0.3">
      <c r="K44" s="7"/>
      <c r="L44" s="8"/>
      <c r="M44" s="8"/>
      <c r="N44" s="9">
        <f>Match6!O14</f>
        <v>5</v>
      </c>
    </row>
    <row r="45" spans="11:14" ht="15" thickBot="1" x14ac:dyDescent="0.35">
      <c r="K45" s="10"/>
      <c r="L45" s="11"/>
      <c r="M45" s="11"/>
      <c r="N45" s="12"/>
    </row>
    <row r="47" spans="11:14" x14ac:dyDescent="0.3">
      <c r="K47" t="s">
        <v>35</v>
      </c>
      <c r="L47">
        <v>0</v>
      </c>
      <c r="M47" t="s">
        <v>36</v>
      </c>
    </row>
    <row r="48" spans="11:14" x14ac:dyDescent="0.3">
      <c r="K48" t="s">
        <v>28</v>
      </c>
      <c r="L48">
        <f>N40</f>
        <v>-3</v>
      </c>
      <c r="M48" t="s">
        <v>89</v>
      </c>
    </row>
    <row r="49" spans="11:13" x14ac:dyDescent="0.3">
      <c r="K49" t="s">
        <v>29</v>
      </c>
      <c r="L49">
        <f>N42</f>
        <v>2</v>
      </c>
      <c r="M49" t="s">
        <v>90</v>
      </c>
    </row>
    <row r="50" spans="11:13" x14ac:dyDescent="0.3">
      <c r="K50" t="s">
        <v>97</v>
      </c>
      <c r="L50">
        <f>N44</f>
        <v>5</v>
      </c>
      <c r="M50" t="s">
        <v>91</v>
      </c>
    </row>
    <row r="51" spans="11:13" x14ac:dyDescent="0.3">
      <c r="K51" t="s">
        <v>98</v>
      </c>
    </row>
  </sheetData>
  <sheetProtection algorithmName="SHA-512" hashValue="ig82ZdvdXJ54q+qLunp4fW7SqKfqd+f/LPsli58yagrbP6gKesgTFuqz2LW5t3h5ZnByWDuy+SBwHVbyGFX5FA==" saltValue="li3fazT3j8ZJMzyAnXU7/A==" spinCount="100000" sheet="1" objects="1" scenarios="1"/>
  <conditionalFormatting sqref="L5:L14">
    <cfRule type="cellIs" dxfId="209" priority="11" operator="lessThan">
      <formula>-3</formula>
    </cfRule>
    <cfRule type="cellIs" dxfId="208" priority="12" operator="greaterThan">
      <formula>3</formula>
    </cfRule>
    <cfRule type="cellIs" dxfId="207" priority="13" operator="equal">
      <formula>-3</formula>
    </cfRule>
    <cfRule type="cellIs" dxfId="206" priority="14" operator="equal">
      <formula>3</formula>
    </cfRule>
    <cfRule type="cellIs" dxfId="205" priority="15" operator="equal">
      <formula>-2</formula>
    </cfRule>
    <cfRule type="cellIs" dxfId="204" priority="16" operator="equal">
      <formula>2</formula>
    </cfRule>
    <cfRule type="cellIs" dxfId="203" priority="17" operator="equal">
      <formula>-1</formula>
    </cfRule>
    <cfRule type="cellIs" dxfId="202" priority="18" operator="equal">
      <formula>1</formula>
    </cfRule>
    <cfRule type="cellIs" dxfId="201" priority="19" operator="equal">
      <formula>0</formula>
    </cfRule>
    <cfRule type="expression" dxfId="200" priority="20">
      <formula>0</formula>
    </cfRule>
  </conditionalFormatting>
  <conditionalFormatting sqref="L32:L40">
    <cfRule type="cellIs" dxfId="199" priority="1" operator="lessThan">
      <formula>-3</formula>
    </cfRule>
    <cfRule type="cellIs" dxfId="198" priority="2" operator="greaterThan">
      <formula>3</formula>
    </cfRule>
    <cfRule type="cellIs" dxfId="197" priority="3" operator="equal">
      <formula>-3</formula>
    </cfRule>
    <cfRule type="cellIs" dxfId="196" priority="4" operator="equal">
      <formula>3</formula>
    </cfRule>
    <cfRule type="cellIs" dxfId="195" priority="5" operator="equal">
      <formula>-2</formula>
    </cfRule>
    <cfRule type="cellIs" dxfId="194" priority="6" operator="equal">
      <formula>2</formula>
    </cfRule>
    <cfRule type="cellIs" dxfId="193" priority="7" operator="equal">
      <formula>-1</formula>
    </cfRule>
    <cfRule type="cellIs" dxfId="192" priority="8" operator="equal">
      <formula>1</formula>
    </cfRule>
    <cfRule type="cellIs" dxfId="191" priority="9" operator="equal">
      <formula>0</formula>
    </cfRule>
    <cfRule type="expression" dxfId="190" priority="10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86D7-C3E6-427C-8145-3AFC8DF56C5A}">
  <dimension ref="A1:R73"/>
  <sheetViews>
    <sheetView zoomScaleNormal="100" workbookViewId="0"/>
  </sheetViews>
  <sheetFormatPr baseColWidth="10" defaultRowHeight="14.4" x14ac:dyDescent="0.3"/>
  <cols>
    <col min="1" max="1" width="29" bestFit="1" customWidth="1"/>
    <col min="2" max="2" width="5.21875" customWidth="1"/>
    <col min="3" max="3" width="2.6640625" bestFit="1" customWidth="1"/>
    <col min="5" max="5" width="11.5546875" customWidth="1"/>
    <col min="6" max="9" width="11.5546875" hidden="1" customWidth="1"/>
    <col min="13" max="13" width="10.88671875" style="14"/>
    <col min="14" max="14" width="17.5546875" bestFit="1" customWidth="1"/>
  </cols>
  <sheetData>
    <row r="1" spans="1:18" x14ac:dyDescent="0.3">
      <c r="D1" t="s">
        <v>81</v>
      </c>
      <c r="E1" t="s">
        <v>71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37</v>
      </c>
      <c r="M1" s="14" t="s">
        <v>55</v>
      </c>
    </row>
    <row r="2" spans="1:18" x14ac:dyDescent="0.3">
      <c r="D2" t="s">
        <v>74</v>
      </c>
      <c r="E2" t="s">
        <v>74</v>
      </c>
      <c r="F2" t="s">
        <v>74</v>
      </c>
      <c r="G2" t="s">
        <v>74</v>
      </c>
      <c r="H2" t="s">
        <v>74</v>
      </c>
      <c r="I2" t="s">
        <v>75</v>
      </c>
      <c r="J2" t="s">
        <v>75</v>
      </c>
      <c r="K2" t="s">
        <v>75</v>
      </c>
    </row>
    <row r="3" spans="1:18" x14ac:dyDescent="0.3">
      <c r="A3" t="s">
        <v>40</v>
      </c>
      <c r="B3" t="s">
        <v>69</v>
      </c>
      <c r="C3">
        <v>4</v>
      </c>
      <c r="D3">
        <f ca="1">COUNTIF(INDIRECT(D$1&amp;"!E2:E15"),"&gt;="&amp;$C3)+COUNTIF(INDIRECT(D$1&amp;"!M2:M15"),"&gt;="&amp;$C3)+COUNTIF(INDIRECT(D$1&amp;"!U2:U15"),"&gt;="&amp;$C3)+COUNTIF(INDIRECT(D$1&amp;"!AC2:AC15"),"&gt;="&amp;$C3)+COUNTIF(INDIRECT(D$1&amp;"!AK2:AK15"),"&gt;="&amp;$C3)+COUNTIF(INDIRECT(D$1&amp;"!AS2:AS15"),"&gt;="&amp;$C3)</f>
        <v>0</v>
      </c>
      <c r="E3">
        <f ca="1">COUNTIF(INDIRECT(E$1&amp;"!E2:E15"),"&gt;="&amp;$C3)+COUNTIF(INDIRECT(E$1&amp;"!M2:M15"),"&gt;="&amp;$C3)+COUNTIF(INDIRECT(E$1&amp;"!U2:U15"),"&gt;="&amp;$C3)+COUNTIF(INDIRECT(E$1&amp;"!AC2:AC15"),"&gt;="&amp;$C3)+COUNTIF(INDIRECT(E$1&amp;"!AK2:AK15"),"&gt;="&amp;$C3)+COUNTIF(INDIRECT(E$1&amp;"!AS2:AS15"),"&gt;="&amp;$C3)</f>
        <v>2</v>
      </c>
      <c r="F3">
        <f ca="1">COUNTIF(INDIRECT(F$1&amp;"!E2:E15"),"&gt;="&amp;$C3)+COUNTIF(INDIRECT(F$1&amp;"!M2:M15"),"&gt;="&amp;$C3)+COUNTIF(INDIRECT(F$1&amp;"!U2:U15"),"&gt;="&amp;$C3)+COUNTIF(INDIRECT(F$1&amp;"!AC2:AC15"),"&gt;="&amp;$C3)+COUNTIF(INDIRECT(F$1&amp;"!AK2:AK15"),"&gt;="&amp;$C3)+COUNTIF(INDIRECT(F$1&amp;"!AS2:AS15"),"&gt;="&amp;$C3)</f>
        <v>1</v>
      </c>
      <c r="G3">
        <f t="shared" ref="G3:K3" ca="1" si="0">COUNTIF(INDIRECT(G$1&amp;"!E2:E15"),"&gt;="&amp;$C3)+COUNTIF(INDIRECT(G$1&amp;"!M2:M15"),"&gt;="&amp;$C3)+COUNTIF(INDIRECT(G$1&amp;"!U2:U15"),"&gt;="&amp;$C3)+COUNTIF(INDIRECT(G$1&amp;"!AC2:AC15"),"&gt;="&amp;$C3)+COUNTIF(INDIRECT(G$1&amp;"!AK2:AK15"),"&gt;="&amp;$C3)+COUNTIF(INDIRECT(G$1&amp;"!AS2:AS15"),"&gt;="&amp;$C3)</f>
        <v>0</v>
      </c>
      <c r="H3">
        <f t="shared" ca="1" si="0"/>
        <v>1</v>
      </c>
      <c r="I3">
        <f t="shared" ca="1" si="0"/>
        <v>3</v>
      </c>
      <c r="J3">
        <f t="shared" ca="1" si="0"/>
        <v>3</v>
      </c>
      <c r="K3">
        <f t="shared" ca="1" si="0"/>
        <v>2</v>
      </c>
      <c r="L3">
        <f t="shared" ref="L3:L11" ca="1" si="1">SUM(D3:K3)</f>
        <v>12</v>
      </c>
      <c r="M3" s="15">
        <f ca="1">L3/L12</f>
        <v>4.3795620437956206E-2</v>
      </c>
      <c r="N3" s="16" t="s">
        <v>64</v>
      </c>
      <c r="P3" t="s">
        <v>80</v>
      </c>
    </row>
    <row r="4" spans="1:18" x14ac:dyDescent="0.3">
      <c r="A4" t="s">
        <v>46</v>
      </c>
      <c r="B4" t="s">
        <v>57</v>
      </c>
      <c r="C4">
        <v>3</v>
      </c>
      <c r="D4">
        <f ca="1">COUNTIF(INDIRECT(D$1&amp;"!E2:E15"),"="&amp;$C4)+COUNTIF(INDIRECT(D$1&amp;"!M2:M15"),"="&amp;$C4)+COUNTIF(INDIRECT(D$1&amp;"!U2:U15"),"="&amp;$C4)+COUNTIF(INDIRECT(D$1&amp;"!AC2:AC15"),"="&amp;$C4)+COUNTIF(INDIRECT(D$1&amp;"!AK2:AK15"),"="&amp;$C4)+COUNTIF(INDIRECT(D$1&amp;"!AS2:AS15"),"="&amp;$C4)</f>
        <v>0</v>
      </c>
      <c r="E4">
        <f ca="1">COUNTIF(INDIRECT(E$1&amp;"!E2:E15"),"="&amp;$C4)+COUNTIF(INDIRECT(E$1&amp;"!M2:M15"),"="&amp;$C4)+COUNTIF(INDIRECT(E$1&amp;"!U2:U15"),"="&amp;$C4)+COUNTIF(INDIRECT(E$1&amp;"!AC2:AC15"),"="&amp;$C4)+COUNTIF(INDIRECT(E$1&amp;"!AK2:AK15"),"="&amp;$C4)+COUNTIF(INDIRECT(E$1&amp;"!AS2:AS15"),"="&amp;$C4)</f>
        <v>0</v>
      </c>
      <c r="F4">
        <f ca="1">COUNTIF(INDIRECT(F$1&amp;"!E2:E15"),"="&amp;$C4)+COUNTIF(INDIRECT(F$1&amp;"!M2:M15"),"="&amp;$C4)+COUNTIF(INDIRECT(F$1&amp;"!U2:U15"),"="&amp;$C4)+COUNTIF(INDIRECT(F$1&amp;"!AC2:AC15"),"="&amp;$C4)+COUNTIF(INDIRECT(F$1&amp;"!AK2:AK15"),"="&amp;$C4)+COUNTIF(INDIRECT(F$1&amp;"!AS2:AS15"),"="&amp;$C4)</f>
        <v>2</v>
      </c>
      <c r="G4">
        <f t="shared" ref="G4:K4" ca="1" si="2">COUNTIF(INDIRECT(G$1&amp;"!E2:E15"),"="&amp;$C4)+COUNTIF(INDIRECT(G$1&amp;"!M2:M15"),"="&amp;$C4)+COUNTIF(INDIRECT(G$1&amp;"!U2:U15"),"="&amp;$C4)+COUNTIF(INDIRECT(G$1&amp;"!AC2:AC15"),"="&amp;$C4)+COUNTIF(INDIRECT(G$1&amp;"!AK2:AK15"),"="&amp;$C4)+COUNTIF(INDIRECT(G$1&amp;"!AS2:AS15"),"="&amp;$C4)</f>
        <v>0</v>
      </c>
      <c r="H4">
        <f t="shared" ca="1" si="2"/>
        <v>0</v>
      </c>
      <c r="I4">
        <f t="shared" ca="1" si="2"/>
        <v>0</v>
      </c>
      <c r="J4">
        <f t="shared" ca="1" si="2"/>
        <v>0</v>
      </c>
      <c r="K4">
        <f t="shared" ca="1" si="2"/>
        <v>1</v>
      </c>
      <c r="L4">
        <f t="shared" ca="1" si="1"/>
        <v>3</v>
      </c>
      <c r="M4" s="18">
        <f ca="1">(L4+L5)/L12</f>
        <v>6.9343065693430656E-2</v>
      </c>
      <c r="N4" s="19" t="s">
        <v>65</v>
      </c>
      <c r="P4" t="s">
        <v>77</v>
      </c>
      <c r="R4" t="s">
        <v>84</v>
      </c>
    </row>
    <row r="5" spans="1:18" x14ac:dyDescent="0.3">
      <c r="A5" t="s">
        <v>41</v>
      </c>
      <c r="B5" t="s">
        <v>58</v>
      </c>
      <c r="C5">
        <v>2</v>
      </c>
      <c r="D5">
        <f t="shared" ref="D5:K10" ca="1" si="3">COUNTIF(INDIRECT(D$1&amp;"!E2:E15"),"="&amp;$C5)+COUNTIF(INDIRECT(D$1&amp;"!M2:M15"),"="&amp;$C5)+COUNTIF(INDIRECT(D$1&amp;"!U2:U15"),"="&amp;$C5)+COUNTIF(INDIRECT(D$1&amp;"!AC2:AC15"),"="&amp;$C5)+COUNTIF(INDIRECT(D$1&amp;"!AK2:AK15"),"="&amp;$C5)+COUNTIF(INDIRECT(D$1&amp;"!AS2:AS15"),"="&amp;$C5)</f>
        <v>3</v>
      </c>
      <c r="E5">
        <f t="shared" ca="1" si="3"/>
        <v>0</v>
      </c>
      <c r="F5">
        <f t="shared" ca="1" si="3"/>
        <v>3</v>
      </c>
      <c r="G5">
        <f t="shared" ca="1" si="3"/>
        <v>0</v>
      </c>
      <c r="H5">
        <f t="shared" ca="1" si="3"/>
        <v>1</v>
      </c>
      <c r="I5">
        <f t="shared" ca="1" si="3"/>
        <v>2</v>
      </c>
      <c r="J5">
        <f t="shared" ca="1" si="3"/>
        <v>4</v>
      </c>
      <c r="K5">
        <f t="shared" ca="1" si="3"/>
        <v>3</v>
      </c>
      <c r="L5">
        <f t="shared" ca="1" si="1"/>
        <v>16</v>
      </c>
      <c r="M5" s="18"/>
      <c r="N5" s="19"/>
      <c r="P5" t="s">
        <v>93</v>
      </c>
      <c r="R5" t="s">
        <v>94</v>
      </c>
    </row>
    <row r="6" spans="1:18" x14ac:dyDescent="0.3">
      <c r="A6" t="s">
        <v>42</v>
      </c>
      <c r="B6" t="s">
        <v>59</v>
      </c>
      <c r="C6">
        <v>1</v>
      </c>
      <c r="D6">
        <f t="shared" ca="1" si="3"/>
        <v>7</v>
      </c>
      <c r="E6">
        <f t="shared" ca="1" si="3"/>
        <v>3</v>
      </c>
      <c r="F6">
        <f t="shared" ca="1" si="3"/>
        <v>5</v>
      </c>
      <c r="G6">
        <f t="shared" ca="1" si="3"/>
        <v>2</v>
      </c>
      <c r="H6">
        <f t="shared" ca="1" si="3"/>
        <v>18</v>
      </c>
      <c r="I6">
        <f t="shared" ca="1" si="3"/>
        <v>2</v>
      </c>
      <c r="J6">
        <f t="shared" ca="1" si="3"/>
        <v>4</v>
      </c>
      <c r="K6">
        <f t="shared" ca="1" si="3"/>
        <v>7</v>
      </c>
      <c r="L6">
        <f t="shared" ca="1" si="1"/>
        <v>48</v>
      </c>
      <c r="M6" s="17">
        <f ca="1">(L6+L7+L8)/L12</f>
        <v>0.84671532846715325</v>
      </c>
      <c r="N6" s="20" t="s">
        <v>88</v>
      </c>
      <c r="P6" t="s">
        <v>78</v>
      </c>
      <c r="R6" t="s">
        <v>82</v>
      </c>
    </row>
    <row r="7" spans="1:18" x14ac:dyDescent="0.3">
      <c r="A7" t="s">
        <v>43</v>
      </c>
      <c r="B7" t="s">
        <v>60</v>
      </c>
      <c r="C7">
        <v>0</v>
      </c>
      <c r="D7">
        <f t="shared" ca="1" si="3"/>
        <v>18</v>
      </c>
      <c r="E7">
        <f t="shared" ca="1" si="3"/>
        <v>6</v>
      </c>
      <c r="F7">
        <f t="shared" ca="1" si="3"/>
        <v>29</v>
      </c>
      <c r="G7">
        <f t="shared" ca="1" si="3"/>
        <v>4</v>
      </c>
      <c r="H7">
        <f t="shared" ca="1" si="3"/>
        <v>30</v>
      </c>
      <c r="I7">
        <f t="shared" ca="1" si="3"/>
        <v>5</v>
      </c>
      <c r="J7">
        <f t="shared" ca="1" si="3"/>
        <v>8</v>
      </c>
      <c r="K7">
        <f t="shared" ca="1" si="3"/>
        <v>18</v>
      </c>
      <c r="L7">
        <f t="shared" ca="1" si="1"/>
        <v>118</v>
      </c>
      <c r="M7" s="17"/>
      <c r="N7" s="20"/>
      <c r="P7" t="s">
        <v>79</v>
      </c>
      <c r="R7" t="s">
        <v>76</v>
      </c>
    </row>
    <row r="8" spans="1:18" x14ac:dyDescent="0.3">
      <c r="A8" t="s">
        <v>44</v>
      </c>
      <c r="B8" t="s">
        <v>61</v>
      </c>
      <c r="C8">
        <v>-1</v>
      </c>
      <c r="D8">
        <f t="shared" ca="1" si="3"/>
        <v>16</v>
      </c>
      <c r="E8">
        <f t="shared" ca="1" si="3"/>
        <v>5</v>
      </c>
      <c r="F8">
        <f t="shared" ca="1" si="3"/>
        <v>8</v>
      </c>
      <c r="G8">
        <f t="shared" ca="1" si="3"/>
        <v>3</v>
      </c>
      <c r="H8">
        <f t="shared" ca="1" si="3"/>
        <v>8</v>
      </c>
      <c r="I8">
        <f t="shared" ca="1" si="3"/>
        <v>7</v>
      </c>
      <c r="J8">
        <f t="shared" ca="1" si="3"/>
        <v>9</v>
      </c>
      <c r="K8">
        <f t="shared" ca="1" si="3"/>
        <v>10</v>
      </c>
      <c r="L8">
        <f t="shared" ca="1" si="1"/>
        <v>66</v>
      </c>
      <c r="M8" s="17"/>
      <c r="N8" s="20"/>
    </row>
    <row r="9" spans="1:18" x14ac:dyDescent="0.3">
      <c r="A9" t="s">
        <v>45</v>
      </c>
      <c r="B9" t="s">
        <v>62</v>
      </c>
      <c r="C9">
        <v>-2</v>
      </c>
      <c r="D9">
        <f t="shared" ca="1" si="3"/>
        <v>2</v>
      </c>
      <c r="E9">
        <f t="shared" ca="1" si="3"/>
        <v>2</v>
      </c>
      <c r="F9">
        <f t="shared" ca="1" si="3"/>
        <v>1</v>
      </c>
      <c r="G9">
        <f t="shared" ca="1" si="3"/>
        <v>0</v>
      </c>
      <c r="H9">
        <f t="shared" ca="1" si="3"/>
        <v>0</v>
      </c>
      <c r="I9">
        <f t="shared" ca="1" si="3"/>
        <v>0</v>
      </c>
      <c r="J9">
        <f t="shared" ca="1" si="3"/>
        <v>1</v>
      </c>
      <c r="K9">
        <f t="shared" ca="1" si="3"/>
        <v>3</v>
      </c>
      <c r="L9">
        <f t="shared" ca="1" si="1"/>
        <v>9</v>
      </c>
      <c r="M9" s="18">
        <f ca="1">(L9+L10)/L12</f>
        <v>3.6496350364963501E-2</v>
      </c>
      <c r="N9" s="19" t="s">
        <v>66</v>
      </c>
      <c r="P9" t="s">
        <v>95</v>
      </c>
    </row>
    <row r="10" spans="1:18" x14ac:dyDescent="0.3">
      <c r="A10" t="s">
        <v>39</v>
      </c>
      <c r="B10" t="s">
        <v>63</v>
      </c>
      <c r="C10">
        <v>-3</v>
      </c>
      <c r="D10">
        <f t="shared" ca="1" si="3"/>
        <v>0</v>
      </c>
      <c r="E10">
        <f t="shared" ca="1" si="3"/>
        <v>0</v>
      </c>
      <c r="F10">
        <f t="shared" ca="1" si="3"/>
        <v>1</v>
      </c>
      <c r="G10">
        <f t="shared" ca="1" si="3"/>
        <v>0</v>
      </c>
      <c r="H10">
        <f t="shared" ca="1" si="3"/>
        <v>0</v>
      </c>
      <c r="I10">
        <f t="shared" ca="1" si="3"/>
        <v>0</v>
      </c>
      <c r="J10">
        <f t="shared" ca="1" si="3"/>
        <v>0</v>
      </c>
      <c r="K10">
        <f t="shared" ca="1" si="3"/>
        <v>0</v>
      </c>
      <c r="L10">
        <f t="shared" ca="1" si="1"/>
        <v>1</v>
      </c>
      <c r="M10" s="18"/>
      <c r="N10" s="19"/>
      <c r="P10" t="s">
        <v>85</v>
      </c>
    </row>
    <row r="11" spans="1:18" x14ac:dyDescent="0.3">
      <c r="A11" t="s">
        <v>38</v>
      </c>
      <c r="B11" t="s">
        <v>70</v>
      </c>
      <c r="C11">
        <v>-4</v>
      </c>
      <c r="D11">
        <f ca="1">COUNTIF(INDIRECT(D$1&amp;"!E2:E15"),"&lt;="&amp;$C11)+COUNTIF(INDIRECT(D$1&amp;"!M2:M15"),"&lt;="&amp;$C11)+COUNTIF(INDIRECT(D$1&amp;"!U2:U15"),"&lt;="&amp;$C11)+COUNTIF(INDIRECT(D$1&amp;"!AC2:AC15"),"&lt;="&amp;$C11)+COUNTIF(INDIRECT(D$1&amp;"!AK2:AK15"),"&lt;="&amp;$C11)+COUNTIF(INDIRECT(D$1&amp;"!AS2:AS15"),"&lt;="&amp;$C11)</f>
        <v>0</v>
      </c>
      <c r="E11">
        <f ca="1">COUNTIF(INDIRECT(E$1&amp;"!E2:E15"),"&lt;="&amp;$C11)+COUNTIF(INDIRECT(E$1&amp;"!M2:M15"),"&lt;="&amp;$C11)+COUNTIF(INDIRECT(E$1&amp;"!U2:U15"),"&lt;="&amp;$C11)+COUNTIF(INDIRECT(E$1&amp;"!AC2:AC15"),"&lt;="&amp;$C11)+COUNTIF(INDIRECT(E$1&amp;"!AK2:AK15"),"&lt;="&amp;$C11)+COUNTIF(INDIRECT(E$1&amp;"!AS2:AS15"),"&lt;="&amp;$C11)</f>
        <v>0</v>
      </c>
      <c r="F11">
        <f ca="1">COUNTIF(INDIRECT(F$1&amp;"!E2:E15"),"&lt;="&amp;$C11)+COUNTIF(INDIRECT(F$1&amp;"!M2:M15"),"&lt;="&amp;$C11)+COUNTIF(INDIRECT(F$1&amp;"!U2:U15"),"&lt;="&amp;$C11)+COUNTIF(INDIRECT(F$1&amp;"!AC2:AC15"),"&lt;="&amp;$C11)+COUNTIF(INDIRECT(F$1&amp;"!AK2:AK15"),"&lt;="&amp;$C11)+COUNTIF(INDIRECT(F$1&amp;"!AS2:AS15"),"&lt;="&amp;$C11)</f>
        <v>0</v>
      </c>
      <c r="G11">
        <f t="shared" ref="G11:K11" ca="1" si="4">COUNTIF(INDIRECT(G$1&amp;"!E2:E15"),"&lt;="&amp;$C11)+COUNTIF(INDIRECT(G$1&amp;"!M2:M15"),"&lt;="&amp;$C11)+COUNTIF(INDIRECT(G$1&amp;"!U2:U15"),"&lt;="&amp;$C11)+COUNTIF(INDIRECT(G$1&amp;"!AC2:AC15"),"&lt;="&amp;$C11)+COUNTIF(INDIRECT(G$1&amp;"!AK2:AK15"),"&lt;="&amp;$C11)+COUNTIF(INDIRECT(G$1&amp;"!AS2:AS15"),"&lt;="&amp;$C11)</f>
        <v>0</v>
      </c>
      <c r="H11">
        <f t="shared" ca="1" si="4"/>
        <v>0</v>
      </c>
      <c r="I11">
        <f t="shared" ca="1" si="4"/>
        <v>0</v>
      </c>
      <c r="J11">
        <f t="shared" ca="1" si="4"/>
        <v>1</v>
      </c>
      <c r="K11">
        <f t="shared" ca="1" si="4"/>
        <v>0</v>
      </c>
      <c r="L11">
        <f t="shared" ca="1" si="1"/>
        <v>1</v>
      </c>
      <c r="M11" s="15">
        <f ca="1">L11/L12</f>
        <v>3.6496350364963502E-3</v>
      </c>
      <c r="N11" s="16" t="s">
        <v>64</v>
      </c>
      <c r="P11" t="s">
        <v>47</v>
      </c>
    </row>
    <row r="12" spans="1:18" x14ac:dyDescent="0.3">
      <c r="A12" t="s">
        <v>37</v>
      </c>
      <c r="D12">
        <f ca="1">SUM(D3:D11)</f>
        <v>46</v>
      </c>
      <c r="E12">
        <f ca="1">SUM(E3:E11)</f>
        <v>18</v>
      </c>
      <c r="F12">
        <f ca="1">SUM(F3:F11)</f>
        <v>50</v>
      </c>
      <c r="G12">
        <f t="shared" ref="G12:K12" ca="1" si="5">SUM(G3:G11)</f>
        <v>9</v>
      </c>
      <c r="H12">
        <f t="shared" ca="1" si="5"/>
        <v>58</v>
      </c>
      <c r="I12">
        <f t="shared" ca="1" si="5"/>
        <v>19</v>
      </c>
      <c r="J12">
        <f t="shared" ca="1" si="5"/>
        <v>30</v>
      </c>
      <c r="K12">
        <f t="shared" ca="1" si="5"/>
        <v>44</v>
      </c>
      <c r="L12">
        <f ca="1">SUM(D3:K11)</f>
        <v>274</v>
      </c>
      <c r="M12" s="14">
        <f ca="1">SUM(M3:M11)</f>
        <v>1</v>
      </c>
      <c r="P12" t="s">
        <v>48</v>
      </c>
    </row>
    <row r="31" spans="4:13" x14ac:dyDescent="0.3">
      <c r="D31" t="s">
        <v>81</v>
      </c>
      <c r="E31" t="s">
        <v>71</v>
      </c>
      <c r="F31" t="s">
        <v>49</v>
      </c>
      <c r="G31" t="s">
        <v>50</v>
      </c>
      <c r="H31" t="s">
        <v>51</v>
      </c>
      <c r="I31" t="s">
        <v>52</v>
      </c>
      <c r="J31" t="s">
        <v>53</v>
      </c>
      <c r="K31" t="s">
        <v>54</v>
      </c>
      <c r="L31" t="s">
        <v>37</v>
      </c>
      <c r="M31" s="14" t="s">
        <v>55</v>
      </c>
    </row>
    <row r="32" spans="4:13" x14ac:dyDescent="0.3">
      <c r="D32" t="s">
        <v>74</v>
      </c>
      <c r="E32" t="s">
        <v>74</v>
      </c>
      <c r="F32" t="s">
        <v>74</v>
      </c>
      <c r="G32" t="s">
        <v>74</v>
      </c>
      <c r="H32" t="s">
        <v>74</v>
      </c>
      <c r="I32" t="s">
        <v>75</v>
      </c>
      <c r="J32" t="s">
        <v>75</v>
      </c>
      <c r="K32" t="s">
        <v>75</v>
      </c>
    </row>
    <row r="33" spans="1:18" x14ac:dyDescent="0.3">
      <c r="A33" t="s">
        <v>40</v>
      </c>
      <c r="B33" t="s">
        <v>69</v>
      </c>
      <c r="C33">
        <v>4</v>
      </c>
      <c r="D33">
        <f ca="1">COUNTIF(INDIRECT(D$1&amp;"!E2:E15"),"&gt;="&amp;$C33)+COUNTIF(INDIRECT(D$1&amp;"!M2:M15"),"&gt;="&amp;$C33)+COUNTIF(INDIRECT(D$1&amp;"!U2:U15"),"&gt;="&amp;$C33)+COUNTIF(INDIRECT(D$1&amp;"!AC2:AC15"),"&gt;="&amp;$C33)+COUNTIF(INDIRECT(D$1&amp;"!AK2:AK15"),"&gt;="&amp;$C33)+COUNTIF(INDIRECT(D$1&amp;"!AS2:AS15"),"&gt;="&amp;$C33)</f>
        <v>0</v>
      </c>
      <c r="E33">
        <f ca="1">COUNTIF(INDIRECT(E$1&amp;"!E2:E15"),"&gt;="&amp;$C33)+COUNTIF(INDIRECT(E$1&amp;"!M2:M15"),"&gt;="&amp;$C33)+COUNTIF(INDIRECT(E$1&amp;"!U2:U15"),"&gt;="&amp;$C33)+COUNTIF(INDIRECT(E$1&amp;"!AC2:AC15"),"&gt;="&amp;$C33)+COUNTIF(INDIRECT(E$1&amp;"!AK2:AK15"),"&gt;="&amp;$C33)+COUNTIF(INDIRECT(E$1&amp;"!AS2:AS15"),"&gt;="&amp;$C33)</f>
        <v>2</v>
      </c>
      <c r="F33">
        <f ca="1">COUNTIF(INDIRECT(F$1&amp;"!E2:E15"),"&gt;="&amp;$C33)+COUNTIF(INDIRECT(F$1&amp;"!M2:M15"),"&gt;="&amp;$C33)+COUNTIF(INDIRECT(F$1&amp;"!U2:U15"),"&gt;="&amp;$C33)+COUNTIF(INDIRECT(F$1&amp;"!AC2:AC15"),"&gt;="&amp;$C33)+COUNTIF(INDIRECT(F$1&amp;"!AK2:AK15"),"&gt;="&amp;$C33)+COUNTIF(INDIRECT(F$1&amp;"!AS2:AS15"),"&gt;="&amp;$C33)</f>
        <v>1</v>
      </c>
      <c r="G33">
        <f t="shared" ref="G33:H33" ca="1" si="6">COUNTIF(INDIRECT(G$1&amp;"!E2:E15"),"&gt;="&amp;$C33)+COUNTIF(INDIRECT(G$1&amp;"!M2:M15"),"&gt;="&amp;$C33)+COUNTIF(INDIRECT(G$1&amp;"!U2:U15"),"&gt;="&amp;$C33)+COUNTIF(INDIRECT(G$1&amp;"!AC2:AC15"),"&gt;="&amp;$C33)+COUNTIF(INDIRECT(G$1&amp;"!AK2:AK15"),"&gt;="&amp;$C33)+COUNTIF(INDIRECT(G$1&amp;"!AS2:AS15"),"&gt;="&amp;$C33)</f>
        <v>0</v>
      </c>
      <c r="H33">
        <f t="shared" ca="1" si="6"/>
        <v>1</v>
      </c>
      <c r="L33">
        <f t="shared" ref="L33:L41" ca="1" si="7">SUM(D33:K33)</f>
        <v>4</v>
      </c>
      <c r="M33" s="15">
        <f ca="1">L33/L42</f>
        <v>2.2099447513812154E-2</v>
      </c>
      <c r="N33" s="16" t="s">
        <v>64</v>
      </c>
      <c r="P33" t="s">
        <v>80</v>
      </c>
    </row>
    <row r="34" spans="1:18" x14ac:dyDescent="0.3">
      <c r="A34" t="s">
        <v>46</v>
      </c>
      <c r="B34" t="s">
        <v>57</v>
      </c>
      <c r="C34">
        <v>3</v>
      </c>
      <c r="D34">
        <f ca="1">COUNTIF(INDIRECT(D$1&amp;"!E2:E15"),"="&amp;$C34)+COUNTIF(INDIRECT(D$1&amp;"!M2:M15"),"="&amp;$C34)+COUNTIF(INDIRECT(D$1&amp;"!U2:U15"),"="&amp;$C34)+COUNTIF(INDIRECT(D$1&amp;"!AC2:AC15"),"="&amp;$C34)+COUNTIF(INDIRECT(D$1&amp;"!AK2:AK15"),"="&amp;$C34)+COUNTIF(INDIRECT(D$1&amp;"!AS2:AS15"),"="&amp;$C34)</f>
        <v>0</v>
      </c>
      <c r="E34">
        <f ca="1">COUNTIF(INDIRECT(E$1&amp;"!E2:E15"),"="&amp;$C34)+COUNTIF(INDIRECT(E$1&amp;"!M2:M15"),"="&amp;$C34)+COUNTIF(INDIRECT(E$1&amp;"!U2:U15"),"="&amp;$C34)+COUNTIF(INDIRECT(E$1&amp;"!AC2:AC15"),"="&amp;$C34)+COUNTIF(INDIRECT(E$1&amp;"!AK2:AK15"),"="&amp;$C34)+COUNTIF(INDIRECT(E$1&amp;"!AS2:AS15"),"="&amp;$C34)</f>
        <v>0</v>
      </c>
      <c r="F34">
        <f ca="1">COUNTIF(INDIRECT(F$1&amp;"!E2:E15"),"="&amp;$C34)+COUNTIF(INDIRECT(F$1&amp;"!M2:M15"),"="&amp;$C34)+COUNTIF(INDIRECT(F$1&amp;"!U2:U15"),"="&amp;$C34)+COUNTIF(INDIRECT(F$1&amp;"!AC2:AC15"),"="&amp;$C34)+COUNTIF(INDIRECT(F$1&amp;"!AK2:AK15"),"="&amp;$C34)+COUNTIF(INDIRECT(F$1&amp;"!AS2:AS15"),"="&amp;$C34)</f>
        <v>2</v>
      </c>
      <c r="G34">
        <f t="shared" ref="G34:H40" ca="1" si="8">COUNTIF(INDIRECT(G$1&amp;"!E2:E15"),"="&amp;$C34)+COUNTIF(INDIRECT(G$1&amp;"!M2:M15"),"="&amp;$C34)+COUNTIF(INDIRECT(G$1&amp;"!U2:U15"),"="&amp;$C34)+COUNTIF(INDIRECT(G$1&amp;"!AC2:AC15"),"="&amp;$C34)+COUNTIF(INDIRECT(G$1&amp;"!AK2:AK15"),"="&amp;$C34)+COUNTIF(INDIRECT(G$1&amp;"!AS2:AS15"),"="&amp;$C34)</f>
        <v>0</v>
      </c>
      <c r="H34">
        <f t="shared" ca="1" si="8"/>
        <v>0</v>
      </c>
      <c r="L34">
        <f t="shared" ca="1" si="7"/>
        <v>2</v>
      </c>
      <c r="M34" s="18">
        <f ca="1">(L34+L35)/L42</f>
        <v>4.9723756906077346E-2</v>
      </c>
      <c r="N34" s="19" t="s">
        <v>65</v>
      </c>
      <c r="P34" t="s">
        <v>77</v>
      </c>
      <c r="R34" t="s">
        <v>84</v>
      </c>
    </row>
    <row r="35" spans="1:18" x14ac:dyDescent="0.3">
      <c r="A35" t="s">
        <v>41</v>
      </c>
      <c r="B35" t="s">
        <v>58</v>
      </c>
      <c r="C35">
        <v>2</v>
      </c>
      <c r="D35">
        <f t="shared" ref="D35:G40" ca="1" si="9">COUNTIF(INDIRECT(D$1&amp;"!E2:E15"),"="&amp;$C35)+COUNTIF(INDIRECT(D$1&amp;"!M2:M15"),"="&amp;$C35)+COUNTIF(INDIRECT(D$1&amp;"!U2:U15"),"="&amp;$C35)+COUNTIF(INDIRECT(D$1&amp;"!AC2:AC15"),"="&amp;$C35)+COUNTIF(INDIRECT(D$1&amp;"!AK2:AK15"),"="&amp;$C35)+COUNTIF(INDIRECT(D$1&amp;"!AS2:AS15"),"="&amp;$C35)</f>
        <v>3</v>
      </c>
      <c r="E35">
        <f t="shared" ca="1" si="9"/>
        <v>0</v>
      </c>
      <c r="F35">
        <f t="shared" ca="1" si="9"/>
        <v>3</v>
      </c>
      <c r="G35">
        <f t="shared" ca="1" si="9"/>
        <v>0</v>
      </c>
      <c r="H35">
        <f t="shared" ca="1" si="8"/>
        <v>1</v>
      </c>
      <c r="L35">
        <f t="shared" ca="1" si="7"/>
        <v>7</v>
      </c>
      <c r="M35" s="18"/>
      <c r="N35" s="19"/>
      <c r="P35" t="s">
        <v>93</v>
      </c>
      <c r="R35" t="s">
        <v>94</v>
      </c>
    </row>
    <row r="36" spans="1:18" x14ac:dyDescent="0.3">
      <c r="A36" t="s">
        <v>42</v>
      </c>
      <c r="B36" t="s">
        <v>59</v>
      </c>
      <c r="C36">
        <v>1</v>
      </c>
      <c r="D36">
        <f t="shared" ca="1" si="9"/>
        <v>7</v>
      </c>
      <c r="E36">
        <f t="shared" ca="1" si="9"/>
        <v>3</v>
      </c>
      <c r="F36">
        <f t="shared" ca="1" si="9"/>
        <v>5</v>
      </c>
      <c r="G36">
        <f t="shared" ca="1" si="9"/>
        <v>2</v>
      </c>
      <c r="H36">
        <f t="shared" ca="1" si="8"/>
        <v>18</v>
      </c>
      <c r="L36">
        <f t="shared" ca="1" si="7"/>
        <v>35</v>
      </c>
      <c r="M36" s="17">
        <f ca="1">(L36+L37+L38)/L42</f>
        <v>0.89502762430939231</v>
      </c>
      <c r="N36" s="20" t="s">
        <v>88</v>
      </c>
      <c r="P36" t="s">
        <v>78</v>
      </c>
      <c r="R36" t="s">
        <v>82</v>
      </c>
    </row>
    <row r="37" spans="1:18" x14ac:dyDescent="0.3">
      <c r="A37" t="s">
        <v>43</v>
      </c>
      <c r="B37" t="s">
        <v>60</v>
      </c>
      <c r="C37">
        <v>0</v>
      </c>
      <c r="D37">
        <f t="shared" ca="1" si="9"/>
        <v>18</v>
      </c>
      <c r="E37">
        <f t="shared" ca="1" si="9"/>
        <v>6</v>
      </c>
      <c r="F37">
        <f t="shared" ca="1" si="9"/>
        <v>29</v>
      </c>
      <c r="G37">
        <f t="shared" ca="1" si="9"/>
        <v>4</v>
      </c>
      <c r="H37">
        <f t="shared" ca="1" si="8"/>
        <v>30</v>
      </c>
      <c r="L37">
        <f t="shared" ca="1" si="7"/>
        <v>87</v>
      </c>
      <c r="M37" s="17"/>
      <c r="N37" s="20"/>
      <c r="P37" t="s">
        <v>79</v>
      </c>
      <c r="R37" t="s">
        <v>76</v>
      </c>
    </row>
    <row r="38" spans="1:18" x14ac:dyDescent="0.3">
      <c r="A38" t="s">
        <v>44</v>
      </c>
      <c r="B38" t="s">
        <v>61</v>
      </c>
      <c r="C38">
        <v>-1</v>
      </c>
      <c r="D38">
        <f t="shared" ca="1" si="9"/>
        <v>16</v>
      </c>
      <c r="E38">
        <f t="shared" ca="1" si="9"/>
        <v>5</v>
      </c>
      <c r="F38">
        <f t="shared" ca="1" si="9"/>
        <v>8</v>
      </c>
      <c r="G38">
        <f t="shared" ca="1" si="9"/>
        <v>3</v>
      </c>
      <c r="H38">
        <f t="shared" ca="1" si="8"/>
        <v>8</v>
      </c>
      <c r="L38">
        <f t="shared" ca="1" si="7"/>
        <v>40</v>
      </c>
      <c r="M38" s="17"/>
      <c r="N38" s="20"/>
    </row>
    <row r="39" spans="1:18" x14ac:dyDescent="0.3">
      <c r="A39" t="s">
        <v>45</v>
      </c>
      <c r="B39" t="s">
        <v>62</v>
      </c>
      <c r="C39">
        <v>-2</v>
      </c>
      <c r="D39">
        <f t="shared" ca="1" si="9"/>
        <v>2</v>
      </c>
      <c r="E39">
        <f t="shared" ca="1" si="9"/>
        <v>2</v>
      </c>
      <c r="F39">
        <f t="shared" ca="1" si="9"/>
        <v>1</v>
      </c>
      <c r="G39">
        <f t="shared" ca="1" si="9"/>
        <v>0</v>
      </c>
      <c r="H39">
        <f t="shared" ca="1" si="8"/>
        <v>0</v>
      </c>
      <c r="L39">
        <f t="shared" ca="1" si="7"/>
        <v>5</v>
      </c>
      <c r="M39" s="18">
        <f ca="1">(L39+L40)/L42</f>
        <v>3.3149171270718231E-2</v>
      </c>
      <c r="N39" s="19" t="s">
        <v>66</v>
      </c>
      <c r="P39" t="s">
        <v>95</v>
      </c>
    </row>
    <row r="40" spans="1:18" x14ac:dyDescent="0.3">
      <c r="A40" t="s">
        <v>39</v>
      </c>
      <c r="B40" t="s">
        <v>63</v>
      </c>
      <c r="C40">
        <v>-3</v>
      </c>
      <c r="D40">
        <f t="shared" ca="1" si="9"/>
        <v>0</v>
      </c>
      <c r="E40">
        <f t="shared" ca="1" si="9"/>
        <v>0</v>
      </c>
      <c r="F40">
        <f t="shared" ca="1" si="9"/>
        <v>1</v>
      </c>
      <c r="G40">
        <f t="shared" ca="1" si="9"/>
        <v>0</v>
      </c>
      <c r="H40">
        <f t="shared" ca="1" si="8"/>
        <v>0</v>
      </c>
      <c r="L40">
        <f t="shared" ca="1" si="7"/>
        <v>1</v>
      </c>
      <c r="M40" s="18"/>
      <c r="N40" s="19"/>
      <c r="P40" t="s">
        <v>85</v>
      </c>
    </row>
    <row r="41" spans="1:18" x14ac:dyDescent="0.3">
      <c r="A41" t="s">
        <v>38</v>
      </c>
      <c r="B41" t="s">
        <v>70</v>
      </c>
      <c r="C41">
        <v>-4</v>
      </c>
      <c r="D41">
        <f ca="1">COUNTIF(INDIRECT(D$1&amp;"!E2:E15"),"&lt;="&amp;$C41)+COUNTIF(INDIRECT(D$1&amp;"!M2:M15"),"&lt;="&amp;$C41)+COUNTIF(INDIRECT(D$1&amp;"!U2:U15"),"&lt;="&amp;$C41)+COUNTIF(INDIRECT(D$1&amp;"!AC2:AC15"),"&lt;="&amp;$C41)+COUNTIF(INDIRECT(D$1&amp;"!AK2:AK15"),"&lt;="&amp;$C41)+COUNTIF(INDIRECT(D$1&amp;"!AS2:AS15"),"&lt;="&amp;$C41)</f>
        <v>0</v>
      </c>
      <c r="E41">
        <f ca="1">COUNTIF(INDIRECT(E$1&amp;"!E2:E15"),"&lt;="&amp;$C41)+COUNTIF(INDIRECT(E$1&amp;"!M2:M15"),"&lt;="&amp;$C41)+COUNTIF(INDIRECT(E$1&amp;"!U2:U15"),"&lt;="&amp;$C41)+COUNTIF(INDIRECT(E$1&amp;"!AC2:AC15"),"&lt;="&amp;$C41)+COUNTIF(INDIRECT(E$1&amp;"!AK2:AK15"),"&lt;="&amp;$C41)+COUNTIF(INDIRECT(E$1&amp;"!AS2:AS15"),"&lt;="&amp;$C41)</f>
        <v>0</v>
      </c>
      <c r="F41">
        <f ca="1">COUNTIF(INDIRECT(F$1&amp;"!E2:E15"),"&lt;="&amp;$C41)+COUNTIF(INDIRECT(F$1&amp;"!M2:M15"),"&lt;="&amp;$C41)+COUNTIF(INDIRECT(F$1&amp;"!U2:U15"),"&lt;="&amp;$C41)+COUNTIF(INDIRECT(F$1&amp;"!AC2:AC15"),"&lt;="&amp;$C41)+COUNTIF(INDIRECT(F$1&amp;"!AK2:AK15"),"&lt;="&amp;$C41)+COUNTIF(INDIRECT(F$1&amp;"!AS2:AS15"),"&lt;="&amp;$C41)</f>
        <v>0</v>
      </c>
      <c r="G41">
        <f t="shared" ref="G41:H41" ca="1" si="10">COUNTIF(INDIRECT(G$1&amp;"!E2:E15"),"&lt;="&amp;$C41)+COUNTIF(INDIRECT(G$1&amp;"!M2:M15"),"&lt;="&amp;$C41)+COUNTIF(INDIRECT(G$1&amp;"!U2:U15"),"&lt;="&amp;$C41)+COUNTIF(INDIRECT(G$1&amp;"!AC2:AC15"),"&lt;="&amp;$C41)+COUNTIF(INDIRECT(G$1&amp;"!AK2:AK15"),"&lt;="&amp;$C41)+COUNTIF(INDIRECT(G$1&amp;"!AS2:AS15"),"&lt;="&amp;$C41)</f>
        <v>0</v>
      </c>
      <c r="H41">
        <f t="shared" ca="1" si="10"/>
        <v>0</v>
      </c>
      <c r="L41">
        <f t="shared" ca="1" si="7"/>
        <v>0</v>
      </c>
      <c r="M41" s="15">
        <f ca="1">L41/L42</f>
        <v>0</v>
      </c>
      <c r="N41" s="16" t="s">
        <v>64</v>
      </c>
      <c r="P41" t="s">
        <v>47</v>
      </c>
    </row>
    <row r="42" spans="1:18" x14ac:dyDescent="0.3">
      <c r="A42" t="s">
        <v>37</v>
      </c>
      <c r="D42">
        <f ca="1">SUM(D33:D41)</f>
        <v>46</v>
      </c>
      <c r="E42">
        <f ca="1">SUM(E33:E41)</f>
        <v>18</v>
      </c>
      <c r="F42">
        <f ca="1">SUM(F33:F41)</f>
        <v>50</v>
      </c>
      <c r="G42">
        <f t="shared" ref="G42:K42" ca="1" si="11">SUM(G33:G41)</f>
        <v>9</v>
      </c>
      <c r="H42">
        <f t="shared" ca="1" si="11"/>
        <v>58</v>
      </c>
      <c r="I42">
        <f t="shared" si="11"/>
        <v>0</v>
      </c>
      <c r="J42">
        <f t="shared" si="11"/>
        <v>0</v>
      </c>
      <c r="K42">
        <f t="shared" si="11"/>
        <v>0</v>
      </c>
      <c r="L42">
        <f ca="1">SUM(D33:K41)</f>
        <v>181</v>
      </c>
      <c r="M42" s="14">
        <f ca="1">SUM(M33:M41)</f>
        <v>1</v>
      </c>
      <c r="P42" t="s">
        <v>48</v>
      </c>
    </row>
    <row r="62" spans="1:16" x14ac:dyDescent="0.3">
      <c r="D62" t="s">
        <v>81</v>
      </c>
      <c r="E62" t="s">
        <v>71</v>
      </c>
      <c r="F62" t="s">
        <v>49</v>
      </c>
      <c r="G62" t="s">
        <v>50</v>
      </c>
      <c r="H62" t="s">
        <v>51</v>
      </c>
      <c r="I62" t="s">
        <v>52</v>
      </c>
      <c r="J62" t="s">
        <v>53</v>
      </c>
      <c r="K62" t="s">
        <v>54</v>
      </c>
      <c r="L62" t="s">
        <v>37</v>
      </c>
      <c r="M62" s="14" t="s">
        <v>55</v>
      </c>
    </row>
    <row r="63" spans="1:16" x14ac:dyDescent="0.3"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75</v>
      </c>
      <c r="J63" t="s">
        <v>75</v>
      </c>
      <c r="K63" t="s">
        <v>75</v>
      </c>
    </row>
    <row r="64" spans="1:16" x14ac:dyDescent="0.3">
      <c r="A64" t="s">
        <v>40</v>
      </c>
      <c r="B64" t="s">
        <v>69</v>
      </c>
      <c r="C64">
        <v>4</v>
      </c>
      <c r="I64">
        <f t="shared" ref="I64:K64" ca="1" si="12">COUNTIF(INDIRECT(I$1&amp;"!E2:E15"),"&gt;="&amp;$C64)+COUNTIF(INDIRECT(I$1&amp;"!M2:M15"),"&gt;="&amp;$C64)+COUNTIF(INDIRECT(I$1&amp;"!U2:U15"),"&gt;="&amp;$C64)+COUNTIF(INDIRECT(I$1&amp;"!AC2:AC15"),"&gt;="&amp;$C64)+COUNTIF(INDIRECT(I$1&amp;"!AK2:AK15"),"&gt;="&amp;$C64)+COUNTIF(INDIRECT(I$1&amp;"!AS2:AS15"),"&gt;="&amp;$C64)</f>
        <v>3</v>
      </c>
      <c r="J64">
        <f t="shared" ca="1" si="12"/>
        <v>3</v>
      </c>
      <c r="K64">
        <f t="shared" ca="1" si="12"/>
        <v>2</v>
      </c>
      <c r="L64">
        <f t="shared" ref="L64:L72" ca="1" si="13">SUM(D64:K64)</f>
        <v>8</v>
      </c>
      <c r="M64" s="15">
        <f ca="1">L64/L73</f>
        <v>8.6021505376344093E-2</v>
      </c>
      <c r="N64" s="16" t="s">
        <v>64</v>
      </c>
      <c r="P64" t="s">
        <v>80</v>
      </c>
    </row>
    <row r="65" spans="1:18" x14ac:dyDescent="0.3">
      <c r="A65" t="s">
        <v>46</v>
      </c>
      <c r="B65" t="s">
        <v>57</v>
      </c>
      <c r="C65">
        <v>3</v>
      </c>
      <c r="I65">
        <f t="shared" ref="I65:K65" ca="1" si="14">COUNTIF(INDIRECT(I$1&amp;"!E2:E15"),"="&amp;$C65)+COUNTIF(INDIRECT(I$1&amp;"!M2:M15"),"="&amp;$C65)+COUNTIF(INDIRECT(I$1&amp;"!U2:U15"),"="&amp;$C65)+COUNTIF(INDIRECT(I$1&amp;"!AC2:AC15"),"="&amp;$C65)+COUNTIF(INDIRECT(I$1&amp;"!AK2:AK15"),"="&amp;$C65)+COUNTIF(INDIRECT(I$1&amp;"!AS2:AS15"),"="&amp;$C65)</f>
        <v>0</v>
      </c>
      <c r="J65">
        <f t="shared" ca="1" si="14"/>
        <v>0</v>
      </c>
      <c r="K65">
        <f t="shared" ca="1" si="14"/>
        <v>1</v>
      </c>
      <c r="L65">
        <f t="shared" ca="1" si="13"/>
        <v>1</v>
      </c>
      <c r="M65" s="18">
        <f ca="1">(L65+L66)/L73</f>
        <v>0.10752688172043011</v>
      </c>
      <c r="N65" s="19" t="s">
        <v>65</v>
      </c>
      <c r="P65" t="s">
        <v>77</v>
      </c>
      <c r="R65" t="s">
        <v>84</v>
      </c>
    </row>
    <row r="66" spans="1:18" x14ac:dyDescent="0.3">
      <c r="A66" t="s">
        <v>41</v>
      </c>
      <c r="B66" t="s">
        <v>58</v>
      </c>
      <c r="C66">
        <v>2</v>
      </c>
      <c r="I66">
        <f t="shared" ref="I66:K71" ca="1" si="15">COUNTIF(INDIRECT(I$1&amp;"!E2:E15"),"="&amp;$C66)+COUNTIF(INDIRECT(I$1&amp;"!M2:M15"),"="&amp;$C66)+COUNTIF(INDIRECT(I$1&amp;"!U2:U15"),"="&amp;$C66)+COUNTIF(INDIRECT(I$1&amp;"!AC2:AC15"),"="&amp;$C66)+COUNTIF(INDIRECT(I$1&amp;"!AK2:AK15"),"="&amp;$C66)+COUNTIF(INDIRECT(I$1&amp;"!AS2:AS15"),"="&amp;$C66)</f>
        <v>2</v>
      </c>
      <c r="J66">
        <f t="shared" ca="1" si="15"/>
        <v>4</v>
      </c>
      <c r="K66">
        <f t="shared" ca="1" si="15"/>
        <v>3</v>
      </c>
      <c r="L66">
        <f t="shared" ca="1" si="13"/>
        <v>9</v>
      </c>
      <c r="M66" s="18"/>
      <c r="N66" s="19"/>
      <c r="P66" t="s">
        <v>93</v>
      </c>
      <c r="R66" t="s">
        <v>94</v>
      </c>
    </row>
    <row r="67" spans="1:18" x14ac:dyDescent="0.3">
      <c r="A67" t="s">
        <v>42</v>
      </c>
      <c r="B67" t="s">
        <v>59</v>
      </c>
      <c r="C67">
        <v>1</v>
      </c>
      <c r="I67">
        <f t="shared" ca="1" si="15"/>
        <v>2</v>
      </c>
      <c r="J67">
        <f t="shared" ca="1" si="15"/>
        <v>4</v>
      </c>
      <c r="K67">
        <f t="shared" ca="1" si="15"/>
        <v>7</v>
      </c>
      <c r="L67">
        <f t="shared" ca="1" si="13"/>
        <v>13</v>
      </c>
      <c r="M67" s="17">
        <f ca="1">(L67+L68+L69)/L73</f>
        <v>0.75268817204301075</v>
      </c>
      <c r="N67" s="20" t="s">
        <v>88</v>
      </c>
      <c r="P67" t="s">
        <v>78</v>
      </c>
      <c r="R67" t="s">
        <v>82</v>
      </c>
    </row>
    <row r="68" spans="1:18" x14ac:dyDescent="0.3">
      <c r="A68" t="s">
        <v>43</v>
      </c>
      <c r="B68" t="s">
        <v>60</v>
      </c>
      <c r="C68">
        <v>0</v>
      </c>
      <c r="I68">
        <f t="shared" ca="1" si="15"/>
        <v>5</v>
      </c>
      <c r="J68">
        <f t="shared" ca="1" si="15"/>
        <v>8</v>
      </c>
      <c r="K68">
        <f t="shared" ca="1" si="15"/>
        <v>18</v>
      </c>
      <c r="L68">
        <f t="shared" ca="1" si="13"/>
        <v>31</v>
      </c>
      <c r="M68" s="17"/>
      <c r="N68" s="20"/>
      <c r="P68" t="s">
        <v>79</v>
      </c>
      <c r="R68" t="s">
        <v>76</v>
      </c>
    </row>
    <row r="69" spans="1:18" x14ac:dyDescent="0.3">
      <c r="A69" t="s">
        <v>44</v>
      </c>
      <c r="B69" t="s">
        <v>61</v>
      </c>
      <c r="C69">
        <v>-1</v>
      </c>
      <c r="I69">
        <f t="shared" ca="1" si="15"/>
        <v>7</v>
      </c>
      <c r="J69">
        <f t="shared" ca="1" si="15"/>
        <v>9</v>
      </c>
      <c r="K69">
        <f t="shared" ca="1" si="15"/>
        <v>10</v>
      </c>
      <c r="L69">
        <f t="shared" ca="1" si="13"/>
        <v>26</v>
      </c>
      <c r="M69" s="17"/>
      <c r="N69" s="20"/>
    </row>
    <row r="70" spans="1:18" x14ac:dyDescent="0.3">
      <c r="A70" t="s">
        <v>45</v>
      </c>
      <c r="B70" t="s">
        <v>62</v>
      </c>
      <c r="C70">
        <v>-2</v>
      </c>
      <c r="I70">
        <f t="shared" ca="1" si="15"/>
        <v>0</v>
      </c>
      <c r="J70">
        <f t="shared" ca="1" si="15"/>
        <v>1</v>
      </c>
      <c r="K70">
        <f t="shared" ca="1" si="15"/>
        <v>3</v>
      </c>
      <c r="L70">
        <f t="shared" ca="1" si="13"/>
        <v>4</v>
      </c>
      <c r="M70" s="18">
        <f ca="1">(L70+L71)/L73</f>
        <v>4.3010752688172046E-2</v>
      </c>
      <c r="N70" s="19" t="s">
        <v>66</v>
      </c>
      <c r="P70" t="s">
        <v>95</v>
      </c>
    </row>
    <row r="71" spans="1:18" x14ac:dyDescent="0.3">
      <c r="A71" t="s">
        <v>39</v>
      </c>
      <c r="B71" t="s">
        <v>63</v>
      </c>
      <c r="C71">
        <v>-3</v>
      </c>
      <c r="I71">
        <f t="shared" ca="1" si="15"/>
        <v>0</v>
      </c>
      <c r="J71">
        <f t="shared" ca="1" si="15"/>
        <v>0</v>
      </c>
      <c r="K71">
        <f t="shared" ca="1" si="15"/>
        <v>0</v>
      </c>
      <c r="L71">
        <f t="shared" ca="1" si="13"/>
        <v>0</v>
      </c>
      <c r="M71" s="18"/>
      <c r="N71" s="19"/>
      <c r="P71" t="s">
        <v>85</v>
      </c>
    </row>
    <row r="72" spans="1:18" x14ac:dyDescent="0.3">
      <c r="A72" t="s">
        <v>38</v>
      </c>
      <c r="B72" t="s">
        <v>70</v>
      </c>
      <c r="C72">
        <v>-4</v>
      </c>
      <c r="I72">
        <f t="shared" ref="I72:K72" ca="1" si="16">COUNTIF(INDIRECT(I$1&amp;"!E2:E15"),"&lt;="&amp;$C72)+COUNTIF(INDIRECT(I$1&amp;"!M2:M15"),"&lt;="&amp;$C72)+COUNTIF(INDIRECT(I$1&amp;"!U2:U15"),"&lt;="&amp;$C72)+COUNTIF(INDIRECT(I$1&amp;"!AC2:AC15"),"&lt;="&amp;$C72)+COUNTIF(INDIRECT(I$1&amp;"!AK2:AK15"),"&lt;="&amp;$C72)+COUNTIF(INDIRECT(I$1&amp;"!AS2:AS15"),"&lt;="&amp;$C72)</f>
        <v>0</v>
      </c>
      <c r="J72">
        <f t="shared" ca="1" si="16"/>
        <v>1</v>
      </c>
      <c r="K72">
        <f t="shared" ca="1" si="16"/>
        <v>0</v>
      </c>
      <c r="L72">
        <f t="shared" ca="1" si="13"/>
        <v>1</v>
      </c>
      <c r="M72" s="15">
        <f ca="1">L72/L73</f>
        <v>1.0752688172043012E-2</v>
      </c>
      <c r="N72" s="16" t="s">
        <v>64</v>
      </c>
      <c r="P72" t="s">
        <v>47</v>
      </c>
    </row>
    <row r="73" spans="1:18" x14ac:dyDescent="0.3">
      <c r="A73" t="s">
        <v>37</v>
      </c>
      <c r="D73">
        <f>SUM(D64:D72)</f>
        <v>0</v>
      </c>
      <c r="E73">
        <f>SUM(E64:E72)</f>
        <v>0</v>
      </c>
      <c r="F73">
        <f>SUM(F64:F72)</f>
        <v>0</v>
      </c>
      <c r="G73">
        <f t="shared" ref="G73:K73" si="17">SUM(G64:G72)</f>
        <v>0</v>
      </c>
      <c r="H73">
        <f t="shared" si="17"/>
        <v>0</v>
      </c>
      <c r="I73">
        <f t="shared" ca="1" si="17"/>
        <v>19</v>
      </c>
      <c r="J73">
        <f t="shared" ca="1" si="17"/>
        <v>30</v>
      </c>
      <c r="K73">
        <f t="shared" ca="1" si="17"/>
        <v>44</v>
      </c>
      <c r="L73">
        <f ca="1">SUM(D64:K72)</f>
        <v>93</v>
      </c>
      <c r="M73" s="14">
        <f ca="1">SUM(M64:M72)</f>
        <v>1</v>
      </c>
      <c r="P73" t="s">
        <v>48</v>
      </c>
    </row>
  </sheetData>
  <sheetProtection algorithmName="SHA-512" hashValue="GtUCQDBkeJVDUcM4g+kMTGxZliL3Jn7IwNlN+PPl/PZyxtCN6rMsTuyxiUL/AtX8vTmIY+X0IAU+24Fh2LChGw==" saltValue="9h04LFkNeyr9LIU6dUxMKA==" spinCount="100000" sheet="1" objects="1" scenarios="1"/>
  <mergeCells count="18">
    <mergeCell ref="M65:M66"/>
    <mergeCell ref="N65:N66"/>
    <mergeCell ref="M67:M69"/>
    <mergeCell ref="N67:N69"/>
    <mergeCell ref="M70:M71"/>
    <mergeCell ref="N70:N71"/>
    <mergeCell ref="M34:M35"/>
    <mergeCell ref="N34:N35"/>
    <mergeCell ref="M36:M38"/>
    <mergeCell ref="N36:N38"/>
    <mergeCell ref="M39:M40"/>
    <mergeCell ref="N39:N40"/>
    <mergeCell ref="M6:M8"/>
    <mergeCell ref="M4:M5"/>
    <mergeCell ref="M9:M10"/>
    <mergeCell ref="N9:N10"/>
    <mergeCell ref="N4:N5"/>
    <mergeCell ref="N6:N8"/>
  </mergeCells>
  <pageMargins left="0.7" right="0.7" top="0.75" bottom="0.75" header="0.3" footer="0.3"/>
  <pageSetup paperSize="9" orientation="portrait" r:id="rId1"/>
  <ignoredErrors>
    <ignoredError sqref="L12 L42 L73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150D4-862D-4FD5-B481-A3F2876269A9}">
  <dimension ref="A1:P10"/>
  <sheetViews>
    <sheetView zoomScaleNormal="100" workbookViewId="0"/>
  </sheetViews>
  <sheetFormatPr baseColWidth="10" defaultRowHeight="14.4" x14ac:dyDescent="0.3"/>
  <cols>
    <col min="9" max="10" width="11.5546875" hidden="1" customWidth="1"/>
  </cols>
  <sheetData>
    <row r="1" spans="1:16" x14ac:dyDescent="0.3">
      <c r="A1" t="s">
        <v>72</v>
      </c>
      <c r="B1" t="s">
        <v>12</v>
      </c>
      <c r="C1" t="s">
        <v>10</v>
      </c>
      <c r="D1" t="s">
        <v>103</v>
      </c>
      <c r="E1" s="22" t="s">
        <v>99</v>
      </c>
      <c r="F1" s="22"/>
      <c r="G1" s="21" t="s">
        <v>100</v>
      </c>
      <c r="H1" s="21"/>
      <c r="I1" s="21" t="s">
        <v>102</v>
      </c>
      <c r="J1" s="21"/>
      <c r="K1" s="23" t="s">
        <v>101</v>
      </c>
      <c r="L1" s="23"/>
    </row>
    <row r="2" spans="1:16" x14ac:dyDescent="0.3">
      <c r="A2" t="s">
        <v>86</v>
      </c>
      <c r="B2">
        <v>2</v>
      </c>
      <c r="C2" t="s">
        <v>34</v>
      </c>
      <c r="D2">
        <f>SUM(Match8!G4,Match8!O4,Match8!W4,Match8!AE4,Match8!AM4,Match8!AU4)</f>
        <v>46</v>
      </c>
      <c r="E2">
        <f>SUM(Match8!G8,Match8!O8,Match8!W8,Match8!AE8,Match8!AM8,Match8!AU8)</f>
        <v>41</v>
      </c>
      <c r="F2" s="14">
        <f t="shared" ref="F2:F7" si="0">E2/D2</f>
        <v>0.89130434782608692</v>
      </c>
      <c r="G2">
        <f>SUM(Match8!G6,Match8!O6,Match8!W6,Match8!AE6,Match8!AM6,Match8!AU6)</f>
        <v>46</v>
      </c>
      <c r="H2" s="14">
        <f>G2/D2</f>
        <v>1</v>
      </c>
      <c r="I2">
        <f>G2-E2</f>
        <v>5</v>
      </c>
      <c r="J2" s="14">
        <f t="shared" ref="J2:J10" si="1">I2/D2</f>
        <v>0.10869565217391304</v>
      </c>
      <c r="K2">
        <f>D2-G2</f>
        <v>0</v>
      </c>
      <c r="L2" s="14">
        <f t="shared" ref="L2:L10" si="2">K2/D2</f>
        <v>0</v>
      </c>
    </row>
    <row r="3" spans="1:16" x14ac:dyDescent="0.3">
      <c r="A3" t="s">
        <v>73</v>
      </c>
      <c r="B3">
        <v>2</v>
      </c>
      <c r="C3" t="s">
        <v>34</v>
      </c>
      <c r="D3">
        <f>SUM(Match7!G4,Match7!O4,Match7!W4,Match7!AE4,Match7!AM4,Match7!AU4)</f>
        <v>18</v>
      </c>
      <c r="E3">
        <f>SUM(Match7!G8,Match7!O8,Match7!W8,Match7!AE8,Match7!AM8,Match7!AU8)</f>
        <v>14</v>
      </c>
      <c r="F3" s="14">
        <f t="shared" si="0"/>
        <v>0.77777777777777779</v>
      </c>
      <c r="G3">
        <f>SUM(Match7!G6,Match7!O6,Match7!W6,Match7!AE6,Match7!AM6,Match7!AU6)</f>
        <v>16</v>
      </c>
      <c r="H3" s="14">
        <f t="shared" ref="H3:H10" si="3">G3/D3</f>
        <v>0.88888888888888884</v>
      </c>
      <c r="I3">
        <f t="shared" ref="I3:I10" si="4">G3-E3</f>
        <v>2</v>
      </c>
      <c r="J3" s="14">
        <f t="shared" si="1"/>
        <v>0.1111111111111111</v>
      </c>
      <c r="K3">
        <f t="shared" ref="K3:K10" si="5">D3-G3</f>
        <v>2</v>
      </c>
      <c r="L3" s="14">
        <f t="shared" si="2"/>
        <v>0.1111111111111111</v>
      </c>
    </row>
    <row r="4" spans="1:16" x14ac:dyDescent="0.3">
      <c r="A4" t="s">
        <v>33</v>
      </c>
      <c r="B4">
        <v>2</v>
      </c>
      <c r="C4" t="s">
        <v>34</v>
      </c>
      <c r="D4">
        <f>SUM(Match6!G4,Match6!O4,Match6!W4,Match6!AE4,Match6!AM4,Match6!AU4)</f>
        <v>50</v>
      </c>
      <c r="E4">
        <f>SUM(Match6!G8,Match6!O8,Match6!W8,Match6!AE8,Match6!AM8,Match6!AU8)</f>
        <v>42</v>
      </c>
      <c r="F4" s="14">
        <f t="shared" si="0"/>
        <v>0.84</v>
      </c>
      <c r="G4">
        <f>SUM(Match6!G6,Match6!O6,Match6!W6,Match6!AE6,Match6!AM6,Match6!AU6)</f>
        <v>49</v>
      </c>
      <c r="H4" s="14">
        <f t="shared" si="3"/>
        <v>0.98</v>
      </c>
      <c r="I4">
        <f t="shared" si="4"/>
        <v>7</v>
      </c>
      <c r="J4" s="14">
        <f t="shared" si="1"/>
        <v>0.14000000000000001</v>
      </c>
      <c r="K4">
        <f t="shared" si="5"/>
        <v>1</v>
      </c>
      <c r="L4" s="14">
        <f t="shared" si="2"/>
        <v>0.02</v>
      </c>
    </row>
    <row r="5" spans="1:16" x14ac:dyDescent="0.3">
      <c r="A5" t="s">
        <v>4</v>
      </c>
      <c r="B5">
        <v>2</v>
      </c>
      <c r="C5" t="s">
        <v>34</v>
      </c>
      <c r="D5">
        <f>SUM(Match5!G4,Match5!O4,Match5!W4,Match5!AE4,Match5!AM4,Match5!AU4)</f>
        <v>9</v>
      </c>
      <c r="E5">
        <f>SUM(Match5!G8,Match5!O8,Match5!W8,Match5!AE8,Match5!AM8,Match5!AU8)</f>
        <v>9</v>
      </c>
      <c r="F5" s="14">
        <f t="shared" si="0"/>
        <v>1</v>
      </c>
      <c r="G5">
        <f>SUM(Match5!G6,Match5!O6,Match5!W6,Match5!AE6,Match5!AM6,Match5!AU6)</f>
        <v>9</v>
      </c>
      <c r="H5" s="14">
        <f t="shared" si="3"/>
        <v>1</v>
      </c>
      <c r="I5">
        <f t="shared" si="4"/>
        <v>0</v>
      </c>
      <c r="J5" s="14">
        <f t="shared" si="1"/>
        <v>0</v>
      </c>
      <c r="K5">
        <f t="shared" si="5"/>
        <v>0</v>
      </c>
      <c r="L5" s="14">
        <f t="shared" si="2"/>
        <v>0</v>
      </c>
    </row>
    <row r="6" spans="1:16" x14ac:dyDescent="0.3">
      <c r="A6" t="s">
        <v>5</v>
      </c>
      <c r="B6">
        <v>2</v>
      </c>
      <c r="C6" t="s">
        <v>11</v>
      </c>
      <c r="D6">
        <f>SUM(Match4!G4,Match4!O4,Match4!W4,Match4!AE4,Match4!AM4,Match4!AU4)</f>
        <v>58</v>
      </c>
      <c r="E6">
        <f>SUM(Match4!G8,Match4!O8,Match4!W8,Match4!AE8,Match4!AM8,Match4!AU8)</f>
        <v>56</v>
      </c>
      <c r="F6" s="14">
        <f t="shared" si="0"/>
        <v>0.96551724137931039</v>
      </c>
      <c r="G6">
        <f>SUM(Match4!G6,Match4!O6,Match4!W6,Match4!AE6,Match4!AM6,Match4!AU6)</f>
        <v>57</v>
      </c>
      <c r="H6" s="14">
        <f t="shared" si="3"/>
        <v>0.98275862068965514</v>
      </c>
      <c r="I6">
        <f t="shared" si="4"/>
        <v>1</v>
      </c>
      <c r="J6" s="14">
        <f t="shared" si="1"/>
        <v>1.7241379310344827E-2</v>
      </c>
      <c r="K6">
        <f t="shared" si="5"/>
        <v>1</v>
      </c>
      <c r="L6" s="14">
        <f t="shared" si="2"/>
        <v>1.7241379310344827E-2</v>
      </c>
    </row>
    <row r="7" spans="1:16" x14ac:dyDescent="0.3">
      <c r="A7" t="s">
        <v>6</v>
      </c>
      <c r="B7">
        <v>1</v>
      </c>
      <c r="C7" t="s">
        <v>9</v>
      </c>
      <c r="D7">
        <f>SUM(Match3!G4,Match3!O4,Match3!W4,Match3!AE4,Match3!AM4,Match3!AU4)</f>
        <v>19</v>
      </c>
      <c r="E7">
        <f>SUM(Match3!G8,Match3!O8,Match3!W8,Match3!AE8,Match3!AM8,Match3!AU8)</f>
        <v>14</v>
      </c>
      <c r="F7" s="14">
        <f t="shared" si="0"/>
        <v>0.73684210526315785</v>
      </c>
      <c r="G7">
        <f>SUM(Match3!G6,Match3!O6,Match3!W6,Match3!AE6,Match3!AM6,Match3!AU6)</f>
        <v>16</v>
      </c>
      <c r="H7" s="14">
        <f t="shared" si="3"/>
        <v>0.84210526315789469</v>
      </c>
      <c r="I7">
        <f t="shared" si="4"/>
        <v>2</v>
      </c>
      <c r="J7" s="14">
        <f t="shared" si="1"/>
        <v>0.10526315789473684</v>
      </c>
      <c r="K7">
        <f t="shared" si="5"/>
        <v>3</v>
      </c>
      <c r="L7" s="14">
        <f t="shared" si="2"/>
        <v>0.15789473684210525</v>
      </c>
    </row>
    <row r="8" spans="1:16" x14ac:dyDescent="0.3">
      <c r="A8" t="s">
        <v>7</v>
      </c>
      <c r="B8">
        <v>1</v>
      </c>
      <c r="C8" t="s">
        <v>9</v>
      </c>
      <c r="D8">
        <f>SUM(Match2!G4,Match2!O4,Match2!W4,Match2!AE4,Match2!AM4,Match2!AU4)</f>
        <v>30</v>
      </c>
      <c r="E8">
        <f>SUM(Match2!G8,Match2!O8,Match2!W8,Match2!AE8,Match2!AM8,Match2!AU8)</f>
        <v>21</v>
      </c>
      <c r="F8" s="14">
        <f t="shared" ref="F8:F9" si="6">E8/D8</f>
        <v>0.7</v>
      </c>
      <c r="G8">
        <f>SUM(Match2!G6,Match2!O6,Match2!W6,Match2!AE6,Match2!AM6,Match2!AU6)</f>
        <v>26</v>
      </c>
      <c r="H8" s="14">
        <f t="shared" si="3"/>
        <v>0.8666666666666667</v>
      </c>
      <c r="I8">
        <f t="shared" si="4"/>
        <v>5</v>
      </c>
      <c r="J8" s="14">
        <f t="shared" si="1"/>
        <v>0.16666666666666666</v>
      </c>
      <c r="K8">
        <f t="shared" si="5"/>
        <v>4</v>
      </c>
      <c r="L8" s="14">
        <f t="shared" si="2"/>
        <v>0.13333333333333333</v>
      </c>
    </row>
    <row r="9" spans="1:16" x14ac:dyDescent="0.3">
      <c r="A9" t="s">
        <v>8</v>
      </c>
      <c r="B9">
        <v>1</v>
      </c>
      <c r="C9" t="s">
        <v>9</v>
      </c>
      <c r="D9">
        <f>SUM(Match1!G4,Match1!O4,Match1!W4,Match1!AE4,Match1!AM4,Match1!AU4)</f>
        <v>44</v>
      </c>
      <c r="E9">
        <f>SUM(Match1!G8,Match1!O8,Match1!W8,Match1!AE8,Match1!AM8,Match1!AU8)</f>
        <v>35</v>
      </c>
      <c r="F9" s="14">
        <f t="shared" si="6"/>
        <v>0.79545454545454541</v>
      </c>
      <c r="G9">
        <f>SUM(Match1!G6,Match1!O6,Match1!W6,Match1!AE6,Match1!AM6,Match1!AU6)</f>
        <v>42</v>
      </c>
      <c r="H9" s="14">
        <f t="shared" si="3"/>
        <v>0.95454545454545459</v>
      </c>
      <c r="I9">
        <f t="shared" si="4"/>
        <v>7</v>
      </c>
      <c r="J9" s="14">
        <f t="shared" si="1"/>
        <v>0.15909090909090909</v>
      </c>
      <c r="K9">
        <f t="shared" si="5"/>
        <v>2</v>
      </c>
      <c r="L9" s="14">
        <f t="shared" si="2"/>
        <v>4.5454545454545456E-2</v>
      </c>
    </row>
    <row r="10" spans="1:16" x14ac:dyDescent="0.3">
      <c r="D10">
        <f>SUM(D2:D9)</f>
        <v>274</v>
      </c>
      <c r="E10">
        <f>SUM(E2:E9)</f>
        <v>232</v>
      </c>
      <c r="F10" s="14">
        <f>E10/D10</f>
        <v>0.84671532846715325</v>
      </c>
      <c r="G10">
        <f t="shared" ref="G10" si="7">SUM(G2:G9)</f>
        <v>261</v>
      </c>
      <c r="H10" s="14">
        <f t="shared" si="3"/>
        <v>0.95255474452554745</v>
      </c>
      <c r="I10">
        <f t="shared" si="4"/>
        <v>29</v>
      </c>
      <c r="J10" s="14">
        <f t="shared" si="1"/>
        <v>0.10583941605839416</v>
      </c>
      <c r="K10">
        <f t="shared" si="5"/>
        <v>13</v>
      </c>
      <c r="L10" s="14">
        <f t="shared" si="2"/>
        <v>4.7445255474452552E-2</v>
      </c>
      <c r="P10" s="14"/>
    </row>
  </sheetData>
  <sheetProtection algorithmName="SHA-512" hashValue="Uyc3ejmUPNoRejqzPQEyC7yvghKvz65X9IOaPT+a9IlhhI7SfIBTZfvY/LoQsOZCcwKs4sBoEeCn1mETLaJWMw==" saltValue="rV3VkB4WlMfjvXUdAKRekw==" spinCount="100000" sheet="1" objects="1" scenarios="1"/>
  <mergeCells count="4">
    <mergeCell ref="G1:H1"/>
    <mergeCell ref="E1:F1"/>
    <mergeCell ref="K1:L1"/>
    <mergeCell ref="I1:J1"/>
  </mergeCells>
  <pageMargins left="0.7" right="0.7" top="0.75" bottom="0.75" header="0.3" footer="0.3"/>
  <pageSetup paperSize="9" orientation="portrait" r:id="rId1"/>
  <ignoredErrors>
    <ignoredError sqref="F10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54B5-A0C3-4E54-8987-AB12B493066D}">
  <dimension ref="A1:AV22"/>
  <sheetViews>
    <sheetView zoomScaleNormal="100" workbookViewId="0"/>
  </sheetViews>
  <sheetFormatPr baseColWidth="10" defaultRowHeight="14.4" x14ac:dyDescent="0.3"/>
  <cols>
    <col min="4" max="4" width="11.5546875" customWidth="1"/>
    <col min="8" max="8" width="11.5546875" style="2"/>
    <col min="16" max="16" width="11.5546875" style="2"/>
    <col min="24" max="24" width="11.5546875" style="2"/>
    <col min="32" max="32" width="11.5546875" style="2"/>
    <col min="40" max="40" width="11.5546875" style="2"/>
    <col min="48" max="48" width="11.5546875" style="2"/>
  </cols>
  <sheetData>
    <row r="1" spans="1:48" x14ac:dyDescent="0.3">
      <c r="B1" t="s">
        <v>0</v>
      </c>
      <c r="D1" s="4"/>
      <c r="E1" s="5" t="s">
        <v>3</v>
      </c>
      <c r="F1" s="5"/>
      <c r="G1" s="6"/>
      <c r="J1" t="s">
        <v>0</v>
      </c>
      <c r="L1" s="4"/>
      <c r="M1" s="5" t="s">
        <v>3</v>
      </c>
      <c r="N1" s="5"/>
      <c r="O1" s="6"/>
      <c r="R1" t="s">
        <v>0</v>
      </c>
      <c r="T1" s="4"/>
      <c r="U1" s="5" t="s">
        <v>3</v>
      </c>
      <c r="V1" s="5"/>
      <c r="W1" s="6"/>
      <c r="Z1" t="s">
        <v>0</v>
      </c>
      <c r="AB1" s="4"/>
      <c r="AC1" s="5" t="s">
        <v>3</v>
      </c>
      <c r="AD1" s="5"/>
      <c r="AE1" s="6"/>
      <c r="AH1" t="s">
        <v>0</v>
      </c>
      <c r="AJ1" s="4"/>
      <c r="AK1" s="5" t="s">
        <v>3</v>
      </c>
      <c r="AL1" s="5"/>
      <c r="AM1" s="6"/>
      <c r="AP1" t="s">
        <v>0</v>
      </c>
      <c r="AR1" s="4"/>
      <c r="AS1" s="5" t="s">
        <v>3</v>
      </c>
      <c r="AT1" s="5"/>
      <c r="AU1" s="6"/>
    </row>
    <row r="2" spans="1:48" s="1" customFormat="1" x14ac:dyDescent="0.3">
      <c r="A2" s="1" t="s">
        <v>14</v>
      </c>
      <c r="B2" s="1">
        <v>0</v>
      </c>
      <c r="D2" s="7" t="str">
        <f>A2</f>
        <v>Player AAA</v>
      </c>
      <c r="E2" s="8">
        <f>B2-ROUND($B$22,0)</f>
        <v>0</v>
      </c>
      <c r="F2" s="8"/>
      <c r="G2" s="9"/>
      <c r="H2" s="2"/>
      <c r="I2" t="s">
        <v>14</v>
      </c>
      <c r="J2" s="1">
        <v>0</v>
      </c>
      <c r="L2" s="7" t="str">
        <f>I2</f>
        <v>Player AAA</v>
      </c>
      <c r="M2" s="8">
        <f>J2-ROUND($J$22,0)</f>
        <v>-1</v>
      </c>
      <c r="N2" s="8"/>
      <c r="O2" s="9"/>
      <c r="P2" s="2"/>
      <c r="Q2" t="s">
        <v>26</v>
      </c>
      <c r="R2" s="1">
        <v>0</v>
      </c>
      <c r="T2" s="7" t="str">
        <f>Q2</f>
        <v>Player MMM</v>
      </c>
      <c r="U2" s="8">
        <f>R2-ROUND($R$22,0)</f>
        <v>1</v>
      </c>
      <c r="V2" s="8"/>
      <c r="W2" s="9"/>
      <c r="X2" s="2"/>
      <c r="Y2" s="1" t="s">
        <v>19</v>
      </c>
      <c r="Z2" s="1">
        <v>0</v>
      </c>
      <c r="AB2" s="7" t="str">
        <f>Y2</f>
        <v>Player FFF</v>
      </c>
      <c r="AC2" s="8">
        <f>Z2-ROUND($Z$22,0)</f>
        <v>0</v>
      </c>
      <c r="AD2" s="8"/>
      <c r="AE2" s="9"/>
      <c r="AF2" s="2"/>
      <c r="AG2" s="1" t="s">
        <v>19</v>
      </c>
      <c r="AH2" s="1">
        <v>0</v>
      </c>
      <c r="AJ2" s="7" t="str">
        <f>AG2</f>
        <v>Player FFF</v>
      </c>
      <c r="AK2" s="8">
        <f>AH2-ROUND($AH$22,0)</f>
        <v>-1</v>
      </c>
      <c r="AL2" s="8"/>
      <c r="AM2" s="9"/>
      <c r="AN2" s="2"/>
      <c r="AO2" s="1" t="s">
        <v>19</v>
      </c>
      <c r="AP2" s="1">
        <v>0</v>
      </c>
      <c r="AR2" s="7" t="str">
        <f>AO2</f>
        <v>Player FFF</v>
      </c>
      <c r="AS2" s="8">
        <f>AP2-ROUND($AP$22,0)</f>
        <v>-1</v>
      </c>
      <c r="AT2" s="8"/>
      <c r="AU2" s="9"/>
      <c r="AV2" s="2"/>
    </row>
    <row r="3" spans="1:48" x14ac:dyDescent="0.3">
      <c r="A3" t="s">
        <v>15</v>
      </c>
      <c r="B3">
        <v>0</v>
      </c>
      <c r="D3" s="7" t="str">
        <f t="shared" ref="D3:D12" si="0">A3</f>
        <v>Player BBB</v>
      </c>
      <c r="E3" s="8">
        <f t="shared" ref="E3:E12" si="1">B3-ROUND($B$22,0)</f>
        <v>0</v>
      </c>
      <c r="F3" s="8"/>
      <c r="G3" s="9" t="s">
        <v>103</v>
      </c>
      <c r="I3" t="s">
        <v>20</v>
      </c>
      <c r="J3">
        <v>1</v>
      </c>
      <c r="L3" s="7" t="str">
        <f t="shared" ref="L3:L12" si="2">I3</f>
        <v>Player GGG</v>
      </c>
      <c r="M3" s="8">
        <f t="shared" ref="M3:M12" si="3">J3-ROUND($J$22,0)</f>
        <v>0</v>
      </c>
      <c r="N3" s="8"/>
      <c r="O3" s="9" t="s">
        <v>103</v>
      </c>
      <c r="Q3" t="s">
        <v>17</v>
      </c>
      <c r="R3">
        <v>-1</v>
      </c>
      <c r="T3" s="7" t="str">
        <f t="shared" ref="T3:T9" si="4">Q3</f>
        <v>Player DDD</v>
      </c>
      <c r="U3" s="8">
        <f t="shared" ref="U3:U9" si="5">R3-ROUND($R$22,0)</f>
        <v>0</v>
      </c>
      <c r="V3" s="8"/>
      <c r="W3" s="9" t="s">
        <v>103</v>
      </c>
      <c r="Y3" t="s">
        <v>16</v>
      </c>
      <c r="Z3">
        <v>-1</v>
      </c>
      <c r="AB3" s="7" t="str">
        <f t="shared" ref="AB3:AB4" si="6">Y3</f>
        <v>Player CCC</v>
      </c>
      <c r="AC3" s="8">
        <f t="shared" ref="AC3:AC5" si="7">Z3-ROUND($Z$22,0)</f>
        <v>-1</v>
      </c>
      <c r="AD3" s="8"/>
      <c r="AE3" s="9" t="s">
        <v>103</v>
      </c>
      <c r="AG3" t="s">
        <v>16</v>
      </c>
      <c r="AH3">
        <v>-1</v>
      </c>
      <c r="AJ3" s="7" t="str">
        <f t="shared" ref="AJ3:AJ9" si="8">AG3</f>
        <v>Player CCC</v>
      </c>
      <c r="AK3" s="8">
        <f t="shared" ref="AK3:AK9" si="9">AH3-ROUND($AH$22,0)</f>
        <v>-2</v>
      </c>
      <c r="AL3" s="8"/>
      <c r="AM3" s="9" t="s">
        <v>103</v>
      </c>
      <c r="AO3" t="s">
        <v>26</v>
      </c>
      <c r="AP3">
        <v>0</v>
      </c>
      <c r="AR3" s="7" t="str">
        <f t="shared" ref="AR3:AR5" si="10">AO3</f>
        <v>Player MMM</v>
      </c>
      <c r="AS3" s="8">
        <f t="shared" ref="AS3:AS5" si="11">AP3-ROUND($AP$22,0)</f>
        <v>-1</v>
      </c>
      <c r="AT3" s="8"/>
      <c r="AU3" s="9" t="s">
        <v>103</v>
      </c>
    </row>
    <row r="4" spans="1:48" x14ac:dyDescent="0.3">
      <c r="A4" t="s">
        <v>16</v>
      </c>
      <c r="B4">
        <v>-1</v>
      </c>
      <c r="D4" s="7" t="str">
        <f t="shared" si="0"/>
        <v>Player CCC</v>
      </c>
      <c r="E4" s="8">
        <f t="shared" si="1"/>
        <v>-1</v>
      </c>
      <c r="F4" s="8"/>
      <c r="G4" s="9">
        <f>COUNTA(A2:A15)</f>
        <v>11</v>
      </c>
      <c r="I4" t="s">
        <v>22</v>
      </c>
      <c r="J4">
        <v>1</v>
      </c>
      <c r="L4" s="7" t="str">
        <f t="shared" si="2"/>
        <v>Player III</v>
      </c>
      <c r="M4" s="8">
        <f t="shared" si="3"/>
        <v>0</v>
      </c>
      <c r="N4" s="8"/>
      <c r="O4" s="9">
        <f>COUNTA(I2:I15)</f>
        <v>11</v>
      </c>
      <c r="Q4" t="s">
        <v>19</v>
      </c>
      <c r="R4">
        <v>0</v>
      </c>
      <c r="T4" s="7" t="str">
        <f t="shared" si="4"/>
        <v>Player FFF</v>
      </c>
      <c r="U4" s="8">
        <f t="shared" si="5"/>
        <v>1</v>
      </c>
      <c r="V4" s="8"/>
      <c r="W4" s="9">
        <f>COUNTA(Q2:Q15)</f>
        <v>8</v>
      </c>
      <c r="Y4" t="s">
        <v>23</v>
      </c>
      <c r="Z4">
        <v>2</v>
      </c>
      <c r="AB4" s="7" t="str">
        <f t="shared" si="6"/>
        <v>Player JJJ</v>
      </c>
      <c r="AC4" s="8">
        <f t="shared" si="7"/>
        <v>2</v>
      </c>
      <c r="AD4" s="8"/>
      <c r="AE4" s="9">
        <f>COUNTA(Y2:Y15)</f>
        <v>4</v>
      </c>
      <c r="AG4" t="s">
        <v>17</v>
      </c>
      <c r="AH4">
        <v>1</v>
      </c>
      <c r="AJ4" s="7" t="str">
        <f t="shared" si="8"/>
        <v>Player DDD</v>
      </c>
      <c r="AK4" s="8">
        <f t="shared" si="9"/>
        <v>0</v>
      </c>
      <c r="AL4" s="8"/>
      <c r="AM4" s="9">
        <f>COUNTA(AG2:AG15)</f>
        <v>8</v>
      </c>
      <c r="AO4" t="s">
        <v>17</v>
      </c>
      <c r="AP4">
        <v>0</v>
      </c>
      <c r="AR4" s="7" t="str">
        <f t="shared" si="10"/>
        <v>Player DDD</v>
      </c>
      <c r="AS4" s="8">
        <f t="shared" si="11"/>
        <v>-1</v>
      </c>
      <c r="AT4" s="8"/>
      <c r="AU4" s="9">
        <f>COUNTA(AO2:AO15)</f>
        <v>4</v>
      </c>
    </row>
    <row r="5" spans="1:48" x14ac:dyDescent="0.3">
      <c r="A5" t="s">
        <v>17</v>
      </c>
      <c r="B5">
        <v>-1</v>
      </c>
      <c r="D5" s="7" t="str">
        <f t="shared" si="0"/>
        <v>Player DDD</v>
      </c>
      <c r="E5" s="8">
        <f t="shared" si="1"/>
        <v>-1</v>
      </c>
      <c r="F5" s="8"/>
      <c r="G5" s="9" t="s">
        <v>100</v>
      </c>
      <c r="I5" t="s">
        <v>19</v>
      </c>
      <c r="J5">
        <v>1</v>
      </c>
      <c r="L5" s="7" t="str">
        <f t="shared" si="2"/>
        <v>Player FFF</v>
      </c>
      <c r="M5" s="8">
        <f t="shared" si="3"/>
        <v>0</v>
      </c>
      <c r="N5" s="8"/>
      <c r="O5" s="9" t="s">
        <v>100</v>
      </c>
      <c r="Q5" t="s">
        <v>20</v>
      </c>
      <c r="R5">
        <v>0</v>
      </c>
      <c r="T5" s="7" t="str">
        <f t="shared" si="4"/>
        <v>Player GGG</v>
      </c>
      <c r="U5" s="8">
        <f t="shared" si="5"/>
        <v>1</v>
      </c>
      <c r="V5" s="8"/>
      <c r="W5" s="9" t="s">
        <v>100</v>
      </c>
      <c r="Y5" t="s">
        <v>26</v>
      </c>
      <c r="Z5">
        <v>0</v>
      </c>
      <c r="AB5" s="7" t="str">
        <f>Y5</f>
        <v>Player MMM</v>
      </c>
      <c r="AC5" s="8">
        <f t="shared" si="7"/>
        <v>0</v>
      </c>
      <c r="AD5" s="8"/>
      <c r="AE5" s="9" t="s">
        <v>100</v>
      </c>
      <c r="AG5" t="s">
        <v>23</v>
      </c>
      <c r="AH5">
        <v>3</v>
      </c>
      <c r="AJ5" s="7" t="str">
        <f t="shared" si="8"/>
        <v>Player JJJ</v>
      </c>
      <c r="AK5" s="8">
        <f t="shared" si="9"/>
        <v>2</v>
      </c>
      <c r="AL5" s="8"/>
      <c r="AM5" s="9" t="s">
        <v>100</v>
      </c>
      <c r="AO5" t="s">
        <v>27</v>
      </c>
      <c r="AP5">
        <v>3</v>
      </c>
      <c r="AR5" s="7" t="str">
        <f t="shared" si="10"/>
        <v>Player NNN</v>
      </c>
      <c r="AS5" s="8">
        <f t="shared" si="11"/>
        <v>2</v>
      </c>
      <c r="AT5" s="8"/>
      <c r="AU5" s="9" t="s">
        <v>100</v>
      </c>
    </row>
    <row r="6" spans="1:48" x14ac:dyDescent="0.3">
      <c r="A6" t="s">
        <v>18</v>
      </c>
      <c r="B6">
        <v>-1</v>
      </c>
      <c r="D6" s="7" t="str">
        <f t="shared" si="0"/>
        <v>Player EEE</v>
      </c>
      <c r="E6" s="8">
        <f t="shared" si="1"/>
        <v>-1</v>
      </c>
      <c r="F6" s="8"/>
      <c r="G6" s="9">
        <f>COUNTIF(E2:E15,"&lt;=3")-COUNTIF(E2:E15,"&lt;-3")</f>
        <v>11</v>
      </c>
      <c r="I6" t="s">
        <v>23</v>
      </c>
      <c r="J6">
        <v>1</v>
      </c>
      <c r="L6" s="7" t="str">
        <f t="shared" si="2"/>
        <v>Player JJJ</v>
      </c>
      <c r="M6" s="8">
        <f t="shared" si="3"/>
        <v>0</v>
      </c>
      <c r="N6" s="8"/>
      <c r="O6" s="9">
        <f>COUNTIF(M2:M15,"&lt;=3")-COUNTIF(M2:M15,"&lt;-3")</f>
        <v>11</v>
      </c>
      <c r="Q6" t="s">
        <v>22</v>
      </c>
      <c r="R6">
        <v>-1</v>
      </c>
      <c r="T6" s="7" t="str">
        <f t="shared" si="4"/>
        <v>Player III</v>
      </c>
      <c r="U6" s="8">
        <f t="shared" si="5"/>
        <v>0</v>
      </c>
      <c r="V6" s="8"/>
      <c r="W6" s="9">
        <f>COUNTIF(U2:U15,"&lt;=3")-COUNTIF(U2:U15,"&lt;-3")</f>
        <v>8</v>
      </c>
      <c r="AB6" s="7"/>
      <c r="AC6" s="8"/>
      <c r="AD6" s="8"/>
      <c r="AE6" s="9">
        <f>COUNTIF(AC2:AC15,"&lt;=3")-COUNTIF(AC2:AC15,"&lt;-3")</f>
        <v>4</v>
      </c>
      <c r="AG6" t="s">
        <v>22</v>
      </c>
      <c r="AH6">
        <v>1</v>
      </c>
      <c r="AJ6" s="7" t="str">
        <f t="shared" si="8"/>
        <v>Player III</v>
      </c>
      <c r="AK6" s="8">
        <f>AH6-ROUND($AH$22,0)</f>
        <v>0</v>
      </c>
      <c r="AL6" s="8"/>
      <c r="AM6" s="9">
        <f>COUNTIF(AK2:AK15,"&lt;=3")-COUNTIF(AK2:AK15,"&lt;-3")</f>
        <v>8</v>
      </c>
      <c r="AR6" s="7"/>
      <c r="AS6" s="8"/>
      <c r="AT6" s="8"/>
      <c r="AU6" s="9">
        <f>COUNTIF(AS2:AS15,"&lt;=3")-COUNTIF(AS2:AS15,"&lt;-3")</f>
        <v>4</v>
      </c>
    </row>
    <row r="7" spans="1:48" x14ac:dyDescent="0.3">
      <c r="A7" t="s">
        <v>19</v>
      </c>
      <c r="B7">
        <v>0</v>
      </c>
      <c r="D7" s="7" t="str">
        <f t="shared" si="0"/>
        <v>Player FFF</v>
      </c>
      <c r="E7" s="8">
        <f t="shared" si="1"/>
        <v>0</v>
      </c>
      <c r="F7" s="8"/>
      <c r="G7" s="9" t="s">
        <v>99</v>
      </c>
      <c r="I7" t="s">
        <v>17</v>
      </c>
      <c r="J7">
        <v>0</v>
      </c>
      <c r="L7" s="7" t="str">
        <f t="shared" si="2"/>
        <v>Player DDD</v>
      </c>
      <c r="M7" s="8">
        <f t="shared" si="3"/>
        <v>-1</v>
      </c>
      <c r="N7" s="8"/>
      <c r="O7" s="9" t="s">
        <v>99</v>
      </c>
      <c r="Q7" t="s">
        <v>27</v>
      </c>
      <c r="R7">
        <v>-2</v>
      </c>
      <c r="T7" s="7" t="str">
        <f t="shared" si="4"/>
        <v>Player NNN</v>
      </c>
      <c r="U7" s="8">
        <f t="shared" si="5"/>
        <v>-1</v>
      </c>
      <c r="V7" s="8"/>
      <c r="W7" s="9" t="s">
        <v>99</v>
      </c>
      <c r="AB7" s="7"/>
      <c r="AC7" s="8"/>
      <c r="AD7" s="8"/>
      <c r="AE7" s="9" t="s">
        <v>99</v>
      </c>
      <c r="AG7" t="s">
        <v>27</v>
      </c>
      <c r="AH7">
        <v>1</v>
      </c>
      <c r="AJ7" s="7" t="str">
        <f t="shared" si="8"/>
        <v>Player NNN</v>
      </c>
      <c r="AK7" s="8">
        <f t="shared" si="9"/>
        <v>0</v>
      </c>
      <c r="AL7" s="8"/>
      <c r="AM7" s="9" t="s">
        <v>99</v>
      </c>
      <c r="AR7" s="7"/>
      <c r="AS7" s="8"/>
      <c r="AT7" s="8"/>
      <c r="AU7" s="9" t="s">
        <v>99</v>
      </c>
    </row>
    <row r="8" spans="1:48" x14ac:dyDescent="0.3">
      <c r="A8" t="s">
        <v>20</v>
      </c>
      <c r="B8">
        <v>1</v>
      </c>
      <c r="D8" s="7" t="str">
        <f t="shared" si="0"/>
        <v>Player GGG</v>
      </c>
      <c r="E8" s="8">
        <f t="shared" si="1"/>
        <v>1</v>
      </c>
      <c r="F8" s="8"/>
      <c r="G8" s="9">
        <f>COUNTIF(E2:E15,"&lt;=1")-COUNTIF(E2:E15,"&lt;-1")</f>
        <v>11</v>
      </c>
      <c r="I8" t="s">
        <v>15</v>
      </c>
      <c r="J8">
        <v>1</v>
      </c>
      <c r="L8" s="7" t="str">
        <f t="shared" si="2"/>
        <v>Player BBB</v>
      </c>
      <c r="M8" s="8">
        <f t="shared" si="3"/>
        <v>0</v>
      </c>
      <c r="N8" s="8"/>
      <c r="O8" s="9">
        <f>COUNTIF(M2:M15,"&lt;=1")-COUNTIF(M2:M15,"&lt;-1")</f>
        <v>10</v>
      </c>
      <c r="Q8" t="s">
        <v>16</v>
      </c>
      <c r="R8">
        <v>-2</v>
      </c>
      <c r="T8" s="7" t="str">
        <f t="shared" si="4"/>
        <v>Player CCC</v>
      </c>
      <c r="U8" s="8">
        <f t="shared" si="5"/>
        <v>-1</v>
      </c>
      <c r="V8" s="8"/>
      <c r="W8" s="9">
        <f>COUNTIF(U2:U15,"&lt;=1")-COUNTIF(U2:U15,"&lt;-1")</f>
        <v>8</v>
      </c>
      <c r="AB8" s="7"/>
      <c r="AC8" s="8"/>
      <c r="AD8" s="8"/>
      <c r="AE8" s="9">
        <f>COUNTIF(AC2:AC15,"&lt;=1")-COUNTIF(AC2:AC15,"&lt;-1")</f>
        <v>3</v>
      </c>
      <c r="AG8" t="s">
        <v>20</v>
      </c>
      <c r="AH8">
        <v>2</v>
      </c>
      <c r="AJ8" s="7" t="str">
        <f t="shared" si="8"/>
        <v>Player GGG</v>
      </c>
      <c r="AK8" s="8">
        <f t="shared" si="9"/>
        <v>1</v>
      </c>
      <c r="AL8" s="8"/>
      <c r="AM8" s="9">
        <f>COUNTIF(AK2:AK15,"&lt;=1")-COUNTIF(AK2:AK15,"&lt;-1")</f>
        <v>6</v>
      </c>
      <c r="AR8" s="7"/>
      <c r="AS8" s="8"/>
      <c r="AT8" s="8"/>
      <c r="AU8" s="9">
        <f>COUNTIF(AS2:AS15,"&lt;=1")-COUNTIF(AS2:AS15,"&lt;-1")</f>
        <v>3</v>
      </c>
    </row>
    <row r="9" spans="1:48" x14ac:dyDescent="0.3">
      <c r="A9" t="s">
        <v>21</v>
      </c>
      <c r="B9">
        <v>-1</v>
      </c>
      <c r="D9" s="7" t="str">
        <f t="shared" si="0"/>
        <v>Player HHH</v>
      </c>
      <c r="E9" s="8">
        <f t="shared" si="1"/>
        <v>-1</v>
      </c>
      <c r="F9" s="8"/>
      <c r="G9" s="9" t="s">
        <v>28</v>
      </c>
      <c r="I9" t="s">
        <v>18</v>
      </c>
      <c r="J9">
        <v>-1</v>
      </c>
      <c r="L9" s="7" t="str">
        <f t="shared" si="2"/>
        <v>Player EEE</v>
      </c>
      <c r="M9" s="8">
        <f t="shared" si="3"/>
        <v>-2</v>
      </c>
      <c r="N9" s="8"/>
      <c r="O9" s="9" t="s">
        <v>28</v>
      </c>
      <c r="Q9" t="s">
        <v>23</v>
      </c>
      <c r="R9">
        <v>0</v>
      </c>
      <c r="T9" s="7" t="str">
        <f t="shared" si="4"/>
        <v>Player JJJ</v>
      </c>
      <c r="U9" s="8">
        <f t="shared" si="5"/>
        <v>1</v>
      </c>
      <c r="V9" s="8"/>
      <c r="W9" s="9" t="s">
        <v>28</v>
      </c>
      <c r="AB9" s="7"/>
      <c r="AC9" s="8"/>
      <c r="AD9" s="8"/>
      <c r="AE9" s="9" t="s">
        <v>28</v>
      </c>
      <c r="AG9" t="s">
        <v>15</v>
      </c>
      <c r="AH9">
        <v>0</v>
      </c>
      <c r="AJ9" s="7" t="str">
        <f t="shared" si="8"/>
        <v>Player BBB</v>
      </c>
      <c r="AK9" s="8">
        <f t="shared" si="9"/>
        <v>-1</v>
      </c>
      <c r="AL9" s="8"/>
      <c r="AM9" s="9" t="s">
        <v>28</v>
      </c>
      <c r="AR9" s="7"/>
      <c r="AS9" s="8"/>
      <c r="AT9" s="8"/>
      <c r="AU9" s="9" t="s">
        <v>28</v>
      </c>
    </row>
    <row r="10" spans="1:48" ht="14.4" customHeight="1" x14ac:dyDescent="0.3">
      <c r="A10" t="s">
        <v>22</v>
      </c>
      <c r="B10">
        <v>0</v>
      </c>
      <c r="D10" s="7" t="str">
        <f t="shared" si="0"/>
        <v>Player III</v>
      </c>
      <c r="E10" s="8">
        <f t="shared" si="1"/>
        <v>0</v>
      </c>
      <c r="F10" s="8"/>
      <c r="G10" s="9">
        <f t="array" ref="G10">MIN(IF(E2:E15&gt;=-3,E2:E15))</f>
        <v>-1</v>
      </c>
      <c r="I10" t="s">
        <v>16</v>
      </c>
      <c r="J10">
        <v>0</v>
      </c>
      <c r="L10" s="7" t="str">
        <f t="shared" si="2"/>
        <v>Player CCC</v>
      </c>
      <c r="M10" s="8">
        <f t="shared" si="3"/>
        <v>-1</v>
      </c>
      <c r="N10" s="8"/>
      <c r="O10" s="9">
        <f t="array" ref="O10">MIN(IF(M2:M15&gt;=-3,M2:M15))</f>
        <v>-2</v>
      </c>
      <c r="T10" s="7"/>
      <c r="U10" s="8"/>
      <c r="V10" s="8"/>
      <c r="W10" s="9">
        <f t="array" ref="W10">MIN(IF(U2:U15&gt;=-3,U2:U15))</f>
        <v>-1</v>
      </c>
      <c r="AB10" s="7"/>
      <c r="AC10" s="8"/>
      <c r="AD10" s="8"/>
      <c r="AE10" s="9">
        <f t="array" ref="AE10">MIN(IF(AC2:AC15&gt;=-3,AC2:AC15))</f>
        <v>-1</v>
      </c>
      <c r="AJ10" s="7"/>
      <c r="AK10" s="8"/>
      <c r="AL10" s="8"/>
      <c r="AM10" s="9">
        <f t="array" ref="AM10">MIN(IF(AK2:AK15&gt;=-3,AK2:AK15))</f>
        <v>-2</v>
      </c>
      <c r="AR10" s="7"/>
      <c r="AS10" s="8"/>
      <c r="AT10" s="8"/>
      <c r="AU10" s="9">
        <f t="array" ref="AU10">MIN(IF(AS2:AS15&gt;=-3,AS2:AS15))</f>
        <v>-1</v>
      </c>
    </row>
    <row r="11" spans="1:48" ht="14.4" customHeight="1" x14ac:dyDescent="0.3">
      <c r="A11" t="s">
        <v>23</v>
      </c>
      <c r="B11">
        <v>1</v>
      </c>
      <c r="D11" s="7" t="str">
        <f t="shared" si="0"/>
        <v>Player JJJ</v>
      </c>
      <c r="E11" s="8">
        <f t="shared" si="1"/>
        <v>1</v>
      </c>
      <c r="F11" s="8"/>
      <c r="G11" s="9" t="s">
        <v>29</v>
      </c>
      <c r="I11" t="s">
        <v>25</v>
      </c>
      <c r="J11">
        <v>1</v>
      </c>
      <c r="L11" s="7" t="str">
        <f t="shared" si="2"/>
        <v>Player LLL</v>
      </c>
      <c r="M11" s="8">
        <f t="shared" si="3"/>
        <v>0</v>
      </c>
      <c r="N11" s="8"/>
      <c r="O11" s="9" t="s">
        <v>29</v>
      </c>
      <c r="T11" s="7"/>
      <c r="U11" s="8"/>
      <c r="V11" s="8"/>
      <c r="W11" s="9" t="s">
        <v>29</v>
      </c>
      <c r="AB11" s="7"/>
      <c r="AC11" s="8"/>
      <c r="AD11" s="8"/>
      <c r="AE11" s="9" t="s">
        <v>29</v>
      </c>
      <c r="AJ11" s="7"/>
      <c r="AK11" s="8"/>
      <c r="AL11" s="8"/>
      <c r="AM11" s="9" t="s">
        <v>29</v>
      </c>
      <c r="AR11" s="7"/>
      <c r="AS11" s="8"/>
      <c r="AT11" s="8"/>
      <c r="AU11" s="9" t="s">
        <v>29</v>
      </c>
    </row>
    <row r="12" spans="1:48" ht="14.4" customHeight="1" x14ac:dyDescent="0.3">
      <c r="A12" t="s">
        <v>24</v>
      </c>
      <c r="B12">
        <v>-1</v>
      </c>
      <c r="D12" s="7" t="str">
        <f t="shared" si="0"/>
        <v>Player KKK</v>
      </c>
      <c r="E12" s="8">
        <f t="shared" si="1"/>
        <v>-1</v>
      </c>
      <c r="F12" s="8"/>
      <c r="G12" s="9">
        <f t="array" ref="G12">MAX(IF(E2:E15&lt;=3,E2:E15))</f>
        <v>1</v>
      </c>
      <c r="I12" t="s">
        <v>21</v>
      </c>
      <c r="J12">
        <v>1</v>
      </c>
      <c r="L12" s="7" t="str">
        <f t="shared" si="2"/>
        <v>Player HHH</v>
      </c>
      <c r="M12" s="8">
        <f t="shared" si="3"/>
        <v>0</v>
      </c>
      <c r="N12" s="8"/>
      <c r="O12" s="9">
        <f t="array" ref="O12">MAX(IF(M2:M15&lt;=3,M2:M15))</f>
        <v>0</v>
      </c>
      <c r="T12" s="7"/>
      <c r="U12" s="8"/>
      <c r="V12" s="8"/>
      <c r="W12" s="9">
        <f t="array" ref="W12">MAX(IF(U2:U15&lt;=3,U2:U15))</f>
        <v>1</v>
      </c>
      <c r="AB12" s="7"/>
      <c r="AC12" s="8"/>
      <c r="AD12" s="8"/>
      <c r="AE12" s="9">
        <f t="array" ref="AE12">MAX(IF(AC2:AC15&lt;=3,AC2:AC15))</f>
        <v>2</v>
      </c>
      <c r="AJ12" s="7"/>
      <c r="AK12" s="8"/>
      <c r="AL12" s="8"/>
      <c r="AM12" s="9">
        <f t="array" ref="AM12">MAX(IF(AK2:AK15&lt;=3,AK2:AK15))</f>
        <v>2</v>
      </c>
      <c r="AR12" s="7"/>
      <c r="AS12" s="8"/>
      <c r="AT12" s="8"/>
      <c r="AU12" s="9">
        <f t="array" ref="AU12">MAX(IF(AS2:AS15&lt;=3,AS2:AS15))</f>
        <v>2</v>
      </c>
    </row>
    <row r="13" spans="1:48" ht="14.4" customHeight="1" x14ac:dyDescent="0.3">
      <c r="D13" s="7"/>
      <c r="E13" s="8"/>
      <c r="F13" s="8"/>
      <c r="G13" s="9" t="s">
        <v>30</v>
      </c>
      <c r="L13" s="7"/>
      <c r="M13" s="8"/>
      <c r="N13" s="8"/>
      <c r="O13" s="9" t="s">
        <v>30</v>
      </c>
      <c r="T13" s="7"/>
      <c r="U13" s="8"/>
      <c r="V13" s="8"/>
      <c r="W13" s="9" t="s">
        <v>30</v>
      </c>
      <c r="AB13" s="7"/>
      <c r="AC13" s="8"/>
      <c r="AD13" s="8"/>
      <c r="AE13" s="9" t="s">
        <v>30</v>
      </c>
      <c r="AJ13" s="7"/>
      <c r="AK13" s="8"/>
      <c r="AL13" s="8"/>
      <c r="AM13" s="9" t="s">
        <v>30</v>
      </c>
      <c r="AR13" s="7"/>
      <c r="AS13" s="8"/>
      <c r="AT13" s="8"/>
      <c r="AU13" s="9" t="s">
        <v>30</v>
      </c>
    </row>
    <row r="14" spans="1:48" ht="14.4" customHeight="1" x14ac:dyDescent="0.3">
      <c r="D14" s="7"/>
      <c r="E14" s="8"/>
      <c r="F14" s="8"/>
      <c r="G14" s="9">
        <f>G12-G10</f>
        <v>2</v>
      </c>
      <c r="L14" s="7"/>
      <c r="M14" s="8"/>
      <c r="N14" s="8"/>
      <c r="O14" s="9">
        <f>O12-O10</f>
        <v>2</v>
      </c>
      <c r="T14" s="7"/>
      <c r="U14" s="8"/>
      <c r="V14" s="8"/>
      <c r="W14" s="9">
        <f>W12-W10</f>
        <v>2</v>
      </c>
      <c r="AB14" s="7"/>
      <c r="AC14" s="8"/>
      <c r="AD14" s="8"/>
      <c r="AE14" s="9">
        <f>AE12-AE10</f>
        <v>3</v>
      </c>
      <c r="AJ14" s="7"/>
      <c r="AK14" s="8"/>
      <c r="AL14" s="8"/>
      <c r="AM14" s="9">
        <f>AM12-AM10</f>
        <v>4</v>
      </c>
      <c r="AR14" s="7"/>
      <c r="AS14" s="8"/>
      <c r="AT14" s="8"/>
      <c r="AU14" s="9">
        <f>AU12-AU10</f>
        <v>3</v>
      </c>
    </row>
    <row r="15" spans="1:48" ht="14.4" customHeight="1" thickBot="1" x14ac:dyDescent="0.35">
      <c r="D15" s="10"/>
      <c r="E15" s="11"/>
      <c r="F15" s="11"/>
      <c r="G15" s="12"/>
      <c r="L15" s="10"/>
      <c r="M15" s="11"/>
      <c r="N15" s="11"/>
      <c r="O15" s="12"/>
      <c r="T15" s="10"/>
      <c r="U15" s="11"/>
      <c r="V15" s="11"/>
      <c r="W15" s="12"/>
      <c r="AB15" s="10"/>
      <c r="AC15" s="11"/>
      <c r="AD15" s="11"/>
      <c r="AE15" s="12"/>
      <c r="AJ15" s="10"/>
      <c r="AK15" s="11"/>
      <c r="AL15" s="11"/>
      <c r="AM15" s="12"/>
      <c r="AR15" s="10"/>
      <c r="AS15" s="11"/>
      <c r="AT15" s="11"/>
      <c r="AU15" s="12"/>
    </row>
    <row r="16" spans="1:48" ht="14.4" customHeight="1" x14ac:dyDescent="0.3"/>
    <row r="17" spans="2:45" ht="14.4" customHeight="1" x14ac:dyDescent="0.3"/>
    <row r="18" spans="2:45" ht="14.4" customHeight="1" x14ac:dyDescent="0.3">
      <c r="B18" t="s">
        <v>1</v>
      </c>
      <c r="E18" t="s">
        <v>1</v>
      </c>
      <c r="J18" t="s">
        <v>1</v>
      </c>
      <c r="M18" t="s">
        <v>1</v>
      </c>
      <c r="R18" t="s">
        <v>1</v>
      </c>
      <c r="U18" t="s">
        <v>1</v>
      </c>
      <c r="Z18" t="s">
        <v>1</v>
      </c>
      <c r="AC18" t="s">
        <v>1</v>
      </c>
      <c r="AH18" t="s">
        <v>1</v>
      </c>
      <c r="AK18" t="s">
        <v>1</v>
      </c>
      <c r="AP18" t="s">
        <v>1</v>
      </c>
      <c r="AS18" t="s">
        <v>1</v>
      </c>
    </row>
    <row r="19" spans="2:45" ht="14.4" customHeight="1" x14ac:dyDescent="0.3">
      <c r="B19">
        <f>AVERAGE(B2:B15)</f>
        <v>-0.27272727272727271</v>
      </c>
      <c r="E19">
        <f>AVERAGE(E2:E15)</f>
        <v>-0.27272727272727271</v>
      </c>
      <c r="J19">
        <f>AVERAGE(J2:J15)</f>
        <v>0.54545454545454541</v>
      </c>
      <c r="M19">
        <f>AVERAGE(M2:M15)</f>
        <v>-0.45454545454545453</v>
      </c>
      <c r="R19">
        <f>AVERAGE(R2:R15)</f>
        <v>-0.75</v>
      </c>
      <c r="U19">
        <f>AVERAGE(U2:U15)</f>
        <v>0.25</v>
      </c>
      <c r="Z19">
        <f>AVERAGE(Z2:Z15)</f>
        <v>0.25</v>
      </c>
      <c r="AC19">
        <f>AVERAGE(AC2:AC15)</f>
        <v>0.25</v>
      </c>
      <c r="AH19">
        <f>AVERAGE(AH2:AH15)</f>
        <v>0.875</v>
      </c>
      <c r="AK19">
        <f>AVERAGE(AK2:AK15)</f>
        <v>-0.125</v>
      </c>
      <c r="AP19">
        <f>AVERAGE(AP2:AP15)</f>
        <v>0.75</v>
      </c>
      <c r="AS19">
        <f>AVERAGE(AS2:AS15)</f>
        <v>-0.25</v>
      </c>
    </row>
    <row r="21" spans="2:45" x14ac:dyDescent="0.3">
      <c r="B21" t="s">
        <v>2</v>
      </c>
      <c r="E21" t="s">
        <v>2</v>
      </c>
      <c r="J21" t="s">
        <v>2</v>
      </c>
      <c r="M21" t="s">
        <v>2</v>
      </c>
      <c r="R21" t="s">
        <v>2</v>
      </c>
      <c r="U21" t="s">
        <v>2</v>
      </c>
      <c r="Z21" t="s">
        <v>2</v>
      </c>
      <c r="AC21" t="s">
        <v>2</v>
      </c>
      <c r="AH21" t="s">
        <v>2</v>
      </c>
      <c r="AK21" t="s">
        <v>2</v>
      </c>
      <c r="AP21" t="s">
        <v>2</v>
      </c>
      <c r="AS21" t="s">
        <v>2</v>
      </c>
    </row>
    <row r="22" spans="2:45" x14ac:dyDescent="0.3">
      <c r="B22">
        <f>AVERAGE(B2:B15)</f>
        <v>-0.27272727272727271</v>
      </c>
      <c r="E22">
        <f>AVERAGE(E2:E15)</f>
        <v>-0.27272727272727271</v>
      </c>
      <c r="J22">
        <f>AVERAGE(J2:J15)</f>
        <v>0.54545454545454541</v>
      </c>
      <c r="M22">
        <f>AVERAGE(M2:M15)</f>
        <v>-0.45454545454545453</v>
      </c>
      <c r="R22">
        <f>AVERAGE(R2:R15)</f>
        <v>-0.75</v>
      </c>
      <c r="U22">
        <f>AVERAGE(U2:U15)</f>
        <v>0.25</v>
      </c>
      <c r="Z22">
        <f>AVERAGE(Z2:Z8,Z10:Z15)</f>
        <v>0.25</v>
      </c>
      <c r="AC22">
        <f>AVERAGE(AC2:AC8,AC10:AC15)</f>
        <v>0.25</v>
      </c>
      <c r="AH22">
        <f>AVERAGE(AH2:AH15)</f>
        <v>0.875</v>
      </c>
      <c r="AK22">
        <f>AVERAGE(AK2:AK15)</f>
        <v>-0.125</v>
      </c>
      <c r="AP22">
        <f>AVERAGE(AP2:AP15)</f>
        <v>0.75</v>
      </c>
      <c r="AS22">
        <f>AVERAGE(AS2:AS15)</f>
        <v>-0.25</v>
      </c>
    </row>
  </sheetData>
  <sheetProtection algorithmName="SHA-512" hashValue="pQ+q/AqUD8iJpMb2hs1PMkIW07vMjaqmHRS3hIUdcZNIXCzKX2IbSn6EnUZS9aMraGe/epFbAaeQI8IVdaAqxw==" saltValue="qAiira8smsgtHZV6VTSNaQ==" spinCount="100000" sheet="1" objects="1" scenarios="1"/>
  <conditionalFormatting sqref="E2:E12">
    <cfRule type="cellIs" dxfId="189" priority="51" operator="lessThan">
      <formula>-3</formula>
    </cfRule>
    <cfRule type="cellIs" dxfId="188" priority="52" operator="greaterThan">
      <formula>3</formula>
    </cfRule>
    <cfRule type="cellIs" dxfId="187" priority="53" operator="equal">
      <formula>-3</formula>
    </cfRule>
    <cfRule type="cellIs" dxfId="186" priority="54" operator="equal">
      <formula>3</formula>
    </cfRule>
    <cfRule type="cellIs" dxfId="185" priority="55" operator="equal">
      <formula>-2</formula>
    </cfRule>
    <cfRule type="cellIs" dxfId="184" priority="56" operator="equal">
      <formula>2</formula>
    </cfRule>
    <cfRule type="cellIs" dxfId="183" priority="57" operator="equal">
      <formula>-1</formula>
    </cfRule>
    <cfRule type="cellIs" dxfId="182" priority="58" operator="equal">
      <formula>1</formula>
    </cfRule>
    <cfRule type="cellIs" dxfId="181" priority="59" operator="equal">
      <formula>0</formula>
    </cfRule>
    <cfRule type="expression" dxfId="180" priority="60">
      <formula>0</formula>
    </cfRule>
  </conditionalFormatting>
  <conditionalFormatting sqref="M2:M12">
    <cfRule type="cellIs" dxfId="179" priority="41" operator="lessThan">
      <formula>-3</formula>
    </cfRule>
    <cfRule type="cellIs" dxfId="178" priority="42" operator="greaterThan">
      <formula>3</formula>
    </cfRule>
    <cfRule type="cellIs" dxfId="177" priority="43" operator="equal">
      <formula>-3</formula>
    </cfRule>
    <cfRule type="cellIs" dxfId="176" priority="44" operator="equal">
      <formula>3</formula>
    </cfRule>
    <cfRule type="cellIs" dxfId="175" priority="45" operator="equal">
      <formula>-2</formula>
    </cfRule>
    <cfRule type="cellIs" dxfId="174" priority="46" operator="equal">
      <formula>2</formula>
    </cfRule>
    <cfRule type="cellIs" dxfId="173" priority="47" operator="equal">
      <formula>-1</formula>
    </cfRule>
    <cfRule type="cellIs" dxfId="172" priority="48" operator="equal">
      <formula>1</formula>
    </cfRule>
    <cfRule type="cellIs" dxfId="171" priority="49" operator="equal">
      <formula>0</formula>
    </cfRule>
    <cfRule type="expression" dxfId="170" priority="50">
      <formula>0</formula>
    </cfRule>
  </conditionalFormatting>
  <conditionalFormatting sqref="AC2:AC5">
    <cfRule type="cellIs" dxfId="169" priority="31" operator="lessThan">
      <formula>-3</formula>
    </cfRule>
    <cfRule type="cellIs" dxfId="168" priority="32" operator="greaterThan">
      <formula>3</formula>
    </cfRule>
    <cfRule type="cellIs" dxfId="167" priority="33" operator="equal">
      <formula>-3</formula>
    </cfRule>
    <cfRule type="cellIs" dxfId="166" priority="34" operator="equal">
      <formula>3</formula>
    </cfRule>
    <cfRule type="cellIs" dxfId="165" priority="35" operator="equal">
      <formula>-2</formula>
    </cfRule>
    <cfRule type="cellIs" dxfId="164" priority="36" operator="equal">
      <formula>2</formula>
    </cfRule>
    <cfRule type="cellIs" dxfId="163" priority="37" operator="equal">
      <formula>-1</formula>
    </cfRule>
    <cfRule type="cellIs" dxfId="162" priority="38" operator="equal">
      <formula>1</formula>
    </cfRule>
    <cfRule type="cellIs" dxfId="161" priority="39" operator="equal">
      <formula>0</formula>
    </cfRule>
    <cfRule type="expression" dxfId="160" priority="40">
      <formula>0</formula>
    </cfRule>
  </conditionalFormatting>
  <conditionalFormatting sqref="AK2:AK9">
    <cfRule type="cellIs" dxfId="159" priority="21" operator="lessThan">
      <formula>-3</formula>
    </cfRule>
    <cfRule type="cellIs" dxfId="158" priority="22" operator="greaterThan">
      <formula>3</formula>
    </cfRule>
    <cfRule type="cellIs" dxfId="157" priority="23" operator="equal">
      <formula>-3</formula>
    </cfRule>
    <cfRule type="cellIs" dxfId="156" priority="24" operator="equal">
      <formula>3</formula>
    </cfRule>
    <cfRule type="cellIs" dxfId="155" priority="25" operator="equal">
      <formula>-2</formula>
    </cfRule>
    <cfRule type="cellIs" dxfId="154" priority="26" operator="equal">
      <formula>2</formula>
    </cfRule>
    <cfRule type="cellIs" dxfId="153" priority="27" operator="equal">
      <formula>-1</formula>
    </cfRule>
    <cfRule type="cellIs" dxfId="152" priority="28" operator="equal">
      <formula>1</formula>
    </cfRule>
    <cfRule type="cellIs" dxfId="151" priority="29" operator="equal">
      <formula>0</formula>
    </cfRule>
    <cfRule type="expression" dxfId="150" priority="30">
      <formula>0</formula>
    </cfRule>
  </conditionalFormatting>
  <conditionalFormatting sqref="AS2:AS5">
    <cfRule type="cellIs" dxfId="149" priority="11" operator="lessThan">
      <formula>-3</formula>
    </cfRule>
    <cfRule type="cellIs" dxfId="148" priority="12" operator="greaterThan">
      <formula>3</formula>
    </cfRule>
    <cfRule type="cellIs" dxfId="147" priority="13" operator="equal">
      <formula>-3</formula>
    </cfRule>
    <cfRule type="cellIs" dxfId="146" priority="14" operator="equal">
      <formula>3</formula>
    </cfRule>
    <cfRule type="cellIs" dxfId="145" priority="15" operator="equal">
      <formula>-2</formula>
    </cfRule>
    <cfRule type="cellIs" dxfId="144" priority="16" operator="equal">
      <formula>2</formula>
    </cfRule>
    <cfRule type="cellIs" dxfId="143" priority="17" operator="equal">
      <formula>-1</formula>
    </cfRule>
    <cfRule type="cellIs" dxfId="142" priority="18" operator="equal">
      <formula>1</formula>
    </cfRule>
    <cfRule type="cellIs" dxfId="141" priority="19" operator="equal">
      <formula>0</formula>
    </cfRule>
    <cfRule type="expression" dxfId="140" priority="20">
      <formula>0</formula>
    </cfRule>
  </conditionalFormatting>
  <conditionalFormatting sqref="U2:U9">
    <cfRule type="cellIs" dxfId="139" priority="1" operator="lessThan">
      <formula>-3</formula>
    </cfRule>
    <cfRule type="cellIs" dxfId="138" priority="2" operator="greaterThan">
      <formula>3</formula>
    </cfRule>
    <cfRule type="cellIs" dxfId="137" priority="3" operator="equal">
      <formula>-3</formula>
    </cfRule>
    <cfRule type="cellIs" dxfId="136" priority="4" operator="equal">
      <formula>3</formula>
    </cfRule>
    <cfRule type="cellIs" dxfId="135" priority="5" operator="equal">
      <formula>-2</formula>
    </cfRule>
    <cfRule type="cellIs" dxfId="134" priority="6" operator="equal">
      <formula>2</formula>
    </cfRule>
    <cfRule type="cellIs" dxfId="133" priority="7" operator="equal">
      <formula>-1</formula>
    </cfRule>
    <cfRule type="cellIs" dxfId="132" priority="8" operator="equal">
      <formula>1</formula>
    </cfRule>
    <cfRule type="cellIs" dxfId="131" priority="9" operator="equal">
      <formula>0</formula>
    </cfRule>
    <cfRule type="expression" dxfId="130" priority="10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F7423-D24C-4948-BDB1-B88962E4B2BB}">
  <dimension ref="A1:P22"/>
  <sheetViews>
    <sheetView zoomScaleNormal="100" workbookViewId="0"/>
  </sheetViews>
  <sheetFormatPr baseColWidth="10" defaultRowHeight="14.4" x14ac:dyDescent="0.3"/>
  <cols>
    <col min="4" max="4" width="11.5546875" customWidth="1"/>
    <col min="8" max="8" width="11.5546875" style="2"/>
    <col min="16" max="16" width="11.5546875" style="2"/>
  </cols>
  <sheetData>
    <row r="1" spans="1:16" x14ac:dyDescent="0.3">
      <c r="B1" t="s">
        <v>0</v>
      </c>
      <c r="D1" s="4"/>
      <c r="E1" s="5" t="s">
        <v>3</v>
      </c>
      <c r="F1" s="5"/>
      <c r="G1" s="6"/>
      <c r="J1" t="s">
        <v>0</v>
      </c>
      <c r="L1" s="4"/>
      <c r="M1" s="5" t="s">
        <v>3</v>
      </c>
      <c r="N1" s="5"/>
      <c r="O1" s="6"/>
    </row>
    <row r="2" spans="1:16" s="1" customFormat="1" x14ac:dyDescent="0.3">
      <c r="A2" s="1" t="s">
        <v>14</v>
      </c>
      <c r="B2" s="1">
        <v>0</v>
      </c>
      <c r="D2" s="7" t="str">
        <f>A2</f>
        <v>Player AAA</v>
      </c>
      <c r="E2" s="8">
        <f>B2-ROUND($B$22,0)</f>
        <v>0</v>
      </c>
      <c r="F2" s="8"/>
      <c r="G2" s="9"/>
      <c r="H2" s="2"/>
      <c r="I2" t="s">
        <v>14</v>
      </c>
      <c r="J2" s="1">
        <v>0</v>
      </c>
      <c r="L2" s="7" t="str">
        <f>I2</f>
        <v>Player AAA</v>
      </c>
      <c r="M2" s="8">
        <f>J2-ROUND($J$22,0)</f>
        <v>0</v>
      </c>
      <c r="N2" s="8"/>
      <c r="O2" s="9"/>
      <c r="P2" s="2"/>
    </row>
    <row r="3" spans="1:16" x14ac:dyDescent="0.3">
      <c r="A3" t="s">
        <v>15</v>
      </c>
      <c r="B3">
        <v>0</v>
      </c>
      <c r="D3" s="7" t="str">
        <f t="shared" ref="D3:D11" si="0">A3</f>
        <v>Player BBB</v>
      </c>
      <c r="E3" s="8">
        <f t="shared" ref="E3:E11" si="1">B3-ROUND($B$22,0)</f>
        <v>0</v>
      </c>
      <c r="F3" s="8"/>
      <c r="G3" s="9" t="s">
        <v>103</v>
      </c>
      <c r="I3" t="s">
        <v>24</v>
      </c>
      <c r="J3">
        <v>-1</v>
      </c>
      <c r="L3" s="7" t="str">
        <f t="shared" ref="L3:L9" si="2">I3</f>
        <v>Player KKK</v>
      </c>
      <c r="M3" s="8">
        <f t="shared" ref="M3:M9" si="3">J3-ROUND($J$22,0)</f>
        <v>-1</v>
      </c>
      <c r="N3" s="8"/>
      <c r="O3" s="9" t="s">
        <v>103</v>
      </c>
    </row>
    <row r="4" spans="1:16" x14ac:dyDescent="0.3">
      <c r="A4" t="s">
        <v>16</v>
      </c>
      <c r="B4">
        <v>-1</v>
      </c>
      <c r="D4" s="7" t="str">
        <f t="shared" si="0"/>
        <v>Player CCC</v>
      </c>
      <c r="E4" s="8">
        <f t="shared" si="1"/>
        <v>-1</v>
      </c>
      <c r="F4" s="8"/>
      <c r="G4" s="9">
        <f>COUNTA(A2:A15)</f>
        <v>10</v>
      </c>
      <c r="I4" t="s">
        <v>17</v>
      </c>
      <c r="J4">
        <v>0</v>
      </c>
      <c r="L4" s="7" t="str">
        <f t="shared" si="2"/>
        <v>Player DDD</v>
      </c>
      <c r="M4" s="8">
        <f t="shared" si="3"/>
        <v>0</v>
      </c>
      <c r="N4" s="8"/>
      <c r="O4" s="9">
        <f>COUNTA(I2:I15)</f>
        <v>8</v>
      </c>
    </row>
    <row r="5" spans="1:16" x14ac:dyDescent="0.3">
      <c r="A5" t="s">
        <v>17</v>
      </c>
      <c r="B5">
        <v>-1</v>
      </c>
      <c r="D5" s="7" t="str">
        <f t="shared" si="0"/>
        <v>Player DDD</v>
      </c>
      <c r="E5" s="8">
        <f t="shared" si="1"/>
        <v>-1</v>
      </c>
      <c r="F5" s="8"/>
      <c r="G5" s="9" t="s">
        <v>100</v>
      </c>
      <c r="I5" t="s">
        <v>15</v>
      </c>
      <c r="J5">
        <v>1</v>
      </c>
      <c r="L5" s="7" t="str">
        <f t="shared" si="2"/>
        <v>Player BBB</v>
      </c>
      <c r="M5" s="8">
        <f t="shared" si="3"/>
        <v>1</v>
      </c>
      <c r="N5" s="8"/>
      <c r="O5" s="9" t="s">
        <v>100</v>
      </c>
    </row>
    <row r="6" spans="1:16" x14ac:dyDescent="0.3">
      <c r="A6" t="s">
        <v>18</v>
      </c>
      <c r="B6">
        <v>-1</v>
      </c>
      <c r="D6" s="7" t="str">
        <f t="shared" si="0"/>
        <v>Player EEE</v>
      </c>
      <c r="E6" s="8">
        <f t="shared" si="1"/>
        <v>-1</v>
      </c>
      <c r="F6" s="8"/>
      <c r="G6" s="9">
        <f>COUNTIF(E2:E15,"&lt;=3")-COUNTIF(E2:E15,"&lt;-3")</f>
        <v>10</v>
      </c>
      <c r="I6" t="s">
        <v>22</v>
      </c>
      <c r="J6">
        <v>0</v>
      </c>
      <c r="L6" s="7" t="str">
        <f t="shared" si="2"/>
        <v>Player III</v>
      </c>
      <c r="M6" s="8">
        <f t="shared" si="3"/>
        <v>0</v>
      </c>
      <c r="N6" s="8"/>
      <c r="O6" s="9">
        <f>COUNTIF(M2:M15,"&lt;=3")-COUNTIF(M2:M15,"&lt;-3")</f>
        <v>6</v>
      </c>
    </row>
    <row r="7" spans="1:16" x14ac:dyDescent="0.3">
      <c r="A7" t="s">
        <v>19</v>
      </c>
      <c r="B7">
        <v>-2</v>
      </c>
      <c r="D7" s="7" t="str">
        <f t="shared" si="0"/>
        <v>Player FFF</v>
      </c>
      <c r="E7" s="8">
        <f t="shared" si="1"/>
        <v>-2</v>
      </c>
      <c r="F7" s="8"/>
      <c r="G7" s="9" t="s">
        <v>99</v>
      </c>
      <c r="I7" t="s">
        <v>21</v>
      </c>
      <c r="J7">
        <v>7</v>
      </c>
      <c r="L7" s="7" t="str">
        <f t="shared" si="2"/>
        <v>Player HHH</v>
      </c>
      <c r="M7" s="8">
        <f t="shared" si="3"/>
        <v>7</v>
      </c>
      <c r="N7" s="8"/>
      <c r="O7" s="9" t="s">
        <v>99</v>
      </c>
    </row>
    <row r="8" spans="1:16" x14ac:dyDescent="0.3">
      <c r="A8" t="s">
        <v>20</v>
      </c>
      <c r="B8">
        <v>1</v>
      </c>
      <c r="D8" s="7" t="str">
        <f t="shared" si="0"/>
        <v>Player GGG</v>
      </c>
      <c r="E8" s="8">
        <f t="shared" si="1"/>
        <v>1</v>
      </c>
      <c r="F8" s="8"/>
      <c r="G8" s="9">
        <f>COUNTIF(E2:E15,"&lt;=1")-COUNTIF(E2:E15,"&lt;-1")</f>
        <v>9</v>
      </c>
      <c r="I8" t="s">
        <v>19</v>
      </c>
      <c r="J8">
        <v>-2</v>
      </c>
      <c r="L8" s="7" t="str">
        <f t="shared" si="2"/>
        <v>Player FFF</v>
      </c>
      <c r="M8" s="8">
        <f t="shared" si="3"/>
        <v>-2</v>
      </c>
      <c r="N8" s="8"/>
      <c r="O8" s="9">
        <f>COUNTIF(M2:M15,"&lt;=1")-COUNTIF(M2:M15,"&lt;-1")</f>
        <v>5</v>
      </c>
    </row>
    <row r="9" spans="1:16" x14ac:dyDescent="0.3">
      <c r="A9" t="s">
        <v>21</v>
      </c>
      <c r="B9">
        <v>1</v>
      </c>
      <c r="D9" s="7" t="str">
        <f t="shared" si="0"/>
        <v>Player HHH</v>
      </c>
      <c r="E9" s="8">
        <f t="shared" si="1"/>
        <v>1</v>
      </c>
      <c r="F9" s="8"/>
      <c r="G9" s="9" t="s">
        <v>28</v>
      </c>
      <c r="I9" t="s">
        <v>23</v>
      </c>
      <c r="J9">
        <v>4</v>
      </c>
      <c r="L9" s="7" t="str">
        <f t="shared" si="2"/>
        <v>Player JJJ</v>
      </c>
      <c r="M9" s="8">
        <f t="shared" si="3"/>
        <v>4</v>
      </c>
      <c r="N9" s="8"/>
      <c r="O9" s="9" t="s">
        <v>28</v>
      </c>
    </row>
    <row r="10" spans="1:16" ht="14.4" customHeight="1" x14ac:dyDescent="0.3">
      <c r="A10" t="s">
        <v>22</v>
      </c>
      <c r="B10">
        <v>-1</v>
      </c>
      <c r="D10" s="7" t="str">
        <f t="shared" si="0"/>
        <v>Player III</v>
      </c>
      <c r="E10" s="8">
        <f t="shared" si="1"/>
        <v>-1</v>
      </c>
      <c r="F10" s="8"/>
      <c r="G10" s="9">
        <f t="array" ref="G10">MIN(IF(E2:E15&gt;=-3,E2:E15))</f>
        <v>-2</v>
      </c>
      <c r="L10" s="7"/>
      <c r="M10" s="8"/>
      <c r="N10" s="8"/>
      <c r="O10" s="9">
        <f t="array" ref="O10">MIN(IF(M2:M15&gt;=-3,M2:M15))</f>
        <v>-2</v>
      </c>
    </row>
    <row r="11" spans="1:16" ht="14.4" customHeight="1" x14ac:dyDescent="0.3">
      <c r="A11" t="s">
        <v>23</v>
      </c>
      <c r="B11">
        <v>0</v>
      </c>
      <c r="D11" s="7" t="str">
        <f t="shared" si="0"/>
        <v>Player JJJ</v>
      </c>
      <c r="E11" s="8">
        <f t="shared" si="1"/>
        <v>0</v>
      </c>
      <c r="F11" s="8"/>
      <c r="G11" s="9" t="s">
        <v>29</v>
      </c>
      <c r="L11" s="7"/>
      <c r="M11" s="8"/>
      <c r="N11" s="8"/>
      <c r="O11" s="9" t="s">
        <v>29</v>
      </c>
    </row>
    <row r="12" spans="1:16" ht="14.4" customHeight="1" x14ac:dyDescent="0.3">
      <c r="D12" s="7"/>
      <c r="E12" s="8"/>
      <c r="F12" s="8"/>
      <c r="G12" s="9">
        <f t="array" ref="G12">MAX(IF(E2:E15&lt;=3,E2:E15))</f>
        <v>1</v>
      </c>
      <c r="L12" s="7"/>
      <c r="M12" s="8"/>
      <c r="N12" s="8"/>
      <c r="O12" s="9">
        <f t="array" ref="O12">MAX(IF(M2:M15&lt;=3,M2:M15))</f>
        <v>1</v>
      </c>
    </row>
    <row r="13" spans="1:16" ht="14.4" customHeight="1" x14ac:dyDescent="0.3">
      <c r="D13" s="7"/>
      <c r="E13" s="8"/>
      <c r="F13" s="8"/>
      <c r="G13" s="9" t="s">
        <v>30</v>
      </c>
      <c r="L13" s="7"/>
      <c r="M13" s="8"/>
      <c r="N13" s="8"/>
      <c r="O13" s="9" t="s">
        <v>30</v>
      </c>
    </row>
    <row r="14" spans="1:16" ht="14.4" customHeight="1" x14ac:dyDescent="0.3">
      <c r="D14" s="7"/>
      <c r="E14" s="8"/>
      <c r="F14" s="8"/>
      <c r="G14" s="9">
        <f>G12-G10</f>
        <v>3</v>
      </c>
      <c r="L14" s="7"/>
      <c r="M14" s="8"/>
      <c r="N14" s="8"/>
      <c r="O14" s="9">
        <f>O12-O10</f>
        <v>3</v>
      </c>
    </row>
    <row r="15" spans="1:16" ht="14.4" customHeight="1" thickBot="1" x14ac:dyDescent="0.35">
      <c r="D15" s="10"/>
      <c r="E15" s="11"/>
      <c r="F15" s="11"/>
      <c r="G15" s="12"/>
      <c r="L15" s="10"/>
      <c r="M15" s="11"/>
      <c r="N15" s="11"/>
      <c r="O15" s="12"/>
    </row>
    <row r="16" spans="1:16" ht="14.4" customHeight="1" x14ac:dyDescent="0.3"/>
    <row r="17" spans="2:13" ht="14.4" customHeight="1" x14ac:dyDescent="0.3"/>
    <row r="18" spans="2:13" ht="14.4" customHeight="1" x14ac:dyDescent="0.3">
      <c r="B18" t="s">
        <v>1</v>
      </c>
      <c r="E18" t="s">
        <v>1</v>
      </c>
      <c r="J18" t="s">
        <v>1</v>
      </c>
      <c r="M18" t="s">
        <v>1</v>
      </c>
    </row>
    <row r="19" spans="2:13" ht="14.4" customHeight="1" x14ac:dyDescent="0.3">
      <c r="B19">
        <f>AVERAGE(B2:B15)</f>
        <v>-0.4</v>
      </c>
      <c r="E19">
        <f>AVERAGE(E2:E15)</f>
        <v>-0.4</v>
      </c>
      <c r="J19">
        <f>AVERAGE(J2:J15)</f>
        <v>1.125</v>
      </c>
      <c r="M19">
        <f>AVERAGE(M2:M15)</f>
        <v>1.125</v>
      </c>
    </row>
    <row r="21" spans="2:13" x14ac:dyDescent="0.3">
      <c r="B21" t="s">
        <v>2</v>
      </c>
      <c r="E21" t="s">
        <v>2</v>
      </c>
      <c r="J21" t="s">
        <v>2</v>
      </c>
      <c r="M21" t="s">
        <v>2</v>
      </c>
    </row>
    <row r="22" spans="2:13" x14ac:dyDescent="0.3">
      <c r="B22">
        <f>AVERAGE(B2:B15)</f>
        <v>-0.4</v>
      </c>
      <c r="E22">
        <f>AVERAGE(E2:E15)</f>
        <v>-0.4</v>
      </c>
      <c r="J22">
        <f>AVERAGE(J2:J6,J8,J10:J15)</f>
        <v>-0.33333333333333331</v>
      </c>
      <c r="M22">
        <f>AVERAGE(M2:M6,M8:M15)</f>
        <v>0.2857142857142857</v>
      </c>
    </row>
  </sheetData>
  <sheetProtection algorithmName="SHA-512" hashValue="3wfHTmrvhYtYBdoo3o0WmXkmtXuFwJkbCfbD0FQ809zEjRfdFWwaxmixiyAbRxvA3h/8GRkNR8Y2EsVIhjy+lA==" saltValue="spIVFoijUudWiL8Ie4yuTA==" spinCount="100000" sheet="1" objects="1" scenarios="1"/>
  <conditionalFormatting sqref="E2:E11">
    <cfRule type="cellIs" dxfId="129" priority="51" operator="lessThan">
      <formula>-3</formula>
    </cfRule>
    <cfRule type="cellIs" dxfId="128" priority="52" operator="greaterThan">
      <formula>3</formula>
    </cfRule>
    <cfRule type="cellIs" dxfId="127" priority="53" operator="equal">
      <formula>-3</formula>
    </cfRule>
    <cfRule type="cellIs" dxfId="126" priority="54" operator="equal">
      <formula>3</formula>
    </cfRule>
    <cfRule type="cellIs" dxfId="125" priority="55" operator="equal">
      <formula>-2</formula>
    </cfRule>
    <cfRule type="cellIs" dxfId="124" priority="56" operator="equal">
      <formula>2</formula>
    </cfRule>
    <cfRule type="cellIs" dxfId="123" priority="57" operator="equal">
      <formula>-1</formula>
    </cfRule>
    <cfRule type="cellIs" dxfId="122" priority="58" operator="equal">
      <formula>1</formula>
    </cfRule>
    <cfRule type="cellIs" dxfId="121" priority="59" operator="equal">
      <formula>0</formula>
    </cfRule>
    <cfRule type="expression" dxfId="120" priority="60">
      <formula>0</formula>
    </cfRule>
  </conditionalFormatting>
  <conditionalFormatting sqref="M2:M9">
    <cfRule type="cellIs" dxfId="119" priority="41" operator="lessThan">
      <formula>-3</formula>
    </cfRule>
    <cfRule type="cellIs" dxfId="118" priority="42" operator="greaterThan">
      <formula>3</formula>
    </cfRule>
    <cfRule type="cellIs" dxfId="117" priority="43" operator="equal">
      <formula>-3</formula>
    </cfRule>
    <cfRule type="cellIs" dxfId="116" priority="44" operator="equal">
      <formula>3</formula>
    </cfRule>
    <cfRule type="cellIs" dxfId="115" priority="45" operator="equal">
      <formula>-2</formula>
    </cfRule>
    <cfRule type="cellIs" dxfId="114" priority="46" operator="equal">
      <formula>2</formula>
    </cfRule>
    <cfRule type="cellIs" dxfId="113" priority="47" operator="equal">
      <formula>-1</formula>
    </cfRule>
    <cfRule type="cellIs" dxfId="112" priority="48" operator="equal">
      <formula>1</formula>
    </cfRule>
    <cfRule type="cellIs" dxfId="111" priority="49" operator="equal">
      <formula>0</formula>
    </cfRule>
    <cfRule type="expression" dxfId="110" priority="50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C43A-C500-4C80-B36E-8E893EC80D19}">
  <dimension ref="A1:AV22"/>
  <sheetViews>
    <sheetView zoomScaleNormal="100" workbookViewId="0"/>
  </sheetViews>
  <sheetFormatPr baseColWidth="10" defaultRowHeight="14.4" x14ac:dyDescent="0.3"/>
  <cols>
    <col min="4" max="4" width="11.5546875" customWidth="1"/>
    <col min="8" max="8" width="11.5546875" style="2"/>
    <col min="16" max="16" width="11.5546875" style="2"/>
    <col min="24" max="24" width="11.5546875" style="2"/>
    <col min="32" max="32" width="11.5546875" style="2"/>
    <col min="40" max="40" width="11.5546875" style="2"/>
    <col min="48" max="48" width="11.5546875" style="2"/>
  </cols>
  <sheetData>
    <row r="1" spans="1:48" x14ac:dyDescent="0.3">
      <c r="B1" t="s">
        <v>0</v>
      </c>
      <c r="D1" s="4"/>
      <c r="E1" s="5" t="s">
        <v>3</v>
      </c>
      <c r="F1" s="5"/>
      <c r="G1" s="6"/>
      <c r="J1" t="s">
        <v>0</v>
      </c>
      <c r="L1" s="4"/>
      <c r="M1" s="5" t="s">
        <v>3</v>
      </c>
      <c r="N1" s="5"/>
      <c r="O1" s="6"/>
      <c r="R1" t="s">
        <v>0</v>
      </c>
      <c r="T1" s="4"/>
      <c r="U1" s="5" t="s">
        <v>3</v>
      </c>
      <c r="V1" s="5"/>
      <c r="W1" s="6"/>
      <c r="Z1" t="s">
        <v>0</v>
      </c>
      <c r="AB1" s="4"/>
      <c r="AC1" s="5" t="s">
        <v>3</v>
      </c>
      <c r="AD1" s="5"/>
      <c r="AE1" s="6"/>
      <c r="AH1" t="s">
        <v>0</v>
      </c>
      <c r="AJ1" s="4"/>
      <c r="AK1" s="5" t="s">
        <v>3</v>
      </c>
      <c r="AL1" s="5"/>
      <c r="AM1" s="6"/>
      <c r="AP1" t="s">
        <v>0</v>
      </c>
      <c r="AR1" s="4"/>
      <c r="AS1" s="5" t="s">
        <v>3</v>
      </c>
      <c r="AT1" s="5"/>
      <c r="AU1" s="6"/>
    </row>
    <row r="2" spans="1:48" s="1" customFormat="1" x14ac:dyDescent="0.3">
      <c r="A2" s="1" t="s">
        <v>14</v>
      </c>
      <c r="B2" s="1">
        <v>0</v>
      </c>
      <c r="D2" s="7" t="str">
        <f>A2</f>
        <v>Player AAA</v>
      </c>
      <c r="E2" s="8">
        <f>B2-ROUND($B$22,0)</f>
        <v>-1</v>
      </c>
      <c r="F2" s="8"/>
      <c r="G2" s="9"/>
      <c r="H2" s="2"/>
      <c r="I2" t="s">
        <v>15</v>
      </c>
      <c r="J2" s="1">
        <v>0</v>
      </c>
      <c r="L2" s="7" t="str">
        <f>I2</f>
        <v>Player BBB</v>
      </c>
      <c r="M2" s="8">
        <f>J2-ROUND($J$22,0)</f>
        <v>2</v>
      </c>
      <c r="N2" s="8"/>
      <c r="O2" s="9"/>
      <c r="P2" s="2"/>
      <c r="Q2" t="s">
        <v>20</v>
      </c>
      <c r="R2" s="1">
        <v>0</v>
      </c>
      <c r="T2" s="7" t="str">
        <f>Q2</f>
        <v>Player GGG</v>
      </c>
      <c r="U2" s="8">
        <f>R2-ROUND($R$22,0)</f>
        <v>0</v>
      </c>
      <c r="V2" s="8"/>
      <c r="W2" s="9"/>
      <c r="X2" s="2"/>
      <c r="Y2" s="1" t="s">
        <v>14</v>
      </c>
      <c r="Z2" s="1">
        <v>0</v>
      </c>
      <c r="AB2" s="7" t="str">
        <f>Y2</f>
        <v>Player AAA</v>
      </c>
      <c r="AC2" s="8">
        <f>Z2-ROUND($Z$22,0)</f>
        <v>-1</v>
      </c>
      <c r="AD2" s="8"/>
      <c r="AE2" s="9"/>
      <c r="AF2" s="2"/>
      <c r="AG2" s="1" t="s">
        <v>24</v>
      </c>
      <c r="AH2" s="1">
        <v>0</v>
      </c>
      <c r="AJ2" s="7" t="str">
        <f>AG2</f>
        <v>Player KKK</v>
      </c>
      <c r="AK2" s="8">
        <f>AH2-ROUND($AH$22,0)</f>
        <v>0</v>
      </c>
      <c r="AL2" s="8"/>
      <c r="AM2" s="9"/>
      <c r="AN2" s="2"/>
      <c r="AO2" s="1" t="s">
        <v>14</v>
      </c>
      <c r="AP2" s="1">
        <v>0</v>
      </c>
      <c r="AR2" s="7" t="str">
        <f>AO2</f>
        <v>Player AAA</v>
      </c>
      <c r="AS2" s="8">
        <f>AP2-ROUND($AP$22,0)</f>
        <v>0</v>
      </c>
      <c r="AT2" s="8"/>
      <c r="AU2" s="9"/>
      <c r="AV2" s="2"/>
    </row>
    <row r="3" spans="1:48" x14ac:dyDescent="0.3">
      <c r="A3" t="s">
        <v>15</v>
      </c>
      <c r="B3">
        <v>1</v>
      </c>
      <c r="D3" s="7" t="str">
        <f t="shared" ref="D3:D11" si="0">A3</f>
        <v>Player BBB</v>
      </c>
      <c r="E3" s="8">
        <f t="shared" ref="E3:E11" si="1">B3-ROUND($B$22,0)</f>
        <v>0</v>
      </c>
      <c r="F3" s="8"/>
      <c r="G3" s="9" t="s">
        <v>103</v>
      </c>
      <c r="I3" t="s">
        <v>21</v>
      </c>
      <c r="J3">
        <v>-2</v>
      </c>
      <c r="L3" s="7" t="str">
        <f t="shared" ref="L3:L10" si="2">I3</f>
        <v>Player HHH</v>
      </c>
      <c r="M3" s="8">
        <f t="shared" ref="M3:M10" si="3">J3-ROUND($J$22,0)</f>
        <v>0</v>
      </c>
      <c r="N3" s="8"/>
      <c r="O3" s="9" t="s">
        <v>103</v>
      </c>
      <c r="Q3" t="s">
        <v>24</v>
      </c>
      <c r="R3">
        <v>0</v>
      </c>
      <c r="T3" s="7" t="str">
        <f t="shared" ref="T3:T10" si="4">Q3</f>
        <v>Player KKK</v>
      </c>
      <c r="U3" s="8">
        <f t="shared" ref="U3:U10" si="5">R3-ROUND($R$22,0)</f>
        <v>0</v>
      </c>
      <c r="V3" s="8"/>
      <c r="W3" s="9" t="s">
        <v>103</v>
      </c>
      <c r="Y3" t="s">
        <v>17</v>
      </c>
      <c r="Z3">
        <v>0</v>
      </c>
      <c r="AB3" s="7" t="str">
        <f t="shared" ref="AB3:AB9" si="6">Y3</f>
        <v>Player DDD</v>
      </c>
      <c r="AC3" s="8">
        <f t="shared" ref="AC3:AC9" si="7">Z3-ROUND($Z$22,0)</f>
        <v>-1</v>
      </c>
      <c r="AD3" s="8"/>
      <c r="AE3" s="9" t="s">
        <v>103</v>
      </c>
      <c r="AG3" t="s">
        <v>19</v>
      </c>
      <c r="AH3">
        <v>-2</v>
      </c>
      <c r="AJ3" s="7" t="str">
        <f t="shared" ref="AJ3:AJ8" si="8">AG3</f>
        <v>Player FFF</v>
      </c>
      <c r="AK3" s="8">
        <f t="shared" ref="AK3:AK8" si="9">AH3-ROUND($AH$22,0)</f>
        <v>-2</v>
      </c>
      <c r="AL3" s="8"/>
      <c r="AM3" s="9" t="s">
        <v>103</v>
      </c>
      <c r="AO3" t="s">
        <v>21</v>
      </c>
      <c r="AP3">
        <v>0</v>
      </c>
      <c r="AR3" s="7" t="str">
        <f t="shared" ref="AR3:AR8" si="10">AO3</f>
        <v>Player HHH</v>
      </c>
      <c r="AS3" s="8">
        <f t="shared" ref="AS3:AS8" si="11">AP3-ROUND($AP$22,0)</f>
        <v>0</v>
      </c>
      <c r="AT3" s="8"/>
      <c r="AU3" s="9" t="s">
        <v>103</v>
      </c>
    </row>
    <row r="4" spans="1:48" x14ac:dyDescent="0.3">
      <c r="A4" t="s">
        <v>16</v>
      </c>
      <c r="B4">
        <v>0</v>
      </c>
      <c r="D4" s="7" t="str">
        <f t="shared" si="0"/>
        <v>Player CCC</v>
      </c>
      <c r="E4" s="8">
        <f t="shared" si="1"/>
        <v>-1</v>
      </c>
      <c r="F4" s="8"/>
      <c r="G4" s="9">
        <f>COUNTA(A2:A15)</f>
        <v>10</v>
      </c>
      <c r="I4" t="s">
        <v>20</v>
      </c>
      <c r="J4">
        <v>-2</v>
      </c>
      <c r="L4" s="7" t="str">
        <f t="shared" si="2"/>
        <v>Player GGG</v>
      </c>
      <c r="M4" s="8">
        <f t="shared" si="3"/>
        <v>0</v>
      </c>
      <c r="N4" s="8"/>
      <c r="O4" s="9">
        <f>COUNTA(I2:I15)</f>
        <v>9</v>
      </c>
      <c r="Q4" t="s">
        <v>25</v>
      </c>
      <c r="R4">
        <v>0</v>
      </c>
      <c r="T4" s="7" t="str">
        <f t="shared" si="4"/>
        <v>Player LLL</v>
      </c>
      <c r="U4" s="8">
        <f t="shared" si="5"/>
        <v>0</v>
      </c>
      <c r="V4" s="8"/>
      <c r="W4" s="9">
        <f>COUNTA(Q2:Q15)</f>
        <v>9</v>
      </c>
      <c r="Y4" t="s">
        <v>24</v>
      </c>
      <c r="Z4">
        <v>0</v>
      </c>
      <c r="AB4" s="7" t="str">
        <f t="shared" si="6"/>
        <v>Player KKK</v>
      </c>
      <c r="AC4" s="8">
        <f t="shared" si="7"/>
        <v>-1</v>
      </c>
      <c r="AD4" s="8"/>
      <c r="AE4" s="9">
        <f>COUNTA(Y2:Y15)</f>
        <v>8</v>
      </c>
      <c r="AG4" t="s">
        <v>14</v>
      </c>
      <c r="AH4">
        <v>0</v>
      </c>
      <c r="AJ4" s="7" t="str">
        <f t="shared" si="8"/>
        <v>Player AAA</v>
      </c>
      <c r="AK4" s="8">
        <f t="shared" si="9"/>
        <v>0</v>
      </c>
      <c r="AL4" s="8"/>
      <c r="AM4" s="9">
        <f>COUNTA(AG2:AG15)</f>
        <v>7</v>
      </c>
      <c r="AO4" t="s">
        <v>23</v>
      </c>
      <c r="AP4">
        <v>0</v>
      </c>
      <c r="AR4" s="7" t="str">
        <f t="shared" si="10"/>
        <v>Player JJJ</v>
      </c>
      <c r="AS4" s="8">
        <f t="shared" si="11"/>
        <v>0</v>
      </c>
      <c r="AT4" s="8"/>
      <c r="AU4" s="9">
        <f>COUNTA(AO2:AO15)</f>
        <v>7</v>
      </c>
    </row>
    <row r="5" spans="1:48" x14ac:dyDescent="0.3">
      <c r="A5" t="s">
        <v>17</v>
      </c>
      <c r="B5">
        <v>1</v>
      </c>
      <c r="D5" s="7" t="str">
        <f t="shared" si="0"/>
        <v>Player DDD</v>
      </c>
      <c r="E5" s="8">
        <f t="shared" si="1"/>
        <v>0</v>
      </c>
      <c r="F5" s="8"/>
      <c r="G5" s="9" t="s">
        <v>100</v>
      </c>
      <c r="I5" t="s">
        <v>17</v>
      </c>
      <c r="J5">
        <v>-2</v>
      </c>
      <c r="L5" s="7" t="str">
        <f t="shared" si="2"/>
        <v>Player DDD</v>
      </c>
      <c r="M5" s="8">
        <f t="shared" si="3"/>
        <v>0</v>
      </c>
      <c r="N5" s="8"/>
      <c r="O5" s="9" t="s">
        <v>100</v>
      </c>
      <c r="Q5" t="s">
        <v>19</v>
      </c>
      <c r="R5">
        <v>-1</v>
      </c>
      <c r="T5" s="7" t="str">
        <f t="shared" si="4"/>
        <v>Player FFF</v>
      </c>
      <c r="U5" s="8">
        <f t="shared" si="5"/>
        <v>-1</v>
      </c>
      <c r="V5" s="8"/>
      <c r="W5" s="9" t="s">
        <v>100</v>
      </c>
      <c r="Y5" t="s">
        <v>23</v>
      </c>
      <c r="Z5">
        <v>0</v>
      </c>
      <c r="AB5" s="7" t="str">
        <f t="shared" si="6"/>
        <v>Player JJJ</v>
      </c>
      <c r="AC5" s="8">
        <f t="shared" si="7"/>
        <v>-1</v>
      </c>
      <c r="AD5" s="8"/>
      <c r="AE5" s="9" t="s">
        <v>100</v>
      </c>
      <c r="AG5" t="s">
        <v>17</v>
      </c>
      <c r="AH5">
        <v>0</v>
      </c>
      <c r="AJ5" s="7" t="str">
        <f t="shared" si="8"/>
        <v>Player DDD</v>
      </c>
      <c r="AK5" s="8">
        <f t="shared" si="9"/>
        <v>0</v>
      </c>
      <c r="AL5" s="8"/>
      <c r="AM5" s="9" t="s">
        <v>100</v>
      </c>
      <c r="AO5" t="s">
        <v>18</v>
      </c>
      <c r="AP5">
        <v>1</v>
      </c>
      <c r="AR5" s="7" t="str">
        <f t="shared" si="10"/>
        <v>Player EEE</v>
      </c>
      <c r="AS5" s="8">
        <f t="shared" si="11"/>
        <v>1</v>
      </c>
      <c r="AT5" s="8"/>
      <c r="AU5" s="9" t="s">
        <v>100</v>
      </c>
    </row>
    <row r="6" spans="1:48" x14ac:dyDescent="0.3">
      <c r="A6" t="s">
        <v>18</v>
      </c>
      <c r="B6">
        <v>1</v>
      </c>
      <c r="D6" s="7" t="str">
        <f t="shared" si="0"/>
        <v>Player EEE</v>
      </c>
      <c r="E6" s="8">
        <f t="shared" si="1"/>
        <v>0</v>
      </c>
      <c r="F6" s="8"/>
      <c r="G6" s="9">
        <f>COUNTIF(E2:E15,"&lt;=3")-COUNTIF(E2:E15,"&lt;-3")</f>
        <v>10</v>
      </c>
      <c r="I6" t="s">
        <v>22</v>
      </c>
      <c r="J6">
        <v>-1</v>
      </c>
      <c r="L6" s="7" t="str">
        <f t="shared" si="2"/>
        <v>Player III</v>
      </c>
      <c r="M6" s="8">
        <f t="shared" si="3"/>
        <v>1</v>
      </c>
      <c r="N6" s="8"/>
      <c r="O6" s="9">
        <f>COUNTIF(M2:M15,"&lt;=3")-COUNTIF(M2:M15,"&lt;-3")</f>
        <v>9</v>
      </c>
      <c r="Q6" t="s">
        <v>15</v>
      </c>
      <c r="R6">
        <v>0</v>
      </c>
      <c r="T6" s="7" t="str">
        <f t="shared" si="4"/>
        <v>Player BBB</v>
      </c>
      <c r="U6" s="8">
        <f t="shared" si="5"/>
        <v>0</v>
      </c>
      <c r="V6" s="8"/>
      <c r="W6" s="9">
        <f>COUNTIF(U2:U15,"&lt;=3")-COUNTIF(U2:U15,"&lt;-3")</f>
        <v>9</v>
      </c>
      <c r="Y6" t="s">
        <v>15</v>
      </c>
      <c r="Z6">
        <v>3</v>
      </c>
      <c r="AB6" s="7" t="str">
        <f t="shared" si="6"/>
        <v>Player BBB</v>
      </c>
      <c r="AC6" s="8">
        <f t="shared" si="7"/>
        <v>2</v>
      </c>
      <c r="AD6" s="8"/>
      <c r="AE6" s="9">
        <f>COUNTIF(AC2:AC15,"&lt;=3")-COUNTIF(AC2:AC15,"&lt;-3")</f>
        <v>7</v>
      </c>
      <c r="AG6" t="s">
        <v>18</v>
      </c>
      <c r="AH6">
        <v>0</v>
      </c>
      <c r="AJ6" s="7" t="str">
        <f t="shared" si="8"/>
        <v>Player EEE</v>
      </c>
      <c r="AK6" s="8">
        <f t="shared" si="9"/>
        <v>0</v>
      </c>
      <c r="AL6" s="8"/>
      <c r="AM6" s="9">
        <f>COUNTIF(AK2:AK15,"&lt;=3")-COUNTIF(AK2:AK15,"&lt;-3")</f>
        <v>7</v>
      </c>
      <c r="AO6" t="s">
        <v>22</v>
      </c>
      <c r="AP6">
        <v>1</v>
      </c>
      <c r="AR6" s="7" t="str">
        <f t="shared" si="10"/>
        <v>Player III</v>
      </c>
      <c r="AS6" s="8">
        <f t="shared" si="11"/>
        <v>1</v>
      </c>
      <c r="AT6" s="8"/>
      <c r="AU6" s="9">
        <f>COUNTIF(AS2:AS15,"&lt;=3")-COUNTIF(AS2:AS15,"&lt;-3")</f>
        <v>7</v>
      </c>
    </row>
    <row r="7" spans="1:48" x14ac:dyDescent="0.3">
      <c r="A7" t="s">
        <v>19</v>
      </c>
      <c r="B7">
        <v>3</v>
      </c>
      <c r="D7" s="7" t="str">
        <f t="shared" si="0"/>
        <v>Player FFF</v>
      </c>
      <c r="E7" s="8">
        <f t="shared" si="1"/>
        <v>2</v>
      </c>
      <c r="F7" s="8"/>
      <c r="G7" s="9" t="s">
        <v>99</v>
      </c>
      <c r="I7" t="s">
        <v>19</v>
      </c>
      <c r="J7">
        <v>-5</v>
      </c>
      <c r="L7" s="7" t="str">
        <f t="shared" si="2"/>
        <v>Player FFF</v>
      </c>
      <c r="M7" s="8">
        <f t="shared" si="3"/>
        <v>-3</v>
      </c>
      <c r="N7" s="8"/>
      <c r="O7" s="9" t="s">
        <v>99</v>
      </c>
      <c r="Q7" t="s">
        <v>18</v>
      </c>
      <c r="R7">
        <v>1</v>
      </c>
      <c r="T7" s="7" t="str">
        <f t="shared" si="4"/>
        <v>Player EEE</v>
      </c>
      <c r="U7" s="8">
        <f t="shared" si="5"/>
        <v>1</v>
      </c>
      <c r="V7" s="8"/>
      <c r="W7" s="9" t="s">
        <v>99</v>
      </c>
      <c r="Y7" t="s">
        <v>27</v>
      </c>
      <c r="Z7">
        <v>1</v>
      </c>
      <c r="AB7" s="7" t="str">
        <f t="shared" si="6"/>
        <v>Player NNN</v>
      </c>
      <c r="AC7" s="8">
        <f t="shared" si="7"/>
        <v>0</v>
      </c>
      <c r="AD7" s="8"/>
      <c r="AE7" s="9" t="s">
        <v>99</v>
      </c>
      <c r="AG7" t="s">
        <v>25</v>
      </c>
      <c r="AH7">
        <v>3</v>
      </c>
      <c r="AJ7" s="7" t="str">
        <f t="shared" si="8"/>
        <v>Player LLL</v>
      </c>
      <c r="AK7" s="8">
        <f t="shared" si="9"/>
        <v>3</v>
      </c>
      <c r="AL7" s="8"/>
      <c r="AM7" s="9" t="s">
        <v>99</v>
      </c>
      <c r="AO7" t="s">
        <v>17</v>
      </c>
      <c r="AP7">
        <v>1</v>
      </c>
      <c r="AR7" s="7" t="str">
        <f t="shared" si="10"/>
        <v>Player DDD</v>
      </c>
      <c r="AS7" s="8">
        <f t="shared" si="11"/>
        <v>1</v>
      </c>
      <c r="AT7" s="8"/>
      <c r="AU7" s="9" t="s">
        <v>99</v>
      </c>
    </row>
    <row r="8" spans="1:48" x14ac:dyDescent="0.3">
      <c r="A8" t="s">
        <v>20</v>
      </c>
      <c r="B8">
        <v>1</v>
      </c>
      <c r="D8" s="7" t="str">
        <f t="shared" si="0"/>
        <v>Player GGG</v>
      </c>
      <c r="E8" s="8">
        <f t="shared" si="1"/>
        <v>0</v>
      </c>
      <c r="F8" s="8"/>
      <c r="G8" s="9">
        <f>COUNTIF(E2:E15,"&lt;=1")-COUNTIF(E2:E15,"&lt;-1")</f>
        <v>9</v>
      </c>
      <c r="I8" t="s">
        <v>18</v>
      </c>
      <c r="J8">
        <v>-2</v>
      </c>
      <c r="L8" s="7" t="str">
        <f t="shared" si="2"/>
        <v>Player EEE</v>
      </c>
      <c r="M8" s="8">
        <f t="shared" si="3"/>
        <v>0</v>
      </c>
      <c r="N8" s="8"/>
      <c r="O8" s="9">
        <f>COUNTIF(M2:M15,"&lt;=1")-COUNTIF(M2:M15,"&lt;-1")</f>
        <v>7</v>
      </c>
      <c r="Q8" t="s">
        <v>22</v>
      </c>
      <c r="R8">
        <v>0</v>
      </c>
      <c r="T8" s="7" t="str">
        <f t="shared" si="4"/>
        <v>Player III</v>
      </c>
      <c r="U8" s="8">
        <f t="shared" si="5"/>
        <v>0</v>
      </c>
      <c r="V8" s="8"/>
      <c r="W8" s="9">
        <f>COUNTIF(U2:U15,"&lt;=1")-COUNTIF(U2:U15,"&lt;-1")</f>
        <v>8</v>
      </c>
      <c r="Y8" t="s">
        <v>22</v>
      </c>
      <c r="Z8">
        <v>1</v>
      </c>
      <c r="AB8" s="7" t="str">
        <f t="shared" si="6"/>
        <v>Player III</v>
      </c>
      <c r="AC8" s="8">
        <f t="shared" si="7"/>
        <v>0</v>
      </c>
      <c r="AD8" s="8"/>
      <c r="AE8" s="9">
        <f>COUNTIF(AC2:AC15,"&lt;=1")-COUNTIF(AC2:AC15,"&lt;-1")</f>
        <v>6</v>
      </c>
      <c r="AG8" t="s">
        <v>23</v>
      </c>
      <c r="AH8">
        <v>0</v>
      </c>
      <c r="AJ8" s="7" t="str">
        <f t="shared" si="8"/>
        <v>Player JJJ</v>
      </c>
      <c r="AK8" s="8">
        <f t="shared" si="9"/>
        <v>0</v>
      </c>
      <c r="AL8" s="8"/>
      <c r="AM8" s="9">
        <f>COUNTIF(AK2:AK15,"&lt;=1")-COUNTIF(AK2:AK15,"&lt;-1")</f>
        <v>5</v>
      </c>
      <c r="AO8" t="s">
        <v>19</v>
      </c>
      <c r="AP8">
        <v>0</v>
      </c>
      <c r="AR8" s="7" t="str">
        <f t="shared" si="10"/>
        <v>Player FFF</v>
      </c>
      <c r="AS8" s="8">
        <f t="shared" si="11"/>
        <v>0</v>
      </c>
      <c r="AT8" s="8"/>
      <c r="AU8" s="9">
        <f>COUNTIF(AS2:AS15,"&lt;=1")-COUNTIF(AS2:AS15,"&lt;-1")</f>
        <v>7</v>
      </c>
    </row>
    <row r="9" spans="1:48" x14ac:dyDescent="0.3">
      <c r="A9" t="s">
        <v>21</v>
      </c>
      <c r="B9">
        <v>1</v>
      </c>
      <c r="D9" s="7" t="str">
        <f t="shared" si="0"/>
        <v>Player HHH</v>
      </c>
      <c r="E9" s="8">
        <f t="shared" si="1"/>
        <v>0</v>
      </c>
      <c r="F9" s="8"/>
      <c r="G9" s="9" t="s">
        <v>28</v>
      </c>
      <c r="I9" t="s">
        <v>23</v>
      </c>
      <c r="J9">
        <v>-2</v>
      </c>
      <c r="L9" s="7" t="str">
        <f t="shared" si="2"/>
        <v>Player JJJ</v>
      </c>
      <c r="M9" s="8">
        <f t="shared" si="3"/>
        <v>0</v>
      </c>
      <c r="N9" s="8"/>
      <c r="O9" s="9" t="s">
        <v>28</v>
      </c>
      <c r="Q9" t="s">
        <v>26</v>
      </c>
      <c r="R9">
        <v>3</v>
      </c>
      <c r="T9" s="7" t="str">
        <f t="shared" si="4"/>
        <v>Player MMM</v>
      </c>
      <c r="U9" s="8">
        <f t="shared" si="5"/>
        <v>3</v>
      </c>
      <c r="V9" s="8"/>
      <c r="W9" s="9" t="s">
        <v>28</v>
      </c>
      <c r="Y9" t="s">
        <v>19</v>
      </c>
      <c r="Z9">
        <v>5</v>
      </c>
      <c r="AB9" s="7" t="str">
        <f t="shared" si="6"/>
        <v>Player FFF</v>
      </c>
      <c r="AC9" s="8">
        <f t="shared" si="7"/>
        <v>4</v>
      </c>
      <c r="AD9" s="8"/>
      <c r="AE9" s="9" t="s">
        <v>28</v>
      </c>
      <c r="AJ9" s="7"/>
      <c r="AK9" s="8"/>
      <c r="AL9" s="8"/>
      <c r="AM9" s="9" t="s">
        <v>28</v>
      </c>
      <c r="AR9" s="7"/>
      <c r="AS9" s="8"/>
      <c r="AT9" s="8"/>
      <c r="AU9" s="9" t="s">
        <v>28</v>
      </c>
    </row>
    <row r="10" spans="1:48" ht="14.4" customHeight="1" x14ac:dyDescent="0.3">
      <c r="A10" t="s">
        <v>22</v>
      </c>
      <c r="B10">
        <v>1</v>
      </c>
      <c r="D10" s="7" t="str">
        <f t="shared" si="0"/>
        <v>Player III</v>
      </c>
      <c r="E10" s="8">
        <f t="shared" si="1"/>
        <v>0</v>
      </c>
      <c r="F10" s="8"/>
      <c r="G10" s="9">
        <f t="array" ref="G10">MIN(IF(E2:E15&gt;=-3,E2:E15))</f>
        <v>-1</v>
      </c>
      <c r="I10" t="s">
        <v>24</v>
      </c>
      <c r="J10">
        <v>-2</v>
      </c>
      <c r="L10" s="7" t="str">
        <f t="shared" si="2"/>
        <v>Player KKK</v>
      </c>
      <c r="M10" s="8">
        <f t="shared" si="3"/>
        <v>0</v>
      </c>
      <c r="N10" s="8"/>
      <c r="O10" s="9">
        <f t="array" ref="O10">MIN(IF(M2:M15&gt;=-3,M2:M15))</f>
        <v>-3</v>
      </c>
      <c r="Q10" t="s">
        <v>27</v>
      </c>
      <c r="R10">
        <v>0</v>
      </c>
      <c r="T10" s="7" t="str">
        <f t="shared" si="4"/>
        <v>Player NNN</v>
      </c>
      <c r="U10" s="8">
        <f t="shared" si="5"/>
        <v>0</v>
      </c>
      <c r="V10" s="8"/>
      <c r="W10" s="9">
        <f t="array" ref="W10">MIN(IF(U2:U15&gt;=-3,U2:U15))</f>
        <v>-1</v>
      </c>
      <c r="AB10" s="7"/>
      <c r="AC10" s="8"/>
      <c r="AD10" s="8"/>
      <c r="AE10" s="9">
        <f t="array" ref="AE10">MIN(IF(AC2:AC15&gt;=-3,AC2:AC15))</f>
        <v>-1</v>
      </c>
      <c r="AJ10" s="7"/>
      <c r="AK10" s="8"/>
      <c r="AL10" s="8"/>
      <c r="AM10" s="9">
        <f t="array" ref="AM10">MIN(IF(AK2:AK15&gt;=-3,AK2:AK15))</f>
        <v>-2</v>
      </c>
      <c r="AR10" s="7"/>
      <c r="AS10" s="8"/>
      <c r="AT10" s="8"/>
      <c r="AU10" s="9">
        <f t="array" ref="AU10">MIN(IF(AS2:AS15&gt;=-3,AS2:AS15))</f>
        <v>0</v>
      </c>
    </row>
    <row r="11" spans="1:48" ht="14.4" customHeight="1" x14ac:dyDescent="0.3">
      <c r="A11" t="s">
        <v>23</v>
      </c>
      <c r="B11">
        <v>0</v>
      </c>
      <c r="D11" s="7" t="str">
        <f t="shared" si="0"/>
        <v>Player JJJ</v>
      </c>
      <c r="E11" s="8">
        <f t="shared" si="1"/>
        <v>-1</v>
      </c>
      <c r="F11" s="8"/>
      <c r="G11" s="9" t="s">
        <v>29</v>
      </c>
      <c r="L11" s="7"/>
      <c r="M11" s="8"/>
      <c r="N11" s="8"/>
      <c r="O11" s="9" t="s">
        <v>29</v>
      </c>
      <c r="T11" s="7"/>
      <c r="U11" s="8"/>
      <c r="V11" s="8"/>
      <c r="W11" s="9" t="s">
        <v>29</v>
      </c>
      <c r="AB11" s="7"/>
      <c r="AC11" s="8"/>
      <c r="AD11" s="8"/>
      <c r="AE11" s="9" t="s">
        <v>29</v>
      </c>
      <c r="AJ11" s="7"/>
      <c r="AK11" s="8"/>
      <c r="AL11" s="8"/>
      <c r="AM11" s="9" t="s">
        <v>29</v>
      </c>
      <c r="AR11" s="7"/>
      <c r="AS11" s="8"/>
      <c r="AT11" s="8"/>
      <c r="AU11" s="9" t="s">
        <v>29</v>
      </c>
    </row>
    <row r="12" spans="1:48" ht="14.4" customHeight="1" x14ac:dyDescent="0.3">
      <c r="D12" s="7"/>
      <c r="E12" s="8"/>
      <c r="F12" s="8"/>
      <c r="G12" s="9">
        <f t="array" ref="G12">MAX(IF(E2:E15&lt;=3,E2:E15))</f>
        <v>2</v>
      </c>
      <c r="L12" s="7"/>
      <c r="M12" s="8"/>
      <c r="N12" s="8"/>
      <c r="O12" s="9">
        <f t="array" ref="O12">MAX(IF(M2:M15&lt;=3,M2:M15))</f>
        <v>2</v>
      </c>
      <c r="T12" s="7"/>
      <c r="U12" s="8"/>
      <c r="V12" s="8"/>
      <c r="W12" s="9">
        <f t="array" ref="W12">MAX(IF(U2:U15&lt;=3,U2:U15))</f>
        <v>3</v>
      </c>
      <c r="AB12" s="7"/>
      <c r="AC12" s="8"/>
      <c r="AD12" s="8"/>
      <c r="AE12" s="9">
        <f t="array" ref="AE12">MAX(IF(AC2:AC15&lt;=3,AC2:AC15))</f>
        <v>2</v>
      </c>
      <c r="AJ12" s="7"/>
      <c r="AK12" s="8"/>
      <c r="AL12" s="8"/>
      <c r="AM12" s="9">
        <f t="array" ref="AM12">MAX(IF(AK2:AK15&lt;=3,AK2:AK15))</f>
        <v>3</v>
      </c>
      <c r="AR12" s="7"/>
      <c r="AS12" s="8"/>
      <c r="AT12" s="8"/>
      <c r="AU12" s="9">
        <f t="array" ref="AU12">MAX(IF(AS2:AS15&lt;=3,AS2:AS15))</f>
        <v>1</v>
      </c>
    </row>
    <row r="13" spans="1:48" ht="14.4" customHeight="1" x14ac:dyDescent="0.3">
      <c r="D13" s="7"/>
      <c r="E13" s="8"/>
      <c r="F13" s="8"/>
      <c r="G13" s="9" t="s">
        <v>30</v>
      </c>
      <c r="L13" s="7"/>
      <c r="M13" s="8"/>
      <c r="N13" s="8"/>
      <c r="O13" s="9" t="s">
        <v>30</v>
      </c>
      <c r="T13" s="7"/>
      <c r="U13" s="8"/>
      <c r="V13" s="8"/>
      <c r="W13" s="9" t="s">
        <v>30</v>
      </c>
      <c r="AB13" s="7"/>
      <c r="AC13" s="8"/>
      <c r="AD13" s="8"/>
      <c r="AE13" s="9" t="s">
        <v>30</v>
      </c>
      <c r="AJ13" s="7"/>
      <c r="AK13" s="8"/>
      <c r="AL13" s="8"/>
      <c r="AM13" s="9" t="s">
        <v>30</v>
      </c>
      <c r="AR13" s="7"/>
      <c r="AS13" s="8"/>
      <c r="AT13" s="8"/>
      <c r="AU13" s="9" t="s">
        <v>30</v>
      </c>
    </row>
    <row r="14" spans="1:48" ht="14.4" customHeight="1" x14ac:dyDescent="0.3">
      <c r="D14" s="7"/>
      <c r="E14" s="8"/>
      <c r="F14" s="8"/>
      <c r="G14" s="9">
        <f>G12-G10</f>
        <v>3</v>
      </c>
      <c r="L14" s="7"/>
      <c r="M14" s="8"/>
      <c r="N14" s="8"/>
      <c r="O14" s="9">
        <f>O12-O10</f>
        <v>5</v>
      </c>
      <c r="T14" s="7"/>
      <c r="U14" s="8"/>
      <c r="V14" s="8"/>
      <c r="W14" s="9">
        <f>W12-W10</f>
        <v>4</v>
      </c>
      <c r="AB14" s="7"/>
      <c r="AC14" s="8"/>
      <c r="AD14" s="8"/>
      <c r="AE14" s="9">
        <f>AE12-AE10</f>
        <v>3</v>
      </c>
      <c r="AJ14" s="7"/>
      <c r="AK14" s="8"/>
      <c r="AL14" s="8"/>
      <c r="AM14" s="9">
        <f>AM12-AM10</f>
        <v>5</v>
      </c>
      <c r="AR14" s="7"/>
      <c r="AS14" s="8"/>
      <c r="AT14" s="8"/>
      <c r="AU14" s="9">
        <f>AU12-AU10</f>
        <v>1</v>
      </c>
    </row>
    <row r="15" spans="1:48" ht="14.4" customHeight="1" thickBot="1" x14ac:dyDescent="0.35">
      <c r="D15" s="10"/>
      <c r="E15" s="11"/>
      <c r="F15" s="11"/>
      <c r="G15" s="12"/>
      <c r="L15" s="10"/>
      <c r="M15" s="11"/>
      <c r="N15" s="11"/>
      <c r="O15" s="12"/>
      <c r="T15" s="10"/>
      <c r="U15" s="11"/>
      <c r="V15" s="11"/>
      <c r="W15" s="12"/>
      <c r="AB15" s="10"/>
      <c r="AC15" s="11"/>
      <c r="AD15" s="11"/>
      <c r="AE15" s="12"/>
      <c r="AJ15" s="10"/>
      <c r="AK15" s="11"/>
      <c r="AL15" s="11"/>
      <c r="AM15" s="12"/>
      <c r="AR15" s="10"/>
      <c r="AS15" s="11"/>
      <c r="AT15" s="11"/>
      <c r="AU15" s="12"/>
    </row>
    <row r="16" spans="1:48" ht="14.4" customHeight="1" x14ac:dyDescent="0.3"/>
    <row r="17" spans="2:45" ht="14.4" customHeight="1" x14ac:dyDescent="0.3"/>
    <row r="18" spans="2:45" ht="14.4" customHeight="1" x14ac:dyDescent="0.3">
      <c r="B18" t="s">
        <v>1</v>
      </c>
      <c r="E18" t="s">
        <v>1</v>
      </c>
      <c r="J18" t="s">
        <v>1</v>
      </c>
      <c r="M18" t="s">
        <v>1</v>
      </c>
      <c r="R18" t="s">
        <v>1</v>
      </c>
      <c r="U18" t="s">
        <v>1</v>
      </c>
      <c r="Z18" t="s">
        <v>1</v>
      </c>
      <c r="AC18" t="s">
        <v>1</v>
      </c>
      <c r="AH18" t="s">
        <v>1</v>
      </c>
      <c r="AK18" t="s">
        <v>1</v>
      </c>
      <c r="AP18" t="s">
        <v>1</v>
      </c>
      <c r="AS18" t="s">
        <v>1</v>
      </c>
    </row>
    <row r="19" spans="2:45" ht="14.4" customHeight="1" x14ac:dyDescent="0.3">
      <c r="B19">
        <f>AVERAGE(B2:B15)</f>
        <v>0.9</v>
      </c>
      <c r="E19">
        <f>AVERAGE(E2:E15)</f>
        <v>-0.1</v>
      </c>
      <c r="J19">
        <f>AVERAGE(J2:J15)</f>
        <v>-2</v>
      </c>
      <c r="M19">
        <f>AVERAGE(M2:M15)</f>
        <v>0</v>
      </c>
      <c r="R19">
        <f>AVERAGE(R2:R15)</f>
        <v>0.33333333333333331</v>
      </c>
      <c r="U19">
        <f>AVERAGE(U2:U15)</f>
        <v>0.33333333333333331</v>
      </c>
      <c r="Z19">
        <f>AVERAGE(Z2:Z15)</f>
        <v>1.25</v>
      </c>
      <c r="AC19">
        <f>AVERAGE(AC2:AC15)</f>
        <v>0.25</v>
      </c>
      <c r="AH19">
        <f>AVERAGE(AH2:AH15)</f>
        <v>0.14285714285714285</v>
      </c>
      <c r="AK19">
        <f>AVERAGE(AK2:AK15)</f>
        <v>0.14285714285714285</v>
      </c>
      <c r="AP19">
        <f>AVERAGE(AP2:AP15)</f>
        <v>0.42857142857142855</v>
      </c>
      <c r="AS19">
        <f>AVERAGE(AS2:AS15)</f>
        <v>0.42857142857142855</v>
      </c>
    </row>
    <row r="21" spans="2:45" x14ac:dyDescent="0.3">
      <c r="B21" t="s">
        <v>2</v>
      </c>
      <c r="E21" t="s">
        <v>2</v>
      </c>
      <c r="J21" t="s">
        <v>2</v>
      </c>
      <c r="M21" t="s">
        <v>2</v>
      </c>
      <c r="R21" t="s">
        <v>2</v>
      </c>
      <c r="U21" t="s">
        <v>2</v>
      </c>
      <c r="Z21" t="s">
        <v>2</v>
      </c>
      <c r="AC21" t="s">
        <v>2</v>
      </c>
      <c r="AH21" t="s">
        <v>2</v>
      </c>
      <c r="AK21" t="s">
        <v>2</v>
      </c>
      <c r="AP21" t="s">
        <v>2</v>
      </c>
      <c r="AS21" t="s">
        <v>2</v>
      </c>
    </row>
    <row r="22" spans="2:45" x14ac:dyDescent="0.3">
      <c r="B22">
        <f>AVERAGE(B2:B15)</f>
        <v>0.9</v>
      </c>
      <c r="E22">
        <f>AVERAGE(E2:E15)</f>
        <v>-0.1</v>
      </c>
      <c r="J22">
        <f>AVERAGE(J2:J15)</f>
        <v>-2</v>
      </c>
      <c r="M22">
        <f>AVERAGE(M2:M15)</f>
        <v>0</v>
      </c>
      <c r="R22">
        <f>AVERAGE(R2:R15)</f>
        <v>0.33333333333333331</v>
      </c>
      <c r="U22">
        <f>AVERAGE(U2:U15)</f>
        <v>0.33333333333333331</v>
      </c>
      <c r="Z22">
        <f>AVERAGE(Z2:Z8,Z10:Z15)</f>
        <v>0.7142857142857143</v>
      </c>
      <c r="AC22">
        <f>AVERAGE(AC2:AC8,AC10:AC15)</f>
        <v>-0.2857142857142857</v>
      </c>
      <c r="AH22">
        <f>AVERAGE(AH2:AH15)</f>
        <v>0.14285714285714285</v>
      </c>
      <c r="AK22">
        <f>AVERAGE(AK2:AK15)</f>
        <v>0.14285714285714285</v>
      </c>
      <c r="AP22">
        <f>AVERAGE(AP2:AP15)</f>
        <v>0.42857142857142855</v>
      </c>
      <c r="AS22">
        <f>AVERAGE(AS2:AS15)</f>
        <v>0.42857142857142855</v>
      </c>
    </row>
  </sheetData>
  <sheetProtection algorithmName="SHA-512" hashValue="/yqxAtey6g+2w14TvFz8MvW4quPjaz1Jnu8Hr9brNBiEOQxDO09G99z0y440Gcngk07JnjM1C84eMTTQ4ksQBw==" saltValue="GlEYfdu1FXqDcPU3fBMO/g==" spinCount="100000" sheet="1" objects="1" scenarios="1"/>
  <conditionalFormatting sqref="E2:E11">
    <cfRule type="cellIs" dxfId="109" priority="51" operator="lessThan">
      <formula>-3</formula>
    </cfRule>
    <cfRule type="cellIs" dxfId="108" priority="52" operator="greaterThan">
      <formula>3</formula>
    </cfRule>
    <cfRule type="cellIs" dxfId="107" priority="53" operator="equal">
      <formula>-3</formula>
    </cfRule>
    <cfRule type="cellIs" dxfId="106" priority="54" operator="equal">
      <formula>3</formula>
    </cfRule>
    <cfRule type="cellIs" dxfId="105" priority="55" operator="equal">
      <formula>-2</formula>
    </cfRule>
    <cfRule type="cellIs" dxfId="104" priority="56" operator="equal">
      <formula>2</formula>
    </cfRule>
    <cfRule type="cellIs" dxfId="103" priority="57" operator="equal">
      <formula>-1</formula>
    </cfRule>
    <cfRule type="cellIs" dxfId="102" priority="58" operator="equal">
      <formula>1</formula>
    </cfRule>
    <cfRule type="cellIs" dxfId="101" priority="59" operator="equal">
      <formula>0</formula>
    </cfRule>
    <cfRule type="expression" dxfId="100" priority="60">
      <formula>0</formula>
    </cfRule>
  </conditionalFormatting>
  <conditionalFormatting sqref="M2:M10">
    <cfRule type="cellIs" dxfId="99" priority="41" operator="lessThan">
      <formula>-3</formula>
    </cfRule>
    <cfRule type="cellIs" dxfId="98" priority="42" operator="greaterThan">
      <formula>3</formula>
    </cfRule>
    <cfRule type="cellIs" dxfId="97" priority="43" operator="equal">
      <formula>-3</formula>
    </cfRule>
    <cfRule type="cellIs" dxfId="96" priority="44" operator="equal">
      <formula>3</formula>
    </cfRule>
    <cfRule type="cellIs" dxfId="95" priority="45" operator="equal">
      <formula>-2</formula>
    </cfRule>
    <cfRule type="cellIs" dxfId="94" priority="46" operator="equal">
      <formula>2</formula>
    </cfRule>
    <cfRule type="cellIs" dxfId="93" priority="47" operator="equal">
      <formula>-1</formula>
    </cfRule>
    <cfRule type="cellIs" dxfId="92" priority="48" operator="equal">
      <formula>1</formula>
    </cfRule>
    <cfRule type="cellIs" dxfId="91" priority="49" operator="equal">
      <formula>0</formula>
    </cfRule>
    <cfRule type="expression" dxfId="90" priority="50">
      <formula>0</formula>
    </cfRule>
  </conditionalFormatting>
  <conditionalFormatting sqref="AC2:AC9">
    <cfRule type="cellIs" dxfId="89" priority="31" operator="lessThan">
      <formula>-3</formula>
    </cfRule>
    <cfRule type="cellIs" dxfId="88" priority="32" operator="greaterThan">
      <formula>3</formula>
    </cfRule>
    <cfRule type="cellIs" dxfId="87" priority="33" operator="equal">
      <formula>-3</formula>
    </cfRule>
    <cfRule type="cellIs" dxfId="86" priority="34" operator="equal">
      <formula>3</formula>
    </cfRule>
    <cfRule type="cellIs" dxfId="85" priority="35" operator="equal">
      <formula>-2</formula>
    </cfRule>
    <cfRule type="cellIs" dxfId="84" priority="36" operator="equal">
      <formula>2</formula>
    </cfRule>
    <cfRule type="cellIs" dxfId="83" priority="37" operator="equal">
      <formula>-1</formula>
    </cfRule>
    <cfRule type="cellIs" dxfId="82" priority="38" operator="equal">
      <formula>1</formula>
    </cfRule>
    <cfRule type="cellIs" dxfId="81" priority="39" operator="equal">
      <formula>0</formula>
    </cfRule>
    <cfRule type="expression" dxfId="80" priority="40">
      <formula>0</formula>
    </cfRule>
  </conditionalFormatting>
  <conditionalFormatting sqref="AK2:AK8">
    <cfRule type="cellIs" dxfId="79" priority="21" operator="lessThan">
      <formula>-3</formula>
    </cfRule>
    <cfRule type="cellIs" dxfId="78" priority="22" operator="greaterThan">
      <formula>3</formula>
    </cfRule>
    <cfRule type="cellIs" dxfId="77" priority="23" operator="equal">
      <formula>-3</formula>
    </cfRule>
    <cfRule type="cellIs" dxfId="76" priority="24" operator="equal">
      <formula>3</formula>
    </cfRule>
    <cfRule type="cellIs" dxfId="75" priority="25" operator="equal">
      <formula>-2</formula>
    </cfRule>
    <cfRule type="cellIs" dxfId="74" priority="26" operator="equal">
      <formula>2</formula>
    </cfRule>
    <cfRule type="cellIs" dxfId="73" priority="27" operator="equal">
      <formula>-1</formula>
    </cfRule>
    <cfRule type="cellIs" dxfId="72" priority="28" operator="equal">
      <formula>1</formula>
    </cfRule>
    <cfRule type="cellIs" dxfId="71" priority="29" operator="equal">
      <formula>0</formula>
    </cfRule>
    <cfRule type="expression" dxfId="70" priority="30">
      <formula>0</formula>
    </cfRule>
  </conditionalFormatting>
  <conditionalFormatting sqref="AS2:AS8">
    <cfRule type="cellIs" dxfId="69" priority="11" operator="lessThan">
      <formula>-3</formula>
    </cfRule>
    <cfRule type="cellIs" dxfId="68" priority="12" operator="greaterThan">
      <formula>3</formula>
    </cfRule>
    <cfRule type="cellIs" dxfId="67" priority="13" operator="equal">
      <formula>-3</formula>
    </cfRule>
    <cfRule type="cellIs" dxfId="66" priority="14" operator="equal">
      <formula>3</formula>
    </cfRule>
    <cfRule type="cellIs" dxfId="65" priority="15" operator="equal">
      <formula>-2</formula>
    </cfRule>
    <cfRule type="cellIs" dxfId="64" priority="16" operator="equal">
      <formula>2</formula>
    </cfRule>
    <cfRule type="cellIs" dxfId="63" priority="17" operator="equal">
      <formula>-1</formula>
    </cfRule>
    <cfRule type="cellIs" dxfId="62" priority="18" operator="equal">
      <formula>1</formula>
    </cfRule>
    <cfRule type="cellIs" dxfId="61" priority="19" operator="equal">
      <formula>0</formula>
    </cfRule>
    <cfRule type="expression" dxfId="60" priority="20">
      <formula>0</formula>
    </cfRule>
  </conditionalFormatting>
  <conditionalFormatting sqref="U2:U10">
    <cfRule type="cellIs" dxfId="59" priority="1" operator="lessThan">
      <formula>-3</formula>
    </cfRule>
    <cfRule type="cellIs" dxfId="58" priority="2" operator="greaterThan">
      <formula>3</formula>
    </cfRule>
    <cfRule type="cellIs" dxfId="57" priority="3" operator="equal">
      <formula>-3</formula>
    </cfRule>
    <cfRule type="cellIs" dxfId="56" priority="4" operator="equal">
      <formula>3</formula>
    </cfRule>
    <cfRule type="cellIs" dxfId="55" priority="5" operator="equal">
      <formula>-2</formula>
    </cfRule>
    <cfRule type="cellIs" dxfId="54" priority="6" operator="equal">
      <formula>2</formula>
    </cfRule>
    <cfRule type="cellIs" dxfId="53" priority="7" operator="equal">
      <formula>-1</formula>
    </cfRule>
    <cfRule type="cellIs" dxfId="52" priority="8" operator="equal">
      <formula>1</formula>
    </cfRule>
    <cfRule type="cellIs" dxfId="51" priority="9" operator="equal">
      <formula>0</formula>
    </cfRule>
    <cfRule type="expression" dxfId="50" priority="10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9258E-5BEA-486E-91DC-D49A48BA55E4}">
  <dimension ref="A1:H22"/>
  <sheetViews>
    <sheetView zoomScaleNormal="100" workbookViewId="0"/>
  </sheetViews>
  <sheetFormatPr baseColWidth="10" defaultRowHeight="14.4" x14ac:dyDescent="0.3"/>
  <cols>
    <col min="8" max="8" width="11.5546875" style="2"/>
  </cols>
  <sheetData>
    <row r="1" spans="1:7" x14ac:dyDescent="0.3">
      <c r="B1" t="s">
        <v>0</v>
      </c>
      <c r="D1" s="4"/>
      <c r="E1" s="5" t="s">
        <v>3</v>
      </c>
      <c r="F1" s="5"/>
      <c r="G1" s="6"/>
    </row>
    <row r="2" spans="1:7" x14ac:dyDescent="0.3">
      <c r="A2" s="1" t="s">
        <v>14</v>
      </c>
      <c r="B2" s="1">
        <v>0</v>
      </c>
      <c r="C2" s="1"/>
      <c r="D2" s="7" t="str">
        <f>A2</f>
        <v>Player AAA</v>
      </c>
      <c r="E2" s="8">
        <f>B2-ROUND($B$22,0)</f>
        <v>1</v>
      </c>
      <c r="F2" s="8"/>
      <c r="G2" s="9"/>
    </row>
    <row r="3" spans="1:7" x14ac:dyDescent="0.3">
      <c r="A3" t="s">
        <v>15</v>
      </c>
      <c r="B3">
        <v>-1</v>
      </c>
      <c r="D3" s="7" t="str">
        <f t="shared" ref="D3:D10" si="0">A3</f>
        <v>Player BBB</v>
      </c>
      <c r="E3" s="8">
        <f t="shared" ref="E3:E10" si="1">B3-ROUND($B$22,0)</f>
        <v>0</v>
      </c>
      <c r="F3" s="8"/>
      <c r="G3" s="9" t="s">
        <v>103</v>
      </c>
    </row>
    <row r="4" spans="1:7" x14ac:dyDescent="0.3">
      <c r="A4" t="s">
        <v>16</v>
      </c>
      <c r="B4">
        <v>-1</v>
      </c>
      <c r="D4" s="7" t="str">
        <f t="shared" si="0"/>
        <v>Player CCC</v>
      </c>
      <c r="E4" s="8">
        <f t="shared" si="1"/>
        <v>0</v>
      </c>
      <c r="F4" s="8"/>
      <c r="G4" s="9">
        <f>COUNTA(A2:A15)</f>
        <v>9</v>
      </c>
    </row>
    <row r="5" spans="1:7" x14ac:dyDescent="0.3">
      <c r="A5" t="s">
        <v>17</v>
      </c>
      <c r="B5">
        <v>-1</v>
      </c>
      <c r="D5" s="7" t="str">
        <f t="shared" si="0"/>
        <v>Player DDD</v>
      </c>
      <c r="E5" s="8">
        <f t="shared" si="1"/>
        <v>0</v>
      </c>
      <c r="F5" s="8"/>
      <c r="G5" s="9" t="s">
        <v>100</v>
      </c>
    </row>
    <row r="6" spans="1:7" x14ac:dyDescent="0.3">
      <c r="A6" t="s">
        <v>18</v>
      </c>
      <c r="B6">
        <v>0</v>
      </c>
      <c r="D6" s="7" t="str">
        <f t="shared" si="0"/>
        <v>Player EEE</v>
      </c>
      <c r="E6" s="8">
        <f t="shared" si="1"/>
        <v>1</v>
      </c>
      <c r="F6" s="8"/>
      <c r="G6" s="9">
        <f>COUNTIF(E2:E15,"&lt;=3")-COUNTIF(E2:E15,"&lt;-3")</f>
        <v>9</v>
      </c>
    </row>
    <row r="7" spans="1:7" x14ac:dyDescent="0.3">
      <c r="A7" t="s">
        <v>19</v>
      </c>
      <c r="B7">
        <v>-2</v>
      </c>
      <c r="D7" s="7" t="str">
        <f t="shared" si="0"/>
        <v>Player FFF</v>
      </c>
      <c r="E7" s="8">
        <f t="shared" si="1"/>
        <v>-1</v>
      </c>
      <c r="F7" s="8"/>
      <c r="G7" s="9" t="s">
        <v>99</v>
      </c>
    </row>
    <row r="8" spans="1:7" x14ac:dyDescent="0.3">
      <c r="A8" t="s">
        <v>20</v>
      </c>
      <c r="B8">
        <v>-2</v>
      </c>
      <c r="D8" s="7" t="str">
        <f t="shared" si="0"/>
        <v>Player GGG</v>
      </c>
      <c r="E8" s="8">
        <f t="shared" si="1"/>
        <v>-1</v>
      </c>
      <c r="F8" s="8"/>
      <c r="G8" s="9">
        <f>COUNTIF(E2:E15,"&lt;=1")-COUNTIF(E2:E15,"&lt;-1")</f>
        <v>9</v>
      </c>
    </row>
    <row r="9" spans="1:7" x14ac:dyDescent="0.3">
      <c r="A9" t="s">
        <v>21</v>
      </c>
      <c r="B9">
        <v>-2</v>
      </c>
      <c r="D9" s="7" t="str">
        <f t="shared" si="0"/>
        <v>Player HHH</v>
      </c>
      <c r="E9" s="8">
        <f t="shared" si="1"/>
        <v>-1</v>
      </c>
      <c r="F9" s="8"/>
      <c r="G9" s="9" t="s">
        <v>28</v>
      </c>
    </row>
    <row r="10" spans="1:7" x14ac:dyDescent="0.3">
      <c r="A10" t="s">
        <v>22</v>
      </c>
      <c r="B10">
        <v>-1</v>
      </c>
      <c r="D10" s="7" t="str">
        <f t="shared" si="0"/>
        <v>Player III</v>
      </c>
      <c r="E10" s="8">
        <f t="shared" si="1"/>
        <v>0</v>
      </c>
      <c r="F10" s="8"/>
      <c r="G10" s="9">
        <f t="array" ref="G10">MIN(IF(E2:E15&gt;=-3,E2:E15))</f>
        <v>-1</v>
      </c>
    </row>
    <row r="11" spans="1:7" x14ac:dyDescent="0.3">
      <c r="D11" s="7"/>
      <c r="E11" s="8"/>
      <c r="F11" s="8"/>
      <c r="G11" s="9" t="s">
        <v>29</v>
      </c>
    </row>
    <row r="12" spans="1:7" x14ac:dyDescent="0.3">
      <c r="D12" s="7"/>
      <c r="E12" s="8"/>
      <c r="F12" s="8"/>
      <c r="G12" s="9">
        <f t="array" ref="G12">MAX(IF(E2:E15&lt;=3,E2:E15))</f>
        <v>1</v>
      </c>
    </row>
    <row r="13" spans="1:7" x14ac:dyDescent="0.3">
      <c r="D13" s="7"/>
      <c r="E13" s="8"/>
      <c r="F13" s="8"/>
      <c r="G13" s="9" t="s">
        <v>30</v>
      </c>
    </row>
    <row r="14" spans="1:7" x14ac:dyDescent="0.3">
      <c r="D14" s="7"/>
      <c r="E14" s="8"/>
      <c r="F14" s="8"/>
      <c r="G14" s="9">
        <f>G12-G10</f>
        <v>2</v>
      </c>
    </row>
    <row r="15" spans="1:7" ht="15" thickBot="1" x14ac:dyDescent="0.35">
      <c r="D15" s="10"/>
      <c r="E15" s="11"/>
      <c r="F15" s="11"/>
      <c r="G15" s="12"/>
    </row>
    <row r="18" spans="2:5" x14ac:dyDescent="0.3">
      <c r="B18" t="s">
        <v>1</v>
      </c>
      <c r="E18" t="s">
        <v>1</v>
      </c>
    </row>
    <row r="19" spans="2:5" x14ac:dyDescent="0.3">
      <c r="B19">
        <f>AVERAGE(B2:B15)</f>
        <v>-1.1111111111111112</v>
      </c>
      <c r="E19">
        <f>AVERAGE(E2:E15)</f>
        <v>-0.1111111111111111</v>
      </c>
    </row>
    <row r="21" spans="2:5" x14ac:dyDescent="0.3">
      <c r="B21" t="s">
        <v>2</v>
      </c>
      <c r="E21" t="s">
        <v>2</v>
      </c>
    </row>
    <row r="22" spans="2:5" x14ac:dyDescent="0.3">
      <c r="B22">
        <f>AVERAGE(B2:B15)</f>
        <v>-1.1111111111111112</v>
      </c>
      <c r="E22">
        <f>AVERAGE(E2:E10,E12:E15)</f>
        <v>-0.1111111111111111</v>
      </c>
    </row>
  </sheetData>
  <sheetProtection algorithmName="SHA-512" hashValue="dlc9l2a8nyIGeO32hwJXxr+zN6EXbqtivqNzU84RI2Zl0yjq/vhhFrCIv7I+QJlP0z2h6R86ghs1amS/ydXoOw==" saltValue="5Y4Xdh7OuVN/oiK66yNaDg==" spinCount="100000" sheet="1" objects="1" scenarios="1"/>
  <conditionalFormatting sqref="E2:E10">
    <cfRule type="cellIs" dxfId="49" priority="1" operator="lessThan">
      <formula>-3</formula>
    </cfRule>
    <cfRule type="cellIs" dxfId="48" priority="2" operator="greaterThan">
      <formula>3</formula>
    </cfRule>
    <cfRule type="cellIs" dxfId="47" priority="3" operator="equal">
      <formula>-3</formula>
    </cfRule>
    <cfRule type="cellIs" dxfId="46" priority="4" operator="equal">
      <formula>3</formula>
    </cfRule>
    <cfRule type="cellIs" dxfId="45" priority="5" operator="equal">
      <formula>-2</formula>
    </cfRule>
    <cfRule type="cellIs" dxfId="44" priority="6" operator="equal">
      <formula>2</formula>
    </cfRule>
    <cfRule type="cellIs" dxfId="43" priority="7" operator="equal">
      <formula>-1</formula>
    </cfRule>
    <cfRule type="cellIs" dxfId="42" priority="8" operator="equal">
      <formula>1</formula>
    </cfRule>
    <cfRule type="cellIs" dxfId="41" priority="9" operator="equal">
      <formula>0</formula>
    </cfRule>
    <cfRule type="expression" dxfId="40" priority="10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016C-0B6A-43E4-A40D-8386A56C916F}">
  <dimension ref="A1:AN22"/>
  <sheetViews>
    <sheetView zoomScaleNormal="100" workbookViewId="0"/>
  </sheetViews>
  <sheetFormatPr baseColWidth="10" defaultRowHeight="14.4" x14ac:dyDescent="0.3"/>
  <cols>
    <col min="4" max="4" width="11.5546875" customWidth="1"/>
    <col min="8" max="8" width="11.5546875" style="2"/>
    <col min="16" max="16" width="11.5546875" style="2"/>
    <col min="24" max="24" width="11.5546875" style="2"/>
    <col min="32" max="32" width="11.5546875" style="2"/>
    <col min="40" max="40" width="11.5546875" style="2"/>
  </cols>
  <sheetData>
    <row r="1" spans="1:40" x14ac:dyDescent="0.3">
      <c r="B1" t="s">
        <v>0</v>
      </c>
      <c r="D1" s="4"/>
      <c r="E1" s="5" t="s">
        <v>3</v>
      </c>
      <c r="F1" s="5"/>
      <c r="G1" s="6"/>
      <c r="J1" t="s">
        <v>0</v>
      </c>
      <c r="L1" s="4"/>
      <c r="M1" s="5" t="s">
        <v>3</v>
      </c>
      <c r="N1" s="5"/>
      <c r="O1" s="6"/>
      <c r="R1" t="s">
        <v>0</v>
      </c>
      <c r="T1" s="4"/>
      <c r="U1" s="5" t="s">
        <v>3</v>
      </c>
      <c r="V1" s="5"/>
      <c r="W1" s="6"/>
      <c r="Z1" t="s">
        <v>0</v>
      </c>
      <c r="AB1" s="4"/>
      <c r="AC1" s="5" t="s">
        <v>3</v>
      </c>
      <c r="AD1" s="5"/>
      <c r="AE1" s="6"/>
      <c r="AH1" t="s">
        <v>0</v>
      </c>
      <c r="AJ1" s="4"/>
      <c r="AK1" s="5" t="s">
        <v>3</v>
      </c>
      <c r="AL1" s="5"/>
      <c r="AM1" s="6"/>
    </row>
    <row r="2" spans="1:40" s="1" customFormat="1" x14ac:dyDescent="0.3">
      <c r="A2" s="1" t="s">
        <v>14</v>
      </c>
      <c r="B2" s="1">
        <v>0</v>
      </c>
      <c r="D2" s="7" t="str">
        <f>A2</f>
        <v>Player AAA</v>
      </c>
      <c r="E2" s="8">
        <f>B2-ROUND($B$22,0)</f>
        <v>1</v>
      </c>
      <c r="F2" s="8"/>
      <c r="G2" s="9"/>
      <c r="H2" s="2"/>
      <c r="I2" s="1" t="s">
        <v>14</v>
      </c>
      <c r="J2" s="1">
        <v>0</v>
      </c>
      <c r="L2" s="7" t="str">
        <f>I2</f>
        <v>Player AAA</v>
      </c>
      <c r="M2" s="8">
        <f t="shared" ref="M2:M11" si="0">J2-ROUND($J$22,0)</f>
        <v>0</v>
      </c>
      <c r="N2" s="8"/>
      <c r="O2" s="9"/>
      <c r="P2" s="2"/>
      <c r="Q2" s="1" t="s">
        <v>25</v>
      </c>
      <c r="R2" s="1">
        <v>0</v>
      </c>
      <c r="T2" s="7" t="str">
        <f>Q2</f>
        <v>Player LLL</v>
      </c>
      <c r="U2" s="8">
        <f t="shared" ref="U2:U11" si="1">R2-ROUND($R$22,0)</f>
        <v>0</v>
      </c>
      <c r="V2" s="8"/>
      <c r="W2" s="9"/>
      <c r="X2" s="2"/>
      <c r="Y2" s="1" t="s">
        <v>27</v>
      </c>
      <c r="Z2" s="1">
        <v>0</v>
      </c>
      <c r="AB2" s="7" t="str">
        <f>Y2</f>
        <v>Player NNN</v>
      </c>
      <c r="AC2" s="8">
        <f t="shared" ref="AC2:AC9" si="2">Z2-ROUND($Z$22,0)</f>
        <v>-1</v>
      </c>
      <c r="AD2" s="8"/>
      <c r="AE2" s="9"/>
      <c r="AF2" s="2"/>
      <c r="AG2" s="1" t="s">
        <v>15</v>
      </c>
      <c r="AH2" s="1">
        <v>0</v>
      </c>
      <c r="AJ2" s="7" t="str">
        <f>AG2</f>
        <v>Player BBB</v>
      </c>
      <c r="AK2" s="8">
        <f t="shared" ref="AK2:AK15" si="3">AH2-ROUND($AH$22,0)</f>
        <v>1</v>
      </c>
      <c r="AL2" s="8"/>
      <c r="AM2" s="9"/>
      <c r="AN2" s="2"/>
    </row>
    <row r="3" spans="1:40" x14ac:dyDescent="0.3">
      <c r="A3" t="s">
        <v>15</v>
      </c>
      <c r="B3">
        <v>-1</v>
      </c>
      <c r="D3" s="7" t="str">
        <f t="shared" ref="D3:D15" si="4">A3</f>
        <v>Player BBB</v>
      </c>
      <c r="E3" s="8">
        <f t="shared" ref="E3:E15" si="5">B3-ROUND($B$22,0)</f>
        <v>0</v>
      </c>
      <c r="F3" s="8"/>
      <c r="G3" s="9" t="s">
        <v>103</v>
      </c>
      <c r="I3" t="s">
        <v>15</v>
      </c>
      <c r="J3">
        <v>0</v>
      </c>
      <c r="L3" s="7" t="str">
        <f t="shared" ref="L3:L12" si="6">I3</f>
        <v>Player BBB</v>
      </c>
      <c r="M3" s="8">
        <f t="shared" si="0"/>
        <v>0</v>
      </c>
      <c r="N3" s="8"/>
      <c r="O3" s="9" t="s">
        <v>103</v>
      </c>
      <c r="Q3" t="s">
        <v>17</v>
      </c>
      <c r="R3">
        <v>-1</v>
      </c>
      <c r="T3" s="7" t="str">
        <f t="shared" ref="T3:T12" si="7">Q3</f>
        <v>Player DDD</v>
      </c>
      <c r="U3" s="8">
        <f t="shared" si="1"/>
        <v>-1</v>
      </c>
      <c r="V3" s="8"/>
      <c r="W3" s="9" t="s">
        <v>103</v>
      </c>
      <c r="Y3" t="s">
        <v>24</v>
      </c>
      <c r="Z3">
        <v>1</v>
      </c>
      <c r="AB3" s="7" t="str">
        <f t="shared" ref="AB3:AB9" si="8">Y3</f>
        <v>Player KKK</v>
      </c>
      <c r="AC3" s="8">
        <f t="shared" si="2"/>
        <v>0</v>
      </c>
      <c r="AD3" s="8"/>
      <c r="AE3" s="9" t="s">
        <v>103</v>
      </c>
      <c r="AG3" t="s">
        <v>16</v>
      </c>
      <c r="AH3">
        <v>0</v>
      </c>
      <c r="AJ3" s="7" t="str">
        <f t="shared" ref="AJ3:AJ15" si="9">AG3</f>
        <v>Player CCC</v>
      </c>
      <c r="AK3" s="8">
        <f t="shared" si="3"/>
        <v>1</v>
      </c>
      <c r="AL3" s="8"/>
      <c r="AM3" s="9" t="s">
        <v>103</v>
      </c>
    </row>
    <row r="4" spans="1:40" x14ac:dyDescent="0.3">
      <c r="A4" t="s">
        <v>16</v>
      </c>
      <c r="B4">
        <v>0</v>
      </c>
      <c r="D4" s="7" t="str">
        <f t="shared" si="4"/>
        <v>Player CCC</v>
      </c>
      <c r="E4" s="8">
        <f t="shared" si="5"/>
        <v>1</v>
      </c>
      <c r="F4" s="8"/>
      <c r="G4" s="9">
        <f>COUNTA(A2:A15)</f>
        <v>14</v>
      </c>
      <c r="I4" t="s">
        <v>25</v>
      </c>
      <c r="J4">
        <v>1</v>
      </c>
      <c r="L4" s="7" t="str">
        <f t="shared" si="6"/>
        <v>Player LLL</v>
      </c>
      <c r="M4" s="8">
        <f t="shared" si="0"/>
        <v>1</v>
      </c>
      <c r="N4" s="8"/>
      <c r="O4" s="9">
        <f>COUNTA(I2:I15)</f>
        <v>11</v>
      </c>
      <c r="Q4" t="s">
        <v>15</v>
      </c>
      <c r="R4">
        <v>0</v>
      </c>
      <c r="T4" s="7" t="str">
        <f t="shared" si="7"/>
        <v>Player BBB</v>
      </c>
      <c r="U4" s="8">
        <f t="shared" si="1"/>
        <v>0</v>
      </c>
      <c r="V4" s="8"/>
      <c r="W4" s="9">
        <f>COUNTA(Q2:Q15)</f>
        <v>11</v>
      </c>
      <c r="Y4" t="s">
        <v>16</v>
      </c>
      <c r="Z4">
        <v>1</v>
      </c>
      <c r="AB4" s="7" t="str">
        <f t="shared" si="8"/>
        <v>Player CCC</v>
      </c>
      <c r="AC4" s="8">
        <f t="shared" si="2"/>
        <v>0</v>
      </c>
      <c r="AD4" s="8"/>
      <c r="AE4" s="9">
        <f>COUNTA(Y2:Y15)</f>
        <v>8</v>
      </c>
      <c r="AG4" t="s">
        <v>24</v>
      </c>
      <c r="AH4">
        <v>0</v>
      </c>
      <c r="AJ4" s="7" t="str">
        <f t="shared" si="9"/>
        <v>Player KKK</v>
      </c>
      <c r="AK4" s="8">
        <f t="shared" si="3"/>
        <v>1</v>
      </c>
      <c r="AL4" s="8"/>
      <c r="AM4" s="9">
        <f>COUNTA(AG2:AG15)</f>
        <v>14</v>
      </c>
    </row>
    <row r="5" spans="1:40" x14ac:dyDescent="0.3">
      <c r="A5" t="s">
        <v>17</v>
      </c>
      <c r="B5">
        <v>-1</v>
      </c>
      <c r="D5" s="7" t="str">
        <f t="shared" si="4"/>
        <v>Player DDD</v>
      </c>
      <c r="E5" s="8">
        <f t="shared" si="5"/>
        <v>0</v>
      </c>
      <c r="F5" s="8"/>
      <c r="G5" s="9" t="s">
        <v>100</v>
      </c>
      <c r="I5" t="s">
        <v>24</v>
      </c>
      <c r="J5">
        <v>1</v>
      </c>
      <c r="L5" s="7" t="str">
        <f t="shared" si="6"/>
        <v>Player KKK</v>
      </c>
      <c r="M5" s="8">
        <f t="shared" si="0"/>
        <v>1</v>
      </c>
      <c r="N5" s="8"/>
      <c r="O5" s="9" t="s">
        <v>100</v>
      </c>
      <c r="Q5" t="s">
        <v>24</v>
      </c>
      <c r="R5">
        <v>0</v>
      </c>
      <c r="T5" s="7" t="str">
        <f t="shared" si="7"/>
        <v>Player KKK</v>
      </c>
      <c r="U5" s="8">
        <f t="shared" si="1"/>
        <v>0</v>
      </c>
      <c r="V5" s="8"/>
      <c r="W5" s="9" t="s">
        <v>100</v>
      </c>
      <c r="Y5" t="s">
        <v>15</v>
      </c>
      <c r="Z5">
        <v>1</v>
      </c>
      <c r="AB5" s="7" t="str">
        <f t="shared" si="8"/>
        <v>Player BBB</v>
      </c>
      <c r="AC5" s="8">
        <f t="shared" si="2"/>
        <v>0</v>
      </c>
      <c r="AD5" s="8"/>
      <c r="AE5" s="9" t="s">
        <v>100</v>
      </c>
      <c r="AG5" t="s">
        <v>21</v>
      </c>
      <c r="AH5">
        <v>-1</v>
      </c>
      <c r="AJ5" s="7" t="str">
        <f t="shared" si="9"/>
        <v>Player HHH</v>
      </c>
      <c r="AK5" s="8">
        <f t="shared" si="3"/>
        <v>0</v>
      </c>
      <c r="AL5" s="8"/>
      <c r="AM5" s="9" t="s">
        <v>100</v>
      </c>
    </row>
    <row r="6" spans="1:40" x14ac:dyDescent="0.3">
      <c r="A6" t="s">
        <v>18</v>
      </c>
      <c r="B6">
        <v>-2</v>
      </c>
      <c r="D6" s="7" t="str">
        <f t="shared" si="4"/>
        <v>Player EEE</v>
      </c>
      <c r="E6" s="8">
        <f t="shared" si="5"/>
        <v>-1</v>
      </c>
      <c r="F6" s="8"/>
      <c r="G6" s="9">
        <f>COUNTIF(E2:E15,"&lt;=3")-COUNTIF(E2:E15,"&lt;-3")</f>
        <v>13</v>
      </c>
      <c r="I6" t="s">
        <v>17</v>
      </c>
      <c r="J6">
        <v>0</v>
      </c>
      <c r="L6" s="7" t="str">
        <f t="shared" si="6"/>
        <v>Player DDD</v>
      </c>
      <c r="M6" s="8">
        <f t="shared" si="0"/>
        <v>0</v>
      </c>
      <c r="N6" s="8"/>
      <c r="O6" s="9">
        <f>COUNTIF(M2:M15,"&lt;=3")-COUNTIF(M2:M15,"&lt;-3")</f>
        <v>11</v>
      </c>
      <c r="Q6" t="s">
        <v>16</v>
      </c>
      <c r="R6">
        <v>-1</v>
      </c>
      <c r="T6" s="7" t="str">
        <f t="shared" si="7"/>
        <v>Player CCC</v>
      </c>
      <c r="U6" s="8">
        <f t="shared" si="1"/>
        <v>-1</v>
      </c>
      <c r="V6" s="8"/>
      <c r="W6" s="9">
        <f>COUNTIF(U2:U15,"&lt;=3")-COUNTIF(U2:U15,"&lt;-3")</f>
        <v>11</v>
      </c>
      <c r="Y6" t="s">
        <v>21</v>
      </c>
      <c r="Z6">
        <v>1</v>
      </c>
      <c r="AB6" s="7" t="str">
        <f t="shared" si="8"/>
        <v>Player HHH</v>
      </c>
      <c r="AC6" s="8">
        <f t="shared" si="2"/>
        <v>0</v>
      </c>
      <c r="AD6" s="8"/>
      <c r="AE6" s="9">
        <f>COUNTIF(AC2:AC15,"&lt;=3")-COUNTIF(AC2:AC15,"&lt;-3")</f>
        <v>8</v>
      </c>
      <c r="AG6" t="s">
        <v>20</v>
      </c>
      <c r="AH6">
        <v>0</v>
      </c>
      <c r="AJ6" s="7" t="str">
        <f t="shared" si="9"/>
        <v>Player GGG</v>
      </c>
      <c r="AK6" s="8">
        <f t="shared" si="3"/>
        <v>1</v>
      </c>
      <c r="AL6" s="8"/>
      <c r="AM6" s="9">
        <f>COUNTIF(AK2:AK15,"&lt;=3")-COUNTIF(AK2:AK15,"&lt;-3")</f>
        <v>14</v>
      </c>
    </row>
    <row r="7" spans="1:40" x14ac:dyDescent="0.3">
      <c r="A7" t="s">
        <v>19</v>
      </c>
      <c r="B7">
        <v>-2</v>
      </c>
      <c r="D7" s="7" t="str">
        <f t="shared" si="4"/>
        <v>Player FFF</v>
      </c>
      <c r="E7" s="8">
        <f t="shared" si="5"/>
        <v>-1</v>
      </c>
      <c r="F7" s="8"/>
      <c r="G7" s="9" t="s">
        <v>99</v>
      </c>
      <c r="I7" t="s">
        <v>27</v>
      </c>
      <c r="J7">
        <v>0</v>
      </c>
      <c r="L7" s="7" t="str">
        <f t="shared" si="6"/>
        <v>Player NNN</v>
      </c>
      <c r="M7" s="8">
        <f t="shared" si="0"/>
        <v>0</v>
      </c>
      <c r="N7" s="8"/>
      <c r="O7" s="9" t="s">
        <v>99</v>
      </c>
      <c r="Q7" t="s">
        <v>27</v>
      </c>
      <c r="R7">
        <v>0</v>
      </c>
      <c r="T7" s="7" t="str">
        <f t="shared" si="7"/>
        <v>Player NNN</v>
      </c>
      <c r="U7" s="8">
        <f t="shared" si="1"/>
        <v>0</v>
      </c>
      <c r="V7" s="8"/>
      <c r="W7" s="9" t="s">
        <v>99</v>
      </c>
      <c r="Y7" t="s">
        <v>25</v>
      </c>
      <c r="Z7">
        <v>1</v>
      </c>
      <c r="AB7" s="7" t="str">
        <f t="shared" si="8"/>
        <v>Player LLL</v>
      </c>
      <c r="AC7" s="8">
        <f t="shared" si="2"/>
        <v>0</v>
      </c>
      <c r="AD7" s="8"/>
      <c r="AE7" s="9" t="s">
        <v>99</v>
      </c>
      <c r="AG7" t="s">
        <v>27</v>
      </c>
      <c r="AH7">
        <v>-1</v>
      </c>
      <c r="AJ7" s="7" t="str">
        <f t="shared" si="9"/>
        <v>Player NNN</v>
      </c>
      <c r="AK7" s="8">
        <f t="shared" si="3"/>
        <v>0</v>
      </c>
      <c r="AL7" s="8"/>
      <c r="AM7" s="9" t="s">
        <v>99</v>
      </c>
    </row>
    <row r="8" spans="1:40" x14ac:dyDescent="0.3">
      <c r="A8" t="s">
        <v>20</v>
      </c>
      <c r="B8">
        <v>0</v>
      </c>
      <c r="D8" s="7" t="str">
        <f t="shared" si="4"/>
        <v>Player GGG</v>
      </c>
      <c r="E8" s="8">
        <f t="shared" si="5"/>
        <v>1</v>
      </c>
      <c r="F8" s="8"/>
      <c r="G8" s="9">
        <f>COUNTIF(E2:E15,"&lt;=1")-COUNTIF(E2:E15,"&lt;-1")</f>
        <v>13</v>
      </c>
      <c r="I8" t="s">
        <v>16</v>
      </c>
      <c r="J8">
        <v>0</v>
      </c>
      <c r="L8" s="7" t="str">
        <f t="shared" si="6"/>
        <v>Player CCC</v>
      </c>
      <c r="M8" s="8">
        <f t="shared" si="0"/>
        <v>0</v>
      </c>
      <c r="N8" s="8"/>
      <c r="O8" s="9">
        <f>COUNTIF(M2:M15,"&lt;=1")-COUNTIF(M2:M15,"&lt;-1")</f>
        <v>11</v>
      </c>
      <c r="Q8" t="s">
        <v>14</v>
      </c>
      <c r="R8">
        <v>0</v>
      </c>
      <c r="T8" s="7" t="str">
        <f t="shared" si="7"/>
        <v>Player AAA</v>
      </c>
      <c r="U8" s="8">
        <f t="shared" si="1"/>
        <v>0</v>
      </c>
      <c r="V8" s="8"/>
      <c r="W8" s="9">
        <f>COUNTIF(U2:U15,"&lt;=1")-COUNTIF(U2:U15,"&lt;-1")</f>
        <v>10</v>
      </c>
      <c r="Y8" t="s">
        <v>19</v>
      </c>
      <c r="Z8">
        <v>2</v>
      </c>
      <c r="AB8" s="7" t="str">
        <f t="shared" si="8"/>
        <v>Player FFF</v>
      </c>
      <c r="AC8" s="8">
        <f t="shared" si="2"/>
        <v>1</v>
      </c>
      <c r="AD8" s="8"/>
      <c r="AE8" s="9">
        <f>COUNTIF(AC2:AC15,"&lt;=1")-COUNTIF(AC2:AC15,"&lt;-1")</f>
        <v>8</v>
      </c>
      <c r="AG8" t="s">
        <v>17</v>
      </c>
      <c r="AH8">
        <v>-1</v>
      </c>
      <c r="AJ8" s="7" t="str">
        <f t="shared" si="9"/>
        <v>Player DDD</v>
      </c>
      <c r="AK8" s="8">
        <f t="shared" si="3"/>
        <v>0</v>
      </c>
      <c r="AL8" s="8"/>
      <c r="AM8" s="9">
        <f>COUNTIF(AK2:AK15,"&lt;=1")-COUNTIF(AK2:AK15,"&lt;-1")</f>
        <v>14</v>
      </c>
    </row>
    <row r="9" spans="1:40" x14ac:dyDescent="0.3">
      <c r="A9" t="s">
        <v>21</v>
      </c>
      <c r="B9">
        <v>-1</v>
      </c>
      <c r="D9" s="7" t="str">
        <f t="shared" si="4"/>
        <v>Player HHH</v>
      </c>
      <c r="E9" s="8">
        <f t="shared" si="5"/>
        <v>0</v>
      </c>
      <c r="F9" s="8"/>
      <c r="G9" s="9" t="s">
        <v>28</v>
      </c>
      <c r="I9" t="s">
        <v>19</v>
      </c>
      <c r="J9">
        <v>1</v>
      </c>
      <c r="L9" s="7" t="str">
        <f t="shared" si="6"/>
        <v>Player FFF</v>
      </c>
      <c r="M9" s="8">
        <f t="shared" si="0"/>
        <v>1</v>
      </c>
      <c r="N9" s="8"/>
      <c r="O9" s="9" t="s">
        <v>28</v>
      </c>
      <c r="Q9" t="s">
        <v>19</v>
      </c>
      <c r="R9">
        <v>0</v>
      </c>
      <c r="T9" s="7" t="str">
        <f t="shared" si="7"/>
        <v>Player FFF</v>
      </c>
      <c r="U9" s="8">
        <f t="shared" si="1"/>
        <v>0</v>
      </c>
      <c r="V9" s="8"/>
      <c r="W9" s="9" t="s">
        <v>28</v>
      </c>
      <c r="Y9" t="s">
        <v>26</v>
      </c>
      <c r="Z9">
        <v>1</v>
      </c>
      <c r="AB9" s="7" t="str">
        <f t="shared" si="8"/>
        <v>Player MMM</v>
      </c>
      <c r="AC9" s="8">
        <f t="shared" si="2"/>
        <v>0</v>
      </c>
      <c r="AD9" s="8"/>
      <c r="AE9" s="9" t="s">
        <v>28</v>
      </c>
      <c r="AG9" t="s">
        <v>22</v>
      </c>
      <c r="AH9">
        <v>-1</v>
      </c>
      <c r="AJ9" s="7" t="str">
        <f t="shared" si="9"/>
        <v>Player III</v>
      </c>
      <c r="AK9" s="8">
        <f t="shared" si="3"/>
        <v>0</v>
      </c>
      <c r="AL9" s="8"/>
      <c r="AM9" s="9" t="s">
        <v>28</v>
      </c>
    </row>
    <row r="10" spans="1:40" ht="14.4" customHeight="1" x14ac:dyDescent="0.3">
      <c r="A10" t="s">
        <v>22</v>
      </c>
      <c r="B10">
        <v>-1</v>
      </c>
      <c r="D10" s="7" t="str">
        <f t="shared" si="4"/>
        <v>Player III</v>
      </c>
      <c r="E10" s="8">
        <f t="shared" si="5"/>
        <v>0</v>
      </c>
      <c r="F10" s="8"/>
      <c r="G10" s="9">
        <f t="array" ref="G10">MIN(IF(E2:E15&gt;=-3,E2:E15))</f>
        <v>-1</v>
      </c>
      <c r="I10" t="s">
        <v>26</v>
      </c>
      <c r="J10">
        <v>1</v>
      </c>
      <c r="L10" s="7" t="str">
        <f t="shared" si="6"/>
        <v>Player MMM</v>
      </c>
      <c r="M10" s="8">
        <f t="shared" si="0"/>
        <v>1</v>
      </c>
      <c r="N10" s="8"/>
      <c r="O10" s="9">
        <f t="array" ref="O10">MIN(IF(M2:M15&gt;=-3,M2:M15))</f>
        <v>0</v>
      </c>
      <c r="Q10" t="s">
        <v>23</v>
      </c>
      <c r="R10">
        <v>2</v>
      </c>
      <c r="T10" s="7" t="str">
        <f t="shared" si="7"/>
        <v>Player JJJ</v>
      </c>
      <c r="U10" s="8">
        <f t="shared" si="1"/>
        <v>2</v>
      </c>
      <c r="V10" s="8"/>
      <c r="W10" s="9">
        <f t="array" ref="W10">MIN(IF(U2:U15&gt;=-3,U2:U15))</f>
        <v>-1</v>
      </c>
      <c r="AB10" s="7"/>
      <c r="AC10" s="8"/>
      <c r="AD10" s="8"/>
      <c r="AE10" s="9">
        <f t="array" ref="AE10">MIN(IF(AC2:AC15&gt;=-3,AC2:AC15))</f>
        <v>-1</v>
      </c>
      <c r="AG10" t="s">
        <v>25</v>
      </c>
      <c r="AH10">
        <v>0</v>
      </c>
      <c r="AJ10" s="7" t="str">
        <f t="shared" si="9"/>
        <v>Player LLL</v>
      </c>
      <c r="AK10" s="8">
        <f t="shared" si="3"/>
        <v>1</v>
      </c>
      <c r="AL10" s="8"/>
      <c r="AM10" s="9">
        <f t="array" ref="AM10">MIN(IF(AK2:AK15&gt;=-3,AK2:AK15))</f>
        <v>-1</v>
      </c>
    </row>
    <row r="11" spans="1:40" ht="14.4" customHeight="1" x14ac:dyDescent="0.3">
      <c r="A11" t="s">
        <v>23</v>
      </c>
      <c r="B11">
        <v>3</v>
      </c>
      <c r="D11" s="7" t="str">
        <f t="shared" si="4"/>
        <v>Player JJJ</v>
      </c>
      <c r="E11" s="8">
        <f t="shared" si="5"/>
        <v>4</v>
      </c>
      <c r="F11" s="8"/>
      <c r="G11" s="9" t="s">
        <v>29</v>
      </c>
      <c r="I11" t="s">
        <v>21</v>
      </c>
      <c r="J11">
        <v>0</v>
      </c>
      <c r="L11" s="7" t="str">
        <f t="shared" si="6"/>
        <v>Player HHH</v>
      </c>
      <c r="M11" s="8">
        <f t="shared" si="0"/>
        <v>0</v>
      </c>
      <c r="N11" s="8"/>
      <c r="O11" s="9" t="s">
        <v>29</v>
      </c>
      <c r="Q11" t="s">
        <v>26</v>
      </c>
      <c r="R11">
        <v>-1</v>
      </c>
      <c r="T11" s="7" t="str">
        <f t="shared" si="7"/>
        <v>Player MMM</v>
      </c>
      <c r="U11" s="8">
        <f t="shared" si="1"/>
        <v>-1</v>
      </c>
      <c r="V11" s="8"/>
      <c r="W11" s="9" t="s">
        <v>29</v>
      </c>
      <c r="AB11" s="7"/>
      <c r="AC11" s="8"/>
      <c r="AD11" s="8"/>
      <c r="AE11" s="9" t="s">
        <v>29</v>
      </c>
      <c r="AG11" t="s">
        <v>19</v>
      </c>
      <c r="AH11">
        <v>-2</v>
      </c>
      <c r="AJ11" s="7" t="str">
        <f t="shared" si="9"/>
        <v>Player FFF</v>
      </c>
      <c r="AK11" s="8">
        <f t="shared" si="3"/>
        <v>-1</v>
      </c>
      <c r="AL11" s="8"/>
      <c r="AM11" s="9" t="s">
        <v>29</v>
      </c>
    </row>
    <row r="12" spans="1:40" ht="14.4" customHeight="1" x14ac:dyDescent="0.3">
      <c r="A12" t="s">
        <v>24</v>
      </c>
      <c r="B12">
        <v>-1</v>
      </c>
      <c r="D12" s="7" t="str">
        <f t="shared" si="4"/>
        <v>Player KKK</v>
      </c>
      <c r="E12" s="8">
        <f t="shared" si="5"/>
        <v>0</v>
      </c>
      <c r="F12" s="8"/>
      <c r="G12" s="9">
        <f t="array" ref="G12">MAX(IF(E2:E15&lt;=3,E2:E15))</f>
        <v>1</v>
      </c>
      <c r="I12" t="s">
        <v>20</v>
      </c>
      <c r="J12">
        <v>1</v>
      </c>
      <c r="L12" s="7" t="str">
        <f t="shared" si="6"/>
        <v>Player GGG</v>
      </c>
      <c r="M12" s="8">
        <f t="shared" ref="M12" si="10">J12-ROUND($J$22,0)</f>
        <v>1</v>
      </c>
      <c r="N12" s="8"/>
      <c r="O12" s="9">
        <f t="array" ref="O12">MAX(IF(M2:M15&lt;=3,M2:M15))</f>
        <v>1</v>
      </c>
      <c r="Q12" t="s">
        <v>21</v>
      </c>
      <c r="R12">
        <v>-1</v>
      </c>
      <c r="T12" s="7" t="str">
        <f t="shared" si="7"/>
        <v>Player HHH</v>
      </c>
      <c r="U12" s="8">
        <f t="shared" ref="U12" si="11">R12-ROUND($R$22,0)</f>
        <v>-1</v>
      </c>
      <c r="V12" s="8"/>
      <c r="W12" s="9">
        <f t="array" ref="W12">MAX(IF(U2:U15&lt;=3,U2:U15))</f>
        <v>2</v>
      </c>
      <c r="AB12" s="7"/>
      <c r="AC12" s="8"/>
      <c r="AD12" s="8"/>
      <c r="AE12" s="9">
        <f t="array" ref="AE12">MAX(IF(AC2:AC15&lt;=3,AC2:AC15))</f>
        <v>1</v>
      </c>
      <c r="AG12" t="s">
        <v>18</v>
      </c>
      <c r="AH12">
        <v>-1</v>
      </c>
      <c r="AJ12" s="7" t="str">
        <f t="shared" si="9"/>
        <v>Player EEE</v>
      </c>
      <c r="AK12" s="8">
        <f t="shared" si="3"/>
        <v>0</v>
      </c>
      <c r="AL12" s="8"/>
      <c r="AM12" s="9">
        <f t="array" ref="AM12">MAX(IF(AK2:AK15&lt;=3,AK2:AK15))</f>
        <v>1</v>
      </c>
    </row>
    <row r="13" spans="1:40" ht="14.4" customHeight="1" x14ac:dyDescent="0.3">
      <c r="A13" t="s">
        <v>25</v>
      </c>
      <c r="B13">
        <v>-1</v>
      </c>
      <c r="D13" s="7" t="str">
        <f t="shared" si="4"/>
        <v>Player LLL</v>
      </c>
      <c r="E13" s="8">
        <f t="shared" si="5"/>
        <v>0</v>
      </c>
      <c r="F13" s="8"/>
      <c r="G13" s="9" t="s">
        <v>30</v>
      </c>
      <c r="L13" s="7"/>
      <c r="M13" s="8"/>
      <c r="N13" s="8"/>
      <c r="O13" s="9" t="s">
        <v>30</v>
      </c>
      <c r="T13" s="7"/>
      <c r="U13" s="8"/>
      <c r="V13" s="8"/>
      <c r="W13" s="9" t="s">
        <v>30</v>
      </c>
      <c r="AB13" s="7"/>
      <c r="AC13" s="8"/>
      <c r="AD13" s="8"/>
      <c r="AE13" s="9" t="s">
        <v>30</v>
      </c>
      <c r="AG13" t="s">
        <v>14</v>
      </c>
      <c r="AH13">
        <v>0</v>
      </c>
      <c r="AJ13" s="7" t="str">
        <f t="shared" si="9"/>
        <v>Player AAA</v>
      </c>
      <c r="AK13" s="8">
        <f t="shared" si="3"/>
        <v>1</v>
      </c>
      <c r="AL13" s="8"/>
      <c r="AM13" s="9" t="s">
        <v>30</v>
      </c>
    </row>
    <row r="14" spans="1:40" ht="14.4" customHeight="1" x14ac:dyDescent="0.3">
      <c r="A14" t="s">
        <v>26</v>
      </c>
      <c r="B14">
        <v>0</v>
      </c>
      <c r="D14" s="7" t="str">
        <f t="shared" si="4"/>
        <v>Player MMM</v>
      </c>
      <c r="E14" s="8">
        <f t="shared" si="5"/>
        <v>1</v>
      </c>
      <c r="F14" s="8"/>
      <c r="G14" s="9">
        <f>G12-G10</f>
        <v>2</v>
      </c>
      <c r="L14" s="7"/>
      <c r="M14" s="8"/>
      <c r="N14" s="8"/>
      <c r="O14" s="9">
        <f>O12-O10</f>
        <v>1</v>
      </c>
      <c r="T14" s="7"/>
      <c r="U14" s="8"/>
      <c r="V14" s="8"/>
      <c r="W14" s="9">
        <f>W12-W10</f>
        <v>3</v>
      </c>
      <c r="AB14" s="7"/>
      <c r="AC14" s="8"/>
      <c r="AD14" s="8"/>
      <c r="AE14" s="9">
        <f>AE12-AE10</f>
        <v>2</v>
      </c>
      <c r="AG14" t="s">
        <v>26</v>
      </c>
      <c r="AH14">
        <v>-1</v>
      </c>
      <c r="AJ14" s="7" t="str">
        <f t="shared" si="9"/>
        <v>Player MMM</v>
      </c>
      <c r="AK14" s="8">
        <f t="shared" si="3"/>
        <v>0</v>
      </c>
      <c r="AL14" s="8"/>
      <c r="AM14" s="9">
        <f>AM12-AM10</f>
        <v>2</v>
      </c>
    </row>
    <row r="15" spans="1:40" ht="14.4" customHeight="1" thickBot="1" x14ac:dyDescent="0.35">
      <c r="A15" t="s">
        <v>27</v>
      </c>
      <c r="B15">
        <v>0</v>
      </c>
      <c r="D15" s="10" t="str">
        <f t="shared" si="4"/>
        <v>Player NNN</v>
      </c>
      <c r="E15" s="11">
        <f t="shared" si="5"/>
        <v>1</v>
      </c>
      <c r="F15" s="11"/>
      <c r="G15" s="12"/>
      <c r="L15" s="10"/>
      <c r="M15" s="11"/>
      <c r="N15" s="11"/>
      <c r="O15" s="12"/>
      <c r="T15" s="10"/>
      <c r="U15" s="11"/>
      <c r="V15" s="11"/>
      <c r="W15" s="12"/>
      <c r="AB15" s="10"/>
      <c r="AC15" s="11"/>
      <c r="AD15" s="11"/>
      <c r="AE15" s="12"/>
      <c r="AG15" t="s">
        <v>23</v>
      </c>
      <c r="AH15">
        <v>0</v>
      </c>
      <c r="AJ15" s="10" t="str">
        <f t="shared" si="9"/>
        <v>Player JJJ</v>
      </c>
      <c r="AK15" s="11">
        <f t="shared" si="3"/>
        <v>1</v>
      </c>
      <c r="AL15" s="11"/>
      <c r="AM15" s="12"/>
    </row>
    <row r="16" spans="1:40" ht="14.4" customHeight="1" x14ac:dyDescent="0.3"/>
    <row r="17" spans="2:37" ht="14.4" customHeight="1" x14ac:dyDescent="0.3"/>
    <row r="18" spans="2:37" ht="14.4" customHeight="1" x14ac:dyDescent="0.3">
      <c r="B18" t="s">
        <v>1</v>
      </c>
      <c r="E18" t="s">
        <v>1</v>
      </c>
      <c r="J18" t="s">
        <v>1</v>
      </c>
      <c r="M18" t="s">
        <v>1</v>
      </c>
      <c r="R18" t="s">
        <v>1</v>
      </c>
      <c r="U18" t="s">
        <v>1</v>
      </c>
      <c r="Z18" t="s">
        <v>1</v>
      </c>
      <c r="AC18" t="s">
        <v>1</v>
      </c>
      <c r="AH18" t="s">
        <v>1</v>
      </c>
      <c r="AK18" t="s">
        <v>1</v>
      </c>
    </row>
    <row r="19" spans="2:37" ht="14.4" customHeight="1" x14ac:dyDescent="0.3">
      <c r="B19">
        <f>AVERAGE(B2:B15)</f>
        <v>-0.5</v>
      </c>
      <c r="E19">
        <f>AVERAGE(E2:E15)</f>
        <v>0.5</v>
      </c>
      <c r="J19">
        <f>AVERAGE(J2:J12)</f>
        <v>0.45454545454545453</v>
      </c>
      <c r="M19">
        <f>AVERAGE(M2:M12)</f>
        <v>0.45454545454545453</v>
      </c>
      <c r="R19">
        <f>AVERAGE(R2:R12)</f>
        <v>-0.18181818181818182</v>
      </c>
      <c r="U19">
        <f>AVERAGE(U2:U12)</f>
        <v>-0.18181818181818182</v>
      </c>
      <c r="Z19">
        <f>AVERAGE(Z2:Z9)</f>
        <v>1</v>
      </c>
      <c r="AC19">
        <f>AVERAGE(AC2:AC9)</f>
        <v>0</v>
      </c>
      <c r="AH19">
        <f>AVERAGE(AH2:AH15)</f>
        <v>-0.5714285714285714</v>
      </c>
      <c r="AK19">
        <f>AVERAGE(AK2:AK15)</f>
        <v>0.42857142857142855</v>
      </c>
    </row>
    <row r="21" spans="2:37" x14ac:dyDescent="0.3">
      <c r="B21" t="s">
        <v>2</v>
      </c>
      <c r="E21" t="s">
        <v>2</v>
      </c>
      <c r="J21" t="s">
        <v>2</v>
      </c>
      <c r="M21" t="s">
        <v>2</v>
      </c>
      <c r="R21" t="s">
        <v>2</v>
      </c>
      <c r="U21" t="s">
        <v>2</v>
      </c>
      <c r="Z21" t="s">
        <v>2</v>
      </c>
      <c r="AC21" t="s">
        <v>2</v>
      </c>
      <c r="AH21" t="s">
        <v>2</v>
      </c>
      <c r="AK21" t="s">
        <v>2</v>
      </c>
    </row>
    <row r="22" spans="2:37" x14ac:dyDescent="0.3">
      <c r="B22">
        <f>AVERAGE(B2:B10,B12:B15)</f>
        <v>-0.76923076923076927</v>
      </c>
      <c r="E22">
        <f>AVERAGE(E2:E10,E12:E15)</f>
        <v>0.23076923076923078</v>
      </c>
      <c r="J22">
        <f>AVERAGE(J2:J12)</f>
        <v>0.45454545454545453</v>
      </c>
      <c r="M22">
        <f>AVERAGE(M2:M12)</f>
        <v>0.45454545454545453</v>
      </c>
      <c r="R22">
        <f>AVERAGE(R2:R12)</f>
        <v>-0.18181818181818182</v>
      </c>
      <c r="U22">
        <f>AVERAGE(U2:U12)</f>
        <v>-0.18181818181818182</v>
      </c>
      <c r="Z22">
        <f>AVERAGE(Z2:Z9)</f>
        <v>1</v>
      </c>
      <c r="AC22">
        <f>AVERAGE(AC2:AC9)</f>
        <v>0</v>
      </c>
      <c r="AH22">
        <f>AVERAGE(AH2:AH15)</f>
        <v>-0.5714285714285714</v>
      </c>
      <c r="AK22">
        <f>AVERAGE(AK2:AK15)</f>
        <v>0.42857142857142855</v>
      </c>
    </row>
  </sheetData>
  <sheetProtection algorithmName="SHA-512" hashValue="O0lWaulfhRv/U4iUdy+6EYt+pgDnHg7q3hRIAx6TK3Polm0kzv1HXhlK3a1flNePg0JBb4UrMlQBHj60YM5BGw==" saltValue="AwVsU5B0YA2BJpz8TBtIQg==" spinCount="100000" sheet="1" objects="1" scenarios="1"/>
  <conditionalFormatting sqref="AC2:AC9 E2:E15 AK2:AK15 M2:M12 U2:U12">
    <cfRule type="cellIs" dxfId="39" priority="1" operator="lessThan">
      <formula>-3</formula>
    </cfRule>
    <cfRule type="cellIs" dxfId="38" priority="2" operator="greaterThan">
      <formula>3</formula>
    </cfRule>
    <cfRule type="cellIs" dxfId="37" priority="3" operator="equal">
      <formula>-3</formula>
    </cfRule>
    <cfRule type="cellIs" dxfId="36" priority="4" operator="equal">
      <formula>3</formula>
    </cfRule>
    <cfRule type="cellIs" dxfId="35" priority="5" operator="equal">
      <formula>-2</formula>
    </cfRule>
    <cfRule type="cellIs" dxfId="34" priority="6" operator="equal">
      <formula>2</formula>
    </cfRule>
    <cfRule type="cellIs" dxfId="33" priority="7" operator="equal">
      <formula>-1</formula>
    </cfRule>
    <cfRule type="cellIs" dxfId="32" priority="8" operator="equal">
      <formula>1</formula>
    </cfRule>
    <cfRule type="cellIs" dxfId="31" priority="9" operator="equal">
      <formula>0</formula>
    </cfRule>
    <cfRule type="expression" dxfId="30" priority="10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553E6-BB2B-4026-9300-A9C0DEA200D3}">
  <dimension ref="A1:AF22"/>
  <sheetViews>
    <sheetView zoomScaleNormal="100" workbookViewId="0"/>
  </sheetViews>
  <sheetFormatPr baseColWidth="10" defaultRowHeight="14.4" x14ac:dyDescent="0.3"/>
  <cols>
    <col min="8" max="8" width="11.5546875" style="2"/>
    <col min="16" max="16" width="11.5546875" style="2"/>
    <col min="17" max="17" width="11.5546875" style="1"/>
    <col min="24" max="24" width="11.5546875" style="2"/>
    <col min="32" max="32" width="11.5546875" style="2"/>
  </cols>
  <sheetData>
    <row r="1" spans="1:32" x14ac:dyDescent="0.3">
      <c r="B1" t="s">
        <v>0</v>
      </c>
      <c r="D1" s="4"/>
      <c r="E1" s="5" t="s">
        <v>3</v>
      </c>
      <c r="F1" s="5"/>
      <c r="G1" s="6"/>
      <c r="J1" t="s">
        <v>0</v>
      </c>
      <c r="L1" s="4"/>
      <c r="M1" s="5" t="s">
        <v>3</v>
      </c>
      <c r="N1" s="5"/>
      <c r="O1" s="6"/>
      <c r="Z1" t="s">
        <v>0</v>
      </c>
      <c r="AB1" s="4"/>
      <c r="AC1" s="5" t="s">
        <v>3</v>
      </c>
      <c r="AD1" s="5"/>
      <c r="AE1" s="6"/>
    </row>
    <row r="2" spans="1:32" s="1" customFormat="1" x14ac:dyDescent="0.3">
      <c r="A2" t="s">
        <v>14</v>
      </c>
      <c r="B2" s="1">
        <v>0</v>
      </c>
      <c r="D2" s="7" t="str">
        <f>A2</f>
        <v>Player AAA</v>
      </c>
      <c r="E2" s="8">
        <f t="shared" ref="E2:E7" si="0">B2-ROUND($B$22,0)</f>
        <v>-1</v>
      </c>
      <c r="F2" s="8"/>
      <c r="G2" s="9"/>
      <c r="H2" s="2"/>
      <c r="I2" t="s">
        <v>20</v>
      </c>
      <c r="J2" s="1">
        <v>0</v>
      </c>
      <c r="L2" s="7" t="str">
        <f>I2</f>
        <v>Player GGG</v>
      </c>
      <c r="M2" s="8">
        <f t="shared" ref="M2:M4" si="1">J2-ROUND($J$22,0)</f>
        <v>0</v>
      </c>
      <c r="N2" s="8"/>
      <c r="O2" s="9"/>
      <c r="P2" s="2"/>
      <c r="U2"/>
      <c r="X2" s="2"/>
      <c r="Y2" t="s">
        <v>14</v>
      </c>
      <c r="Z2" s="1">
        <v>0</v>
      </c>
      <c r="AB2" s="7" t="str">
        <f>Y2</f>
        <v>Player AAA</v>
      </c>
      <c r="AC2" s="8">
        <f t="shared" ref="AC2:AC7" si="2">Z2-ROUND($Z$22,0)</f>
        <v>-1</v>
      </c>
      <c r="AD2" s="8"/>
      <c r="AE2" s="9"/>
      <c r="AF2" s="2"/>
    </row>
    <row r="3" spans="1:32" x14ac:dyDescent="0.3">
      <c r="A3" t="s">
        <v>15</v>
      </c>
      <c r="B3">
        <v>5</v>
      </c>
      <c r="D3" s="7" t="str">
        <f t="shared" ref="D3:D7" si="3">A3</f>
        <v>Player BBB</v>
      </c>
      <c r="E3" s="8">
        <f t="shared" si="0"/>
        <v>4</v>
      </c>
      <c r="F3" s="8"/>
      <c r="G3" s="9" t="s">
        <v>103</v>
      </c>
      <c r="I3" t="s">
        <v>16</v>
      </c>
      <c r="J3">
        <v>1</v>
      </c>
      <c r="L3" s="7" t="str">
        <f t="shared" ref="L3:L8" si="4">I3</f>
        <v>Player CCC</v>
      </c>
      <c r="M3" s="8">
        <f t="shared" si="1"/>
        <v>1</v>
      </c>
      <c r="N3" s="8"/>
      <c r="O3" s="9" t="s">
        <v>103</v>
      </c>
      <c r="T3" s="1"/>
      <c r="Y3" t="s">
        <v>19</v>
      </c>
      <c r="Z3">
        <v>2</v>
      </c>
      <c r="AB3" s="7" t="str">
        <f t="shared" ref="AB3:AB7" si="5">Y3</f>
        <v>Player FFF</v>
      </c>
      <c r="AC3" s="8">
        <f t="shared" si="2"/>
        <v>1</v>
      </c>
      <c r="AD3" s="8"/>
      <c r="AE3" s="9" t="s">
        <v>103</v>
      </c>
    </row>
    <row r="4" spans="1:32" x14ac:dyDescent="0.3">
      <c r="A4" t="s">
        <v>16</v>
      </c>
      <c r="B4">
        <v>1</v>
      </c>
      <c r="D4" s="7" t="str">
        <f t="shared" si="3"/>
        <v>Player CCC</v>
      </c>
      <c r="E4" s="8">
        <f t="shared" si="0"/>
        <v>0</v>
      </c>
      <c r="F4" s="8"/>
      <c r="G4" s="9">
        <f>COUNTA(A2:A15)</f>
        <v>6</v>
      </c>
      <c r="I4" t="s">
        <v>17</v>
      </c>
      <c r="J4">
        <v>0</v>
      </c>
      <c r="L4" s="7" t="str">
        <f t="shared" si="4"/>
        <v>Player DDD</v>
      </c>
      <c r="M4" s="8">
        <f t="shared" si="1"/>
        <v>0</v>
      </c>
      <c r="N4" s="8"/>
      <c r="O4" s="9">
        <f>COUNTA(I2:I15)</f>
        <v>7</v>
      </c>
      <c r="T4" s="1"/>
      <c r="Y4" t="s">
        <v>17</v>
      </c>
      <c r="Z4">
        <v>0</v>
      </c>
      <c r="AB4" s="7" t="str">
        <f t="shared" si="5"/>
        <v>Player DDD</v>
      </c>
      <c r="AC4" s="8">
        <f t="shared" si="2"/>
        <v>-1</v>
      </c>
      <c r="AD4" s="8"/>
      <c r="AE4" s="9">
        <f>COUNTA(Y2:Y15)</f>
        <v>6</v>
      </c>
    </row>
    <row r="5" spans="1:32" x14ac:dyDescent="0.3">
      <c r="A5" t="s">
        <v>17</v>
      </c>
      <c r="B5">
        <v>0</v>
      </c>
      <c r="D5" s="7" t="str">
        <f t="shared" si="3"/>
        <v>Player DDD</v>
      </c>
      <c r="E5" s="8">
        <f t="shared" si="0"/>
        <v>-1</v>
      </c>
      <c r="F5" s="8"/>
      <c r="G5" s="9" t="s">
        <v>100</v>
      </c>
      <c r="I5" t="s">
        <v>21</v>
      </c>
      <c r="J5">
        <v>-1</v>
      </c>
      <c r="L5" s="7" t="str">
        <f t="shared" si="4"/>
        <v>Player HHH</v>
      </c>
      <c r="M5" s="8">
        <f>J5-ROUND($J$22,0)</f>
        <v>-1</v>
      </c>
      <c r="N5" s="8"/>
      <c r="O5" s="9" t="s">
        <v>100</v>
      </c>
      <c r="T5" s="1"/>
      <c r="Y5" t="s">
        <v>22</v>
      </c>
      <c r="Z5">
        <v>0</v>
      </c>
      <c r="AB5" s="7" t="str">
        <f t="shared" si="5"/>
        <v>Player III</v>
      </c>
      <c r="AC5" s="8">
        <f t="shared" si="2"/>
        <v>-1</v>
      </c>
      <c r="AD5" s="8"/>
      <c r="AE5" s="9" t="s">
        <v>100</v>
      </c>
    </row>
    <row r="6" spans="1:32" x14ac:dyDescent="0.3">
      <c r="A6" t="s">
        <v>18</v>
      </c>
      <c r="B6">
        <v>0</v>
      </c>
      <c r="D6" s="7" t="str">
        <f t="shared" si="3"/>
        <v>Player EEE</v>
      </c>
      <c r="E6" s="8">
        <f t="shared" si="0"/>
        <v>-1</v>
      </c>
      <c r="F6" s="8"/>
      <c r="G6" s="9">
        <f>COUNTIF(E2:E15,"&lt;=3")-COUNTIF(E2:E15,"&lt;-3")</f>
        <v>5</v>
      </c>
      <c r="I6" t="s">
        <v>18</v>
      </c>
      <c r="J6">
        <v>0</v>
      </c>
      <c r="L6" s="7" t="str">
        <f t="shared" si="4"/>
        <v>Player EEE</v>
      </c>
      <c r="M6" s="8">
        <f>J6-ROUND($J$22,0)</f>
        <v>0</v>
      </c>
      <c r="N6" s="8"/>
      <c r="O6" s="9">
        <f>COUNTIF(M2:M15,"&lt;=3")-COUNTIF(M2:M15,"&lt;-3")</f>
        <v>6</v>
      </c>
      <c r="T6" s="1"/>
      <c r="Y6" t="s">
        <v>23</v>
      </c>
      <c r="Z6">
        <v>1</v>
      </c>
      <c r="AB6" s="7" t="str">
        <f t="shared" si="5"/>
        <v>Player JJJ</v>
      </c>
      <c r="AC6" s="8">
        <f t="shared" si="2"/>
        <v>0</v>
      </c>
      <c r="AD6" s="8"/>
      <c r="AE6" s="9">
        <f>COUNTIF(AC2:AC15,"&lt;=3")-COUNTIF(AC2:AC15,"&lt;-3")</f>
        <v>5</v>
      </c>
    </row>
    <row r="7" spans="1:32" x14ac:dyDescent="0.3">
      <c r="A7" t="s">
        <v>19</v>
      </c>
      <c r="B7">
        <v>3</v>
      </c>
      <c r="D7" s="7" t="str">
        <f t="shared" si="3"/>
        <v>Player FFF</v>
      </c>
      <c r="E7" s="8">
        <f t="shared" si="0"/>
        <v>2</v>
      </c>
      <c r="F7" s="8"/>
      <c r="G7" s="9" t="s">
        <v>99</v>
      </c>
      <c r="I7" t="s">
        <v>19</v>
      </c>
      <c r="J7">
        <v>2</v>
      </c>
      <c r="L7" s="7" t="str">
        <f t="shared" si="4"/>
        <v>Player FFF</v>
      </c>
      <c r="M7" s="8">
        <f>J7-ROUND($J$22,0)</f>
        <v>2</v>
      </c>
      <c r="N7" s="8"/>
      <c r="O7" s="9" t="s">
        <v>99</v>
      </c>
      <c r="T7" s="1"/>
      <c r="Y7" t="s">
        <v>24</v>
      </c>
      <c r="Z7">
        <v>15</v>
      </c>
      <c r="AB7" s="7" t="str">
        <f t="shared" si="5"/>
        <v>Player KKK</v>
      </c>
      <c r="AC7" s="8">
        <f t="shared" si="2"/>
        <v>14</v>
      </c>
      <c r="AD7" s="8"/>
      <c r="AE7" s="9" t="s">
        <v>99</v>
      </c>
    </row>
    <row r="8" spans="1:32" x14ac:dyDescent="0.3">
      <c r="D8" s="7"/>
      <c r="E8" s="8"/>
      <c r="F8" s="8"/>
      <c r="G8" s="9">
        <f>COUNTIF(E2:E15,"&lt;=1")-COUNTIF(E2:E15,"&lt;-1")</f>
        <v>4</v>
      </c>
      <c r="I8" t="s">
        <v>14</v>
      </c>
      <c r="J8">
        <v>8</v>
      </c>
      <c r="L8" s="7" t="str">
        <f t="shared" si="4"/>
        <v>Player AAA</v>
      </c>
      <c r="M8" s="8">
        <f>J8-ROUND($J$22,0)</f>
        <v>8</v>
      </c>
      <c r="N8" s="8"/>
      <c r="O8" s="9">
        <f>COUNTIF(M2:M15,"&lt;=1")-COUNTIF(M2:M15,"&lt;-1")</f>
        <v>5</v>
      </c>
      <c r="AB8" s="7"/>
      <c r="AC8" s="8"/>
      <c r="AD8" s="8"/>
      <c r="AE8" s="9">
        <f>COUNTIF(AC2:AC15,"&lt;=1")-COUNTIF(AC2:AC15,"&lt;-1")</f>
        <v>5</v>
      </c>
    </row>
    <row r="9" spans="1:32" x14ac:dyDescent="0.3">
      <c r="D9" s="7"/>
      <c r="E9" s="8"/>
      <c r="F9" s="8"/>
      <c r="G9" s="9" t="s">
        <v>28</v>
      </c>
      <c r="L9" s="7"/>
      <c r="M9" s="8"/>
      <c r="N9" s="8"/>
      <c r="O9" s="9" t="s">
        <v>28</v>
      </c>
      <c r="AB9" s="7"/>
      <c r="AC9" s="8"/>
      <c r="AD9" s="8"/>
      <c r="AE9" s="9" t="s">
        <v>28</v>
      </c>
    </row>
    <row r="10" spans="1:32" x14ac:dyDescent="0.3">
      <c r="D10" s="7"/>
      <c r="E10" s="8"/>
      <c r="F10" s="8"/>
      <c r="G10" s="9">
        <f t="array" ref="G10">MIN(IF(E2:E15&gt;=-3,E2:E15))</f>
        <v>-1</v>
      </c>
      <c r="L10" s="7"/>
      <c r="M10" s="8"/>
      <c r="N10" s="8"/>
      <c r="O10" s="9">
        <f t="array" ref="O10">MIN(IF(M2:M15&gt;=-3,M2:M15))</f>
        <v>-1</v>
      </c>
      <c r="AB10" s="7"/>
      <c r="AC10" s="8"/>
      <c r="AD10" s="8"/>
      <c r="AE10" s="9">
        <f t="array" ref="AE10">MIN(IF(AC2:AC15&gt;=-3,AC2:AC15))</f>
        <v>-1</v>
      </c>
    </row>
    <row r="11" spans="1:32" x14ac:dyDescent="0.3">
      <c r="D11" s="7"/>
      <c r="E11" s="8"/>
      <c r="F11" s="8"/>
      <c r="G11" s="9" t="s">
        <v>29</v>
      </c>
      <c r="L11" s="7"/>
      <c r="M11" s="8"/>
      <c r="N11" s="8"/>
      <c r="O11" s="9" t="s">
        <v>29</v>
      </c>
      <c r="AB11" s="7"/>
      <c r="AC11" s="8"/>
      <c r="AD11" s="8"/>
      <c r="AE11" s="9" t="s">
        <v>29</v>
      </c>
    </row>
    <row r="12" spans="1:32" x14ac:dyDescent="0.3">
      <c r="D12" s="7"/>
      <c r="E12" s="8"/>
      <c r="F12" s="8"/>
      <c r="G12" s="9">
        <f t="array" ref="G12">MAX(IF(E2:E15&lt;=3,E2:E15))</f>
        <v>2</v>
      </c>
      <c r="L12" s="7"/>
      <c r="M12" s="8"/>
      <c r="N12" s="8"/>
      <c r="O12" s="9">
        <f t="array" ref="O12">MAX(IF(M2:M15&lt;=3,M2:M15))</f>
        <v>2</v>
      </c>
      <c r="AB12" s="7"/>
      <c r="AC12" s="8"/>
      <c r="AD12" s="8"/>
      <c r="AE12" s="9">
        <f t="array" ref="AE12">MAX(IF(AC2:AC15&lt;=3,AC2:AC15))</f>
        <v>1</v>
      </c>
    </row>
    <row r="13" spans="1:32" x14ac:dyDescent="0.3">
      <c r="D13" s="7"/>
      <c r="E13" s="8"/>
      <c r="F13" s="8"/>
      <c r="G13" s="9" t="s">
        <v>30</v>
      </c>
      <c r="L13" s="7"/>
      <c r="M13" s="8"/>
      <c r="N13" s="8"/>
      <c r="O13" s="9" t="s">
        <v>30</v>
      </c>
      <c r="AB13" s="7"/>
      <c r="AC13" s="8"/>
      <c r="AD13" s="8"/>
      <c r="AE13" s="9" t="s">
        <v>30</v>
      </c>
    </row>
    <row r="14" spans="1:32" x14ac:dyDescent="0.3">
      <c r="D14" s="7"/>
      <c r="E14" s="8"/>
      <c r="F14" s="8"/>
      <c r="G14" s="9">
        <f>G12-G10</f>
        <v>3</v>
      </c>
      <c r="L14" s="7"/>
      <c r="M14" s="8"/>
      <c r="N14" s="8"/>
      <c r="O14" s="9">
        <f>O12-O10</f>
        <v>3</v>
      </c>
      <c r="AB14" s="7"/>
      <c r="AC14" s="8"/>
      <c r="AD14" s="8"/>
      <c r="AE14" s="9">
        <f>AE12-AE10</f>
        <v>2</v>
      </c>
    </row>
    <row r="15" spans="1:32" ht="15" thickBot="1" x14ac:dyDescent="0.35">
      <c r="D15" s="10"/>
      <c r="E15" s="11"/>
      <c r="F15" s="11"/>
      <c r="G15" s="12"/>
      <c r="L15" s="10"/>
      <c r="M15" s="11"/>
      <c r="N15" s="11"/>
      <c r="O15" s="12"/>
      <c r="AB15" s="10"/>
      <c r="AC15" s="11"/>
      <c r="AD15" s="11"/>
      <c r="AE15" s="12"/>
    </row>
    <row r="16" spans="1:32" x14ac:dyDescent="0.3">
      <c r="L16" s="3"/>
      <c r="M16" s="3"/>
      <c r="N16" s="3"/>
      <c r="O16" s="3"/>
    </row>
    <row r="18" spans="2:29" x14ac:dyDescent="0.3">
      <c r="B18" t="s">
        <v>1</v>
      </c>
      <c r="E18" t="s">
        <v>1</v>
      </c>
      <c r="J18" t="s">
        <v>1</v>
      </c>
      <c r="M18" t="s">
        <v>1</v>
      </c>
      <c r="Z18" t="s">
        <v>1</v>
      </c>
      <c r="AC18" t="s">
        <v>1</v>
      </c>
    </row>
    <row r="19" spans="2:29" x14ac:dyDescent="0.3">
      <c r="B19">
        <f>AVERAGE(B2:B10)</f>
        <v>1.5</v>
      </c>
      <c r="E19">
        <f>AVERAGE(E2:E10)</f>
        <v>0.5</v>
      </c>
      <c r="J19">
        <f>AVERAGE(J2:J11)</f>
        <v>1.4285714285714286</v>
      </c>
      <c r="M19">
        <f>AVERAGE(M2:M11)</f>
        <v>1.4285714285714286</v>
      </c>
      <c r="Z19">
        <f>AVERAGE(Z2:Z10)</f>
        <v>3</v>
      </c>
      <c r="AC19">
        <f>AVERAGE(AC2:AC10)</f>
        <v>2</v>
      </c>
    </row>
    <row r="21" spans="2:29" x14ac:dyDescent="0.3">
      <c r="B21" t="s">
        <v>2</v>
      </c>
      <c r="E21" t="s">
        <v>2</v>
      </c>
      <c r="J21" t="s">
        <v>2</v>
      </c>
      <c r="M21" t="s">
        <v>2</v>
      </c>
      <c r="Z21" t="s">
        <v>2</v>
      </c>
      <c r="AC21" t="s">
        <v>2</v>
      </c>
    </row>
    <row r="22" spans="2:29" x14ac:dyDescent="0.3">
      <c r="B22">
        <f>AVERAGE(B2,B4:B10)</f>
        <v>0.8</v>
      </c>
      <c r="E22">
        <f>AVERAGE(E2,E4:E10)</f>
        <v>-0.2</v>
      </c>
      <c r="J22">
        <f>AVERAGE(J2:J7,J9:J11)</f>
        <v>0.33333333333333331</v>
      </c>
      <c r="M22">
        <f>AVERAGE(M2:M7,M9:M11)</f>
        <v>0.33333333333333331</v>
      </c>
      <c r="Z22">
        <f>AVERAGE(Z2:Z6,Z8:Z10)</f>
        <v>0.6</v>
      </c>
      <c r="AC22">
        <f>AVERAGE(AC2:AC6,AC8:AC10)</f>
        <v>-0.4</v>
      </c>
    </row>
  </sheetData>
  <sheetProtection algorithmName="SHA-512" hashValue="RwIBZexcEkGFepGLzLFkikVHj2D3KFlMm7B4Dx37mLD64sqsCuEyI7JWRFiAy9D1GYDHxfvleLdcsND2PwNrEg==" saltValue="8Ysig60sp3d2xoh86WS8GA==" spinCount="100000" sheet="1" objects="1" scenarios="1"/>
  <conditionalFormatting sqref="AC2:AC7 E2:E7 M2:M8">
    <cfRule type="cellIs" dxfId="29" priority="1" operator="lessThan">
      <formula>-3</formula>
    </cfRule>
    <cfRule type="cellIs" dxfId="28" priority="2" operator="greaterThan">
      <formula>3</formula>
    </cfRule>
    <cfRule type="cellIs" dxfId="27" priority="3" operator="equal">
      <formula>-3</formula>
    </cfRule>
    <cfRule type="cellIs" dxfId="26" priority="4" operator="equal">
      <formula>3</formula>
    </cfRule>
    <cfRule type="cellIs" dxfId="25" priority="5" operator="equal">
      <formula>-2</formula>
    </cfRule>
    <cfRule type="cellIs" dxfId="24" priority="6" operator="equal">
      <formula>2</formula>
    </cfRule>
    <cfRule type="cellIs" dxfId="23" priority="7" operator="equal">
      <formula>-1</formula>
    </cfRule>
    <cfRule type="cellIs" dxfId="22" priority="8" operator="equal">
      <formula>1</formula>
    </cfRule>
    <cfRule type="cellIs" dxfId="21" priority="9" operator="equal">
      <formula>0</formula>
    </cfRule>
    <cfRule type="expression" dxfId="20" priority="10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C0EA3-CB2A-4976-A0CC-512F298970E4}">
  <dimension ref="A1:AF22"/>
  <sheetViews>
    <sheetView zoomScaleNormal="100" workbookViewId="0"/>
  </sheetViews>
  <sheetFormatPr baseColWidth="10" defaultRowHeight="14.4" x14ac:dyDescent="0.3"/>
  <cols>
    <col min="8" max="8" width="11.5546875" style="2"/>
    <col min="16" max="16" width="11.5546875" style="2"/>
    <col min="24" max="24" width="11.5546875" style="2"/>
    <col min="32" max="32" width="11.5546875" style="2"/>
  </cols>
  <sheetData>
    <row r="1" spans="1:32" x14ac:dyDescent="0.3">
      <c r="B1" t="s">
        <v>0</v>
      </c>
      <c r="D1" s="4"/>
      <c r="E1" s="5" t="s">
        <v>3</v>
      </c>
      <c r="F1" s="5"/>
      <c r="G1" s="6"/>
      <c r="J1" t="s">
        <v>0</v>
      </c>
      <c r="L1" s="4"/>
      <c r="M1" s="5" t="s">
        <v>3</v>
      </c>
      <c r="N1" s="5"/>
      <c r="O1" s="6"/>
      <c r="R1" t="s">
        <v>0</v>
      </c>
      <c r="T1" s="4"/>
      <c r="U1" s="5" t="s">
        <v>3</v>
      </c>
      <c r="V1" s="5"/>
      <c r="W1" s="6"/>
      <c r="Z1" t="s">
        <v>0</v>
      </c>
      <c r="AB1" s="4"/>
      <c r="AC1" s="5" t="s">
        <v>3</v>
      </c>
      <c r="AD1" s="5"/>
      <c r="AE1" s="6"/>
    </row>
    <row r="2" spans="1:32" s="1" customFormat="1" x14ac:dyDescent="0.3">
      <c r="A2" t="s">
        <v>14</v>
      </c>
      <c r="B2" s="1">
        <v>0</v>
      </c>
      <c r="D2" s="7" t="str">
        <f>A2</f>
        <v>Player AAA</v>
      </c>
      <c r="E2" s="8">
        <f t="shared" ref="E2:E9" si="0">B2-ROUND($B$22,0)</f>
        <v>-7</v>
      </c>
      <c r="F2" s="8"/>
      <c r="G2" s="9"/>
      <c r="H2" s="2"/>
      <c r="I2" t="s">
        <v>22</v>
      </c>
      <c r="J2" s="1">
        <v>0</v>
      </c>
      <c r="L2" s="7" t="str">
        <f>I2</f>
        <v>Player III</v>
      </c>
      <c r="M2" s="8">
        <f t="shared" ref="M2:M11" si="1">J2-ROUND($J$22,0)</f>
        <v>0</v>
      </c>
      <c r="N2" s="8"/>
      <c r="O2" s="9"/>
      <c r="P2" s="2"/>
      <c r="Q2" t="s">
        <v>18</v>
      </c>
      <c r="R2" s="1">
        <v>0</v>
      </c>
      <c r="T2" s="7" t="str">
        <f>Q2</f>
        <v>Player EEE</v>
      </c>
      <c r="U2" s="8">
        <f t="shared" ref="U2:U9" si="2">R2-ROUND($R$22,0)</f>
        <v>0</v>
      </c>
      <c r="V2" s="8"/>
      <c r="W2" s="9"/>
      <c r="X2" s="2"/>
      <c r="Y2" t="s">
        <v>26</v>
      </c>
      <c r="Z2" s="1">
        <v>0</v>
      </c>
      <c r="AB2" s="7" t="str">
        <f>Y2</f>
        <v>Player MMM</v>
      </c>
      <c r="AC2" s="8">
        <f t="shared" ref="AC2:AC5" si="3">Z2-ROUND($Z$22,0)</f>
        <v>-1</v>
      </c>
      <c r="AD2" s="8"/>
      <c r="AE2" s="9"/>
      <c r="AF2" s="2"/>
    </row>
    <row r="3" spans="1:32" x14ac:dyDescent="0.3">
      <c r="A3" t="s">
        <v>15</v>
      </c>
      <c r="B3">
        <v>5</v>
      </c>
      <c r="D3" s="7" t="str">
        <f t="shared" ref="D3:D9" si="4">A3</f>
        <v>Player BBB</v>
      </c>
      <c r="E3" s="8">
        <f t="shared" si="0"/>
        <v>-2</v>
      </c>
      <c r="F3" s="8"/>
      <c r="G3" s="9" t="s">
        <v>103</v>
      </c>
      <c r="I3" t="s">
        <v>14</v>
      </c>
      <c r="J3">
        <v>-1</v>
      </c>
      <c r="L3" s="7" t="str">
        <f t="shared" ref="L3:L11" si="5">I3</f>
        <v>Player AAA</v>
      </c>
      <c r="M3" s="8">
        <f t="shared" si="1"/>
        <v>-1</v>
      </c>
      <c r="N3" s="8"/>
      <c r="O3" s="9" t="s">
        <v>103</v>
      </c>
      <c r="Q3" t="s">
        <v>14</v>
      </c>
      <c r="R3">
        <v>2</v>
      </c>
      <c r="T3" s="7" t="str">
        <f t="shared" ref="T3:T9" si="6">Q3</f>
        <v>Player AAA</v>
      </c>
      <c r="U3" s="8">
        <f t="shared" si="2"/>
        <v>2</v>
      </c>
      <c r="V3" s="8"/>
      <c r="W3" s="9" t="s">
        <v>103</v>
      </c>
      <c r="Y3" t="s">
        <v>20</v>
      </c>
      <c r="Z3">
        <v>1</v>
      </c>
      <c r="AB3" s="7" t="str">
        <f t="shared" ref="AB3:AB5" si="7">Y3</f>
        <v>Player GGG</v>
      </c>
      <c r="AC3" s="8">
        <f t="shared" si="3"/>
        <v>0</v>
      </c>
      <c r="AD3" s="8"/>
      <c r="AE3" s="9" t="s">
        <v>103</v>
      </c>
    </row>
    <row r="4" spans="1:32" x14ac:dyDescent="0.3">
      <c r="A4" t="s">
        <v>16</v>
      </c>
      <c r="B4">
        <v>7</v>
      </c>
      <c r="D4" s="7" t="str">
        <f t="shared" si="4"/>
        <v>Player CCC</v>
      </c>
      <c r="E4" s="8">
        <f t="shared" si="0"/>
        <v>0</v>
      </c>
      <c r="F4" s="8"/>
      <c r="G4" s="9">
        <f>COUNTA(A2:A15)</f>
        <v>8</v>
      </c>
      <c r="I4" t="s">
        <v>15</v>
      </c>
      <c r="J4">
        <v>-1</v>
      </c>
      <c r="L4" s="7" t="str">
        <f t="shared" si="5"/>
        <v>Player BBB</v>
      </c>
      <c r="M4" s="8">
        <f t="shared" si="1"/>
        <v>-1</v>
      </c>
      <c r="N4" s="8"/>
      <c r="O4" s="9">
        <f>COUNTA(I2:I15)</f>
        <v>10</v>
      </c>
      <c r="Q4" t="s">
        <v>24</v>
      </c>
      <c r="R4">
        <v>-1</v>
      </c>
      <c r="T4" s="7" t="str">
        <f t="shared" si="6"/>
        <v>Player KKK</v>
      </c>
      <c r="U4" s="8">
        <f t="shared" si="2"/>
        <v>-1</v>
      </c>
      <c r="V4" s="8"/>
      <c r="W4" s="9">
        <f>COUNTA(Q2:Q15)</f>
        <v>8</v>
      </c>
      <c r="Y4" t="s">
        <v>15</v>
      </c>
      <c r="Z4">
        <v>3</v>
      </c>
      <c r="AB4" s="7" t="str">
        <f t="shared" si="7"/>
        <v>Player BBB</v>
      </c>
      <c r="AC4" s="8">
        <f t="shared" si="3"/>
        <v>2</v>
      </c>
      <c r="AD4" s="8"/>
      <c r="AE4" s="9">
        <f>COUNTA(Y2:Y15)</f>
        <v>4</v>
      </c>
    </row>
    <row r="5" spans="1:32" x14ac:dyDescent="0.3">
      <c r="A5" t="s">
        <v>17</v>
      </c>
      <c r="B5">
        <v>9</v>
      </c>
      <c r="D5" s="7" t="str">
        <f t="shared" si="4"/>
        <v>Player DDD</v>
      </c>
      <c r="E5" s="8">
        <f t="shared" si="0"/>
        <v>2</v>
      </c>
      <c r="F5" s="8"/>
      <c r="G5" s="9" t="s">
        <v>100</v>
      </c>
      <c r="I5" t="s">
        <v>16</v>
      </c>
      <c r="J5">
        <v>-1</v>
      </c>
      <c r="L5" s="7" t="str">
        <f t="shared" si="5"/>
        <v>Player CCC</v>
      </c>
      <c r="M5" s="8">
        <f t="shared" si="1"/>
        <v>-1</v>
      </c>
      <c r="N5" s="8"/>
      <c r="O5" s="9" t="s">
        <v>100</v>
      </c>
      <c r="Q5" t="s">
        <v>25</v>
      </c>
      <c r="R5">
        <v>6</v>
      </c>
      <c r="T5" s="7" t="str">
        <f t="shared" si="6"/>
        <v>Player LLL</v>
      </c>
      <c r="U5" s="8">
        <f t="shared" si="2"/>
        <v>6</v>
      </c>
      <c r="V5" s="8"/>
      <c r="W5" s="9" t="s">
        <v>100</v>
      </c>
      <c r="Y5" t="s">
        <v>22</v>
      </c>
      <c r="Z5">
        <v>1</v>
      </c>
      <c r="AB5" s="7" t="str">
        <f t="shared" si="7"/>
        <v>Player III</v>
      </c>
      <c r="AC5" s="8">
        <f t="shared" si="3"/>
        <v>0</v>
      </c>
      <c r="AD5" s="8"/>
      <c r="AE5" s="9" t="s">
        <v>100</v>
      </c>
    </row>
    <row r="6" spans="1:32" x14ac:dyDescent="0.3">
      <c r="A6" t="s">
        <v>18</v>
      </c>
      <c r="B6">
        <v>8</v>
      </c>
      <c r="D6" s="7" t="str">
        <f t="shared" si="4"/>
        <v>Player EEE</v>
      </c>
      <c r="E6" s="8">
        <f t="shared" si="0"/>
        <v>1</v>
      </c>
      <c r="F6" s="8"/>
      <c r="G6" s="9">
        <f>COUNTIF(E2:E15,"&lt;=3")-COUNTIF(E2:E15,"&lt;-3")</f>
        <v>6</v>
      </c>
      <c r="I6" t="s">
        <v>23</v>
      </c>
      <c r="J6">
        <v>-1</v>
      </c>
      <c r="L6" s="7" t="str">
        <f t="shared" si="5"/>
        <v>Player JJJ</v>
      </c>
      <c r="M6" s="8">
        <f t="shared" si="1"/>
        <v>-1</v>
      </c>
      <c r="N6" s="8"/>
      <c r="O6" s="9">
        <f>COUNTIF(M2:M15,"&lt;=3")-COUNTIF(M2:M15,"&lt;-3")</f>
        <v>10</v>
      </c>
      <c r="Q6" t="s">
        <v>15</v>
      </c>
      <c r="R6">
        <v>0</v>
      </c>
      <c r="T6" s="7" t="str">
        <f t="shared" si="6"/>
        <v>Player BBB</v>
      </c>
      <c r="U6" s="8">
        <f t="shared" si="2"/>
        <v>0</v>
      </c>
      <c r="V6" s="8"/>
      <c r="W6" s="9">
        <f>COUNTIF(U2:U15,"&lt;=3")-COUNTIF(U2:U15,"&lt;-3")</f>
        <v>6</v>
      </c>
      <c r="AB6" s="7"/>
      <c r="AC6" s="8"/>
      <c r="AD6" s="8"/>
      <c r="AE6" s="9">
        <f>COUNTIF(AC2:AC15,"&lt;=3")-COUNTIF(AC2:AC15,"&lt;-3")</f>
        <v>4</v>
      </c>
    </row>
    <row r="7" spans="1:32" x14ac:dyDescent="0.3">
      <c r="A7" t="s">
        <v>19</v>
      </c>
      <c r="B7">
        <v>9</v>
      </c>
      <c r="D7" s="7" t="str">
        <f t="shared" si="4"/>
        <v>Player FFF</v>
      </c>
      <c r="E7" s="8">
        <f t="shared" si="0"/>
        <v>2</v>
      </c>
      <c r="F7" s="8"/>
      <c r="G7" s="9" t="s">
        <v>99</v>
      </c>
      <c r="I7" t="s">
        <v>19</v>
      </c>
      <c r="J7">
        <v>0</v>
      </c>
      <c r="L7" s="7" t="str">
        <f t="shared" si="5"/>
        <v>Player FFF</v>
      </c>
      <c r="M7" s="8">
        <f t="shared" si="1"/>
        <v>0</v>
      </c>
      <c r="N7" s="8"/>
      <c r="O7" s="9" t="s">
        <v>99</v>
      </c>
      <c r="Q7" t="s">
        <v>22</v>
      </c>
      <c r="R7">
        <v>1</v>
      </c>
      <c r="T7" s="7" t="str">
        <f t="shared" si="6"/>
        <v>Player III</v>
      </c>
      <c r="U7" s="8">
        <f t="shared" si="2"/>
        <v>1</v>
      </c>
      <c r="V7" s="8"/>
      <c r="W7" s="9" t="s">
        <v>99</v>
      </c>
      <c r="AB7" s="7"/>
      <c r="AC7" s="8"/>
      <c r="AD7" s="8"/>
      <c r="AE7" s="9" t="s">
        <v>99</v>
      </c>
    </row>
    <row r="8" spans="1:32" x14ac:dyDescent="0.3">
      <c r="A8" t="s">
        <v>20</v>
      </c>
      <c r="B8">
        <v>6</v>
      </c>
      <c r="D8" s="7" t="str">
        <f t="shared" si="4"/>
        <v>Player GGG</v>
      </c>
      <c r="E8" s="8">
        <f t="shared" si="0"/>
        <v>-1</v>
      </c>
      <c r="F8" s="8"/>
      <c r="G8" s="9">
        <f>COUNTIF(E2:E15,"&lt;=1")-COUNTIF(E2:E15,"&lt;-1")</f>
        <v>3</v>
      </c>
      <c r="I8" t="s">
        <v>21</v>
      </c>
      <c r="J8">
        <v>1</v>
      </c>
      <c r="L8" s="7" t="str">
        <f t="shared" si="5"/>
        <v>Player HHH</v>
      </c>
      <c r="M8" s="8">
        <f t="shared" si="1"/>
        <v>1</v>
      </c>
      <c r="N8" s="8"/>
      <c r="O8" s="9">
        <f>COUNTIF(M2:M15,"&lt;=1")-COUNTIF(M2:M15,"&lt;-1")</f>
        <v>10</v>
      </c>
      <c r="Q8" t="s">
        <v>21</v>
      </c>
      <c r="R8">
        <v>6</v>
      </c>
      <c r="T8" s="7" t="str">
        <f t="shared" si="6"/>
        <v>Player HHH</v>
      </c>
      <c r="U8" s="8">
        <f t="shared" si="2"/>
        <v>6</v>
      </c>
      <c r="V8" s="8"/>
      <c r="W8" s="9">
        <f>COUNTIF(U2:U15,"&lt;=1")-COUNTIF(U2:U15,"&lt;-1")</f>
        <v>5</v>
      </c>
      <c r="AB8" s="7"/>
      <c r="AC8" s="8"/>
      <c r="AD8" s="8"/>
      <c r="AE8" s="9">
        <f>COUNTIF(AC2:AC15,"&lt;=1")-COUNTIF(AC2:AC15,"&lt;-1")</f>
        <v>3</v>
      </c>
    </row>
    <row r="9" spans="1:32" x14ac:dyDescent="0.3">
      <c r="A9" t="s">
        <v>21</v>
      </c>
      <c r="B9">
        <v>15</v>
      </c>
      <c r="D9" s="7" t="str">
        <f t="shared" si="4"/>
        <v>Player HHH</v>
      </c>
      <c r="E9" s="8">
        <f t="shared" si="0"/>
        <v>8</v>
      </c>
      <c r="F9" s="8"/>
      <c r="G9" s="9" t="s">
        <v>28</v>
      </c>
      <c r="I9" t="s">
        <v>20</v>
      </c>
      <c r="J9">
        <v>-1</v>
      </c>
      <c r="L9" s="7" t="str">
        <f t="shared" si="5"/>
        <v>Player GGG</v>
      </c>
      <c r="M9" s="8">
        <f t="shared" si="1"/>
        <v>-1</v>
      </c>
      <c r="N9" s="8"/>
      <c r="O9" s="9" t="s">
        <v>28</v>
      </c>
      <c r="Q9" t="s">
        <v>20</v>
      </c>
      <c r="R9">
        <v>0</v>
      </c>
      <c r="T9" s="7" t="str">
        <f t="shared" si="6"/>
        <v>Player GGG</v>
      </c>
      <c r="U9" s="8">
        <f t="shared" si="2"/>
        <v>0</v>
      </c>
      <c r="V9" s="8"/>
      <c r="W9" s="9" t="s">
        <v>28</v>
      </c>
      <c r="AB9" s="7"/>
      <c r="AC9" s="8"/>
      <c r="AD9" s="8"/>
      <c r="AE9" s="9" t="s">
        <v>28</v>
      </c>
    </row>
    <row r="10" spans="1:32" x14ac:dyDescent="0.3">
      <c r="D10" s="7"/>
      <c r="E10" s="8"/>
      <c r="F10" s="8"/>
      <c r="G10" s="9">
        <f t="array" ref="G10">MIN(IF(E2:E15&gt;=-3,E2:E15))</f>
        <v>-2</v>
      </c>
      <c r="I10" t="s">
        <v>18</v>
      </c>
      <c r="J10">
        <v>1</v>
      </c>
      <c r="L10" s="7" t="str">
        <f t="shared" si="5"/>
        <v>Player EEE</v>
      </c>
      <c r="M10" s="8">
        <f t="shared" si="1"/>
        <v>1</v>
      </c>
      <c r="N10" s="8"/>
      <c r="O10" s="9">
        <f t="array" ref="O10">MIN(IF(M2:M15&gt;=-3,M2:M15))</f>
        <v>-1</v>
      </c>
      <c r="T10" s="7"/>
      <c r="U10" s="8"/>
      <c r="V10" s="8"/>
      <c r="W10" s="9">
        <f t="array" ref="W10">MIN(IF(U2:U15&gt;=-3,U2:U15))</f>
        <v>-1</v>
      </c>
      <c r="AB10" s="7"/>
      <c r="AC10" s="8"/>
      <c r="AD10" s="8"/>
      <c r="AE10" s="9">
        <f t="array" ref="AE10">MIN(IF(AC2:AC15&gt;=-3,AC2:AC15))</f>
        <v>-1</v>
      </c>
    </row>
    <row r="11" spans="1:32" x14ac:dyDescent="0.3">
      <c r="D11" s="7"/>
      <c r="E11" s="8"/>
      <c r="F11" s="8"/>
      <c r="G11" s="9" t="s">
        <v>29</v>
      </c>
      <c r="I11" t="s">
        <v>17</v>
      </c>
      <c r="J11">
        <v>-1</v>
      </c>
      <c r="L11" s="7" t="str">
        <f t="shared" si="5"/>
        <v>Player DDD</v>
      </c>
      <c r="M11" s="8">
        <f t="shared" si="1"/>
        <v>-1</v>
      </c>
      <c r="N11" s="8"/>
      <c r="O11" s="9" t="s">
        <v>29</v>
      </c>
      <c r="T11" s="7"/>
      <c r="U11" s="8"/>
      <c r="V11" s="8"/>
      <c r="W11" s="9" t="s">
        <v>29</v>
      </c>
      <c r="AB11" s="7"/>
      <c r="AC11" s="8"/>
      <c r="AD11" s="8"/>
      <c r="AE11" s="9" t="s">
        <v>29</v>
      </c>
    </row>
    <row r="12" spans="1:32" x14ac:dyDescent="0.3">
      <c r="D12" s="7"/>
      <c r="E12" s="8"/>
      <c r="F12" s="8"/>
      <c r="G12" s="9">
        <f t="array" ref="G12">MAX(IF(E2:E15&lt;=3,E2:E15))</f>
        <v>2</v>
      </c>
      <c r="L12" s="7"/>
      <c r="M12" s="8"/>
      <c r="N12" s="8"/>
      <c r="O12" s="9">
        <f t="array" ref="O12">MAX(IF(M2:M15&lt;=3,M2:M15))</f>
        <v>1</v>
      </c>
      <c r="T12" s="7"/>
      <c r="U12" s="8"/>
      <c r="V12" s="8"/>
      <c r="W12" s="9">
        <f t="array" ref="W12">MAX(IF(U2:U15&lt;=3,U2:U15))</f>
        <v>2</v>
      </c>
      <c r="AB12" s="7"/>
      <c r="AC12" s="8"/>
      <c r="AD12" s="8"/>
      <c r="AE12" s="9">
        <f t="array" ref="AE12">MAX(IF(AC2:AC15&lt;=3,AC2:AC15))</f>
        <v>2</v>
      </c>
    </row>
    <row r="13" spans="1:32" x14ac:dyDescent="0.3">
      <c r="D13" s="7"/>
      <c r="E13" s="8"/>
      <c r="F13" s="8"/>
      <c r="G13" s="9" t="s">
        <v>30</v>
      </c>
      <c r="L13" s="7"/>
      <c r="M13" s="8"/>
      <c r="N13" s="8"/>
      <c r="O13" s="9" t="s">
        <v>30</v>
      </c>
      <c r="T13" s="7"/>
      <c r="U13" s="8"/>
      <c r="V13" s="8"/>
      <c r="W13" s="9" t="s">
        <v>30</v>
      </c>
      <c r="AB13" s="7"/>
      <c r="AC13" s="8"/>
      <c r="AD13" s="8"/>
      <c r="AE13" s="9" t="s">
        <v>30</v>
      </c>
    </row>
    <row r="14" spans="1:32" x14ac:dyDescent="0.3">
      <c r="D14" s="7"/>
      <c r="E14" s="8"/>
      <c r="F14" s="8"/>
      <c r="G14" s="9">
        <f>G12-G10</f>
        <v>4</v>
      </c>
      <c r="L14" s="7"/>
      <c r="M14" s="8"/>
      <c r="N14" s="8"/>
      <c r="O14" s="9">
        <f>O12-O10</f>
        <v>2</v>
      </c>
      <c r="T14" s="7"/>
      <c r="U14" s="8"/>
      <c r="V14" s="8"/>
      <c r="W14" s="9">
        <f>W12-W10</f>
        <v>3</v>
      </c>
      <c r="AB14" s="7"/>
      <c r="AC14" s="8"/>
      <c r="AD14" s="8"/>
      <c r="AE14" s="9">
        <f>AE12-AE10</f>
        <v>3</v>
      </c>
    </row>
    <row r="15" spans="1:32" ht="15" thickBot="1" x14ac:dyDescent="0.35">
      <c r="D15" s="10"/>
      <c r="E15" s="11"/>
      <c r="F15" s="11"/>
      <c r="G15" s="12"/>
      <c r="L15" s="10"/>
      <c r="M15" s="11"/>
      <c r="N15" s="11"/>
      <c r="O15" s="12"/>
      <c r="T15" s="10"/>
      <c r="U15" s="11"/>
      <c r="V15" s="11"/>
      <c r="W15" s="12"/>
      <c r="AB15" s="10"/>
      <c r="AC15" s="11"/>
      <c r="AD15" s="11"/>
      <c r="AE15" s="12"/>
    </row>
    <row r="16" spans="1:32" x14ac:dyDescent="0.3">
      <c r="L16" s="3"/>
      <c r="M16" s="3"/>
      <c r="N16" s="3"/>
      <c r="O16" s="3"/>
    </row>
    <row r="18" spans="2:29" x14ac:dyDescent="0.3">
      <c r="B18" t="s">
        <v>1</v>
      </c>
      <c r="E18" t="s">
        <v>1</v>
      </c>
      <c r="J18" t="s">
        <v>1</v>
      </c>
      <c r="M18" t="s">
        <v>1</v>
      </c>
      <c r="R18" t="s">
        <v>1</v>
      </c>
      <c r="U18" t="s">
        <v>1</v>
      </c>
      <c r="Z18" t="s">
        <v>1</v>
      </c>
      <c r="AC18" t="s">
        <v>1</v>
      </c>
    </row>
    <row r="19" spans="2:29" x14ac:dyDescent="0.3">
      <c r="B19">
        <f>AVERAGE(B2:B10)</f>
        <v>7.375</v>
      </c>
      <c r="E19">
        <f>AVERAGE(E2:E10)</f>
        <v>0.375</v>
      </c>
      <c r="J19">
        <f>AVERAGE(J2:J11)</f>
        <v>-0.4</v>
      </c>
      <c r="M19">
        <f>AVERAGE(M2:M11)</f>
        <v>-0.4</v>
      </c>
      <c r="R19">
        <f>AVERAGE(R2:R10)</f>
        <v>1.75</v>
      </c>
      <c r="U19">
        <f>AVERAGE(U2:U10)</f>
        <v>1.75</v>
      </c>
      <c r="Z19">
        <f>AVERAGE(Z2:Z10)</f>
        <v>1.25</v>
      </c>
      <c r="AC19">
        <f>AVERAGE(AC2:AC10)</f>
        <v>0.25</v>
      </c>
    </row>
    <row r="21" spans="2:29" x14ac:dyDescent="0.3">
      <c r="B21" t="s">
        <v>2</v>
      </c>
      <c r="E21" t="s">
        <v>2</v>
      </c>
      <c r="J21" t="s">
        <v>2</v>
      </c>
      <c r="M21" t="s">
        <v>2</v>
      </c>
      <c r="R21" t="s">
        <v>2</v>
      </c>
      <c r="U21" t="s">
        <v>2</v>
      </c>
      <c r="Z21" t="s">
        <v>2</v>
      </c>
      <c r="AC21" t="s">
        <v>2</v>
      </c>
    </row>
    <row r="22" spans="2:29" x14ac:dyDescent="0.3">
      <c r="B22">
        <f>AVERAGE(B3:B8,B10)</f>
        <v>7.333333333333333</v>
      </c>
      <c r="E22">
        <f>AVERAGE(E2:E8,E10)</f>
        <v>-0.7142857142857143</v>
      </c>
      <c r="J22">
        <f>AVERAGE(J2:J11)</f>
        <v>-0.4</v>
      </c>
      <c r="M22">
        <f>AVERAGE(M2:M11)</f>
        <v>-0.4</v>
      </c>
      <c r="R22">
        <f>AVERAGE(R2:R4,R6:R7,R9:R10)</f>
        <v>0.33333333333333331</v>
      </c>
      <c r="U22">
        <f>AVERAGE(U2:U4,U6:U7,U9:U10)</f>
        <v>0.33333333333333331</v>
      </c>
      <c r="Z22">
        <f>AVERAGE(Z2:Z10)</f>
        <v>1.25</v>
      </c>
      <c r="AC22">
        <f>AVERAGE(AC2:AC10)</f>
        <v>0.25</v>
      </c>
    </row>
  </sheetData>
  <sheetProtection algorithmName="SHA-512" hashValue="SOTodFRdHW8hD1S2EiuVHhMlkp7kmy4Pj8dDU84/cDPDNqkI3dC+rAZbPX/UhJ/+sO7lj6WW9zav57tHogY2Hg==" saltValue="a5aWq2B41PHqYNBTHzqDSw==" spinCount="100000" sheet="1" objects="1" scenarios="1"/>
  <conditionalFormatting sqref="E2:E9 U2:U9 AC2:AC5 M2:M11">
    <cfRule type="cellIs" dxfId="19" priority="1" operator="lessThan">
      <formula>-3</formula>
    </cfRule>
    <cfRule type="cellIs" dxfId="18" priority="2" operator="greaterThan">
      <formula>3</formula>
    </cfRule>
    <cfRule type="cellIs" dxfId="17" priority="3" operator="equal">
      <formula>-3</formula>
    </cfRule>
    <cfRule type="cellIs" dxfId="16" priority="4" operator="equal">
      <formula>3</formula>
    </cfRule>
    <cfRule type="cellIs" dxfId="15" priority="5" operator="equal">
      <formula>-2</formula>
    </cfRule>
    <cfRule type="cellIs" dxfId="14" priority="6" operator="equal">
      <formula>2</formula>
    </cfRule>
    <cfRule type="cellIs" dxfId="13" priority="7" operator="equal">
      <formula>-1</formula>
    </cfRule>
    <cfRule type="cellIs" dxfId="12" priority="8" operator="equal">
      <formula>1</formula>
    </cfRule>
    <cfRule type="cellIs" dxfId="11" priority="9" operator="equal">
      <formula>0</formula>
    </cfRule>
    <cfRule type="expression" dxfId="10" priority="10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E0675-F985-44A0-8F6E-04FF3FC917BA}">
  <dimension ref="A1:AV22"/>
  <sheetViews>
    <sheetView zoomScaleNormal="100" workbookViewId="0"/>
  </sheetViews>
  <sheetFormatPr baseColWidth="10" defaultRowHeight="14.4" x14ac:dyDescent="0.3"/>
  <cols>
    <col min="4" max="4" width="11.5546875" customWidth="1"/>
    <col min="8" max="8" width="11.5546875" style="2"/>
    <col min="16" max="16" width="11.5546875" style="2"/>
    <col min="24" max="24" width="11.5546875" style="2"/>
    <col min="32" max="32" width="11.5546875" style="2"/>
    <col min="40" max="40" width="11.5546875" style="2"/>
    <col min="48" max="48" width="11.5546875" style="2" customWidth="1"/>
  </cols>
  <sheetData>
    <row r="1" spans="1:48" x14ac:dyDescent="0.3">
      <c r="B1" t="s">
        <v>0</v>
      </c>
      <c r="D1" s="4"/>
      <c r="E1" s="5" t="s">
        <v>3</v>
      </c>
      <c r="F1" s="5"/>
      <c r="G1" s="6"/>
      <c r="J1" t="s">
        <v>0</v>
      </c>
      <c r="L1" s="4"/>
      <c r="M1" s="5" t="s">
        <v>3</v>
      </c>
      <c r="N1" s="5"/>
      <c r="O1" s="6"/>
      <c r="R1" t="s">
        <v>0</v>
      </c>
      <c r="T1" s="4"/>
      <c r="U1" s="5" t="s">
        <v>3</v>
      </c>
      <c r="V1" s="5"/>
      <c r="W1" s="6"/>
      <c r="Z1" t="s">
        <v>0</v>
      </c>
      <c r="AB1" s="4"/>
      <c r="AC1" s="5" t="s">
        <v>3</v>
      </c>
      <c r="AD1" s="5"/>
      <c r="AE1" s="6"/>
      <c r="AH1" t="s">
        <v>0</v>
      </c>
      <c r="AJ1" s="4"/>
      <c r="AK1" s="5" t="s">
        <v>3</v>
      </c>
      <c r="AL1" s="5"/>
      <c r="AM1" s="6"/>
      <c r="AP1" t="s">
        <v>0</v>
      </c>
      <c r="AR1" s="4"/>
      <c r="AS1" s="5" t="s">
        <v>3</v>
      </c>
      <c r="AT1" s="5"/>
      <c r="AU1" s="6"/>
    </row>
    <row r="2" spans="1:48" s="1" customFormat="1" x14ac:dyDescent="0.3">
      <c r="A2" t="s">
        <v>14</v>
      </c>
      <c r="B2" s="1">
        <v>0</v>
      </c>
      <c r="D2" s="7" t="str">
        <f>A2</f>
        <v>Player AAA</v>
      </c>
      <c r="E2" s="8">
        <f t="shared" ref="E2:E10" si="0">B2-ROUND($B$22,0)</f>
        <v>2</v>
      </c>
      <c r="F2" s="8"/>
      <c r="G2" s="9"/>
      <c r="H2" s="2"/>
      <c r="I2" t="s">
        <v>16</v>
      </c>
      <c r="J2" s="1">
        <v>0</v>
      </c>
      <c r="L2" s="7" t="str">
        <f>I2</f>
        <v>Player CCC</v>
      </c>
      <c r="M2" s="8">
        <f t="shared" ref="M2:M8" si="1">J2-ROUND($J$22,0)</f>
        <v>1</v>
      </c>
      <c r="N2" s="8"/>
      <c r="O2" s="9"/>
      <c r="P2" s="2"/>
      <c r="Q2" t="s">
        <v>15</v>
      </c>
      <c r="R2" s="1">
        <v>0</v>
      </c>
      <c r="T2" s="7" t="str">
        <f>Q2</f>
        <v>Player BBB</v>
      </c>
      <c r="U2" s="8">
        <f t="shared" ref="U2:U7" si="2">R2-ROUND($R$22,0)</f>
        <v>0</v>
      </c>
      <c r="V2" s="8"/>
      <c r="W2" s="9"/>
      <c r="X2" s="2"/>
      <c r="Y2" t="s">
        <v>15</v>
      </c>
      <c r="Z2" s="1">
        <v>0</v>
      </c>
      <c r="AB2" s="7" t="str">
        <f>Y2</f>
        <v>Player BBB</v>
      </c>
      <c r="AC2" s="8">
        <f t="shared" ref="AC2:AC9" si="3">Z2-ROUND($Z$22,0)</f>
        <v>1</v>
      </c>
      <c r="AD2" s="8"/>
      <c r="AE2" s="9"/>
      <c r="AF2" s="2"/>
      <c r="AG2" t="s">
        <v>15</v>
      </c>
      <c r="AH2" s="1">
        <v>0</v>
      </c>
      <c r="AJ2" s="7" t="str">
        <f>AG2</f>
        <v>Player BBB</v>
      </c>
      <c r="AK2" s="8">
        <f t="shared" ref="AK2:AK8" si="4">AH2-ROUND($AH$22,0)</f>
        <v>2</v>
      </c>
      <c r="AL2" s="8"/>
      <c r="AM2" s="9"/>
      <c r="AN2" s="2"/>
      <c r="AO2" t="s">
        <v>20</v>
      </c>
      <c r="AP2" s="1">
        <v>0</v>
      </c>
      <c r="AR2" s="7" t="str">
        <f>AO2</f>
        <v>Player GGG</v>
      </c>
      <c r="AS2" s="8">
        <f t="shared" ref="AS2:AS8" si="5">AP2-ROUND($AP$22,0)</f>
        <v>0</v>
      </c>
      <c r="AT2" s="8"/>
      <c r="AU2" s="9"/>
      <c r="AV2" s="2"/>
    </row>
    <row r="3" spans="1:48" x14ac:dyDescent="0.3">
      <c r="A3" t="s">
        <v>15</v>
      </c>
      <c r="B3">
        <v>-2</v>
      </c>
      <c r="D3" s="7" t="str">
        <f t="shared" ref="D3:D10" si="6">A3</f>
        <v>Player BBB</v>
      </c>
      <c r="E3" s="8">
        <f t="shared" si="0"/>
        <v>0</v>
      </c>
      <c r="F3" s="8"/>
      <c r="G3" s="9" t="s">
        <v>103</v>
      </c>
      <c r="I3" t="s">
        <v>15</v>
      </c>
      <c r="J3">
        <v>-1</v>
      </c>
      <c r="L3" s="7" t="str">
        <f t="shared" ref="L3:L8" si="7">I3</f>
        <v>Player BBB</v>
      </c>
      <c r="M3" s="8">
        <f t="shared" si="1"/>
        <v>0</v>
      </c>
      <c r="N3" s="8"/>
      <c r="O3" s="9" t="s">
        <v>103</v>
      </c>
      <c r="Q3" t="s">
        <v>16</v>
      </c>
      <c r="R3">
        <v>0</v>
      </c>
      <c r="T3" s="7" t="str">
        <f t="shared" ref="T3:T7" si="8">Q3</f>
        <v>Player CCC</v>
      </c>
      <c r="U3" s="8">
        <f t="shared" si="2"/>
        <v>0</v>
      </c>
      <c r="V3" s="8"/>
      <c r="W3" s="9" t="s">
        <v>103</v>
      </c>
      <c r="Y3" t="s">
        <v>16</v>
      </c>
      <c r="Z3">
        <v>-1</v>
      </c>
      <c r="AB3" s="7" t="str">
        <f t="shared" ref="AB3:AB9" si="9">Y3</f>
        <v>Player CCC</v>
      </c>
      <c r="AC3" s="8">
        <f t="shared" si="3"/>
        <v>0</v>
      </c>
      <c r="AD3" s="8"/>
      <c r="AE3" s="9" t="s">
        <v>103</v>
      </c>
      <c r="AG3" t="s">
        <v>20</v>
      </c>
      <c r="AH3">
        <v>-4</v>
      </c>
      <c r="AJ3" s="7" t="str">
        <f t="shared" ref="AJ3:AJ8" si="10">AG3</f>
        <v>Player GGG</v>
      </c>
      <c r="AK3" s="8">
        <f t="shared" si="4"/>
        <v>-2</v>
      </c>
      <c r="AL3" s="8"/>
      <c r="AM3" s="9" t="s">
        <v>103</v>
      </c>
      <c r="AO3" t="s">
        <v>25</v>
      </c>
      <c r="AP3">
        <v>1</v>
      </c>
      <c r="AR3" s="7" t="str">
        <f t="shared" ref="AR3:AR8" si="11">AO3</f>
        <v>Player LLL</v>
      </c>
      <c r="AS3" s="8">
        <f t="shared" si="5"/>
        <v>1</v>
      </c>
      <c r="AT3" s="8"/>
      <c r="AU3" s="9" t="s">
        <v>103</v>
      </c>
    </row>
    <row r="4" spans="1:48" x14ac:dyDescent="0.3">
      <c r="A4" t="s">
        <v>16</v>
      </c>
      <c r="B4">
        <v>-3</v>
      </c>
      <c r="D4" s="7" t="str">
        <f t="shared" si="6"/>
        <v>Player CCC</v>
      </c>
      <c r="E4" s="8">
        <f t="shared" si="0"/>
        <v>-1</v>
      </c>
      <c r="F4" s="8"/>
      <c r="G4" s="9">
        <f>COUNTA(A2:A15)</f>
        <v>9</v>
      </c>
      <c r="I4" t="s">
        <v>20</v>
      </c>
      <c r="J4">
        <v>-1</v>
      </c>
      <c r="L4" s="7" t="str">
        <f t="shared" si="7"/>
        <v>Player GGG</v>
      </c>
      <c r="M4" s="8">
        <f t="shared" si="1"/>
        <v>0</v>
      </c>
      <c r="N4" s="8"/>
      <c r="O4" s="9">
        <f>COUNTA(I2:I15)</f>
        <v>7</v>
      </c>
      <c r="Q4" t="s">
        <v>20</v>
      </c>
      <c r="R4">
        <v>0</v>
      </c>
      <c r="T4" s="7" t="str">
        <f t="shared" si="8"/>
        <v>Player GGG</v>
      </c>
      <c r="U4" s="8">
        <f t="shared" si="2"/>
        <v>0</v>
      </c>
      <c r="V4" s="8"/>
      <c r="W4" s="9">
        <f>COUNTA(Q2:Q15)</f>
        <v>6</v>
      </c>
      <c r="Y4" t="s">
        <v>17</v>
      </c>
      <c r="Z4">
        <v>-2</v>
      </c>
      <c r="AB4" s="7" t="str">
        <f t="shared" si="9"/>
        <v>Player DDD</v>
      </c>
      <c r="AC4" s="8">
        <f t="shared" si="3"/>
        <v>-1</v>
      </c>
      <c r="AD4" s="8"/>
      <c r="AE4" s="9">
        <f>COUNTA(Y2:Y15)</f>
        <v>8</v>
      </c>
      <c r="AG4" t="s">
        <v>24</v>
      </c>
      <c r="AH4">
        <v>4</v>
      </c>
      <c r="AJ4" s="7" t="str">
        <f t="shared" si="10"/>
        <v>Player KKK</v>
      </c>
      <c r="AK4" s="8">
        <f t="shared" si="4"/>
        <v>6</v>
      </c>
      <c r="AL4" s="8"/>
      <c r="AM4" s="9">
        <f>COUNTA(AG2:AG15)</f>
        <v>7</v>
      </c>
      <c r="AO4" t="s">
        <v>17</v>
      </c>
      <c r="AP4">
        <v>-1</v>
      </c>
      <c r="AR4" s="7" t="str">
        <f t="shared" si="11"/>
        <v>Player DDD</v>
      </c>
      <c r="AS4" s="8">
        <f t="shared" si="5"/>
        <v>-1</v>
      </c>
      <c r="AT4" s="8"/>
      <c r="AU4" s="9">
        <f>COUNTA(AO2:AO15)</f>
        <v>7</v>
      </c>
    </row>
    <row r="5" spans="1:48" x14ac:dyDescent="0.3">
      <c r="A5" t="s">
        <v>17</v>
      </c>
      <c r="B5">
        <v>-4</v>
      </c>
      <c r="D5" s="7" t="str">
        <f t="shared" si="6"/>
        <v>Player DDD</v>
      </c>
      <c r="E5" s="8">
        <f t="shared" si="0"/>
        <v>-2</v>
      </c>
      <c r="F5" s="8"/>
      <c r="G5" s="9" t="s">
        <v>100</v>
      </c>
      <c r="I5" t="s">
        <v>23</v>
      </c>
      <c r="J5">
        <v>-1</v>
      </c>
      <c r="L5" s="7" t="str">
        <f t="shared" si="7"/>
        <v>Player JJJ</v>
      </c>
      <c r="M5" s="8">
        <f t="shared" si="1"/>
        <v>0</v>
      </c>
      <c r="N5" s="8"/>
      <c r="O5" s="9" t="s">
        <v>100</v>
      </c>
      <c r="Q5" t="s">
        <v>14</v>
      </c>
      <c r="R5">
        <v>0</v>
      </c>
      <c r="T5" s="7" t="str">
        <f t="shared" si="8"/>
        <v>Player AAA</v>
      </c>
      <c r="U5" s="8">
        <f t="shared" si="2"/>
        <v>0</v>
      </c>
      <c r="V5" s="8"/>
      <c r="W5" s="9" t="s">
        <v>100</v>
      </c>
      <c r="Y5" t="s">
        <v>20</v>
      </c>
      <c r="Z5">
        <v>-2</v>
      </c>
      <c r="AB5" s="7" t="str">
        <f t="shared" si="9"/>
        <v>Player GGG</v>
      </c>
      <c r="AC5" s="8">
        <f t="shared" si="3"/>
        <v>-1</v>
      </c>
      <c r="AD5" s="8"/>
      <c r="AE5" s="9" t="s">
        <v>100</v>
      </c>
      <c r="AG5" t="s">
        <v>17</v>
      </c>
      <c r="AH5">
        <v>-3</v>
      </c>
      <c r="AJ5" s="7" t="str">
        <f t="shared" si="10"/>
        <v>Player DDD</v>
      </c>
      <c r="AK5" s="8">
        <f t="shared" si="4"/>
        <v>-1</v>
      </c>
      <c r="AL5" s="8"/>
      <c r="AM5" s="9" t="s">
        <v>100</v>
      </c>
      <c r="AO5" t="s">
        <v>18</v>
      </c>
      <c r="AP5">
        <v>-1</v>
      </c>
      <c r="AR5" s="7" t="str">
        <f t="shared" si="11"/>
        <v>Player EEE</v>
      </c>
      <c r="AS5" s="8">
        <f t="shared" si="5"/>
        <v>-1</v>
      </c>
      <c r="AT5" s="8"/>
      <c r="AU5" s="9" t="s">
        <v>100</v>
      </c>
    </row>
    <row r="6" spans="1:48" x14ac:dyDescent="0.3">
      <c r="A6" t="s">
        <v>18</v>
      </c>
      <c r="B6">
        <v>-3</v>
      </c>
      <c r="D6" s="7" t="str">
        <f t="shared" si="6"/>
        <v>Player EEE</v>
      </c>
      <c r="E6" s="8">
        <f t="shared" si="0"/>
        <v>-1</v>
      </c>
      <c r="F6" s="8"/>
      <c r="G6" s="9">
        <f>COUNTIF(E2:E15,"&lt;=3")-COUNTIF(E2:E15,"&lt;-3")</f>
        <v>9</v>
      </c>
      <c r="I6" t="s">
        <v>22</v>
      </c>
      <c r="J6">
        <v>-2</v>
      </c>
      <c r="L6" s="7" t="str">
        <f t="shared" si="7"/>
        <v>Player III</v>
      </c>
      <c r="M6" s="8">
        <f t="shared" si="1"/>
        <v>-1</v>
      </c>
      <c r="N6" s="8"/>
      <c r="O6" s="9">
        <f>COUNTIF(M2:M15,"&lt;=3")-COUNTIF(M2:M15,"&lt;-3")</f>
        <v>7</v>
      </c>
      <c r="Q6" t="s">
        <v>23</v>
      </c>
      <c r="R6">
        <v>0</v>
      </c>
      <c r="T6" s="7" t="str">
        <f t="shared" si="8"/>
        <v>Player JJJ</v>
      </c>
      <c r="U6" s="8">
        <f t="shared" si="2"/>
        <v>0</v>
      </c>
      <c r="V6" s="8"/>
      <c r="W6" s="9">
        <f>COUNTIF(U2:U15,"&lt;=3")-COUNTIF(U2:U15,"&lt;-3")</f>
        <v>6</v>
      </c>
      <c r="Y6" t="s">
        <v>18</v>
      </c>
      <c r="Z6">
        <v>-2</v>
      </c>
      <c r="AB6" s="7" t="str">
        <f t="shared" si="9"/>
        <v>Player EEE</v>
      </c>
      <c r="AC6" s="8">
        <f t="shared" si="3"/>
        <v>-1</v>
      </c>
      <c r="AD6" s="8"/>
      <c r="AE6" s="9">
        <f>COUNTIF(AC2:AC15,"&lt;=3")-COUNTIF(AC2:AC15,"&lt;-3")</f>
        <v>7</v>
      </c>
      <c r="AG6" t="s">
        <v>25</v>
      </c>
      <c r="AH6">
        <v>-2</v>
      </c>
      <c r="AJ6" s="7" t="str">
        <f t="shared" si="10"/>
        <v>Player LLL</v>
      </c>
      <c r="AK6" s="8">
        <f t="shared" si="4"/>
        <v>0</v>
      </c>
      <c r="AL6" s="8"/>
      <c r="AM6" s="9">
        <f>COUNTIF(AK2:AK15,"&lt;=3")-COUNTIF(AK2:AK15,"&lt;-3")</f>
        <v>6</v>
      </c>
      <c r="AO6" t="s">
        <v>24</v>
      </c>
      <c r="AP6">
        <v>3</v>
      </c>
      <c r="AR6" s="7" t="str">
        <f t="shared" si="11"/>
        <v>Player KKK</v>
      </c>
      <c r="AS6" s="8">
        <f t="shared" si="5"/>
        <v>3</v>
      </c>
      <c r="AT6" s="8"/>
      <c r="AU6" s="9">
        <f>COUNTIF(AS2:AS15,"&lt;=3")-COUNTIF(AS2:AS15,"&lt;-3")</f>
        <v>7</v>
      </c>
    </row>
    <row r="7" spans="1:48" x14ac:dyDescent="0.3">
      <c r="A7" t="s">
        <v>19</v>
      </c>
      <c r="B7">
        <v>-1</v>
      </c>
      <c r="D7" s="7" t="str">
        <f t="shared" si="6"/>
        <v>Player FFF</v>
      </c>
      <c r="E7" s="8">
        <f t="shared" si="0"/>
        <v>1</v>
      </c>
      <c r="F7" s="8"/>
      <c r="G7" s="9" t="s">
        <v>99</v>
      </c>
      <c r="I7" t="s">
        <v>18</v>
      </c>
      <c r="J7">
        <v>-2</v>
      </c>
      <c r="L7" s="7" t="str">
        <f t="shared" si="7"/>
        <v>Player EEE</v>
      </c>
      <c r="M7" s="8">
        <f t="shared" si="1"/>
        <v>-1</v>
      </c>
      <c r="N7" s="8"/>
      <c r="O7" s="9" t="s">
        <v>99</v>
      </c>
      <c r="Q7" t="s">
        <v>17</v>
      </c>
      <c r="R7">
        <v>0</v>
      </c>
      <c r="T7" s="7" t="str">
        <f t="shared" si="8"/>
        <v>Player DDD</v>
      </c>
      <c r="U7" s="8">
        <f t="shared" si="2"/>
        <v>0</v>
      </c>
      <c r="V7" s="8"/>
      <c r="W7" s="9" t="s">
        <v>99</v>
      </c>
      <c r="Y7" t="s">
        <v>24</v>
      </c>
      <c r="Z7">
        <v>3</v>
      </c>
      <c r="AB7" s="7" t="str">
        <f t="shared" si="9"/>
        <v>Player KKK</v>
      </c>
      <c r="AC7" s="8">
        <f t="shared" si="3"/>
        <v>4</v>
      </c>
      <c r="AD7" s="8"/>
      <c r="AE7" s="9" t="s">
        <v>99</v>
      </c>
      <c r="AG7" t="s">
        <v>16</v>
      </c>
      <c r="AH7">
        <v>-1</v>
      </c>
      <c r="AJ7" s="7" t="str">
        <f t="shared" si="10"/>
        <v>Player CCC</v>
      </c>
      <c r="AK7" s="8">
        <f t="shared" si="4"/>
        <v>1</v>
      </c>
      <c r="AL7" s="8"/>
      <c r="AM7" s="9" t="s">
        <v>99</v>
      </c>
      <c r="AO7" t="s">
        <v>23</v>
      </c>
      <c r="AP7">
        <v>1</v>
      </c>
      <c r="AR7" s="7" t="str">
        <f t="shared" si="11"/>
        <v>Player JJJ</v>
      </c>
      <c r="AS7" s="8">
        <f t="shared" si="5"/>
        <v>1</v>
      </c>
      <c r="AT7" s="8"/>
      <c r="AU7" s="9" t="s">
        <v>99</v>
      </c>
    </row>
    <row r="8" spans="1:48" x14ac:dyDescent="0.3">
      <c r="A8" t="s">
        <v>20</v>
      </c>
      <c r="B8">
        <v>-4</v>
      </c>
      <c r="D8" s="7" t="str">
        <f t="shared" si="6"/>
        <v>Player GGG</v>
      </c>
      <c r="E8" s="8">
        <f t="shared" si="0"/>
        <v>-2</v>
      </c>
      <c r="F8" s="8"/>
      <c r="G8" s="9">
        <f>COUNTIF(E2:E15,"&lt;=1")-COUNTIF(E2:E15,"&lt;-1")</f>
        <v>6</v>
      </c>
      <c r="I8" t="s">
        <v>17</v>
      </c>
      <c r="J8">
        <v>-1</v>
      </c>
      <c r="L8" s="7" t="str">
        <f t="shared" si="7"/>
        <v>Player DDD</v>
      </c>
      <c r="M8" s="8">
        <f t="shared" si="1"/>
        <v>0</v>
      </c>
      <c r="N8" s="8"/>
      <c r="O8" s="9">
        <f>COUNTIF(M2:M15,"&lt;=1")-COUNTIF(M2:M15,"&lt;-1")</f>
        <v>7</v>
      </c>
      <c r="T8" s="7"/>
      <c r="U8" s="8"/>
      <c r="V8" s="8"/>
      <c r="W8" s="9">
        <f>COUNTIF(U2:U15,"&lt;=1")-COUNTIF(U2:U15,"&lt;-1")</f>
        <v>6</v>
      </c>
      <c r="Y8" t="s">
        <v>21</v>
      </c>
      <c r="Z8">
        <v>1</v>
      </c>
      <c r="AB8" s="7" t="str">
        <f t="shared" si="9"/>
        <v>Player HHH</v>
      </c>
      <c r="AC8" s="8">
        <f t="shared" si="3"/>
        <v>2</v>
      </c>
      <c r="AD8" s="8"/>
      <c r="AE8" s="9">
        <f>COUNTIF(AC2:AC15,"&lt;=1")-COUNTIF(AC2:AC15,"&lt;-1")</f>
        <v>6</v>
      </c>
      <c r="AG8" t="s">
        <v>22</v>
      </c>
      <c r="AH8">
        <v>-2</v>
      </c>
      <c r="AJ8" s="7" t="str">
        <f t="shared" si="10"/>
        <v>Player III</v>
      </c>
      <c r="AK8" s="8">
        <f t="shared" si="4"/>
        <v>0</v>
      </c>
      <c r="AL8" s="8"/>
      <c r="AM8" s="9">
        <f>COUNTIF(AK2:AK15,"&lt;=1")-COUNTIF(AK2:AK15,"&lt;-1")</f>
        <v>4</v>
      </c>
      <c r="AO8" t="s">
        <v>16</v>
      </c>
      <c r="AP8">
        <v>0</v>
      </c>
      <c r="AR8" s="7" t="str">
        <f t="shared" si="11"/>
        <v>Player CCC</v>
      </c>
      <c r="AS8" s="8">
        <f t="shared" si="5"/>
        <v>0</v>
      </c>
      <c r="AT8" s="8"/>
      <c r="AU8" s="9">
        <f>COUNTIF(AS2:AS15,"&lt;=1")-COUNTIF(AS2:AS15,"&lt;-1")</f>
        <v>6</v>
      </c>
    </row>
    <row r="9" spans="1:48" x14ac:dyDescent="0.3">
      <c r="A9" t="s">
        <v>21</v>
      </c>
      <c r="B9">
        <v>-2</v>
      </c>
      <c r="D9" s="7" t="str">
        <f t="shared" si="6"/>
        <v>Player HHH</v>
      </c>
      <c r="E9" s="8">
        <f t="shared" si="0"/>
        <v>0</v>
      </c>
      <c r="F9" s="8"/>
      <c r="G9" s="9" t="s">
        <v>28</v>
      </c>
      <c r="L9" s="7"/>
      <c r="M9" s="8"/>
      <c r="N9" s="8"/>
      <c r="O9" s="9" t="s">
        <v>28</v>
      </c>
      <c r="T9" s="7"/>
      <c r="U9" s="8"/>
      <c r="V9" s="8"/>
      <c r="W9" s="9" t="s">
        <v>28</v>
      </c>
      <c r="Y9" t="s">
        <v>25</v>
      </c>
      <c r="Z9">
        <v>-1</v>
      </c>
      <c r="AB9" s="7" t="str">
        <f t="shared" si="9"/>
        <v>Player LLL</v>
      </c>
      <c r="AC9" s="8">
        <f t="shared" si="3"/>
        <v>0</v>
      </c>
      <c r="AD9" s="8"/>
      <c r="AE9" s="9" t="s">
        <v>28</v>
      </c>
      <c r="AJ9" s="7"/>
      <c r="AK9" s="8"/>
      <c r="AL9" s="8"/>
      <c r="AM9" s="9" t="s">
        <v>28</v>
      </c>
      <c r="AR9" s="7"/>
      <c r="AS9" s="8"/>
      <c r="AT9" s="8"/>
      <c r="AU9" s="9" t="s">
        <v>28</v>
      </c>
    </row>
    <row r="10" spans="1:48" x14ac:dyDescent="0.3">
      <c r="A10" t="s">
        <v>22</v>
      </c>
      <c r="B10">
        <v>-1</v>
      </c>
      <c r="D10" s="7" t="str">
        <f t="shared" si="6"/>
        <v>Player III</v>
      </c>
      <c r="E10" s="8">
        <f t="shared" si="0"/>
        <v>1</v>
      </c>
      <c r="F10" s="8"/>
      <c r="G10" s="9">
        <f t="array" ref="G10">MIN(IF(E2:E15&gt;=-3,E2:E15))</f>
        <v>-2</v>
      </c>
      <c r="L10" s="7"/>
      <c r="M10" s="8"/>
      <c r="N10" s="8"/>
      <c r="O10" s="9">
        <f t="array" ref="O10">MIN(IF(M2:M15&gt;=-3,M2:M15))</f>
        <v>-1</v>
      </c>
      <c r="T10" s="7"/>
      <c r="U10" s="8"/>
      <c r="V10" s="8"/>
      <c r="W10" s="9">
        <f t="array" ref="W10">MIN(IF(U2:U15&gt;=-3,U2:U15))</f>
        <v>0</v>
      </c>
      <c r="AB10" s="7"/>
      <c r="AC10" s="8"/>
      <c r="AD10" s="8"/>
      <c r="AE10" s="9">
        <f t="array" ref="AE10">MIN(IF(AC2:AC15&gt;=-3,AC2:AC15))</f>
        <v>-1</v>
      </c>
      <c r="AJ10" s="7"/>
      <c r="AK10" s="8"/>
      <c r="AL10" s="8"/>
      <c r="AM10" s="9">
        <f t="array" ref="AM10">MIN(IF(AK2:AK15&gt;=-3,AK2:AK15))</f>
        <v>-2</v>
      </c>
      <c r="AR10" s="7"/>
      <c r="AS10" s="8"/>
      <c r="AT10" s="8"/>
      <c r="AU10" s="9">
        <f t="array" ref="AU10">MIN(IF(AS2:AS15&gt;=-3,AS2:AS15))</f>
        <v>-1</v>
      </c>
    </row>
    <row r="11" spans="1:48" x14ac:dyDescent="0.3">
      <c r="D11" s="7"/>
      <c r="E11" s="8"/>
      <c r="F11" s="8"/>
      <c r="G11" s="9" t="s">
        <v>29</v>
      </c>
      <c r="L11" s="7"/>
      <c r="M11" s="8"/>
      <c r="N11" s="8"/>
      <c r="O11" s="9" t="s">
        <v>29</v>
      </c>
      <c r="T11" s="7"/>
      <c r="U11" s="8"/>
      <c r="V11" s="8"/>
      <c r="W11" s="9" t="s">
        <v>29</v>
      </c>
      <c r="AB11" s="7"/>
      <c r="AC11" s="8"/>
      <c r="AD11" s="8"/>
      <c r="AE11" s="9" t="s">
        <v>29</v>
      </c>
      <c r="AJ11" s="7"/>
      <c r="AK11" s="8"/>
      <c r="AL11" s="8"/>
      <c r="AM11" s="9" t="s">
        <v>29</v>
      </c>
      <c r="AR11" s="7"/>
      <c r="AS11" s="8"/>
      <c r="AT11" s="8"/>
      <c r="AU11" s="9" t="s">
        <v>29</v>
      </c>
    </row>
    <row r="12" spans="1:48" x14ac:dyDescent="0.3">
      <c r="D12" s="7"/>
      <c r="E12" s="8"/>
      <c r="F12" s="8"/>
      <c r="G12" s="9">
        <f t="array" ref="G12">MAX(IF(E2:E15&lt;=3,E2:E15))</f>
        <v>2</v>
      </c>
      <c r="L12" s="7"/>
      <c r="M12" s="8"/>
      <c r="N12" s="8"/>
      <c r="O12" s="9">
        <f t="array" ref="O12">MAX(IF(M2:M15&lt;=3,M2:M15))</f>
        <v>1</v>
      </c>
      <c r="T12" s="7"/>
      <c r="U12" s="8"/>
      <c r="V12" s="8"/>
      <c r="W12" s="9">
        <f t="array" ref="W12">MAX(IF(U2:U15&lt;=3,U2:U15))</f>
        <v>0</v>
      </c>
      <c r="AB12" s="7"/>
      <c r="AC12" s="8"/>
      <c r="AD12" s="8"/>
      <c r="AE12" s="9">
        <f t="array" ref="AE12">MAX(IF(AC2:AC15&lt;=3,AC2:AC15))</f>
        <v>2</v>
      </c>
      <c r="AJ12" s="7"/>
      <c r="AK12" s="8"/>
      <c r="AL12" s="8"/>
      <c r="AM12" s="9">
        <f t="array" ref="AM12">MAX(IF(AK2:AK15&lt;=3,AK2:AK15))</f>
        <v>2</v>
      </c>
      <c r="AR12" s="7"/>
      <c r="AS12" s="8"/>
      <c r="AT12" s="8"/>
      <c r="AU12" s="9">
        <f t="array" ref="AU12">MAX(IF(AS2:AS15&lt;=3,AS2:AS15))</f>
        <v>3</v>
      </c>
    </row>
    <row r="13" spans="1:48" x14ac:dyDescent="0.3">
      <c r="D13" s="7"/>
      <c r="E13" s="8"/>
      <c r="F13" s="8"/>
      <c r="G13" s="9" t="s">
        <v>30</v>
      </c>
      <c r="L13" s="7"/>
      <c r="M13" s="8"/>
      <c r="N13" s="8"/>
      <c r="O13" s="9" t="s">
        <v>30</v>
      </c>
      <c r="T13" s="7"/>
      <c r="U13" s="8"/>
      <c r="V13" s="8"/>
      <c r="W13" s="9" t="s">
        <v>30</v>
      </c>
      <c r="AB13" s="7"/>
      <c r="AC13" s="8"/>
      <c r="AD13" s="8"/>
      <c r="AE13" s="9" t="s">
        <v>30</v>
      </c>
      <c r="AJ13" s="7"/>
      <c r="AK13" s="8"/>
      <c r="AL13" s="8"/>
      <c r="AM13" s="9" t="s">
        <v>30</v>
      </c>
      <c r="AR13" s="7"/>
      <c r="AS13" s="8"/>
      <c r="AT13" s="8"/>
      <c r="AU13" s="9" t="s">
        <v>30</v>
      </c>
    </row>
    <row r="14" spans="1:48" x14ac:dyDescent="0.3">
      <c r="D14" s="7"/>
      <c r="E14" s="8"/>
      <c r="F14" s="8"/>
      <c r="G14" s="9">
        <f>G12-G10</f>
        <v>4</v>
      </c>
      <c r="L14" s="7"/>
      <c r="M14" s="8"/>
      <c r="N14" s="8"/>
      <c r="O14" s="9">
        <f>O12-O10</f>
        <v>2</v>
      </c>
      <c r="T14" s="7"/>
      <c r="U14" s="8"/>
      <c r="V14" s="8"/>
      <c r="W14" s="9">
        <f>W12-W10</f>
        <v>0</v>
      </c>
      <c r="AB14" s="7"/>
      <c r="AC14" s="8"/>
      <c r="AD14" s="8"/>
      <c r="AE14" s="9">
        <f>AE12-AE10</f>
        <v>3</v>
      </c>
      <c r="AJ14" s="7"/>
      <c r="AK14" s="8"/>
      <c r="AL14" s="8"/>
      <c r="AM14" s="9">
        <f>AM12-AM10</f>
        <v>4</v>
      </c>
      <c r="AR14" s="7"/>
      <c r="AS14" s="8"/>
      <c r="AT14" s="8"/>
      <c r="AU14" s="9">
        <f>AU12-AU10</f>
        <v>4</v>
      </c>
    </row>
    <row r="15" spans="1:48" ht="15" thickBot="1" x14ac:dyDescent="0.35">
      <c r="D15" s="10"/>
      <c r="E15" s="11"/>
      <c r="F15" s="11"/>
      <c r="G15" s="12"/>
      <c r="L15" s="10"/>
      <c r="M15" s="11"/>
      <c r="N15" s="11"/>
      <c r="O15" s="12"/>
      <c r="T15" s="10"/>
      <c r="U15" s="11"/>
      <c r="V15" s="11"/>
      <c r="W15" s="12"/>
      <c r="AB15" s="10"/>
      <c r="AC15" s="11"/>
      <c r="AD15" s="11"/>
      <c r="AE15" s="12"/>
      <c r="AJ15" s="10"/>
      <c r="AK15" s="11"/>
      <c r="AL15" s="11"/>
      <c r="AM15" s="12"/>
      <c r="AR15" s="10"/>
      <c r="AS15" s="11"/>
      <c r="AT15" s="11"/>
      <c r="AU15" s="12"/>
    </row>
    <row r="18" spans="2:45" x14ac:dyDescent="0.3">
      <c r="B18" t="s">
        <v>1</v>
      </c>
      <c r="E18" t="s">
        <v>1</v>
      </c>
      <c r="J18" t="s">
        <v>1</v>
      </c>
      <c r="M18" t="s">
        <v>1</v>
      </c>
      <c r="R18" t="s">
        <v>1</v>
      </c>
      <c r="U18" t="s">
        <v>1</v>
      </c>
      <c r="Z18" t="s">
        <v>1</v>
      </c>
      <c r="AC18" t="s">
        <v>1</v>
      </c>
      <c r="AH18" t="s">
        <v>1</v>
      </c>
      <c r="AK18" t="s">
        <v>1</v>
      </c>
      <c r="AP18" t="s">
        <v>1</v>
      </c>
      <c r="AS18" t="s">
        <v>1</v>
      </c>
    </row>
    <row r="19" spans="2:45" x14ac:dyDescent="0.3">
      <c r="B19">
        <f>AVERAGE(B2:B10)</f>
        <v>-2.2222222222222223</v>
      </c>
      <c r="E19">
        <f>AVERAGE(E2:E10)</f>
        <v>-0.22222222222222221</v>
      </c>
      <c r="J19">
        <f>AVERAGE(J2:J10)</f>
        <v>-1.1428571428571428</v>
      </c>
      <c r="M19">
        <f>AVERAGE(M2:M10)</f>
        <v>-0.14285714285714285</v>
      </c>
      <c r="R19">
        <f>AVERAGE(R2:R10)</f>
        <v>0</v>
      </c>
      <c r="U19">
        <f>AVERAGE(U2:U10)</f>
        <v>0</v>
      </c>
      <c r="Z19">
        <f>AVERAGE(Z2:Z10)</f>
        <v>-0.5</v>
      </c>
      <c r="AC19">
        <f>AVERAGE(AC2:AC10)</f>
        <v>0.5</v>
      </c>
      <c r="AH19">
        <f>AVERAGE(AH2:AH9)</f>
        <v>-1.1428571428571428</v>
      </c>
      <c r="AK19">
        <f>AVERAGE(AK2:AK9)</f>
        <v>0.8571428571428571</v>
      </c>
      <c r="AP19">
        <f>AVERAGE(AP2:AP8)</f>
        <v>0.42857142857142855</v>
      </c>
      <c r="AS19">
        <f>AVERAGE(AS2:AS10)</f>
        <v>0.42857142857142855</v>
      </c>
    </row>
    <row r="21" spans="2:45" x14ac:dyDescent="0.3">
      <c r="B21" t="s">
        <v>2</v>
      </c>
      <c r="E21" t="s">
        <v>2</v>
      </c>
      <c r="J21" t="s">
        <v>2</v>
      </c>
      <c r="M21" t="s">
        <v>2</v>
      </c>
      <c r="R21" t="s">
        <v>2</v>
      </c>
      <c r="U21" t="s">
        <v>2</v>
      </c>
      <c r="Z21" t="s">
        <v>2</v>
      </c>
      <c r="AC21" t="s">
        <v>2</v>
      </c>
      <c r="AH21" t="s">
        <v>2</v>
      </c>
      <c r="AK21" t="s">
        <v>2</v>
      </c>
      <c r="AP21" t="s">
        <v>2</v>
      </c>
      <c r="AS21" t="s">
        <v>2</v>
      </c>
    </row>
    <row r="22" spans="2:45" x14ac:dyDescent="0.3">
      <c r="B22">
        <f>AVERAGE(B2:B10)</f>
        <v>-2.2222222222222223</v>
      </c>
      <c r="E22">
        <f>AVERAGE(E2:E10)</f>
        <v>-0.22222222222222221</v>
      </c>
      <c r="J22">
        <f>AVERAGE(J2:J10)</f>
        <v>-1.1428571428571428</v>
      </c>
      <c r="M22">
        <f>AVERAGE(M2:M10)</f>
        <v>-0.14285714285714285</v>
      </c>
      <c r="R22">
        <f>AVERAGE(R2:R7,R9:R10)</f>
        <v>0</v>
      </c>
      <c r="U22">
        <f>AVERAGE(U2:U7,U9:U10)</f>
        <v>0</v>
      </c>
      <c r="Z22">
        <f>AVERAGE(Z2:Z6,Z8:Z10)</f>
        <v>-1</v>
      </c>
      <c r="AC22">
        <f>AVERAGE(AC2:AC6,AC8:AC10)</f>
        <v>0</v>
      </c>
      <c r="AH22">
        <f>AVERAGE(AH2:AH3,AH5:AH10)</f>
        <v>-2</v>
      </c>
      <c r="AK22">
        <f>AVERAGE(AK2:AK3,AK5:AK10)</f>
        <v>0</v>
      </c>
      <c r="AP22">
        <f>AVERAGE(AP2:AP10)</f>
        <v>0.42857142857142855</v>
      </c>
      <c r="AS22">
        <f>AVERAGE(AS2:AS10)</f>
        <v>0.42857142857142855</v>
      </c>
    </row>
  </sheetData>
  <sheetProtection algorithmName="SHA-512" hashValue="FHUkoGFJlswv50O5pNtItFsKF28qcF+KHQBuwvTsK+DrYrGA7+zOWEa+y0PQWGKMimSDu2tRGa7QP+7wpA1rQA==" saltValue="U/01N9tmdadC+WPMVVjXew==" spinCount="100000" sheet="1" objects="1" scenarios="1"/>
  <conditionalFormatting sqref="E2:E10 M2:M8 U2:U7 AC2:AC9 AK2:AK8 AS2:AS8">
    <cfRule type="cellIs" dxfId="9" priority="1" operator="lessThan">
      <formula>-3</formula>
    </cfRule>
    <cfRule type="cellIs" dxfId="8" priority="2" operator="greaterThan">
      <formula>3</formula>
    </cfRule>
    <cfRule type="cellIs" dxfId="7" priority="4" operator="equal">
      <formula>-3</formula>
    </cfRule>
    <cfRule type="cellIs" dxfId="6" priority="5" operator="equal">
      <formula>3</formula>
    </cfRule>
    <cfRule type="cellIs" dxfId="5" priority="6" operator="equal">
      <formula>-2</formula>
    </cfRule>
    <cfRule type="cellIs" dxfId="4" priority="7" operator="equal">
      <formula>2</formula>
    </cfRule>
    <cfRule type="cellIs" dxfId="3" priority="8" operator="equal">
      <formula>-1</formula>
    </cfRule>
    <cfRule type="cellIs" dxfId="2" priority="9" operator="equal">
      <formula>1</formula>
    </cfRule>
    <cfRule type="cellIs" dxfId="1" priority="10" operator="equal">
      <formula>0</formula>
    </cfRule>
    <cfRule type="expression" dxfId="0" priority="11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Presentation</vt:lpstr>
      <vt:lpstr>Examples</vt:lpstr>
      <vt:lpstr>Stats 1</vt:lpstr>
      <vt:lpstr>Stats 2</vt:lpstr>
      <vt:lpstr>Match8</vt:lpstr>
      <vt:lpstr>Match7</vt:lpstr>
      <vt:lpstr>Match6</vt:lpstr>
      <vt:lpstr>Match5</vt:lpstr>
      <vt:lpstr>Match4</vt:lpstr>
      <vt:lpstr>Match3</vt:lpstr>
      <vt:lpstr>Match2</vt:lpstr>
      <vt:lpstr>Match1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2021-10-24T10:18:52Z</cp:lastPrinted>
  <dcterms:created xsi:type="dcterms:W3CDTF">2021-10-06T19:21:15Z</dcterms:created>
  <dcterms:modified xsi:type="dcterms:W3CDTF">2021-11-20T11:17:50Z</dcterms:modified>
</cp:coreProperties>
</file>