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18"/>
  <workbookPr filterPrivacy="1" codeName="ThisWorkbook"/>
  <xr:revisionPtr revIDLastSave="0" documentId="11_6B2A3C3F66D8655FA6F774FA54869F9D1202C5C2" xr6:coauthVersionLast="45" xr6:coauthVersionMax="45" xr10:uidLastSave="{00000000-0000-0000-0000-000000000000}"/>
  <bookViews>
    <workbookView xWindow="-120" yWindow="-120" windowWidth="20730" windowHeight="11760" xr2:uid="{00000000-000D-0000-FFFF-FFFF00000000}"/>
  </bookViews>
  <sheets>
    <sheet name="Cronograma de Projeto" sheetId="11" r:id="rId1"/>
    <sheet name="Sobre" sheetId="12" r:id="rId2"/>
  </sheets>
  <definedNames>
    <definedName name="hoje" localSheetId="0">TODAY()</definedName>
    <definedName name="início_da_tarefa" localSheetId="0">'Cronograma de Projeto'!$F1</definedName>
    <definedName name="Início_do_projeto">'Cronograma de Projeto'!$F$3</definedName>
    <definedName name="progresso_da_tarefa" localSheetId="0">'Cronograma de Projeto'!$E1</definedName>
    <definedName name="Semana_de_exibição">'Cronograma de Projeto'!$F$4</definedName>
    <definedName name="término_da_tarefa" localSheetId="0">'Cronograma de Projeto'!$G1</definedName>
    <definedName name="_xlnm.Print_Titles" localSheetId="0">'Cronograma de Projeto'!$4:$6</definedName>
  </definedNames>
  <calcPr calcId="144525"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1" l="1"/>
  <c r="G39" i="11" s="1"/>
  <c r="I69" i="11" l="1"/>
  <c r="I57" i="11"/>
  <c r="I68" i="11"/>
  <c r="I56" i="11"/>
  <c r="I67" i="11"/>
  <c r="I66" i="11"/>
  <c r="I50" i="11"/>
  <c r="I55" i="11"/>
  <c r="I49" i="11"/>
  <c r="I54" i="11"/>
  <c r="I48" i="11"/>
  <c r="I51" i="11"/>
  <c r="I71" i="11"/>
  <c r="I47" i="11"/>
  <c r="I45" i="11"/>
  <c r="I43" i="11"/>
  <c r="I7" i="11"/>
  <c r="I70" i="11"/>
  <c r="I46" i="11"/>
  <c r="I44" i="11"/>
  <c r="I42" i="11"/>
  <c r="I31" i="11"/>
  <c r="I16" i="11"/>
  <c r="I8" i="11"/>
  <c r="J5" i="11"/>
  <c r="F9" i="11"/>
  <c r="F32" i="11" s="1"/>
  <c r="G32" i="11" s="1"/>
  <c r="F41" i="11" s="1"/>
  <c r="G41" i="11" s="1"/>
  <c r="I41" i="11" s="1"/>
  <c r="I32" i="11" l="1"/>
  <c r="G9" i="11"/>
  <c r="J6" i="11"/>
  <c r="F10" i="11" l="1"/>
  <c r="I9" i="11"/>
  <c r="K5" i="11"/>
  <c r="L5" i="11" s="1"/>
  <c r="M5" i="11" s="1"/>
  <c r="N5" i="11" s="1"/>
  <c r="O5" i="11" s="1"/>
  <c r="P5" i="11" s="1"/>
  <c r="Q5" i="11" s="1"/>
  <c r="J4" i="11"/>
  <c r="G10" i="11" l="1"/>
  <c r="F11" i="11" s="1"/>
  <c r="F33" i="11"/>
  <c r="G33" i="11" s="1"/>
  <c r="F15" i="11"/>
  <c r="Q4" i="11"/>
  <c r="R5" i="11"/>
  <c r="S5" i="11" s="1"/>
  <c r="T5" i="11" s="1"/>
  <c r="U5" i="11" s="1"/>
  <c r="V5" i="11" s="1"/>
  <c r="W5" i="11" s="1"/>
  <c r="X5" i="11" s="1"/>
  <c r="K6" i="11"/>
  <c r="I10" i="11" l="1"/>
  <c r="G11" i="11"/>
  <c r="F12" i="11" s="1"/>
  <c r="F34" i="11"/>
  <c r="G34" i="11" s="1"/>
  <c r="G17" i="11"/>
  <c r="I17" i="11" s="1"/>
  <c r="F38" i="11"/>
  <c r="G38" i="11" s="1"/>
  <c r="G15" i="11"/>
  <c r="I15" i="11" s="1"/>
  <c r="X4" i="11"/>
  <c r="Y5" i="11"/>
  <c r="Z5" i="11" s="1"/>
  <c r="AA5" i="11" s="1"/>
  <c r="AB5" i="11" s="1"/>
  <c r="AC5" i="11" s="1"/>
  <c r="AD5" i="11" s="1"/>
  <c r="AE5" i="11" s="1"/>
  <c r="L6" i="11"/>
  <c r="I11" i="11" l="1"/>
  <c r="F18" i="11"/>
  <c r="F40" i="11"/>
  <c r="G40" i="11" s="1"/>
  <c r="G12" i="11"/>
  <c r="F13" i="11" s="1"/>
  <c r="F35" i="11"/>
  <c r="G35" i="11" s="1"/>
  <c r="AF5" i="11"/>
  <c r="AG5" i="11" s="1"/>
  <c r="AH5" i="11" s="1"/>
  <c r="AI5" i="11" s="1"/>
  <c r="AJ5" i="11" s="1"/>
  <c r="AK5" i="11" s="1"/>
  <c r="AE4" i="11"/>
  <c r="M6" i="11"/>
  <c r="I12" i="11" l="1"/>
  <c r="G13" i="11"/>
  <c r="F14" i="11" s="1"/>
  <c r="F36" i="11"/>
  <c r="G36" i="11" s="1"/>
  <c r="G18" i="11"/>
  <c r="F19" i="11"/>
  <c r="AL5" i="11"/>
  <c r="AM5" i="11" s="1"/>
  <c r="AN5" i="11" s="1"/>
  <c r="AO5" i="11" s="1"/>
  <c r="AP5" i="11" s="1"/>
  <c r="AQ5" i="11" s="1"/>
  <c r="AR5" i="11" s="1"/>
  <c r="N6" i="11"/>
  <c r="F20" i="11" l="1"/>
  <c r="G19" i="11"/>
  <c r="I18" i="11"/>
  <c r="F30" i="11"/>
  <c r="G30" i="11" s="1"/>
  <c r="I30" i="11" s="1"/>
  <c r="G14" i="11"/>
  <c r="F37" i="11"/>
  <c r="G37" i="11" s="1"/>
  <c r="AS5" i="11"/>
  <c r="AT5" i="11" s="1"/>
  <c r="AL4" i="11"/>
  <c r="O6" i="11"/>
  <c r="F21" i="11" l="1"/>
  <c r="G20" i="11"/>
  <c r="AU5" i="11"/>
  <c r="AT6" i="11"/>
  <c r="AS4" i="11"/>
  <c r="P6" i="11"/>
  <c r="G21" i="11" l="1"/>
  <c r="F22" i="11"/>
  <c r="AV5" i="11"/>
  <c r="AU6" i="11"/>
  <c r="F23" i="11" l="1"/>
  <c r="G22" i="11"/>
  <c r="AW5" i="11"/>
  <c r="AV6" i="11"/>
  <c r="Q6" i="11"/>
  <c r="R6" i="11"/>
  <c r="G23" i="11" l="1"/>
  <c r="F24" i="11"/>
  <c r="AX5" i="11"/>
  <c r="AW6" i="11"/>
  <c r="S6" i="11"/>
  <c r="F25" i="11" l="1"/>
  <c r="G24" i="11"/>
  <c r="AY5" i="11"/>
  <c r="AZ5" i="11" s="1"/>
  <c r="AX6" i="11"/>
  <c r="T6" i="11"/>
  <c r="G25" i="11" l="1"/>
  <c r="F26" i="11"/>
  <c r="AZ6" i="11"/>
  <c r="BA5" i="11"/>
  <c r="AZ4" i="11"/>
  <c r="AY6" i="11"/>
  <c r="U6" i="11"/>
  <c r="G26" i="11" l="1"/>
  <c r="F27" i="11"/>
  <c r="BB5" i="11"/>
  <c r="BA6" i="11"/>
  <c r="V6" i="11"/>
  <c r="F28" i="11" l="1"/>
  <c r="G27" i="11"/>
  <c r="BB6" i="11"/>
  <c r="BC5" i="11"/>
  <c r="W6" i="11"/>
  <c r="G28" i="11" l="1"/>
  <c r="F29" i="11"/>
  <c r="G29" i="11" s="1"/>
  <c r="BC6" i="1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<sst xmlns="http://schemas.openxmlformats.org/spreadsheetml/2006/main" count="161" uniqueCount="103">
  <si>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</si>
  <si>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TÍTULO DO PROJETO</t>
  </si>
  <si>
    <t>Insira o Nome da empresa na célula B2.</t>
  </si>
  <si>
    <t>Nome da empresa</t>
  </si>
  <si>
    <t>Insira o nome do Líder do projeto na célula B3. Insira a data de Início do projeto na célula E3. Início do projeto: o rótulo está na célula C3.</t>
  </si>
  <si>
    <t>Líder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</si>
  <si>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</si>
  <si>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</si>
  <si>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</si>
  <si>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</si>
  <si>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</si>
  <si>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</si>
  <si>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FASE</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</si>
  <si>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</si>
  <si>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</si>
  <si>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</si>
  <si>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</si>
  <si>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</si>
  <si>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</si>
  <si>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</si>
  <si>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Projeto Integrador I</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</si>
  <si>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</si>
  <si>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Diagrama de Problema/Solução</t>
  </si>
  <si>
    <t>Iniciação</t>
  </si>
  <si>
    <t>Nome</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</si>
  <si>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</si>
  <si>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Plano de Negócio</t>
  </si>
  <si>
    <t>Canvas de Negócio</t>
  </si>
  <si>
    <t>Mapeamento de Processos</t>
  </si>
  <si>
    <t>Fluxo do Modelo de Processos de Negócio (BPMN)</t>
  </si>
  <si>
    <t>Descritivo de Análise do Processo</t>
  </si>
  <si>
    <t>Desenho do Processo de Negócio - Diagrama (BPMN)</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</si>
  <si>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</si>
  <si>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Projeto Integrador II</t>
  </si>
  <si>
    <t>Documento de Visão do Software</t>
  </si>
  <si>
    <t>Especificação de Regras de Negócio</t>
  </si>
  <si>
    <t>Glossário</t>
  </si>
  <si>
    <t>Planilha de Contagem de Pontos de Função – Estimativa Inicial</t>
  </si>
  <si>
    <t>Documento de Aspectos Críticos de Segurança*</t>
  </si>
  <si>
    <t>Estratégia de Desenvolvimento (Escolha)</t>
  </si>
  <si>
    <t>Ambiente Virtual Colaborativo Criado*</t>
  </si>
  <si>
    <t>Plano de Iteração</t>
  </si>
  <si>
    <t>Plano de Teste</t>
  </si>
  <si>
    <t>Plano de Sustentação de Software</t>
  </si>
  <si>
    <t>Parecer de Infraestrutura de TI</t>
  </si>
  <si>
    <t>Especificação de Requisitos</t>
  </si>
  <si>
    <t>Diagrama de Casos de Uso</t>
  </si>
  <si>
    <t xml:space="preserve">Protótipos de Tela </t>
  </si>
  <si>
    <t>Bloco de título de fase de exemplo</t>
  </si>
  <si>
    <t>Projeto Integrador III</t>
  </si>
  <si>
    <t xml:space="preserve">Especificação de Caso de Uso </t>
  </si>
  <si>
    <t>Contagem de Referência (FPA)</t>
  </si>
  <si>
    <t>Plano de Gerenciamento de Requisitos</t>
  </si>
  <si>
    <t>Planilha de Rastreabilidade</t>
  </si>
  <si>
    <t>Diagrama de Classes</t>
  </si>
  <si>
    <t>Diagrama de Sequência</t>
  </si>
  <si>
    <t>Diagrama de Colaboração</t>
  </si>
  <si>
    <t>Documento de Arquitetura do Software</t>
  </si>
  <si>
    <t>Parecer de Segurança da Informação</t>
  </si>
  <si>
    <t>Plano de Testes</t>
  </si>
  <si>
    <t>Projeto Integrador IV</t>
  </si>
  <si>
    <t>Componentes Implementados</t>
  </si>
  <si>
    <t>data</t>
  </si>
  <si>
    <t>Registro de Teste – Teste Unitário</t>
  </si>
  <si>
    <t>Módulos Implementados</t>
  </si>
  <si>
    <t>Builds</t>
  </si>
  <si>
    <t>Projeto Integrador V</t>
  </si>
  <si>
    <t>Builds Testados</t>
  </si>
  <si>
    <t>Registro de Teste – Teste de Integração</t>
  </si>
  <si>
    <t>Registro de Teste – Teste Funcional</t>
  </si>
  <si>
    <t>Registro de Teste – Teste de Segurança</t>
  </si>
  <si>
    <t>Registro de Teste – Teste de Desempenho</t>
  </si>
  <si>
    <t>Registro de Teste – Teste de Aceitação</t>
  </si>
  <si>
    <t>Projeto Integrador VI</t>
  </si>
  <si>
    <t>Manual do Sistema</t>
  </si>
  <si>
    <t>Manual do Usuário</t>
  </si>
  <si>
    <t>Contagem Final (FPA)</t>
  </si>
  <si>
    <t>Plano de Ação para Tratamento de Incidentes</t>
  </si>
  <si>
    <t>Plano de Atualização e Upgrade</t>
  </si>
  <si>
    <t>Software instalado</t>
  </si>
  <si>
    <t>Registro de Teste – Teste de Instalação</t>
  </si>
  <si>
    <t>Plano de Treinamento de Usuário</t>
  </si>
  <si>
    <t>Relatório de Erros encontrados em Produção</t>
  </si>
  <si>
    <t>Termo de Encerramento do Projeto</t>
  </si>
  <si>
    <t>Base de defeitos</t>
  </si>
  <si>
    <t>Esta é uma linha vazia</t>
  </si>
  <si>
    <t>Esta linha marca o final do Cronograma de projeto. NÃO insira nada nessa linha. 
Insira novas linhas ACIMA desta linha para continuar a construção do cronograma de projeto.</t>
  </si>
  <si>
    <t>Insira novas linhas ACIMA desta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</si>
  <si>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</si>
  <si>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</si>
  <si>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</si>
  <si>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</si>
  <si>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</si>
  <si>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2 planilhas nesta pasta de trabalho. 
CronogramaDeProjeto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</si>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</sst>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R$&quot;\ * #,##0_-;\-&quot;R$&quot;\ * #,##0_-;_-&quot;R$&quot;\ * &quot;-&quot;_-;_-@_-"/>
    <numFmt numFmtId="165" formatCode="_-&quot;R$&quot;\ * #,##0.00_-;\-&quot;R$&quot;\ * #,##0.00_-;_-&quot;R$&quot;\ * &quot;-&quot;??_-;_-@_-"/>
    <numFmt numFmtId="166" formatCode="_(* #,##0_);_(* \(#,##0\);_(* &quot;-&quot;_);_(@_)"/>
    <numFmt numFmtId="167" formatCode="_(* #,##0.00_);_(* \(#,##0.00\);_(* &quot;-&quot;??_);_(@_)"/>
    <numFmt numFmtId="168" formatCode="ddd\,\ d/m/yyyy"/>
    <numFmt numFmtId="169" formatCode="[$-416]d\-mmm\-yyyy;@"/>
    <numFmt numFmtId="170" formatCode="d"/>
    <numFmt numFmtId="171" formatCode="d/m/yy;@"/>
  </numFmts>
  <fonts count="3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0" fontId="10" fillId="7" borderId="6" xfId="0" applyNumberFormat="1" applyFont="1" applyFill="1" applyBorder="1" applyAlignment="1">
      <alignment horizontal="center" vertical="center"/>
    </xf>
    <xf numFmtId="170" fontId="10" fillId="7" borderId="0" xfId="0" applyNumberFormat="1" applyFont="1" applyFill="1" applyAlignment="1">
      <alignment horizontal="center" vertical="center"/>
    </xf>
    <xf numFmtId="170" fontId="10" fillId="7" borderId="7" xfId="0" applyNumberFormat="1" applyFont="1" applyFill="1" applyBorder="1" applyAlignment="1">
      <alignment horizontal="center" vertical="center"/>
    </xf>
    <xf numFmtId="171" fontId="8" fillId="3" borderId="2" xfId="10" applyNumberFormat="1" applyFill="1">
      <alignment horizontal="center" vertical="center"/>
    </xf>
    <xf numFmtId="171" fontId="8" fillId="4" borderId="2" xfId="10" applyNumberFormat="1" applyFill="1">
      <alignment horizontal="center" vertical="center"/>
    </xf>
    <xf numFmtId="171" fontId="8" fillId="11" borderId="2" xfId="10" applyNumberFormat="1" applyFill="1">
      <alignment horizontal="center" vertical="center"/>
    </xf>
    <xf numFmtId="171" fontId="8" fillId="10" borderId="2" xfId="10" applyNumberFormat="1" applyFill="1">
      <alignment horizontal="center" vertical="center"/>
    </xf>
    <xf numFmtId="171" fontId="0" fillId="8" borderId="2" xfId="0" applyNumberFormat="1" applyFill="1" applyBorder="1" applyAlignment="1">
      <alignment horizontal="center" vertical="center"/>
    </xf>
    <xf numFmtId="171" fontId="4" fillId="8" borderId="2" xfId="0" applyNumberFormat="1" applyFont="1" applyFill="1" applyBorder="1" applyAlignment="1">
      <alignment horizontal="center" vertical="center"/>
    </xf>
    <xf numFmtId="171" fontId="0" fillId="9" borderId="2" xfId="0" applyNumberFormat="1" applyFill="1" applyBorder="1" applyAlignment="1">
      <alignment horizontal="center" vertical="center"/>
    </xf>
    <xf numFmtId="171" fontId="4" fillId="9" borderId="2" xfId="0" applyNumberFormat="1" applyFont="1" applyFill="1" applyBorder="1" applyAlignment="1">
      <alignment horizontal="center" vertical="center"/>
    </xf>
    <xf numFmtId="171" fontId="0" fillId="6" borderId="2" xfId="0" applyNumberFormat="1" applyFill="1" applyBorder="1" applyAlignment="1">
      <alignment horizontal="center" vertical="center"/>
    </xf>
    <xf numFmtId="171" fontId="4" fillId="6" borderId="2" xfId="0" applyNumberFormat="1" applyFont="1" applyFill="1" applyBorder="1" applyAlignment="1">
      <alignment horizontal="center" vertical="center"/>
    </xf>
    <xf numFmtId="171" fontId="0" fillId="5" borderId="2" xfId="0" applyNumberFormat="1" applyFill="1" applyBorder="1" applyAlignment="1">
      <alignment horizontal="center" vertical="center"/>
    </xf>
    <xf numFmtId="171" fontId="4" fillId="5" borderId="2" xfId="0" applyNumberFormat="1" applyFont="1" applyFill="1" applyBorder="1" applyAlignment="1">
      <alignment horizontal="center" vertical="center"/>
    </xf>
    <xf numFmtId="171" fontId="8" fillId="0" borderId="2" xfId="10" applyNumberFormat="1">
      <alignment horizontal="center" vertical="center"/>
    </xf>
    <xf numFmtId="171" fontId="0" fillId="2" borderId="2" xfId="0" applyNumberFormat="1" applyFont="1" applyFill="1" applyBorder="1" applyAlignment="1">
      <alignment horizontal="center" vertical="center"/>
    </xf>
    <xf numFmtId="0" fontId="34" fillId="2" borderId="2" xfId="0" applyFont="1" applyFill="1" applyBorder="1" applyAlignment="1">
      <alignment horizontal="center" vertical="center"/>
    </xf>
    <xf numFmtId="0" fontId="8" fillId="3" borderId="2" xfId="11" applyFill="1" applyAlignment="1">
      <alignment horizontal="left" vertical="center" indent="2"/>
    </xf>
    <xf numFmtId="0" fontId="8" fillId="45" borderId="2" xfId="12" applyFill="1">
      <alignment horizontal="left" vertical="center" indent="2"/>
    </xf>
    <xf numFmtId="0" fontId="8" fillId="45" borderId="2" xfId="11" applyFill="1">
      <alignment horizontal="center" vertical="center"/>
    </xf>
    <xf numFmtId="9" fontId="4" fillId="45" borderId="2" xfId="2" applyFont="1" applyFill="1" applyBorder="1" applyAlignment="1">
      <alignment horizontal="center" vertical="center"/>
    </xf>
    <xf numFmtId="171" fontId="8" fillId="45" borderId="2" xfId="10" applyNumberFormat="1" applyFill="1">
      <alignment horizontal="center" vertical="center"/>
    </xf>
    <xf numFmtId="0" fontId="5" fillId="46" borderId="2" xfId="0" applyFont="1" applyFill="1" applyBorder="1" applyAlignment="1">
      <alignment horizontal="left" vertical="center" indent="1"/>
    </xf>
    <xf numFmtId="0" fontId="8" fillId="46" borderId="2" xfId="11" applyFill="1">
      <alignment horizontal="center" vertical="center"/>
    </xf>
    <xf numFmtId="9" fontId="4" fillId="46" borderId="2" xfId="2" applyFont="1" applyFill="1" applyBorder="1" applyAlignment="1">
      <alignment horizontal="center" vertical="center"/>
    </xf>
    <xf numFmtId="171" fontId="0" fillId="46" borderId="2" xfId="0" applyNumberFormat="1" applyFill="1" applyBorder="1" applyAlignment="1">
      <alignment horizontal="center" vertical="center"/>
    </xf>
    <xf numFmtId="171" fontId="4" fillId="46" borderId="2" xfId="0" applyNumberFormat="1" applyFont="1" applyFill="1" applyBorder="1" applyAlignment="1">
      <alignment horizontal="center" vertical="center"/>
    </xf>
    <xf numFmtId="0" fontId="5" fillId="47" borderId="2" xfId="0" applyFont="1" applyFill="1" applyBorder="1" applyAlignment="1">
      <alignment horizontal="left" vertical="center" indent="1"/>
    </xf>
    <xf numFmtId="0" fontId="8" fillId="47" borderId="2" xfId="11" applyFill="1">
      <alignment horizontal="center" vertical="center"/>
    </xf>
    <xf numFmtId="9" fontId="4" fillId="47" borderId="2" xfId="2" applyFont="1" applyFill="1" applyBorder="1" applyAlignment="1">
      <alignment horizontal="center" vertical="center"/>
    </xf>
    <xf numFmtId="171" fontId="0" fillId="47" borderId="2" xfId="0" applyNumberFormat="1" applyFill="1" applyBorder="1" applyAlignment="1">
      <alignment horizontal="center" vertical="center"/>
    </xf>
    <xf numFmtId="171" fontId="4" fillId="47" borderId="2" xfId="0" applyNumberFormat="1" applyFont="1" applyFill="1" applyBorder="1" applyAlignment="1">
      <alignment horizontal="center" vertical="center"/>
    </xf>
    <xf numFmtId="0" fontId="8" fillId="48" borderId="2" xfId="12" applyFill="1">
      <alignment horizontal="left" vertical="center" indent="2"/>
    </xf>
    <xf numFmtId="0" fontId="8" fillId="48" borderId="2" xfId="11" applyFill="1">
      <alignment horizontal="center" vertical="center"/>
    </xf>
    <xf numFmtId="9" fontId="4" fillId="48" borderId="2" xfId="2" applyFont="1" applyFill="1" applyBorder="1" applyAlignment="1">
      <alignment horizontal="center" vertical="center"/>
    </xf>
    <xf numFmtId="171" fontId="8" fillId="48" borderId="2" xfId="10" applyNumberFormat="1" applyFill="1">
      <alignment horizontal="center" vertical="center"/>
    </xf>
    <xf numFmtId="0" fontId="9" fillId="0" borderId="0" xfId="6" applyAlignment="1">
      <alignment vertical="center"/>
    </xf>
    <xf numFmtId="0" fontId="9" fillId="0" borderId="0" xfId="7" applyAlignment="1">
      <alignment vertical="center"/>
    </xf>
    <xf numFmtId="0" fontId="0" fillId="3" borderId="2" xfId="11" applyFont="1" applyFill="1" applyAlignment="1">
      <alignment horizontal="left" vertical="center" indent="2"/>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8" fillId="0" borderId="3" xfId="9" applyAlignment="1">
      <alignment horizontal="center" vertical="center"/>
    </xf>
    <xf numFmtId="0" fontId="8" fillId="0" borderId="0" xfId="8" applyAlignment="1">
      <alignment horizontal="right" vertical="center"/>
    </xf>
    <xf numFmtId="0" fontId="8" fillId="0" borderId="7" xfId="8" applyBorder="1" applyAlignment="1">
      <alignment horizontal="right" vertical="center"/>
    </xf>
    <xf numFmtId="0" fontId="8" fillId="0" borderId="0" xfId="8" applyAlignment="1">
      <alignment horizontal="center" vertical="center"/>
    </xf>
    <xf numFmtId="0" fontId="8" fillId="0" borderId="7" xfId="8" applyBorder="1" applyAlignment="1">
      <alignment horizontal="center" vertical="center"/>
    </xf>
    <xf numFmtId="0" fontId="13" fillId="0" borderId="0" xfId="0" applyFont="1" applyAlignment="1">
      <alignment horizontal="center" vertical="center"/>
    </xf>
    <xf numFmtId="0" fontId="13" fillId="0" borderId="10" xfId="0" applyFont="1" applyBorder="1" applyAlignment="1">
      <alignment horizontal="center" vertical="center"/>
    </xf>
    <xf numFmtId="0" fontId="0" fillId="0" borderId="10" xfId="0" applyBorder="1" applyAlignment="1"/>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B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5000000}"/>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74"/>
  <sheetViews>
    <sheetView showGridLines="0" tabSelected="1" showRuler="0" zoomScale="70" zoomScaleNormal="70" zoomScalePageLayoutView="70" workbookViewId="0">
      <pane ySplit="6" topLeftCell="A7" activePane="bottomLeft" state="frozen"/>
      <selection pane="bottomLeft" activeCell="Q14" sqref="Q14"/>
    </sheetView>
  </sheetViews>
  <sheetFormatPr defaultRowHeight="30" customHeight="1"/>
  <cols>
    <col min="1" max="1" width="2.7109375" style="42" customWidth="1"/>
    <col min="2" max="2" width="53.42578125" bestFit="1" customWidth="1"/>
    <col min="3" max="3" width="18" customWidth="1"/>
    <col min="4" max="4" width="30.7109375" customWidth="1"/>
    <col min="5" max="5" width="13.85546875" bestFit="1" customWidth="1"/>
    <col min="6" max="6" width="10.42578125" style="5" customWidth="1"/>
    <col min="7" max="7" width="10.42578125" customWidth="1"/>
    <col min="8" max="8" width="3.85546875" customWidth="1"/>
    <col min="9" max="9" width="8.5703125" hidden="1" customWidth="1"/>
    <col min="10" max="65" width="2.5703125" customWidth="1"/>
    <col min="70" max="71" width="10.28515625"/>
  </cols>
  <sheetData>
    <row r="1" spans="1:65" ht="30" customHeight="1">
      <c r="A1" s="43" t="s">
        <v>0</v>
      </c>
      <c r="B1" s="46" t="s">
        <v>1</v>
      </c>
      <c r="C1" s="46"/>
      <c r="D1" s="1"/>
      <c r="E1" s="2"/>
      <c r="F1" s="4"/>
      <c r="G1" s="33"/>
      <c r="I1" s="2"/>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row>
    <row r="2" spans="1:65" ht="30" customHeight="1">
      <c r="A2" s="42" t="s">
        <v>2</v>
      </c>
      <c r="B2" s="99" t="s">
        <v>3</v>
      </c>
      <c r="C2" s="99"/>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row>
    <row r="3" spans="1:65" ht="30" customHeight="1">
      <c r="A3" s="42" t="s">
        <v>4</v>
      </c>
      <c r="B3" s="100" t="s">
        <v>5</v>
      </c>
      <c r="C3" s="100"/>
      <c r="D3" s="106" t="s">
        <v>6</v>
      </c>
      <c r="E3" s="107"/>
      <c r="F3" s="105">
        <v>43682</v>
      </c>
      <c r="G3" s="105"/>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row>
    <row r="4" spans="1:65" ht="30" customHeight="1">
      <c r="A4" s="43" t="s">
        <v>7</v>
      </c>
      <c r="D4" s="108" t="s">
        <v>8</v>
      </c>
      <c r="E4" s="109"/>
      <c r="F4" s="7">
        <v>2</v>
      </c>
      <c r="J4" s="102">
        <f>J5</f>
        <v>43689</v>
      </c>
      <c r="K4" s="103"/>
      <c r="L4" s="103"/>
      <c r="M4" s="103"/>
      <c r="N4" s="103"/>
      <c r="O4" s="103"/>
      <c r="P4" s="104"/>
      <c r="Q4" s="102">
        <f>Q5</f>
        <v>43696</v>
      </c>
      <c r="R4" s="103"/>
      <c r="S4" s="103"/>
      <c r="T4" s="103"/>
      <c r="U4" s="103"/>
      <c r="V4" s="103"/>
      <c r="W4" s="104"/>
      <c r="X4" s="102">
        <f>X5</f>
        <v>43703</v>
      </c>
      <c r="Y4" s="103"/>
      <c r="Z4" s="103"/>
      <c r="AA4" s="103"/>
      <c r="AB4" s="103"/>
      <c r="AC4" s="103"/>
      <c r="AD4" s="104"/>
      <c r="AE4" s="102">
        <f>AE5</f>
        <v>43710</v>
      </c>
      <c r="AF4" s="103"/>
      <c r="AG4" s="103"/>
      <c r="AH4" s="103"/>
      <c r="AI4" s="103"/>
      <c r="AJ4" s="103"/>
      <c r="AK4" s="104"/>
      <c r="AL4" s="102">
        <f>AL5</f>
        <v>43717</v>
      </c>
      <c r="AM4" s="103"/>
      <c r="AN4" s="103"/>
      <c r="AO4" s="103"/>
      <c r="AP4" s="103"/>
      <c r="AQ4" s="103"/>
      <c r="AR4" s="104"/>
      <c r="AS4" s="102">
        <f>AS5</f>
        <v>43724</v>
      </c>
      <c r="AT4" s="103"/>
      <c r="AU4" s="103"/>
      <c r="AV4" s="103"/>
      <c r="AW4" s="103"/>
      <c r="AX4" s="103"/>
      <c r="AY4" s="104"/>
      <c r="AZ4" s="102">
        <f>AZ5</f>
        <v>43731</v>
      </c>
      <c r="BA4" s="103"/>
      <c r="BB4" s="103"/>
      <c r="BC4" s="103"/>
      <c r="BD4" s="103"/>
      <c r="BE4" s="103"/>
      <c r="BF4" s="104"/>
      <c r="BG4" s="102">
        <f>BG5</f>
        <v>43738</v>
      </c>
      <c r="BH4" s="103"/>
      <c r="BI4" s="103"/>
      <c r="BJ4" s="103"/>
      <c r="BK4" s="103"/>
      <c r="BL4" s="103"/>
      <c r="BM4" s="104"/>
    </row>
    <row r="5" spans="1:65" ht="15" customHeight="1">
      <c r="A5" s="43" t="s">
        <v>9</v>
      </c>
      <c r="B5" s="112"/>
      <c r="C5" s="112"/>
      <c r="D5" s="112"/>
      <c r="E5" s="112"/>
      <c r="F5" s="112"/>
      <c r="G5" s="112"/>
      <c r="H5" s="112"/>
      <c r="J5" s="62">
        <f>Início_do_projeto-WEEKDAY(Início_do_projeto,1)+2+7*(Semana_de_exibição-1)</f>
        <v>43689</v>
      </c>
      <c r="K5" s="63">
        <f>J5+1</f>
        <v>43690</v>
      </c>
      <c r="L5" s="63">
        <f t="shared" ref="L5:AY5" si="0">K5+1</f>
        <v>43691</v>
      </c>
      <c r="M5" s="63">
        <f t="shared" si="0"/>
        <v>43692</v>
      </c>
      <c r="N5" s="63">
        <f t="shared" si="0"/>
        <v>43693</v>
      </c>
      <c r="O5" s="63">
        <f t="shared" si="0"/>
        <v>43694</v>
      </c>
      <c r="P5" s="64">
        <f t="shared" si="0"/>
        <v>43695</v>
      </c>
      <c r="Q5" s="62">
        <f>P5+1</f>
        <v>43696</v>
      </c>
      <c r="R5" s="63">
        <f>Q5+1</f>
        <v>43697</v>
      </c>
      <c r="S5" s="63">
        <f t="shared" si="0"/>
        <v>43698</v>
      </c>
      <c r="T5" s="63">
        <f t="shared" si="0"/>
        <v>43699</v>
      </c>
      <c r="U5" s="63">
        <f t="shared" si="0"/>
        <v>43700</v>
      </c>
      <c r="V5" s="63">
        <f t="shared" si="0"/>
        <v>43701</v>
      </c>
      <c r="W5" s="64">
        <f t="shared" si="0"/>
        <v>43702</v>
      </c>
      <c r="X5" s="62">
        <f>W5+1</f>
        <v>43703</v>
      </c>
      <c r="Y5" s="63">
        <f>X5+1</f>
        <v>43704</v>
      </c>
      <c r="Z5" s="63">
        <f t="shared" si="0"/>
        <v>43705</v>
      </c>
      <c r="AA5" s="63">
        <f t="shared" si="0"/>
        <v>43706</v>
      </c>
      <c r="AB5" s="63">
        <f t="shared" si="0"/>
        <v>43707</v>
      </c>
      <c r="AC5" s="63">
        <f t="shared" si="0"/>
        <v>43708</v>
      </c>
      <c r="AD5" s="64">
        <f t="shared" si="0"/>
        <v>43709</v>
      </c>
      <c r="AE5" s="62">
        <f>AD5+1</f>
        <v>43710</v>
      </c>
      <c r="AF5" s="63">
        <f>AE5+1</f>
        <v>43711</v>
      </c>
      <c r="AG5" s="63">
        <f t="shared" si="0"/>
        <v>43712</v>
      </c>
      <c r="AH5" s="63">
        <f t="shared" si="0"/>
        <v>43713</v>
      </c>
      <c r="AI5" s="63">
        <f t="shared" si="0"/>
        <v>43714</v>
      </c>
      <c r="AJ5" s="63">
        <f t="shared" si="0"/>
        <v>43715</v>
      </c>
      <c r="AK5" s="64">
        <f t="shared" si="0"/>
        <v>43716</v>
      </c>
      <c r="AL5" s="62">
        <f>AK5+1</f>
        <v>43717</v>
      </c>
      <c r="AM5" s="63">
        <f>AL5+1</f>
        <v>43718</v>
      </c>
      <c r="AN5" s="63">
        <f t="shared" si="0"/>
        <v>43719</v>
      </c>
      <c r="AO5" s="63">
        <f t="shared" si="0"/>
        <v>43720</v>
      </c>
      <c r="AP5" s="63">
        <f t="shared" si="0"/>
        <v>43721</v>
      </c>
      <c r="AQ5" s="63">
        <f t="shared" si="0"/>
        <v>43722</v>
      </c>
      <c r="AR5" s="64">
        <f t="shared" si="0"/>
        <v>43723</v>
      </c>
      <c r="AS5" s="62">
        <f>AR5+1</f>
        <v>43724</v>
      </c>
      <c r="AT5" s="63">
        <f>AS5+1</f>
        <v>43725</v>
      </c>
      <c r="AU5" s="63">
        <f t="shared" si="0"/>
        <v>43726</v>
      </c>
      <c r="AV5" s="63">
        <f t="shared" si="0"/>
        <v>43727</v>
      </c>
      <c r="AW5" s="63">
        <f t="shared" si="0"/>
        <v>43728</v>
      </c>
      <c r="AX5" s="63">
        <f t="shared" si="0"/>
        <v>43729</v>
      </c>
      <c r="AY5" s="64">
        <f t="shared" si="0"/>
        <v>43730</v>
      </c>
      <c r="AZ5" s="62">
        <f>AY5+1</f>
        <v>43731</v>
      </c>
      <c r="BA5" s="63">
        <f>AZ5+1</f>
        <v>43732</v>
      </c>
      <c r="BB5" s="63">
        <f t="shared" ref="BB5:BF5" si="1">BA5+1</f>
        <v>43733</v>
      </c>
      <c r="BC5" s="63">
        <f t="shared" si="1"/>
        <v>43734</v>
      </c>
      <c r="BD5" s="63">
        <f t="shared" si="1"/>
        <v>43735</v>
      </c>
      <c r="BE5" s="63">
        <f t="shared" si="1"/>
        <v>43736</v>
      </c>
      <c r="BF5" s="64">
        <f t="shared" si="1"/>
        <v>43737</v>
      </c>
      <c r="BG5" s="62">
        <f>BF5+1</f>
        <v>43738</v>
      </c>
      <c r="BH5" s="63">
        <f>BG5+1</f>
        <v>43739</v>
      </c>
      <c r="BI5" s="63">
        <f t="shared" ref="BI5:BM5" si="2">BH5+1</f>
        <v>43740</v>
      </c>
      <c r="BJ5" s="63">
        <f t="shared" si="2"/>
        <v>43741</v>
      </c>
      <c r="BK5" s="63">
        <f t="shared" si="2"/>
        <v>43742</v>
      </c>
      <c r="BL5" s="63">
        <f t="shared" si="2"/>
        <v>43743</v>
      </c>
      <c r="BM5" s="64">
        <f t="shared" si="2"/>
        <v>43744</v>
      </c>
    </row>
    <row r="6" spans="1:65" ht="30" customHeight="1" thickBot="1">
      <c r="A6" s="43" t="s">
        <v>10</v>
      </c>
      <c r="B6" s="8" t="s">
        <v>11</v>
      </c>
      <c r="C6" s="8" t="s">
        <v>12</v>
      </c>
      <c r="D6" s="9" t="s">
        <v>13</v>
      </c>
      <c r="E6" s="9" t="s">
        <v>14</v>
      </c>
      <c r="F6" s="9" t="s">
        <v>15</v>
      </c>
      <c r="G6" s="9" t="s">
        <v>16</v>
      </c>
      <c r="H6" s="9"/>
      <c r="I6" s="9" t="s">
        <v>17</v>
      </c>
      <c r="J6" s="10" t="str">
        <f t="shared" ref="J6" si="3">LEFT(TEXT(J5,"ddd"),1)</f>
        <v>s</v>
      </c>
      <c r="K6" s="10" t="str">
        <f t="shared" ref="K6:AS6" si="4">LEFT(TEXT(K5,"ddd"),1)</f>
        <v>t</v>
      </c>
      <c r="L6" s="10" t="str">
        <f t="shared" si="4"/>
        <v>q</v>
      </c>
      <c r="M6" s="10" t="str">
        <f t="shared" si="4"/>
        <v>q</v>
      </c>
      <c r="N6" s="10" t="str">
        <f t="shared" si="4"/>
        <v>s</v>
      </c>
      <c r="O6" s="10" t="str">
        <f t="shared" si="4"/>
        <v>s</v>
      </c>
      <c r="P6" s="10" t="str">
        <f t="shared" si="4"/>
        <v>d</v>
      </c>
      <c r="Q6" s="10" t="str">
        <f t="shared" si="4"/>
        <v>s</v>
      </c>
      <c r="R6" s="10" t="str">
        <f t="shared" si="4"/>
        <v>t</v>
      </c>
      <c r="S6" s="10" t="str">
        <f t="shared" si="4"/>
        <v>q</v>
      </c>
      <c r="T6" s="10" t="str">
        <f t="shared" si="4"/>
        <v>q</v>
      </c>
      <c r="U6" s="10" t="str">
        <f t="shared" si="4"/>
        <v>s</v>
      </c>
      <c r="V6" s="10" t="str">
        <f t="shared" si="4"/>
        <v>s</v>
      </c>
      <c r="W6" s="10" t="str">
        <f t="shared" si="4"/>
        <v>d</v>
      </c>
      <c r="X6" s="10" t="str">
        <f t="shared" si="4"/>
        <v>s</v>
      </c>
      <c r="Y6" s="10" t="str">
        <f t="shared" si="4"/>
        <v>t</v>
      </c>
      <c r="Z6" s="10" t="str">
        <f t="shared" si="4"/>
        <v>q</v>
      </c>
      <c r="AA6" s="10" t="str">
        <f t="shared" si="4"/>
        <v>q</v>
      </c>
      <c r="AB6" s="10" t="str">
        <f t="shared" si="4"/>
        <v>s</v>
      </c>
      <c r="AC6" s="10" t="str">
        <f t="shared" si="4"/>
        <v>s</v>
      </c>
      <c r="AD6" s="10" t="str">
        <f t="shared" si="4"/>
        <v>d</v>
      </c>
      <c r="AE6" s="10" t="str">
        <f t="shared" si="4"/>
        <v>s</v>
      </c>
      <c r="AF6" s="10" t="str">
        <f t="shared" si="4"/>
        <v>t</v>
      </c>
      <c r="AG6" s="10" t="str">
        <f t="shared" si="4"/>
        <v>q</v>
      </c>
      <c r="AH6" s="10" t="str">
        <f t="shared" si="4"/>
        <v>q</v>
      </c>
      <c r="AI6" s="10" t="str">
        <f t="shared" si="4"/>
        <v>s</v>
      </c>
      <c r="AJ6" s="10" t="str">
        <f t="shared" si="4"/>
        <v>s</v>
      </c>
      <c r="AK6" s="10" t="str">
        <f t="shared" si="4"/>
        <v>d</v>
      </c>
      <c r="AL6" s="10" t="str">
        <f t="shared" si="4"/>
        <v>s</v>
      </c>
      <c r="AM6" s="10" t="str">
        <f t="shared" si="4"/>
        <v>t</v>
      </c>
      <c r="AN6" s="10" t="str">
        <f t="shared" si="4"/>
        <v>q</v>
      </c>
      <c r="AO6" s="10" t="str">
        <f t="shared" si="4"/>
        <v>q</v>
      </c>
      <c r="AP6" s="10" t="str">
        <f t="shared" si="4"/>
        <v>s</v>
      </c>
      <c r="AQ6" s="10" t="str">
        <f t="shared" si="4"/>
        <v>s</v>
      </c>
      <c r="AR6" s="10" t="str">
        <f t="shared" si="4"/>
        <v>d</v>
      </c>
      <c r="AS6" s="10" t="str">
        <f t="shared" si="4"/>
        <v>s</v>
      </c>
      <c r="AT6" s="10" t="str">
        <f t="shared" ref="AT6:BM6" si="5">LEFT(TEXT(AT5,"ddd"),1)</f>
        <v>t</v>
      </c>
      <c r="AU6" s="10" t="str">
        <f t="shared" si="5"/>
        <v>q</v>
      </c>
      <c r="AV6" s="10" t="str">
        <f t="shared" si="5"/>
        <v>q</v>
      </c>
      <c r="AW6" s="10" t="str">
        <f t="shared" si="5"/>
        <v>s</v>
      </c>
      <c r="AX6" s="10" t="str">
        <f t="shared" si="5"/>
        <v>s</v>
      </c>
      <c r="AY6" s="10" t="str">
        <f t="shared" si="5"/>
        <v>d</v>
      </c>
      <c r="AZ6" s="10" t="str">
        <f t="shared" si="5"/>
        <v>s</v>
      </c>
      <c r="BA6" s="10" t="str">
        <f t="shared" si="5"/>
        <v>t</v>
      </c>
      <c r="BB6" s="10" t="str">
        <f t="shared" si="5"/>
        <v>q</v>
      </c>
      <c r="BC6" s="10" t="str">
        <f t="shared" si="5"/>
        <v>q</v>
      </c>
      <c r="BD6" s="10" t="str">
        <f t="shared" si="5"/>
        <v>s</v>
      </c>
      <c r="BE6" s="10" t="str">
        <f t="shared" si="5"/>
        <v>s</v>
      </c>
      <c r="BF6" s="10" t="str">
        <f t="shared" si="5"/>
        <v>d</v>
      </c>
      <c r="BG6" s="10" t="str">
        <f t="shared" si="5"/>
        <v>s</v>
      </c>
      <c r="BH6" s="10" t="str">
        <f t="shared" si="5"/>
        <v>t</v>
      </c>
      <c r="BI6" s="10" t="str">
        <f t="shared" si="5"/>
        <v>q</v>
      </c>
      <c r="BJ6" s="10" t="str">
        <f t="shared" si="5"/>
        <v>q</v>
      </c>
      <c r="BK6" s="10" t="str">
        <f t="shared" si="5"/>
        <v>s</v>
      </c>
      <c r="BL6" s="10" t="str">
        <f t="shared" si="5"/>
        <v>s</v>
      </c>
      <c r="BM6" s="10" t="str">
        <f t="shared" si="5"/>
        <v>d</v>
      </c>
    </row>
    <row r="7" spans="1:65" ht="30" hidden="1" customHeight="1" thickBot="1">
      <c r="A7" s="42" t="s">
        <v>18</v>
      </c>
      <c r="D7" s="45"/>
      <c r="F7"/>
      <c r="I7" t="str">
        <f t="shared" ref="I7:I71" ca="1" si="6">IF(OR(ISBLANK(Início_do_projeto),ISBLANK(término_da_tarefa)),"",término_da_tarefa-Início_do_projeto+1)</f>
        <v/>
      </c>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row>
    <row r="8" spans="1:65" s="3" customFormat="1" ht="30" customHeight="1" thickBot="1">
      <c r="A8" s="43" t="s">
        <v>19</v>
      </c>
      <c r="B8" s="15" t="s">
        <v>20</v>
      </c>
      <c r="C8" s="15"/>
      <c r="D8" s="47"/>
      <c r="E8" s="16"/>
      <c r="F8" s="69"/>
      <c r="G8" s="70"/>
      <c r="H8" s="14"/>
      <c r="I8" s="14" t="str">
        <f t="shared" ca="1" si="6"/>
        <v/>
      </c>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row>
    <row r="9" spans="1:65" s="3" customFormat="1" ht="30" customHeight="1" thickBot="1">
      <c r="A9" s="43" t="s">
        <v>21</v>
      </c>
      <c r="B9" s="80" t="s">
        <v>22</v>
      </c>
      <c r="C9" s="101" t="s">
        <v>23</v>
      </c>
      <c r="D9" s="48" t="s">
        <v>24</v>
      </c>
      <c r="E9" s="17">
        <v>1</v>
      </c>
      <c r="F9" s="65">
        <f>Início_do_projeto</f>
        <v>43682</v>
      </c>
      <c r="G9" s="65">
        <f>F9+3</f>
        <v>43685</v>
      </c>
      <c r="H9" s="14"/>
      <c r="I9" s="14">
        <f t="shared" ca="1" si="6"/>
        <v>4</v>
      </c>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row>
    <row r="10" spans="1:65" s="3" customFormat="1" ht="30" customHeight="1" thickBot="1">
      <c r="A10" s="43" t="s">
        <v>25</v>
      </c>
      <c r="B10" s="80" t="s">
        <v>26</v>
      </c>
      <c r="C10" s="101" t="s">
        <v>23</v>
      </c>
      <c r="D10" s="48"/>
      <c r="E10" s="17">
        <v>1</v>
      </c>
      <c r="F10" s="65">
        <f>G9</f>
        <v>43685</v>
      </c>
      <c r="G10" s="65">
        <f>F10+2</f>
        <v>43687</v>
      </c>
      <c r="H10" s="14"/>
      <c r="I10" s="14">
        <f t="shared" ca="1" si="6"/>
        <v>6</v>
      </c>
      <c r="J10" s="30"/>
      <c r="K10" s="30"/>
      <c r="L10" s="30"/>
      <c r="M10" s="30"/>
      <c r="N10" s="30"/>
      <c r="O10" s="30"/>
      <c r="P10" s="30"/>
      <c r="Q10" s="30"/>
      <c r="R10" s="30"/>
      <c r="S10" s="30"/>
      <c r="T10" s="30"/>
      <c r="U10" s="30"/>
      <c r="V10" s="31"/>
      <c r="W10" s="31"/>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row>
    <row r="11" spans="1:65" s="3" customFormat="1" ht="30" customHeight="1" thickBot="1">
      <c r="A11" s="42"/>
      <c r="B11" s="80" t="s">
        <v>27</v>
      </c>
      <c r="C11" s="101" t="s">
        <v>23</v>
      </c>
      <c r="D11" s="48"/>
      <c r="E11" s="17">
        <v>1</v>
      </c>
      <c r="F11" s="65">
        <f>G10</f>
        <v>43687</v>
      </c>
      <c r="G11" s="65">
        <f>F11+4</f>
        <v>43691</v>
      </c>
      <c r="H11" s="14"/>
      <c r="I11" s="14">
        <f t="shared" ca="1" si="6"/>
        <v>10</v>
      </c>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row>
    <row r="12" spans="1:65" s="3" customFormat="1" ht="30" customHeight="1" thickBot="1">
      <c r="A12" s="42"/>
      <c r="B12" s="80" t="s">
        <v>28</v>
      </c>
      <c r="C12" s="101" t="s">
        <v>23</v>
      </c>
      <c r="D12" s="48"/>
      <c r="E12" s="17">
        <v>0.3</v>
      </c>
      <c r="F12" s="65">
        <f>G11</f>
        <v>43691</v>
      </c>
      <c r="G12" s="65">
        <f>F12+5</f>
        <v>43696</v>
      </c>
      <c r="H12" s="14"/>
      <c r="I12" s="14">
        <f t="shared" ca="1" si="6"/>
        <v>15</v>
      </c>
      <c r="J12" s="30"/>
      <c r="K12" s="30"/>
      <c r="L12" s="30"/>
      <c r="M12" s="30"/>
      <c r="N12" s="30"/>
      <c r="O12" s="30"/>
      <c r="P12" s="30"/>
      <c r="Q12" s="30"/>
      <c r="R12" s="30"/>
      <c r="S12" s="30"/>
      <c r="T12" s="30"/>
      <c r="U12" s="30"/>
      <c r="V12" s="30"/>
      <c r="W12" s="30"/>
      <c r="X12" s="30"/>
      <c r="Y12" s="30"/>
      <c r="Z12" s="31"/>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row>
    <row r="13" spans="1:65" s="3" customFormat="1" ht="30" customHeight="1" thickBot="1">
      <c r="A13" s="42"/>
      <c r="B13" s="80" t="s">
        <v>29</v>
      </c>
      <c r="C13" s="101" t="s">
        <v>23</v>
      </c>
      <c r="D13" s="48"/>
      <c r="E13" s="17">
        <v>0.25</v>
      </c>
      <c r="F13" s="65">
        <f t="shared" ref="F13:F14" si="7">G12</f>
        <v>43696</v>
      </c>
      <c r="G13" s="65">
        <f t="shared" ref="G13:G14" si="8">F13+5</f>
        <v>43701</v>
      </c>
      <c r="H13" s="14"/>
      <c r="I13" s="14"/>
      <c r="J13" s="30"/>
      <c r="K13" s="30"/>
      <c r="L13" s="30"/>
      <c r="M13" s="30"/>
      <c r="N13" s="30"/>
      <c r="O13" s="30"/>
      <c r="P13" s="30"/>
      <c r="Q13" s="30"/>
      <c r="R13" s="30"/>
      <c r="S13" s="30"/>
      <c r="T13" s="30"/>
      <c r="U13" s="30"/>
      <c r="V13" s="30"/>
      <c r="W13" s="30"/>
      <c r="X13" s="30"/>
      <c r="Y13" s="30"/>
      <c r="Z13" s="31"/>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row>
    <row r="14" spans="1:65" s="3" customFormat="1" ht="30" customHeight="1" thickBot="1">
      <c r="A14" s="42"/>
      <c r="B14" s="80" t="s">
        <v>30</v>
      </c>
      <c r="C14" s="101" t="s">
        <v>23</v>
      </c>
      <c r="D14" s="48"/>
      <c r="E14" s="17">
        <v>0.7</v>
      </c>
      <c r="F14" s="65">
        <f t="shared" si="7"/>
        <v>43701</v>
      </c>
      <c r="G14" s="65">
        <f t="shared" si="8"/>
        <v>43706</v>
      </c>
      <c r="H14" s="14"/>
      <c r="I14" s="14"/>
      <c r="J14" s="30"/>
      <c r="K14" s="30"/>
      <c r="L14" s="30"/>
      <c r="M14" s="30"/>
      <c r="N14" s="30"/>
      <c r="O14" s="30"/>
      <c r="P14" s="30"/>
      <c r="Q14" s="30"/>
      <c r="R14" s="30"/>
      <c r="S14" s="30"/>
      <c r="T14" s="30"/>
      <c r="U14" s="30"/>
      <c r="V14" s="30"/>
      <c r="W14" s="30"/>
      <c r="X14" s="30"/>
      <c r="Y14" s="30"/>
      <c r="Z14" s="31"/>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row>
    <row r="15" spans="1:65" s="3" customFormat="1" ht="30" customHeight="1" thickBot="1">
      <c r="A15" s="42"/>
      <c r="B15" s="80" t="s">
        <v>31</v>
      </c>
      <c r="C15" s="101" t="s">
        <v>23</v>
      </c>
      <c r="D15" s="48"/>
      <c r="E15" s="17">
        <v>0.5</v>
      </c>
      <c r="F15" s="65">
        <f>F10+1</f>
        <v>43686</v>
      </c>
      <c r="G15" s="65">
        <f>F15+2</f>
        <v>43688</v>
      </c>
      <c r="H15" s="14"/>
      <c r="I15" s="14">
        <f t="shared" ca="1" si="6"/>
        <v>7</v>
      </c>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row>
    <row r="16" spans="1:65" s="3" customFormat="1" ht="30" customHeight="1" thickBot="1">
      <c r="A16" s="43" t="s">
        <v>32</v>
      </c>
      <c r="B16" s="18" t="s">
        <v>33</v>
      </c>
      <c r="C16" s="18"/>
      <c r="D16" s="49"/>
      <c r="E16" s="19"/>
      <c r="F16" s="71"/>
      <c r="G16" s="72"/>
      <c r="H16" s="14"/>
      <c r="I16" s="14" t="str">
        <f t="shared" ca="1" si="6"/>
        <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row>
    <row r="17" spans="1:65" s="3" customFormat="1" ht="30" customHeight="1" thickBot="1">
      <c r="A17" s="43"/>
      <c r="B17" s="56" t="s">
        <v>34</v>
      </c>
      <c r="C17" s="56"/>
      <c r="D17" s="50"/>
      <c r="E17" s="20">
        <v>0</v>
      </c>
      <c r="F17" s="66">
        <v>43899</v>
      </c>
      <c r="G17" s="66">
        <f>F17+4</f>
        <v>43903</v>
      </c>
      <c r="H17" s="14"/>
      <c r="I17" s="14">
        <f t="shared" ca="1" si="6"/>
        <v>222</v>
      </c>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row>
    <row r="18" spans="1:65" s="3" customFormat="1" ht="30" customHeight="1" thickBot="1">
      <c r="A18" s="42"/>
      <c r="B18" s="56" t="s">
        <v>35</v>
      </c>
      <c r="C18" s="56"/>
      <c r="D18" s="50"/>
      <c r="E18" s="20">
        <v>0</v>
      </c>
      <c r="F18" s="66">
        <f>F17+2</f>
        <v>43901</v>
      </c>
      <c r="G18" s="66">
        <f>F18+5</f>
        <v>43906</v>
      </c>
      <c r="H18" s="14"/>
      <c r="I18" s="14">
        <f t="shared" ca="1" si="6"/>
        <v>225</v>
      </c>
      <c r="J18" s="30"/>
      <c r="K18" s="30"/>
      <c r="L18" s="30"/>
      <c r="M18" s="30"/>
      <c r="N18" s="30"/>
      <c r="O18" s="30"/>
      <c r="P18" s="30"/>
      <c r="Q18" s="30"/>
      <c r="R18" s="30"/>
      <c r="S18" s="30"/>
      <c r="T18" s="30"/>
      <c r="U18" s="30"/>
      <c r="V18" s="31"/>
      <c r="W18" s="31"/>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row>
    <row r="19" spans="1:65" s="3" customFormat="1" ht="30" customHeight="1" thickBot="1">
      <c r="A19" s="42"/>
      <c r="B19" s="56" t="s">
        <v>36</v>
      </c>
      <c r="C19" s="56"/>
      <c r="D19" s="50"/>
      <c r="E19" s="20">
        <v>0</v>
      </c>
      <c r="F19" s="66">
        <f t="shared" ref="F19:F28" si="9">F18+2</f>
        <v>43903</v>
      </c>
      <c r="G19" s="66">
        <f t="shared" ref="G19:G29" si="10">F19+5</f>
        <v>43908</v>
      </c>
      <c r="H19" s="14"/>
      <c r="I19" s="14"/>
      <c r="J19" s="30"/>
      <c r="K19" s="30"/>
      <c r="L19" s="30"/>
      <c r="M19" s="30"/>
      <c r="N19" s="30"/>
      <c r="O19" s="30"/>
      <c r="P19" s="30"/>
      <c r="Q19" s="30"/>
      <c r="R19" s="30"/>
      <c r="S19" s="30"/>
      <c r="T19" s="30"/>
      <c r="U19" s="30"/>
      <c r="V19" s="31"/>
      <c r="W19" s="31"/>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row>
    <row r="20" spans="1:65" s="3" customFormat="1" ht="30" customHeight="1" thickBot="1">
      <c r="A20" s="42"/>
      <c r="B20" s="56" t="s">
        <v>37</v>
      </c>
      <c r="C20" s="56"/>
      <c r="D20" s="50"/>
      <c r="E20" s="20">
        <v>0</v>
      </c>
      <c r="F20" s="66">
        <f t="shared" si="9"/>
        <v>43905</v>
      </c>
      <c r="G20" s="66">
        <f t="shared" si="10"/>
        <v>43910</v>
      </c>
      <c r="H20" s="14"/>
      <c r="I20" s="14"/>
      <c r="J20" s="30"/>
      <c r="K20" s="30"/>
      <c r="L20" s="30"/>
      <c r="M20" s="30"/>
      <c r="N20" s="30"/>
      <c r="O20" s="30"/>
      <c r="P20" s="30"/>
      <c r="Q20" s="30"/>
      <c r="R20" s="30"/>
      <c r="S20" s="30"/>
      <c r="T20" s="30"/>
      <c r="U20" s="30"/>
      <c r="V20" s="31"/>
      <c r="W20" s="31"/>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row>
    <row r="21" spans="1:65" s="3" customFormat="1" ht="30" customHeight="1" thickBot="1">
      <c r="A21" s="42"/>
      <c r="B21" s="56" t="s">
        <v>38</v>
      </c>
      <c r="C21" s="56"/>
      <c r="D21" s="50"/>
      <c r="E21" s="20">
        <v>0</v>
      </c>
      <c r="F21" s="66">
        <f t="shared" si="9"/>
        <v>43907</v>
      </c>
      <c r="G21" s="66">
        <f t="shared" si="10"/>
        <v>43912</v>
      </c>
      <c r="H21" s="14"/>
      <c r="I21" s="14"/>
      <c r="J21" s="30"/>
      <c r="K21" s="30"/>
      <c r="L21" s="30"/>
      <c r="M21" s="30"/>
      <c r="N21" s="30"/>
      <c r="O21" s="30"/>
      <c r="P21" s="30"/>
      <c r="Q21" s="30"/>
      <c r="R21" s="30"/>
      <c r="S21" s="30"/>
      <c r="T21" s="30"/>
      <c r="U21" s="30"/>
      <c r="V21" s="31"/>
      <c r="W21" s="31"/>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row>
    <row r="22" spans="1:65" s="3" customFormat="1" ht="30" customHeight="1" thickBot="1">
      <c r="A22" s="42"/>
      <c r="B22" s="56" t="s">
        <v>39</v>
      </c>
      <c r="C22" s="56"/>
      <c r="D22" s="50"/>
      <c r="E22" s="20">
        <v>0</v>
      </c>
      <c r="F22" s="66">
        <f t="shared" si="9"/>
        <v>43909</v>
      </c>
      <c r="G22" s="66">
        <f t="shared" si="10"/>
        <v>43914</v>
      </c>
      <c r="H22" s="14"/>
      <c r="I22" s="14"/>
      <c r="J22" s="30"/>
      <c r="K22" s="30"/>
      <c r="L22" s="30"/>
      <c r="M22" s="30"/>
      <c r="N22" s="30"/>
      <c r="O22" s="30"/>
      <c r="P22" s="30"/>
      <c r="Q22" s="30"/>
      <c r="R22" s="30"/>
      <c r="S22" s="30"/>
      <c r="T22" s="30"/>
      <c r="U22" s="30"/>
      <c r="V22" s="31"/>
      <c r="W22" s="31"/>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row>
    <row r="23" spans="1:65" s="3" customFormat="1" ht="30" customHeight="1" thickBot="1">
      <c r="A23" s="42"/>
      <c r="B23" s="56" t="s">
        <v>40</v>
      </c>
      <c r="C23" s="56"/>
      <c r="D23" s="50"/>
      <c r="E23" s="20">
        <v>0</v>
      </c>
      <c r="F23" s="66">
        <f t="shared" si="9"/>
        <v>43911</v>
      </c>
      <c r="G23" s="66">
        <f t="shared" si="10"/>
        <v>43916</v>
      </c>
      <c r="H23" s="14"/>
      <c r="I23" s="14"/>
      <c r="J23" s="30"/>
      <c r="K23" s="30"/>
      <c r="L23" s="30"/>
      <c r="M23" s="30"/>
      <c r="N23" s="30"/>
      <c r="O23" s="30"/>
      <c r="P23" s="30"/>
      <c r="Q23" s="30"/>
      <c r="R23" s="30"/>
      <c r="S23" s="30"/>
      <c r="T23" s="30"/>
      <c r="U23" s="30"/>
      <c r="V23" s="31"/>
      <c r="W23" s="31"/>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row>
    <row r="24" spans="1:65" s="3" customFormat="1" ht="30" customHeight="1" thickBot="1">
      <c r="A24" s="42"/>
      <c r="B24" s="56" t="s">
        <v>41</v>
      </c>
      <c r="C24" s="56"/>
      <c r="D24" s="50"/>
      <c r="E24" s="20">
        <v>0</v>
      </c>
      <c r="F24" s="66">
        <f t="shared" si="9"/>
        <v>43913</v>
      </c>
      <c r="G24" s="66">
        <f t="shared" si="10"/>
        <v>43918</v>
      </c>
      <c r="H24" s="14"/>
      <c r="I24" s="14"/>
      <c r="J24" s="30"/>
      <c r="K24" s="30"/>
      <c r="L24" s="30"/>
      <c r="M24" s="30"/>
      <c r="N24" s="30"/>
      <c r="O24" s="30"/>
      <c r="P24" s="30"/>
      <c r="Q24" s="30"/>
      <c r="R24" s="30"/>
      <c r="S24" s="30"/>
      <c r="T24" s="30"/>
      <c r="U24" s="30"/>
      <c r="V24" s="31"/>
      <c r="W24" s="31"/>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row>
    <row r="25" spans="1:65" s="3" customFormat="1" ht="30" customHeight="1" thickBot="1">
      <c r="A25" s="42"/>
      <c r="B25" s="56" t="s">
        <v>42</v>
      </c>
      <c r="C25" s="56"/>
      <c r="D25" s="50"/>
      <c r="E25" s="20">
        <v>0</v>
      </c>
      <c r="F25" s="66">
        <f t="shared" si="9"/>
        <v>43915</v>
      </c>
      <c r="G25" s="66">
        <f t="shared" si="10"/>
        <v>43920</v>
      </c>
      <c r="H25" s="14"/>
      <c r="I25" s="14"/>
      <c r="J25" s="30"/>
      <c r="K25" s="30"/>
      <c r="L25" s="30"/>
      <c r="M25" s="30"/>
      <c r="N25" s="30"/>
      <c r="O25" s="30"/>
      <c r="P25" s="30"/>
      <c r="Q25" s="30"/>
      <c r="R25" s="30"/>
      <c r="S25" s="30"/>
      <c r="T25" s="30"/>
      <c r="U25" s="30"/>
      <c r="V25" s="31"/>
      <c r="W25" s="31"/>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row>
    <row r="26" spans="1:65" s="3" customFormat="1" ht="30" customHeight="1" thickBot="1">
      <c r="A26" s="42"/>
      <c r="B26" s="56" t="s">
        <v>43</v>
      </c>
      <c r="C26" s="56"/>
      <c r="D26" s="50"/>
      <c r="E26" s="20">
        <v>0</v>
      </c>
      <c r="F26" s="66">
        <f t="shared" si="9"/>
        <v>43917</v>
      </c>
      <c r="G26" s="66">
        <f t="shared" si="10"/>
        <v>43922</v>
      </c>
      <c r="H26" s="14"/>
      <c r="I26" s="14"/>
      <c r="J26" s="30"/>
      <c r="K26" s="30"/>
      <c r="L26" s="30"/>
      <c r="M26" s="30"/>
      <c r="N26" s="30"/>
      <c r="O26" s="30"/>
      <c r="P26" s="30"/>
      <c r="Q26" s="30"/>
      <c r="R26" s="30"/>
      <c r="S26" s="30"/>
      <c r="T26" s="30"/>
      <c r="U26" s="30"/>
      <c r="V26" s="31"/>
      <c r="W26" s="31"/>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row>
    <row r="27" spans="1:65" s="3" customFormat="1" ht="30" customHeight="1" thickBot="1">
      <c r="A27" s="42"/>
      <c r="B27" s="56" t="s">
        <v>44</v>
      </c>
      <c r="C27" s="56"/>
      <c r="D27" s="50"/>
      <c r="E27" s="20">
        <v>0</v>
      </c>
      <c r="F27" s="66">
        <f t="shared" si="9"/>
        <v>43919</v>
      </c>
      <c r="G27" s="66">
        <f t="shared" si="10"/>
        <v>43924</v>
      </c>
      <c r="H27" s="14"/>
      <c r="I27" s="14"/>
      <c r="J27" s="30"/>
      <c r="K27" s="30"/>
      <c r="L27" s="30"/>
      <c r="M27" s="30"/>
      <c r="N27" s="30"/>
      <c r="O27" s="30"/>
      <c r="P27" s="30"/>
      <c r="Q27" s="30"/>
      <c r="R27" s="30"/>
      <c r="S27" s="30"/>
      <c r="T27" s="30"/>
      <c r="U27" s="30"/>
      <c r="V27" s="31"/>
      <c r="W27" s="31"/>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row>
    <row r="28" spans="1:65" s="3" customFormat="1" ht="30" customHeight="1" thickBot="1">
      <c r="A28" s="42"/>
      <c r="B28" s="56" t="s">
        <v>45</v>
      </c>
      <c r="C28" s="56"/>
      <c r="D28" s="50"/>
      <c r="E28" s="20">
        <v>0</v>
      </c>
      <c r="F28" s="66">
        <f t="shared" si="9"/>
        <v>43921</v>
      </c>
      <c r="G28" s="66">
        <f t="shared" si="10"/>
        <v>43926</v>
      </c>
      <c r="H28" s="14"/>
      <c r="I28" s="14"/>
      <c r="J28" s="30"/>
      <c r="K28" s="30"/>
      <c r="L28" s="30"/>
      <c r="M28" s="30"/>
      <c r="N28" s="30"/>
      <c r="O28" s="30"/>
      <c r="P28" s="30"/>
      <c r="Q28" s="30"/>
      <c r="R28" s="30"/>
      <c r="S28" s="30"/>
      <c r="T28" s="30"/>
      <c r="U28" s="30"/>
      <c r="V28" s="31"/>
      <c r="W28" s="31"/>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row>
    <row r="29" spans="1:65" s="3" customFormat="1" ht="30" customHeight="1" thickBot="1">
      <c r="A29" s="42"/>
      <c r="B29" s="56" t="s">
        <v>46</v>
      </c>
      <c r="C29" s="56"/>
      <c r="D29" s="50"/>
      <c r="E29" s="20">
        <v>0</v>
      </c>
      <c r="F29" s="66">
        <f>F28+2</f>
        <v>43923</v>
      </c>
      <c r="G29" s="66">
        <f t="shared" si="10"/>
        <v>43928</v>
      </c>
      <c r="H29" s="14"/>
      <c r="I29" s="14"/>
      <c r="J29" s="30"/>
      <c r="K29" s="30"/>
      <c r="L29" s="30"/>
      <c r="M29" s="30"/>
      <c r="N29" s="30"/>
      <c r="O29" s="30"/>
      <c r="P29" s="30"/>
      <c r="Q29" s="30"/>
      <c r="R29" s="30"/>
      <c r="S29" s="30"/>
      <c r="T29" s="30"/>
      <c r="U29" s="30"/>
      <c r="V29" s="31"/>
      <c r="W29" s="31"/>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row>
    <row r="30" spans="1:65" s="3" customFormat="1" ht="30" customHeight="1" thickBot="1">
      <c r="A30" s="42"/>
      <c r="B30" s="56" t="s">
        <v>47</v>
      </c>
      <c r="C30" s="56"/>
      <c r="D30" s="50"/>
      <c r="E30" s="20">
        <v>0</v>
      </c>
      <c r="F30" s="66">
        <f>G18</f>
        <v>43906</v>
      </c>
      <c r="G30" s="66">
        <f>F30+3</f>
        <v>43909</v>
      </c>
      <c r="H30" s="14"/>
      <c r="I30" s="14">
        <f t="shared" ca="1" si="6"/>
        <v>228</v>
      </c>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row>
    <row r="31" spans="1:65" s="3" customFormat="1" ht="30" customHeight="1" thickBot="1">
      <c r="A31" s="42" t="s">
        <v>48</v>
      </c>
      <c r="B31" s="21" t="s">
        <v>49</v>
      </c>
      <c r="C31" s="21"/>
      <c r="D31" s="51"/>
      <c r="E31" s="22"/>
      <c r="F31" s="73"/>
      <c r="G31" s="74"/>
      <c r="H31" s="14"/>
      <c r="I31" s="14" t="str">
        <f t="shared" ca="1" si="6"/>
        <v/>
      </c>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row>
    <row r="32" spans="1:65" s="3" customFormat="1" ht="30" customHeight="1" thickBot="1">
      <c r="A32" s="42"/>
      <c r="B32" s="57" t="s">
        <v>50</v>
      </c>
      <c r="C32" s="57"/>
      <c r="D32" s="52"/>
      <c r="E32" s="23">
        <v>0</v>
      </c>
      <c r="F32" s="67">
        <f>F9+15</f>
        <v>43697</v>
      </c>
      <c r="G32" s="67">
        <f>F32+5</f>
        <v>43702</v>
      </c>
      <c r="H32" s="14"/>
      <c r="I32" s="14">
        <f t="shared" ca="1" si="6"/>
        <v>21</v>
      </c>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row>
    <row r="33" spans="1:65" s="3" customFormat="1" ht="30" customHeight="1" thickBot="1">
      <c r="A33" s="42"/>
      <c r="B33" s="57" t="s">
        <v>51</v>
      </c>
      <c r="C33" s="57"/>
      <c r="D33" s="52"/>
      <c r="E33" s="23">
        <v>0</v>
      </c>
      <c r="F33" s="67">
        <f t="shared" ref="F33:F40" si="11">F10+15</f>
        <v>43700</v>
      </c>
      <c r="G33" s="67">
        <f t="shared" ref="G33:G40" si="12">F33+5</f>
        <v>43705</v>
      </c>
      <c r="H33" s="14"/>
      <c r="I33" s="14"/>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row>
    <row r="34" spans="1:65" s="3" customFormat="1" ht="30" customHeight="1" thickBot="1">
      <c r="A34" s="42"/>
      <c r="B34" s="57" t="s">
        <v>52</v>
      </c>
      <c r="C34" s="57"/>
      <c r="D34" s="52"/>
      <c r="E34" s="23">
        <v>0</v>
      </c>
      <c r="F34" s="67">
        <f t="shared" si="11"/>
        <v>43702</v>
      </c>
      <c r="G34" s="67">
        <f t="shared" si="12"/>
        <v>43707</v>
      </c>
      <c r="H34" s="14"/>
      <c r="I34" s="14"/>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row>
    <row r="35" spans="1:65" s="3" customFormat="1" ht="30" customHeight="1" thickBot="1">
      <c r="A35" s="42"/>
      <c r="B35" s="57" t="s">
        <v>53</v>
      </c>
      <c r="C35" s="57"/>
      <c r="D35" s="52"/>
      <c r="E35" s="23">
        <v>0</v>
      </c>
      <c r="F35" s="67">
        <f t="shared" si="11"/>
        <v>43706</v>
      </c>
      <c r="G35" s="67">
        <f t="shared" si="12"/>
        <v>43711</v>
      </c>
      <c r="H35" s="14"/>
      <c r="I35" s="14"/>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row>
    <row r="36" spans="1:65" s="3" customFormat="1" ht="30" customHeight="1" thickBot="1">
      <c r="A36" s="42"/>
      <c r="B36" s="57" t="s">
        <v>54</v>
      </c>
      <c r="C36" s="57"/>
      <c r="D36" s="52"/>
      <c r="E36" s="23">
        <v>0</v>
      </c>
      <c r="F36" s="67">
        <f t="shared" si="11"/>
        <v>43711</v>
      </c>
      <c r="G36" s="67">
        <f t="shared" si="12"/>
        <v>43716</v>
      </c>
      <c r="H36" s="14"/>
      <c r="I36" s="14"/>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row>
    <row r="37" spans="1:65" s="3" customFormat="1" ht="30" customHeight="1" thickBot="1">
      <c r="A37" s="42"/>
      <c r="B37" s="57" t="s">
        <v>55</v>
      </c>
      <c r="C37" s="57"/>
      <c r="D37" s="52"/>
      <c r="E37" s="23">
        <v>0</v>
      </c>
      <c r="F37" s="67">
        <f t="shared" si="11"/>
        <v>43716</v>
      </c>
      <c r="G37" s="67">
        <f t="shared" si="12"/>
        <v>43721</v>
      </c>
      <c r="H37" s="14"/>
      <c r="I37" s="14"/>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row>
    <row r="38" spans="1:65" s="3" customFormat="1" ht="30" customHeight="1" thickBot="1">
      <c r="A38" s="42"/>
      <c r="B38" s="57" t="s">
        <v>56</v>
      </c>
      <c r="C38" s="57"/>
      <c r="D38" s="52"/>
      <c r="E38" s="23">
        <v>0</v>
      </c>
      <c r="F38" s="67">
        <f t="shared" si="11"/>
        <v>43701</v>
      </c>
      <c r="G38" s="67">
        <f t="shared" si="12"/>
        <v>43706</v>
      </c>
      <c r="H38" s="14"/>
      <c r="I38" s="14"/>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row>
    <row r="39" spans="1:65" s="3" customFormat="1" ht="30" customHeight="1" thickBot="1">
      <c r="A39" s="42"/>
      <c r="B39" s="57" t="s">
        <v>57</v>
      </c>
      <c r="C39" s="57"/>
      <c r="D39" s="52"/>
      <c r="E39" s="23">
        <v>0</v>
      </c>
      <c r="F39" s="67">
        <f t="shared" si="11"/>
        <v>15</v>
      </c>
      <c r="G39" s="67">
        <f t="shared" si="12"/>
        <v>20</v>
      </c>
      <c r="H39" s="14"/>
      <c r="I39" s="14"/>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row>
    <row r="40" spans="1:65" s="3" customFormat="1" ht="30" customHeight="1" thickBot="1">
      <c r="A40" s="42"/>
      <c r="B40" s="57" t="s">
        <v>58</v>
      </c>
      <c r="C40" s="57"/>
      <c r="D40" s="52"/>
      <c r="E40" s="23">
        <v>0</v>
      </c>
      <c r="F40" s="67">
        <f t="shared" si="11"/>
        <v>43914</v>
      </c>
      <c r="G40" s="67">
        <f t="shared" si="12"/>
        <v>43919</v>
      </c>
      <c r="H40" s="14"/>
      <c r="I40" s="14"/>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row>
    <row r="41" spans="1:65" s="3" customFormat="1" ht="30" customHeight="1" thickBot="1">
      <c r="A41" s="42"/>
      <c r="B41" s="57" t="s">
        <v>59</v>
      </c>
      <c r="C41" s="57"/>
      <c r="D41" s="52"/>
      <c r="E41" s="23">
        <v>0</v>
      </c>
      <c r="F41" s="67">
        <f>G32+1</f>
        <v>43703</v>
      </c>
      <c r="G41" s="67">
        <f>F41+4</f>
        <v>43707</v>
      </c>
      <c r="H41" s="14"/>
      <c r="I41" s="14">
        <f t="shared" ca="1" si="6"/>
        <v>26</v>
      </c>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row>
    <row r="42" spans="1:65" s="3" customFormat="1" ht="30" customHeight="1" thickBot="1">
      <c r="A42" s="42" t="s">
        <v>48</v>
      </c>
      <c r="B42" s="24" t="s">
        <v>60</v>
      </c>
      <c r="C42" s="24"/>
      <c r="D42" s="53"/>
      <c r="E42" s="25"/>
      <c r="F42" s="75"/>
      <c r="G42" s="76"/>
      <c r="H42" s="14"/>
      <c r="I42" s="14" t="str">
        <f t="shared" ca="1" si="6"/>
        <v/>
      </c>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row>
    <row r="43" spans="1:65" s="3" customFormat="1" ht="30" customHeight="1" thickBot="1">
      <c r="A43" s="42"/>
      <c r="B43" s="58" t="s">
        <v>61</v>
      </c>
      <c r="C43" s="58"/>
      <c r="D43" s="54"/>
      <c r="E43" s="26"/>
      <c r="F43" s="68" t="s">
        <v>62</v>
      </c>
      <c r="G43" s="68" t="s">
        <v>62</v>
      </c>
      <c r="H43" s="14"/>
      <c r="I43" s="14" t="e">
        <f t="shared" ca="1" si="6"/>
        <v>#VALUE!</v>
      </c>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row>
    <row r="44" spans="1:65" s="3" customFormat="1" ht="30" customHeight="1" thickBot="1">
      <c r="A44" s="42"/>
      <c r="B44" s="58" t="s">
        <v>63</v>
      </c>
      <c r="C44" s="58"/>
      <c r="D44" s="54"/>
      <c r="E44" s="26"/>
      <c r="F44" s="68" t="s">
        <v>62</v>
      </c>
      <c r="G44" s="68" t="s">
        <v>62</v>
      </c>
      <c r="H44" s="14"/>
      <c r="I44" s="14" t="e">
        <f t="shared" ca="1" si="6"/>
        <v>#VALUE!</v>
      </c>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row>
    <row r="45" spans="1:65" s="3" customFormat="1" ht="30" customHeight="1" thickBot="1">
      <c r="A45" s="42"/>
      <c r="B45" s="58" t="s">
        <v>64</v>
      </c>
      <c r="C45" s="58"/>
      <c r="D45" s="54"/>
      <c r="E45" s="26"/>
      <c r="F45" s="68" t="s">
        <v>62</v>
      </c>
      <c r="G45" s="68" t="s">
        <v>62</v>
      </c>
      <c r="H45" s="14"/>
      <c r="I45" s="14" t="e">
        <f t="shared" ca="1" si="6"/>
        <v>#VALUE!</v>
      </c>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row>
    <row r="46" spans="1:65" s="3" customFormat="1" ht="30" customHeight="1" thickBot="1">
      <c r="A46" s="42"/>
      <c r="B46" s="58" t="s">
        <v>65</v>
      </c>
      <c r="C46" s="58"/>
      <c r="D46" s="54"/>
      <c r="E46" s="26"/>
      <c r="F46" s="68" t="s">
        <v>62</v>
      </c>
      <c r="G46" s="68" t="s">
        <v>62</v>
      </c>
      <c r="H46" s="14"/>
      <c r="I46" s="14" t="e">
        <f t="shared" ca="1" si="6"/>
        <v>#VALUE!</v>
      </c>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row>
    <row r="47" spans="1:65" s="3" customFormat="1" ht="30" customHeight="1" thickBot="1">
      <c r="A47" s="42"/>
      <c r="B47" s="58"/>
      <c r="C47" s="58"/>
      <c r="D47" s="54"/>
      <c r="E47" s="26"/>
      <c r="F47" s="68" t="s">
        <v>62</v>
      </c>
      <c r="G47" s="68" t="s">
        <v>62</v>
      </c>
      <c r="H47" s="14"/>
      <c r="I47" s="14" t="e">
        <f t="shared" ca="1" si="6"/>
        <v>#VALUE!</v>
      </c>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row>
    <row r="48" spans="1:65" s="3" customFormat="1" ht="30" customHeight="1" thickBot="1">
      <c r="A48" s="42" t="s">
        <v>48</v>
      </c>
      <c r="B48" s="85" t="s">
        <v>66</v>
      </c>
      <c r="C48" s="85"/>
      <c r="D48" s="86"/>
      <c r="E48" s="87"/>
      <c r="F48" s="88"/>
      <c r="G48" s="89"/>
      <c r="H48" s="14"/>
      <c r="I48" s="14" t="str">
        <f t="shared" ca="1" si="6"/>
        <v/>
      </c>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row>
    <row r="49" spans="1:65" s="3" customFormat="1" ht="30" customHeight="1" thickBot="1">
      <c r="A49" s="42"/>
      <c r="B49" s="81" t="s">
        <v>67</v>
      </c>
      <c r="C49" s="81"/>
      <c r="D49" s="82"/>
      <c r="E49" s="83"/>
      <c r="F49" s="84" t="s">
        <v>62</v>
      </c>
      <c r="G49" s="84" t="s">
        <v>62</v>
      </c>
      <c r="H49" s="14"/>
      <c r="I49" s="14" t="e">
        <f t="shared" ca="1" si="6"/>
        <v>#VALUE!</v>
      </c>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row>
    <row r="50" spans="1:65" s="3" customFormat="1" ht="30" customHeight="1" thickBot="1">
      <c r="A50" s="42"/>
      <c r="B50" s="81" t="s">
        <v>68</v>
      </c>
      <c r="C50" s="81"/>
      <c r="D50" s="82"/>
      <c r="E50" s="83"/>
      <c r="F50" s="84" t="s">
        <v>62</v>
      </c>
      <c r="G50" s="84" t="s">
        <v>62</v>
      </c>
      <c r="H50" s="14"/>
      <c r="I50" s="14" t="e">
        <f t="shared" ca="1" si="6"/>
        <v>#VALUE!</v>
      </c>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row>
    <row r="51" spans="1:65" s="3" customFormat="1" ht="30" customHeight="1" thickBot="1">
      <c r="A51" s="42"/>
      <c r="B51" s="81" t="s">
        <v>69</v>
      </c>
      <c r="C51" s="81"/>
      <c r="D51" s="82"/>
      <c r="E51" s="83"/>
      <c r="F51" s="84" t="s">
        <v>62</v>
      </c>
      <c r="G51" s="84" t="s">
        <v>62</v>
      </c>
      <c r="H51" s="14"/>
      <c r="I51" s="14" t="e">
        <f t="shared" ca="1" si="6"/>
        <v>#VALUE!</v>
      </c>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row>
    <row r="52" spans="1:65" s="3" customFormat="1" ht="30" customHeight="1" thickBot="1">
      <c r="A52" s="42"/>
      <c r="B52" s="81" t="s">
        <v>70</v>
      </c>
      <c r="C52" s="81"/>
      <c r="D52" s="82"/>
      <c r="E52" s="83"/>
      <c r="F52" s="84" t="s">
        <v>62</v>
      </c>
      <c r="G52" s="84" t="s">
        <v>62</v>
      </c>
      <c r="H52" s="14"/>
      <c r="I52" s="14"/>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row>
    <row r="53" spans="1:65" s="3" customFormat="1" ht="30" customHeight="1" thickBot="1">
      <c r="A53" s="42"/>
      <c r="B53" s="81" t="s">
        <v>71</v>
      </c>
      <c r="C53" s="81"/>
      <c r="D53" s="82"/>
      <c r="E53" s="83"/>
      <c r="F53" s="84" t="s">
        <v>62</v>
      </c>
      <c r="G53" s="84" t="s">
        <v>62</v>
      </c>
      <c r="H53" s="14"/>
      <c r="I53" s="14"/>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row>
    <row r="54" spans="1:65" s="3" customFormat="1" ht="30" customHeight="1" thickBot="1">
      <c r="A54" s="42"/>
      <c r="B54" s="81" t="s">
        <v>72</v>
      </c>
      <c r="C54" s="81"/>
      <c r="D54" s="82"/>
      <c r="E54" s="83"/>
      <c r="F54" s="84" t="s">
        <v>62</v>
      </c>
      <c r="G54" s="84" t="s">
        <v>62</v>
      </c>
      <c r="H54" s="14"/>
      <c r="I54" s="14" t="e">
        <f t="shared" ca="1" si="6"/>
        <v>#VALUE!</v>
      </c>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row>
    <row r="55" spans="1:65" s="3" customFormat="1" ht="30" customHeight="1" thickBot="1">
      <c r="A55" s="42"/>
      <c r="B55" s="81"/>
      <c r="C55" s="81"/>
      <c r="D55" s="82"/>
      <c r="E55" s="83"/>
      <c r="F55" s="84" t="s">
        <v>62</v>
      </c>
      <c r="G55" s="84" t="s">
        <v>62</v>
      </c>
      <c r="H55" s="14"/>
      <c r="I55" s="14" t="e">
        <f t="shared" ca="1" si="6"/>
        <v>#VALUE!</v>
      </c>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row>
    <row r="56" spans="1:65" s="3" customFormat="1" ht="30" customHeight="1" thickBot="1">
      <c r="A56" s="42" t="s">
        <v>48</v>
      </c>
      <c r="B56" s="90" t="s">
        <v>73</v>
      </c>
      <c r="C56" s="90"/>
      <c r="D56" s="91"/>
      <c r="E56" s="92"/>
      <c r="F56" s="93"/>
      <c r="G56" s="94"/>
      <c r="H56" s="14"/>
      <c r="I56" s="14" t="str">
        <f t="shared" ca="1" si="6"/>
        <v/>
      </c>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row>
    <row r="57" spans="1:65" s="3" customFormat="1" ht="30" customHeight="1" thickBot="1">
      <c r="A57" s="42"/>
      <c r="B57" s="95" t="s">
        <v>74</v>
      </c>
      <c r="C57" s="95"/>
      <c r="D57" s="96"/>
      <c r="E57" s="97"/>
      <c r="F57" s="98" t="s">
        <v>62</v>
      </c>
      <c r="G57" s="98" t="s">
        <v>62</v>
      </c>
      <c r="H57" s="14"/>
      <c r="I57" s="14" t="e">
        <f t="shared" ca="1" si="6"/>
        <v>#VALUE!</v>
      </c>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row>
    <row r="58" spans="1:65" s="3" customFormat="1" ht="30" customHeight="1" thickBot="1">
      <c r="A58" s="42"/>
      <c r="B58" s="95" t="s">
        <v>75</v>
      </c>
      <c r="C58" s="95"/>
      <c r="D58" s="96"/>
      <c r="E58" s="97"/>
      <c r="F58" s="98" t="s">
        <v>62</v>
      </c>
      <c r="G58" s="98" t="s">
        <v>62</v>
      </c>
      <c r="H58" s="14"/>
      <c r="I58" s="14"/>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row>
    <row r="59" spans="1:65" s="3" customFormat="1" ht="30" customHeight="1" thickBot="1">
      <c r="A59" s="42"/>
      <c r="B59" s="95" t="s">
        <v>76</v>
      </c>
      <c r="C59" s="95"/>
      <c r="D59" s="96"/>
      <c r="E59" s="97"/>
      <c r="F59" s="98" t="s">
        <v>62</v>
      </c>
      <c r="G59" s="98" t="s">
        <v>62</v>
      </c>
      <c r="H59" s="14"/>
      <c r="I59" s="14"/>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row>
    <row r="60" spans="1:65" s="3" customFormat="1" ht="30" customHeight="1" thickBot="1">
      <c r="A60" s="42"/>
      <c r="B60" s="95" t="s">
        <v>77</v>
      </c>
      <c r="C60" s="95"/>
      <c r="D60" s="96"/>
      <c r="E60" s="97"/>
      <c r="F60" s="98" t="s">
        <v>62</v>
      </c>
      <c r="G60" s="98" t="s">
        <v>62</v>
      </c>
      <c r="H60" s="14"/>
      <c r="I60" s="14"/>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row>
    <row r="61" spans="1:65" s="3" customFormat="1" ht="30" customHeight="1" thickBot="1">
      <c r="A61" s="42"/>
      <c r="B61" s="95" t="s">
        <v>78</v>
      </c>
      <c r="C61" s="95"/>
      <c r="D61" s="96"/>
      <c r="E61" s="97"/>
      <c r="F61" s="98" t="s">
        <v>62</v>
      </c>
      <c r="G61" s="98" t="s">
        <v>62</v>
      </c>
      <c r="H61" s="14"/>
      <c r="I61" s="14"/>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row>
    <row r="62" spans="1:65" s="3" customFormat="1" ht="30" customHeight="1" thickBot="1">
      <c r="A62" s="42"/>
      <c r="B62" s="95" t="s">
        <v>79</v>
      </c>
      <c r="C62" s="95"/>
      <c r="D62" s="96"/>
      <c r="E62" s="97"/>
      <c r="F62" s="98" t="s">
        <v>62</v>
      </c>
      <c r="G62" s="98" t="s">
        <v>62</v>
      </c>
      <c r="H62" s="14"/>
      <c r="I62" s="14"/>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row>
    <row r="63" spans="1:65" s="3" customFormat="1" ht="30" customHeight="1" thickBot="1">
      <c r="A63" s="42"/>
      <c r="B63" s="95" t="s">
        <v>80</v>
      </c>
      <c r="C63" s="95"/>
      <c r="D63" s="96"/>
      <c r="E63" s="97"/>
      <c r="F63" s="98" t="s">
        <v>62</v>
      </c>
      <c r="G63" s="98" t="s">
        <v>62</v>
      </c>
      <c r="H63" s="14"/>
      <c r="I63" s="14"/>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row>
    <row r="64" spans="1:65" s="3" customFormat="1" ht="30" customHeight="1" thickBot="1">
      <c r="A64" s="42"/>
      <c r="B64" s="95" t="s">
        <v>81</v>
      </c>
      <c r="C64" s="95"/>
      <c r="D64" s="96"/>
      <c r="E64" s="97"/>
      <c r="F64" s="98" t="s">
        <v>62</v>
      </c>
      <c r="G64" s="98" t="s">
        <v>62</v>
      </c>
      <c r="H64" s="14"/>
      <c r="I64" s="14"/>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row>
    <row r="65" spans="1:65" s="3" customFormat="1" ht="30" customHeight="1" thickBot="1">
      <c r="A65" s="42"/>
      <c r="B65" s="95" t="s">
        <v>82</v>
      </c>
      <c r="C65" s="95"/>
      <c r="D65" s="96"/>
      <c r="E65" s="97"/>
      <c r="F65" s="98" t="s">
        <v>62</v>
      </c>
      <c r="G65" s="98" t="s">
        <v>62</v>
      </c>
      <c r="H65" s="14"/>
      <c r="I65" s="14"/>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row>
    <row r="66" spans="1:65" s="3" customFormat="1" ht="30" customHeight="1" thickBot="1">
      <c r="A66" s="42"/>
      <c r="B66" s="95" t="s">
        <v>83</v>
      </c>
      <c r="C66" s="95"/>
      <c r="D66" s="96"/>
      <c r="E66" s="97"/>
      <c r="F66" s="98" t="s">
        <v>62</v>
      </c>
      <c r="G66" s="98" t="s">
        <v>62</v>
      </c>
      <c r="H66" s="14"/>
      <c r="I66" s="14" t="e">
        <f t="shared" ca="1" si="6"/>
        <v>#VALUE!</v>
      </c>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row>
    <row r="67" spans="1:65" s="3" customFormat="1" ht="30" customHeight="1" thickBot="1">
      <c r="A67" s="42"/>
      <c r="B67" s="95" t="s">
        <v>84</v>
      </c>
      <c r="C67" s="95"/>
      <c r="D67" s="96"/>
      <c r="E67" s="97"/>
      <c r="F67" s="98" t="s">
        <v>62</v>
      </c>
      <c r="G67" s="98" t="s">
        <v>62</v>
      </c>
      <c r="H67" s="14"/>
      <c r="I67" s="14" t="e">
        <f t="shared" ca="1" si="6"/>
        <v>#VALUE!</v>
      </c>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row>
    <row r="68" spans="1:65" s="3" customFormat="1" ht="30" customHeight="1" thickBot="1">
      <c r="A68" s="42"/>
      <c r="B68" s="95"/>
      <c r="C68" s="95"/>
      <c r="D68" s="96"/>
      <c r="E68" s="97"/>
      <c r="F68" s="98" t="s">
        <v>62</v>
      </c>
      <c r="G68" s="98" t="s">
        <v>62</v>
      </c>
      <c r="H68" s="14"/>
      <c r="I68" s="14" t="e">
        <f t="shared" ca="1" si="6"/>
        <v>#VALUE!</v>
      </c>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row>
    <row r="69" spans="1:65" s="3" customFormat="1" ht="30" customHeight="1" thickBot="1">
      <c r="A69" s="42"/>
      <c r="B69" s="95"/>
      <c r="C69" s="95"/>
      <c r="D69" s="96"/>
      <c r="E69" s="97"/>
      <c r="F69" s="98" t="s">
        <v>62</v>
      </c>
      <c r="G69" s="98" t="s">
        <v>62</v>
      </c>
      <c r="H69" s="14"/>
      <c r="I69" s="14" t="e">
        <f t="shared" ca="1" si="6"/>
        <v>#VALUE!</v>
      </c>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row>
    <row r="70" spans="1:65" s="3" customFormat="1" ht="30" customHeight="1" thickBot="1">
      <c r="A70" s="42" t="s">
        <v>85</v>
      </c>
      <c r="B70" s="59"/>
      <c r="C70" s="59"/>
      <c r="D70" s="55"/>
      <c r="E70" s="13"/>
      <c r="F70" s="77"/>
      <c r="G70" s="77"/>
      <c r="H70" s="14"/>
      <c r="I70" s="14" t="str">
        <f t="shared" ca="1" si="6"/>
        <v/>
      </c>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row>
    <row r="71" spans="1:65" s="3" customFormat="1" ht="30" customHeight="1" thickBot="1">
      <c r="A71" s="43" t="s">
        <v>86</v>
      </c>
      <c r="B71" s="27" t="s">
        <v>87</v>
      </c>
      <c r="C71" s="27"/>
      <c r="D71" s="79"/>
      <c r="E71" s="28"/>
      <c r="F71" s="78"/>
      <c r="G71" s="78"/>
      <c r="H71" s="29"/>
      <c r="I71" s="29" t="str">
        <f t="shared" ca="1" si="6"/>
        <v/>
      </c>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row>
    <row r="72" spans="1:65" ht="30" customHeight="1">
      <c r="H72" s="6"/>
    </row>
    <row r="73" spans="1:65" ht="30" customHeight="1">
      <c r="D73" s="11"/>
      <c r="G73" s="44"/>
    </row>
    <row r="74" spans="1:65" ht="30" customHeight="1">
      <c r="D74" s="12"/>
    </row>
  </sheetData>
  <mergeCells count="13">
    <mergeCell ref="D3:E3"/>
    <mergeCell ref="D4:E4"/>
    <mergeCell ref="B5:H5"/>
    <mergeCell ref="AL4:AR4"/>
    <mergeCell ref="AS4:AY4"/>
    <mergeCell ref="J1:AP3"/>
    <mergeCell ref="AZ4:BF4"/>
    <mergeCell ref="BG4:BM4"/>
    <mergeCell ref="F3:G3"/>
    <mergeCell ref="J4:P4"/>
    <mergeCell ref="Q4:W4"/>
    <mergeCell ref="X4:AD4"/>
    <mergeCell ref="AE4:AK4"/>
  </mergeCells>
  <conditionalFormatting sqref="E70:E71 E7:E47">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0:BM71 J5:BM47">
    <cfRule type="expression" dxfId="8" priority="41">
      <formula>AND(TODAY()&gt;=J$5,TODAY()&lt;K$5)</formula>
    </cfRule>
  </conditionalFormatting>
  <conditionalFormatting sqref="J70:BM71 J7:BM47">
    <cfRule type="expression" dxfId="7" priority="35">
      <formula>AND(início_da_tarefa&lt;=J$5,ROUNDDOWN((término_da_tarefa-início_da_tarefa+1)*progresso_da_tarefa,0)+início_da_tarefa-1&gt;=J$5)</formula>
    </cfRule>
    <cfRule type="expression" dxfId="6" priority="36" stopIfTrue="1">
      <formula>AND(término_da_tarefa&gt;=J$5,início_da_tarefa&lt;K$5)</formula>
    </cfRule>
  </conditionalFormatting>
  <conditionalFormatting sqref="E48:E55">
    <cfRule type="dataBar" priority="5">
      <dataBar>
        <cfvo type="num" val="0"/>
        <cfvo type="num" val="1"/>
        <color theme="0" tint="-0.249977111117893"/>
      </dataBar>
      <extLst>
        <ext xmlns:x14="http://schemas.microsoft.com/office/spreadsheetml/2009/9/main" uri="{B025F937-C7B1-47D3-B67F-A62EFF666E3E}">
          <x14:id>{7B19FB7A-8E44-4EB5-8595-12EC04F8EBBD}</x14:id>
        </ext>
      </extLst>
    </cfRule>
  </conditionalFormatting>
  <conditionalFormatting sqref="J48:BM55">
    <cfRule type="expression" dxfId="5" priority="8">
      <formula>AND(TODAY()&gt;=J$5,TODAY()&lt;K$5)</formula>
    </cfRule>
  </conditionalFormatting>
  <conditionalFormatting sqref="J48:BM55">
    <cfRule type="expression" dxfId="4" priority="6">
      <formula>AND(início_da_tarefa&lt;=J$5,ROUNDDOWN((término_da_tarefa-início_da_tarefa+1)*progresso_da_tarefa,0)+início_da_tarefa-1&gt;=J$5)</formula>
    </cfRule>
    <cfRule type="expression" dxfId="3" priority="7" stopIfTrue="1">
      <formula>AND(término_da_tarefa&gt;=J$5,início_da_tarefa&lt;K$5)</formula>
    </cfRule>
  </conditionalFormatting>
  <conditionalFormatting sqref="E56:E69">
    <cfRule type="dataBar" priority="1">
      <dataBar>
        <cfvo type="num" val="0"/>
        <cfvo type="num" val="1"/>
        <color theme="0" tint="-0.249977111117893"/>
      </dataBar>
      <extLst>
        <ext xmlns:x14="http://schemas.microsoft.com/office/spreadsheetml/2009/9/main" uri="{B025F937-C7B1-47D3-B67F-A62EFF666E3E}">
          <x14:id>{74508F2A-3A82-4C0D-9EE2-1040BD262A14}</x14:id>
        </ext>
      </extLst>
    </cfRule>
  </conditionalFormatting>
  <conditionalFormatting sqref="J56:BM69">
    <cfRule type="expression" dxfId="2" priority="4">
      <formula>AND(TODAY()&gt;=J$5,TODAY()&lt;K$5)</formula>
    </cfRule>
  </conditionalFormatting>
  <conditionalFormatting sqref="J56:BM69">
    <cfRule type="expression" dxfId="1" priority="2">
      <formula>AND(início_da_tarefa&lt;=J$5,ROUNDDOWN((término_da_tarefa-início_da_tarefa+1)*progresso_da_tarefa,0)+início_da_tarefa-1&gt;=J$5)</formula>
    </cfRule>
    <cfRule type="expression" dxfId="0" priority="3" stopIfTrue="1">
      <formula>AND(término_da_tarefa&gt;=J$5,início_da_tarefa&lt;K$5)</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G4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E70:E71 E7:E47</xm:sqref>
        </x14:conditionalFormatting>
        <x14:conditionalFormatting xmlns:xm="http://schemas.microsoft.com/office/excel/2006/main">
          <x14:cfRule type="dataBar" id="{7B19FB7A-8E44-4EB5-8595-12EC04F8EBBD}">
            <x14:dataBar minLength="0" maxLength="100" gradient="0">
              <x14:cfvo type="num">
                <xm:f>0</xm:f>
              </x14:cfvo>
              <x14:cfvo type="num">
                <xm:f>1</xm:f>
              </x14:cfvo>
              <x14:negativeFillColor rgb="FFFF0000"/>
              <x14:axisColor rgb="FF000000"/>
            </x14:dataBar>
          </x14:cfRule>
          <xm:sqref>E48:E55</xm:sqref>
        </x14:conditionalFormatting>
        <x14:conditionalFormatting xmlns:xm="http://schemas.microsoft.com/office/excel/2006/main">
          <x14:cfRule type="dataBar" id="{74508F2A-3A82-4C0D-9EE2-1040BD262A14}">
            <x14:dataBar minLength="0" maxLength="100" gradient="0">
              <x14:cfvo type="num">
                <xm:f>0</xm:f>
              </x14:cfvo>
              <x14:cfvo type="num">
                <xm:f>1</xm:f>
              </x14:cfvo>
              <x14:negativeFillColor rgb="FFFF0000"/>
              <x14:axisColor rgb="FF000000"/>
            </x14:dataBar>
          </x14:cfRule>
          <xm:sqref>E56:E69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election activeCell="A7" sqref="A7"/>
    </sheetView>
  </sheetViews>
  <sheetFormatPr defaultColWidth="9.140625" defaultRowHeight="12.75"/>
  <cols>
    <col min="1" max="1" width="87.140625" style="34" customWidth="1"/>
    <col min="2" max="16384" width="9.140625" style="2"/>
  </cols>
  <sheetData>
    <row r="1" spans="1:2" ht="46.5" customHeight="1"/>
    <row r="2" spans="1:2" s="36" customFormat="1" ht="15.75">
      <c r="A2" s="35" t="s">
        <v>88</v>
      </c>
      <c r="B2" s="35"/>
    </row>
    <row r="3" spans="1:2" s="40" customFormat="1" ht="27" customHeight="1">
      <c r="A3" s="41" t="s">
        <v>89</v>
      </c>
      <c r="B3" s="41"/>
    </row>
    <row r="4" spans="1:2" s="37" customFormat="1" ht="26.25">
      <c r="A4" s="38" t="s">
        <v>90</v>
      </c>
    </row>
    <row r="5" spans="1:2" ht="74.099999999999994" customHeight="1">
      <c r="A5" s="39" t="s">
        <v>91</v>
      </c>
    </row>
    <row r="6" spans="1:2" ht="26.25" customHeight="1">
      <c r="A6" s="38" t="s">
        <v>92</v>
      </c>
    </row>
    <row r="7" spans="1:2" s="34" customFormat="1" ht="222.75" customHeight="1">
      <c r="A7" s="60" t="s">
        <v>93</v>
      </c>
    </row>
    <row r="8" spans="1:2" s="37" customFormat="1" ht="26.25">
      <c r="A8" s="38" t="s">
        <v>94</v>
      </c>
    </row>
    <row r="9" spans="1:2" ht="60">
      <c r="A9" s="39" t="s">
        <v>95</v>
      </c>
    </row>
    <row r="10" spans="1:2" s="34" customFormat="1" ht="27.95" customHeight="1">
      <c r="A10" s="61" t="s">
        <v>96</v>
      </c>
    </row>
    <row r="11" spans="1:2" s="37" customFormat="1" ht="26.25">
      <c r="A11" s="38" t="s">
        <v>97</v>
      </c>
    </row>
    <row r="12" spans="1:2" ht="30">
      <c r="A12" s="39" t="s">
        <v>98</v>
      </c>
    </row>
    <row r="13" spans="1:2" s="34" customFormat="1" ht="27.95" customHeight="1">
      <c r="A13" s="61" t="s">
        <v>99</v>
      </c>
    </row>
    <row r="14" spans="1:2" s="37" customFormat="1" ht="26.25">
      <c r="A14" s="38" t="s">
        <v>100</v>
      </c>
    </row>
    <row r="15" spans="1:2" ht="75" customHeight="1">
      <c r="A15" s="39" t="s">
        <v>101</v>
      </c>
    </row>
    <row r="16" spans="1:2" ht="90">
      <c r="A16" s="39" t="s">
        <v>102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Alunos Alunos</cp:lastModifiedBy>
  <cp:revision/>
  <dcterms:created xsi:type="dcterms:W3CDTF">2019-03-19T17:17:03Z</dcterms:created>
  <dcterms:modified xsi:type="dcterms:W3CDTF">2019-11-25T23:06:35Z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