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ca\Desktop\"/>
    </mc:Choice>
  </mc:AlternateContent>
  <xr:revisionPtr revIDLastSave="0" documentId="8_{FEA429EA-713F-41DA-82C3-8AA04E37D484}" xr6:coauthVersionLast="45" xr6:coauthVersionMax="45" xr10:uidLastSave="{00000000-0000-0000-0000-000000000000}"/>
  <bookViews>
    <workbookView xWindow="-120" yWindow="-120" windowWidth="29040" windowHeight="15840" xr2:uid="{84FC03B2-75A0-4BDF-9543-E7904EBA7A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E4" i="1"/>
  <c r="D4" i="1"/>
  <c r="F4" i="1" l="1"/>
  <c r="O4" i="1" s="1"/>
  <c r="P4" i="1" s="1"/>
  <c r="Q4" i="1" l="1"/>
</calcChain>
</file>

<file path=xl/sharedStrings.xml><?xml version="1.0" encoding="utf-8"?>
<sst xmlns="http://schemas.openxmlformats.org/spreadsheetml/2006/main" count="16" uniqueCount="16">
  <si>
    <t>INCOTERMS</t>
  </si>
  <si>
    <t>CIF</t>
  </si>
  <si>
    <t>COSTO</t>
  </si>
  <si>
    <t>SEGURO</t>
  </si>
  <si>
    <t>FLETE</t>
  </si>
  <si>
    <t>PESO</t>
  </si>
  <si>
    <t>TARIFA</t>
  </si>
  <si>
    <t>CIF US$</t>
  </si>
  <si>
    <t>MIN</t>
  </si>
  <si>
    <t>ARANCEL</t>
  </si>
  <si>
    <t>IVA</t>
  </si>
  <si>
    <t>% ARAN.</t>
  </si>
  <si>
    <t>% IVA</t>
  </si>
  <si>
    <t>IMPUESTO</t>
  </si>
  <si>
    <t>POSICIÓN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</si>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</sst>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2" applyFont="1"/>
    <xf numFmtId="0" fontId="0" fillId="0" borderId="0" xfId="0" applyAlignment="1">
      <alignment horizontal="center"/>
    </xf>
    <xf numFmtId="44" fontId="0" fillId="0" borderId="0" xfId="0" applyNumberFormat="1"/>
    <xf numFmtId="44" fontId="2" fillId="2" borderId="0" xfId="0" applyNumberFormat="1" applyFont="1" applyFill="1"/>
    <xf numFmtId="9" fontId="0" fillId="0" borderId="0" xfId="0" applyNumberFormat="1"/>
    <xf numFmtId="44" fontId="3" fillId="2" borderId="0" xfId="0" applyNumberFormat="1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4" fillId="0" borderId="0" xfId="1" applyNumberFormat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97111</xdr:colOff>
      <xdr:row>5</xdr:row>
      <xdr:rowOff>42939</xdr:rowOff>
    </xdr:from>
    <xdr:to>
      <xdr:col>14</xdr:col>
      <xdr:colOff>75935</xdr:colOff>
      <xdr:row>20</xdr:row>
      <xdr:rowOff>30066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06C750-C62C-426D-8139-01E7B43CB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11" y="995439"/>
          <a:ext cx="7457310" cy="2844627"/>
        </a:xfrm>
        <a:prstGeom prst="rect">
          <a:avLst/>
        </a:prstGeom>
      </xdr:spPr>
    </xdr:pic>
    <xdr:clientData/>
  </xdr:twoCellAnchor>
  <xdr:twoCellAnchor>
    <xdr:from>
      <xdr:col>2</xdr:col>
      <xdr:colOff>370114</xdr:colOff>
      <xdr:row>3</xdr:row>
      <xdr:rowOff>146957</xdr:rowOff>
    </xdr:from>
    <xdr:to>
      <xdr:col>11</xdr:col>
      <xdr:colOff>762000</xdr:colOff>
      <xdr:row>13</xdr:row>
      <xdr:rowOff>179614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5A34C16-08C1-440E-B454-9584D10DD3E4}"/>
            </a:ext>
          </a:extLst>
        </xdr:cNvPr>
        <xdr:cNvCxnSpPr/>
      </xdr:nvCxnSpPr>
      <xdr:spPr>
        <a:xfrm>
          <a:off x="1545771" y="718457"/>
          <a:ext cx="4914900" cy="1937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179614</xdr:colOff>
      <xdr:row>3</xdr:row>
      <xdr:rowOff>179614</xdr:rowOff>
    </xdr:from>
    <xdr:to>
      <xdr:col>8</xdr:col>
      <xdr:colOff>136072</xdr:colOff>
      <xdr:row>13</xdr:row>
      <xdr:rowOff>168729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E0776AB-F3FC-4CBA-901C-734B6C6FDFD3}"/>
            </a:ext>
          </a:extLst>
        </xdr:cNvPr>
        <xdr:cNvCxnSpPr/>
      </xdr:nvCxnSpPr>
      <xdr:spPr>
        <a:xfrm>
          <a:off x="4185557" y="751114"/>
          <a:ext cx="326572" cy="1894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446315</xdr:colOff>
      <xdr:row>3</xdr:row>
      <xdr:rowOff>157843</xdr:rowOff>
    </xdr:from>
    <xdr:to>
      <xdr:col>8</xdr:col>
      <xdr:colOff>277586</xdr:colOff>
      <xdr:row>13</xdr:row>
      <xdr:rowOff>38100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2489F7D0-0FEC-44DC-BB07-F205F572BC92}"/>
            </a:ext>
          </a:extLst>
        </xdr:cNvPr>
        <xdr:cNvCxnSpPr/>
      </xdr:nvCxnSpPr>
      <xdr:spPr>
        <a:xfrm flipH="1">
          <a:off x="658586" y="729343"/>
          <a:ext cx="3995057" cy="17852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337458</xdr:colOff>
      <xdr:row>3</xdr:row>
      <xdr:rowOff>157843</xdr:rowOff>
    </xdr:from>
    <xdr:to>
      <xdr:col>11</xdr:col>
      <xdr:colOff>342900</xdr:colOff>
      <xdr:row>13</xdr:row>
      <xdr:rowOff>174171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8CC6458A-6F8F-48E0-8BAE-31B9E5DCD9CA}"/>
            </a:ext>
          </a:extLst>
        </xdr:cNvPr>
        <xdr:cNvCxnSpPr/>
      </xdr:nvCxnSpPr>
      <xdr:spPr>
        <a:xfrm>
          <a:off x="6036129" y="729343"/>
          <a:ext cx="5442" cy="1921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3C53-D96D-47A8-92C2-397AD9657B71}">
  <dimension ref="B2:Q4"/>
  <sheetViews>
    <sheetView tabSelected="1" zoomScale="175" zoomScaleNormal="175" workbookViewId="0">
      <selection activeCell="Q5" sqref="Q5"/>
    </sheetView>
  </sheetViews>
  <sheetFormatPr baseColWidth="10" defaultRowHeight="15" x14ac:dyDescent="0.25"/>
  <cols>
    <col min="1" max="1" width="3.140625" customWidth="1"/>
    <col min="2" max="2" width="14.42578125" customWidth="1"/>
    <col min="3" max="3" width="9" bestFit="1" customWidth="1"/>
    <col min="4" max="4" width="8.140625" bestFit="1" customWidth="1"/>
    <col min="5" max="5" width="8" bestFit="1" customWidth="1"/>
    <col min="7" max="7" width="5.85546875" customWidth="1"/>
    <col min="8" max="8" width="5.5703125" bestFit="1" customWidth="1"/>
    <col min="9" max="9" width="7.28515625" bestFit="1" customWidth="1"/>
    <col min="10" max="10" width="7.28515625" customWidth="1"/>
    <col min="11" max="11" width="5.28515625" customWidth="1"/>
    <col min="13" max="13" width="9.140625" bestFit="1" customWidth="1"/>
    <col min="14" max="14" width="6.140625" bestFit="1" customWidth="1"/>
  </cols>
  <sheetData>
    <row r="2" spans="2:17" x14ac:dyDescent="0.25">
      <c r="D2" s="11">
        <v>5.0000000000000001E-3</v>
      </c>
      <c r="F2" s="3" t="s">
        <v>15</v>
      </c>
    </row>
    <row r="3" spans="2:17" x14ac:dyDescent="0.25">
      <c r="B3" s="7" t="s">
        <v>0</v>
      </c>
      <c r="C3" s="10" t="s">
        <v>2</v>
      </c>
      <c r="D3" s="7" t="s">
        <v>3</v>
      </c>
      <c r="E3" s="10" t="s">
        <v>4</v>
      </c>
      <c r="F3" s="9" t="s">
        <v>7</v>
      </c>
      <c r="H3" s="7" t="s">
        <v>5</v>
      </c>
      <c r="I3" s="7" t="s">
        <v>6</v>
      </c>
      <c r="J3" s="7" t="s">
        <v>8</v>
      </c>
      <c r="L3" s="7" t="s">
        <v>14</v>
      </c>
      <c r="M3" s="7" t="s">
        <v>11</v>
      </c>
      <c r="N3" s="7" t="s">
        <v>12</v>
      </c>
      <c r="O3" s="7" t="s">
        <v>9</v>
      </c>
      <c r="P3" s="7" t="s">
        <v>10</v>
      </c>
      <c r="Q3" s="7" t="s">
        <v>13</v>
      </c>
    </row>
    <row r="4" spans="2:17" x14ac:dyDescent="0.25">
      <c r="B4" s="8" t="s">
        <v>1</v>
      </c>
      <c r="C4" s="1">
        <v>201</v>
      </c>
      <c r="D4" s="1">
        <f>C4*D2</f>
        <v>1.0050000000000001</v>
      </c>
      <c r="E4" s="1">
        <f>IF((H4*I4)&lt;J4,J4,H4*I4)</f>
        <v>41.4</v>
      </c>
      <c r="F4" s="4">
        <f>C4+D4+E4</f>
        <v>243.405</v>
      </c>
      <c r="H4" s="2">
        <v>18</v>
      </c>
      <c r="I4">
        <v>2.2999999999999998</v>
      </c>
      <c r="J4">
        <v>23</v>
      </c>
      <c r="L4">
        <v>9807200000</v>
      </c>
      <c r="M4" s="5">
        <v>0.1</v>
      </c>
      <c r="N4" s="5">
        <f>IF(AND(L4=9807200000,C4&lt;200),0%,19%)</f>
        <v>0.19</v>
      </c>
      <c r="O4" s="3">
        <f>F4*M4</f>
        <v>24.340500000000002</v>
      </c>
      <c r="P4" s="3">
        <f>(F4+O4)*N4</f>
        <v>50.871645000000001</v>
      </c>
      <c r="Q4" s="6">
        <f>O4+P4</f>
        <v>75.212145000000007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Ocampo</dc:creator>
  <cp:lastModifiedBy>Ramon Ocampo</cp:lastModifiedBy>
  <dcterms:created xsi:type="dcterms:W3CDTF">2019-11-06T21:17:36Z</dcterms:created>
  <dcterms:modified xsi:type="dcterms:W3CDTF">2019-11-06T21:50:05Z</dcterms:modified>
</cp:coreProperties>
</file>