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CA9524E7-672E-4A34-A651-339497281D41}" xr6:coauthVersionLast="47" xr6:coauthVersionMax="47" xr10:uidLastSave="{00000000-0000-0000-0000-000000000000}"/>
  <bookViews>
    <workbookView xWindow="-120" yWindow="-120" windowWidth="29040" windowHeight="15840" xr2:uid="{1B256489-4A08-493A-9882-1E10793A348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S3" i="1"/>
  <c r="AR3" i="1"/>
  <c r="AT3" i="1" s="1"/>
  <c r="AV3" i="1" s="1"/>
  <c r="AY2" i="1"/>
  <c r="AS2" i="1"/>
  <c r="AR2" i="1"/>
  <c r="AW3" i="1" l="1"/>
  <c r="AX3" i="1"/>
  <c r="AT2" i="1"/>
  <c r="AV2" i="1" s="1"/>
  <c r="AW2" i="1" s="1"/>
  <c r="AX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F2" authorId="0" shapeId="0" xr:uid="{3840BFE9-66B6-4C5F-9711-8FF0FE5FB10A}">
      <text>
        <r>
          <rPr>
            <b/>
            <sz val="9"/>
            <color rgb="FF000000"/>
            <rFont val="Tahoma"/>
            <family val="2"/>
          </rPr>
          <t>collegati a tabelle locali</t>
        </r>
      </text>
    </comment>
    <comment ref="F3" authorId="0" shapeId="0" xr:uid="{E75E5BB6-2D9E-4398-82CC-001B4A940E23}">
      <text>
        <r>
          <rPr>
            <b/>
            <sz val="9"/>
            <color rgb="FF000000"/>
            <rFont val="Tahoma"/>
            <family val="2"/>
          </rPr>
          <t>collegati a tabelle locali</t>
        </r>
      </text>
    </comment>
  </commentList>
</comments>
</file>

<file path=xl/sharedStrings.xml><?xml version="1.0" encoding="utf-8"?>
<sst xmlns="http://schemas.openxmlformats.org/spreadsheetml/2006/main" count="98" uniqueCount="75">
  <si>
    <t>cod.cliente</t>
  </si>
  <si>
    <t>cliente capogruppo</t>
  </si>
  <si>
    <t>&lt;cda&gt;</t>
  </si>
  <si>
    <t>&lt;canale vendita&gt;</t>
  </si>
  <si>
    <t>Modello Composto</t>
  </si>
  <si>
    <t>cod.art.</t>
  </si>
  <si>
    <t>desc.art.</t>
  </si>
  <si>
    <t>var 1</t>
  </si>
  <si>
    <t>var 2</t>
  </si>
  <si>
    <t>var 3</t>
  </si>
  <si>
    <t>var 4</t>
  </si>
  <si>
    <t>var 5</t>
  </si>
  <si>
    <t>QTà Tot</t>
  </si>
  <si>
    <t>Modello Componente</t>
  </si>
  <si>
    <t>componente</t>
  </si>
  <si>
    <t>cod.for</t>
  </si>
  <si>
    <t>costo</t>
  </si>
  <si>
    <t>lav 1</t>
  </si>
  <si>
    <t>terz 1</t>
  </si>
  <si>
    <t>costo lav 1</t>
  </si>
  <si>
    <t xml:space="preserve">lav 2 </t>
  </si>
  <si>
    <t>terz 2</t>
  </si>
  <si>
    <t>costo lav 2</t>
  </si>
  <si>
    <t>lav 3</t>
  </si>
  <si>
    <t>terz 3</t>
  </si>
  <si>
    <t>costo lav 3</t>
  </si>
  <si>
    <t>lav 4</t>
  </si>
  <si>
    <t>terz 4</t>
  </si>
  <si>
    <t>costo lav 4</t>
  </si>
  <si>
    <t>lav 5</t>
  </si>
  <si>
    <t>terz 5</t>
  </si>
  <si>
    <t>costo lav 5</t>
  </si>
  <si>
    <t>lav 6</t>
  </si>
  <si>
    <t>terz 6</t>
  </si>
  <si>
    <t>costo lav 6</t>
  </si>
  <si>
    <t>lav 7</t>
  </si>
  <si>
    <t>terz 7</t>
  </si>
  <si>
    <t>costo lav 7</t>
  </si>
  <si>
    <t>lav 8</t>
  </si>
  <si>
    <t>terz 8</t>
  </si>
  <si>
    <t>costo lav 8</t>
  </si>
  <si>
    <t>IMPIANTI FRONTE</t>
  </si>
  <si>
    <t>trasp</t>
  </si>
  <si>
    <t>c.tot</t>
  </si>
  <si>
    <t>prezzo</t>
  </si>
  <si>
    <t>marg.sing</t>
  </si>
  <si>
    <t>%</t>
  </si>
  <si>
    <t xml:space="preserve">marg tot. </t>
  </si>
  <si>
    <t>fatturato</t>
  </si>
  <si>
    <t>&lt;cliente capogruppo&gt;</t>
  </si>
  <si>
    <t>&lt;codice modelo&gt;</t>
  </si>
  <si>
    <t>VEL</t>
  </si>
  <si>
    <t>1 - S ; 55 - M ; 6 - L ; 27 - XL ; 19 - XXL ; 6 - XXXL ; 6 - XXXXL</t>
  </si>
  <si>
    <t>TOPTEX K357</t>
  </si>
  <si>
    <t>T-SHIRT 180 gr colore verde lime</t>
  </si>
  <si>
    <t>&lt;cod.lavorazione&gt;</t>
  </si>
  <si>
    <t>*FINE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</si>
  <si>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</si>
  <si>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</si>
  <si>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</si>
  <si>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</si>
  <si>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>T-SHIRT 180</t>
  </si>
  <si>
    <t xml:space="preserve">T-SHIRT 180 gr </t>
  </si>
  <si>
    <t>DataConsegna</t>
  </si>
  <si>
    <t>T-SHIRT 190</t>
  </si>
  <si>
    <t xml:space="preserve">T-SHIRT 190 gr </t>
  </si>
  <si>
    <t>TOPTEX K358</t>
  </si>
  <si>
    <t>T-SHIRT 190 gr colore verde lime</t>
  </si>
  <si>
    <t>Lavorazione2</t>
  </si>
  <si>
    <t>CODLAV1</t>
  </si>
  <si>
    <t>TERZ1</t>
  </si>
  <si>
    <t>CODLAV2</t>
  </si>
  <si>
    <t>TERZ2</t>
  </si>
  <si>
    <t>2 - S ; 10 - M ; 6 - L ; 2 - XL ; 15 - XXL ; 10 - XXXL ; 5 - XXXXL</t>
  </si>
  <si>
    <t>B06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</si>
</sst>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1" fillId="0" borderId="0" xfId="0" applyFont="1"/>
    <xf numFmtId="0" fontId="5" fillId="2" borderId="0" xfId="0" applyFont="1" applyFill="1" applyAlignment="1">
      <alignment wrapText="1"/>
    </xf>
    <xf numFmtId="167" fontId="2" fillId="2" borderId="0" xfId="1" applyNumberFormat="1" applyFont="1" applyFill="1" applyBorder="1" applyAlignment="1">
      <alignment wrapText="1"/>
    </xf>
    <xf numFmtId="0" fontId="5" fillId="0" borderId="0" xfId="0" applyFont="1"/>
    <xf numFmtId="165" fontId="2" fillId="2" borderId="0" xfId="0" applyNumberFormat="1" applyFont="1" applyFill="1"/>
    <xf numFmtId="169" fontId="2" fillId="2" borderId="0" xfId="4" applyNumberFormat="1" applyFont="1" applyFill="1" applyBorder="1"/>
    <xf numFmtId="169" fontId="2" fillId="3" borderId="0" xfId="4" applyNumberFormat="1" applyFont="1" applyFill="1" applyBorder="1"/>
    <xf numFmtId="166" fontId="2" fillId="3" borderId="0" xfId="4" applyNumberFormat="1" applyFont="1" applyFill="1" applyBorder="1"/>
    <xf numFmtId="170" fontId="5" fillId="2" borderId="0" xfId="1" applyNumberFormat="1" applyFont="1" applyFill="1" applyBorder="1" applyAlignment="1">
      <alignment horizontal="center"/>
    </xf>
    <xf numFmtId="168" fontId="2" fillId="3" borderId="0" xfId="4" applyFont="1" applyFill="1" applyBorder="1"/>
    <xf numFmtId="9" fontId="2" fillId="3" borderId="0" xfId="2" applyFont="1" applyFill="1" applyBorder="1"/>
    <xf numFmtId="168" fontId="5" fillId="3" borderId="0" xfId="4" applyFont="1" applyFill="1" applyBorder="1"/>
    <xf numFmtId="170" fontId="2" fillId="3" borderId="0" xfId="2" applyNumberFormat="1" applyFont="1" applyFill="1" applyBorder="1"/>
    <xf numFmtId="0" fontId="6" fillId="2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2" fillId="4" borderId="0" xfId="0" applyFont="1" applyFill="1"/>
    <xf numFmtId="164" fontId="2" fillId="4" borderId="0" xfId="1" applyNumberFormat="1" applyFont="1" applyFill="1" applyBorder="1" applyAlignment="1">
      <alignment horizontal="center" vertical="center"/>
    </xf>
    <xf numFmtId="165" fontId="2" fillId="5" borderId="0" xfId="3" applyNumberFormat="1" applyFont="1" applyFill="1" applyAlignment="1">
      <alignment horizontal="center" vertical="center"/>
    </xf>
    <xf numFmtId="0" fontId="2" fillId="5" borderId="0" xfId="3" applyFont="1" applyFill="1" applyAlignment="1">
      <alignment horizontal="center" vertical="center" wrapText="1"/>
    </xf>
    <xf numFmtId="0" fontId="2" fillId="5" borderId="0" xfId="0" applyFont="1" applyFill="1"/>
    <xf numFmtId="169" fontId="2" fillId="5" borderId="0" xfId="4" applyNumberFormat="1" applyFont="1" applyFill="1" applyBorder="1"/>
    <xf numFmtId="0" fontId="6" fillId="5" borderId="0" xfId="0" applyFont="1" applyFill="1"/>
    <xf numFmtId="0" fontId="8" fillId="5" borderId="0" xfId="0" applyFont="1" applyFill="1"/>
    <xf numFmtId="0" fontId="0" fillId="5" borderId="0" xfId="0" applyFill="1"/>
    <xf numFmtId="165" fontId="2" fillId="6" borderId="0" xfId="3" applyNumberFormat="1" applyFont="1" applyFill="1" applyAlignment="1">
      <alignment horizontal="center" vertical="center"/>
    </xf>
    <xf numFmtId="0" fontId="2" fillId="6" borderId="0" xfId="3" applyFont="1" applyFill="1" applyAlignment="1">
      <alignment horizontal="center" vertical="center" wrapText="1"/>
    </xf>
    <xf numFmtId="0" fontId="2" fillId="6" borderId="0" xfId="0" applyFont="1" applyFill="1"/>
    <xf numFmtId="169" fontId="2" fillId="6" borderId="0" xfId="4" applyNumberFormat="1" applyFont="1" applyFill="1" applyBorder="1"/>
    <xf numFmtId="0" fontId="6" fillId="6" borderId="0" xfId="0" applyFont="1" applyFill="1"/>
    <xf numFmtId="0" fontId="8" fillId="6" borderId="0" xfId="0" applyFont="1" applyFill="1"/>
    <xf numFmtId="0" fontId="0" fillId="6" borderId="0" xfId="0" applyFill="1"/>
  </cellXfs>
  <cellStyles count="5">
    <cellStyle name="Euro" xfId="4" xr:uid="{73E2BE84-CC8E-4A4E-9FAE-56278F312163}"/>
    <cellStyle name="Migliaia" xfId="1" builtinId="3"/>
    <cellStyle name="Normale" xfId="0" builtinId="0"/>
    <cellStyle name="Normale 2" xfId="3" xr:uid="{03A49D4B-49BF-415A-94F3-F13E2961AC02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E478-2D65-44E7-924E-036C042382E0}">
  <dimension ref="A1:AZ7"/>
  <sheetViews>
    <sheetView tabSelected="1" workbookViewId="0">
      <selection activeCell="N3" sqref="N3"/>
    </sheetView>
  </sheetViews>
  <sheetFormatPr defaultRowHeight="15" x14ac:dyDescent="0.25"/>
  <cols>
    <col min="1" max="1" width="12" bestFit="1" customWidth="1"/>
    <col min="2" max="2" width="42.42578125" customWidth="1"/>
    <col min="4" max="4" width="18.42578125" bestFit="1" customWidth="1"/>
    <col min="5" max="5" width="20.42578125" bestFit="1" customWidth="1"/>
    <col min="6" max="6" width="16.85546875" bestFit="1" customWidth="1"/>
    <col min="7" max="7" width="18.42578125" customWidth="1"/>
    <col min="9" max="9" width="50.42578125" bestFit="1" customWidth="1"/>
    <col min="14" max="14" width="23" bestFit="1" customWidth="1"/>
    <col min="15" max="15" width="16.42578125" bestFit="1" customWidth="1"/>
    <col min="16" max="16" width="37.7109375" bestFit="1" customWidth="1"/>
    <col min="17" max="17" width="50.42578125" bestFit="1" customWidth="1"/>
    <col min="19" max="19" width="10.28515625" bestFit="1" customWidth="1"/>
    <col min="20" max="20" width="21" style="35" bestFit="1" customWidth="1"/>
    <col min="21" max="21" width="9.140625" style="35"/>
    <col min="22" max="22" width="11.85546875" style="35" bestFit="1" customWidth="1"/>
    <col min="23" max="23" width="19.7109375" style="42" bestFit="1" customWidth="1"/>
    <col min="24" max="24" width="15.42578125" style="42" bestFit="1" customWidth="1"/>
    <col min="25" max="25" width="11.85546875" style="42" bestFit="1" customWidth="1"/>
    <col min="26" max="26" width="19.7109375" bestFit="1" customWidth="1"/>
    <col min="27" max="27" width="15.42578125" bestFit="1" customWidth="1"/>
    <col min="28" max="28" width="11.85546875" bestFit="1" customWidth="1"/>
    <col min="40" max="40" width="11.85546875" bestFit="1" customWidth="1"/>
    <col min="43" max="43" width="11.85546875" bestFit="1" customWidth="1"/>
    <col min="44" max="44" width="20.42578125" bestFit="1" customWidth="1"/>
    <col min="45" max="46" width="6.7109375" bestFit="1" customWidth="1"/>
    <col min="47" max="47" width="10.28515625" bestFit="1" customWidth="1"/>
    <col min="48" max="48" width="11.140625" bestFit="1" customWidth="1"/>
    <col min="52" max="52" width="16.5703125" bestFit="1" customWidth="1"/>
  </cols>
  <sheetData>
    <row r="1" spans="1:52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3"/>
      <c r="Q1" s="28"/>
      <c r="R1" s="3" t="s">
        <v>15</v>
      </c>
      <c r="S1" s="4" t="s">
        <v>16</v>
      </c>
      <c r="T1" s="29" t="s">
        <v>17</v>
      </c>
      <c r="U1" s="29" t="s">
        <v>18</v>
      </c>
      <c r="V1" s="30" t="s">
        <v>19</v>
      </c>
      <c r="W1" s="36" t="s">
        <v>20</v>
      </c>
      <c r="X1" s="36" t="s">
        <v>21</v>
      </c>
      <c r="Y1" s="37" t="s">
        <v>22</v>
      </c>
      <c r="Z1" s="4" t="s">
        <v>23</v>
      </c>
      <c r="AA1" s="4" t="s">
        <v>24</v>
      </c>
      <c r="AB1" s="5" t="s">
        <v>25</v>
      </c>
      <c r="AC1" s="4" t="s">
        <v>26</v>
      </c>
      <c r="AD1" s="4" t="s">
        <v>27</v>
      </c>
      <c r="AE1" s="5" t="s">
        <v>28</v>
      </c>
      <c r="AF1" s="4" t="s">
        <v>29</v>
      </c>
      <c r="AG1" s="4" t="s">
        <v>30</v>
      </c>
      <c r="AH1" s="5" t="s">
        <v>31</v>
      </c>
      <c r="AI1" s="4" t="s">
        <v>32</v>
      </c>
      <c r="AJ1" s="4" t="s">
        <v>33</v>
      </c>
      <c r="AK1" s="5" t="s">
        <v>34</v>
      </c>
      <c r="AL1" s="4" t="s">
        <v>35</v>
      </c>
      <c r="AM1" s="4" t="s">
        <v>36</v>
      </c>
      <c r="AN1" s="5" t="s">
        <v>37</v>
      </c>
      <c r="AO1" s="4" t="s">
        <v>38</v>
      </c>
      <c r="AP1" s="4" t="s">
        <v>39</v>
      </c>
      <c r="AQ1" s="5" t="s">
        <v>40</v>
      </c>
      <c r="AR1" s="6" t="s">
        <v>41</v>
      </c>
      <c r="AS1" s="7" t="s">
        <v>42</v>
      </c>
      <c r="AT1" s="6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63</v>
      </c>
    </row>
    <row r="2" spans="1:52" ht="15.75" x14ac:dyDescent="0.25">
      <c r="A2" s="2">
        <v>646</v>
      </c>
      <c r="B2" s="1" t="s">
        <v>49</v>
      </c>
      <c r="C2" s="1" t="s">
        <v>2</v>
      </c>
      <c r="D2" s="1" t="s">
        <v>3</v>
      </c>
      <c r="E2" s="1" t="s">
        <v>74</v>
      </c>
      <c r="F2" s="8" t="s">
        <v>61</v>
      </c>
      <c r="G2" s="9" t="s">
        <v>62</v>
      </c>
      <c r="H2" s="9" t="s">
        <v>51</v>
      </c>
      <c r="I2" s="10" t="s">
        <v>52</v>
      </c>
      <c r="J2" s="11"/>
      <c r="K2" s="11"/>
      <c r="L2" s="11"/>
      <c r="M2" s="12">
        <v>120</v>
      </c>
      <c r="N2" s="1" t="s">
        <v>50</v>
      </c>
      <c r="O2" s="1" t="s">
        <v>53</v>
      </c>
      <c r="P2" s="13" t="s">
        <v>54</v>
      </c>
      <c r="Q2" s="10"/>
      <c r="R2" s="1">
        <v>1657</v>
      </c>
      <c r="S2" s="14">
        <v>4.8</v>
      </c>
      <c r="T2" s="31" t="s">
        <v>69</v>
      </c>
      <c r="U2" s="31" t="s">
        <v>70</v>
      </c>
      <c r="V2" s="32">
        <v>1</v>
      </c>
      <c r="W2" s="38" t="s">
        <v>69</v>
      </c>
      <c r="X2" s="38" t="s">
        <v>72</v>
      </c>
      <c r="Y2" s="39">
        <v>1</v>
      </c>
      <c r="Z2" s="1" t="s">
        <v>71</v>
      </c>
      <c r="AA2" s="1" t="s">
        <v>70</v>
      </c>
      <c r="AB2" s="15">
        <v>1</v>
      </c>
      <c r="AC2" s="1" t="s">
        <v>55</v>
      </c>
      <c r="AD2" s="1">
        <v>3</v>
      </c>
      <c r="AE2" s="15">
        <v>1</v>
      </c>
      <c r="AF2" s="1" t="s">
        <v>55</v>
      </c>
      <c r="AG2" s="1">
        <v>2</v>
      </c>
      <c r="AH2" s="15">
        <v>1</v>
      </c>
      <c r="AI2" s="1" t="s">
        <v>55</v>
      </c>
      <c r="AJ2" s="1">
        <v>0</v>
      </c>
      <c r="AK2" s="15">
        <v>1</v>
      </c>
      <c r="AL2" s="1" t="s">
        <v>55</v>
      </c>
      <c r="AM2" s="1">
        <v>0</v>
      </c>
      <c r="AN2" s="15">
        <v>1</v>
      </c>
      <c r="AO2" s="1" t="s">
        <v>55</v>
      </c>
      <c r="AP2" s="1">
        <v>0</v>
      </c>
      <c r="AQ2" s="15">
        <v>1</v>
      </c>
      <c r="AR2" s="16">
        <f>(22.5*3)/159</f>
        <v>0.42452830188679247</v>
      </c>
      <c r="AS2" s="17" t="e">
        <f>200/(M2+#REF!+#REF!)</f>
        <v>#REF!</v>
      </c>
      <c r="AT2" s="16" t="e">
        <f t="shared" ref="AT2" si="0">SUM(S2:AS2)</f>
        <v>#REF!</v>
      </c>
      <c r="AU2" s="18">
        <v>12.9</v>
      </c>
      <c r="AV2" s="19" t="e">
        <f>AU2-AT2</f>
        <v>#REF!</v>
      </c>
      <c r="AW2" s="20" t="e">
        <f>AV2/AU2</f>
        <v>#REF!</v>
      </c>
      <c r="AX2" s="21" t="e">
        <f>AV2*M2</f>
        <v>#REF!</v>
      </c>
      <c r="AY2" s="22">
        <f>AU2*M2</f>
        <v>1548</v>
      </c>
    </row>
    <row r="3" spans="1:52" ht="15.75" x14ac:dyDescent="0.25">
      <c r="A3" s="2">
        <v>646</v>
      </c>
      <c r="B3" s="1" t="s">
        <v>49</v>
      </c>
      <c r="C3" s="1" t="s">
        <v>2</v>
      </c>
      <c r="D3" s="1" t="s">
        <v>3</v>
      </c>
      <c r="E3" s="1" t="s">
        <v>74</v>
      </c>
      <c r="F3" s="8" t="s">
        <v>64</v>
      </c>
      <c r="G3" s="9" t="s">
        <v>65</v>
      </c>
      <c r="H3" s="9" t="s">
        <v>51</v>
      </c>
      <c r="I3" s="10" t="s">
        <v>73</v>
      </c>
      <c r="J3" s="11"/>
      <c r="K3" s="11"/>
      <c r="L3" s="11"/>
      <c r="M3" s="12">
        <v>50</v>
      </c>
      <c r="N3" s="1" t="s">
        <v>50</v>
      </c>
      <c r="O3" s="1" t="s">
        <v>66</v>
      </c>
      <c r="P3" s="13" t="s">
        <v>67</v>
      </c>
      <c r="Q3" s="10"/>
      <c r="R3" s="1">
        <v>1657</v>
      </c>
      <c r="S3" s="14">
        <v>4.8</v>
      </c>
      <c r="T3" s="31" t="s">
        <v>68</v>
      </c>
      <c r="U3" s="31">
        <v>1</v>
      </c>
      <c r="V3" s="32">
        <v>3</v>
      </c>
      <c r="W3" s="38" t="s">
        <v>55</v>
      </c>
      <c r="X3" s="38">
        <v>1</v>
      </c>
      <c r="Y3" s="39">
        <v>1</v>
      </c>
      <c r="Z3" s="1" t="s">
        <v>55</v>
      </c>
      <c r="AA3" s="1">
        <v>2</v>
      </c>
      <c r="AB3" s="15">
        <v>1</v>
      </c>
      <c r="AC3" s="1" t="s">
        <v>55</v>
      </c>
      <c r="AD3" s="1">
        <v>3</v>
      </c>
      <c r="AE3" s="15">
        <v>1</v>
      </c>
      <c r="AF3" s="1" t="s">
        <v>55</v>
      </c>
      <c r="AG3" s="1">
        <v>2</v>
      </c>
      <c r="AH3" s="15">
        <v>1</v>
      </c>
      <c r="AI3" s="1" t="s">
        <v>55</v>
      </c>
      <c r="AJ3" s="1">
        <v>0</v>
      </c>
      <c r="AK3" s="15">
        <v>1</v>
      </c>
      <c r="AL3" s="1" t="s">
        <v>55</v>
      </c>
      <c r="AM3" s="1">
        <v>0</v>
      </c>
      <c r="AN3" s="15">
        <v>1</v>
      </c>
      <c r="AO3" s="1" t="s">
        <v>55</v>
      </c>
      <c r="AP3" s="1">
        <v>0</v>
      </c>
      <c r="AQ3" s="15">
        <v>1</v>
      </c>
      <c r="AR3" s="16">
        <f>(22.5*3)/159</f>
        <v>0.42452830188679247</v>
      </c>
      <c r="AS3" s="17" t="e">
        <f>200/(M3+#REF!+#REF!)</f>
        <v>#REF!</v>
      </c>
      <c r="AT3" s="16" t="e">
        <f t="shared" ref="AT3" si="1">SUM(S3:AS3)</f>
        <v>#REF!</v>
      </c>
      <c r="AU3" s="18">
        <v>12.9</v>
      </c>
      <c r="AV3" s="19" t="e">
        <f>AU3-AT3</f>
        <v>#REF!</v>
      </c>
      <c r="AW3" s="20" t="e">
        <f>AV3/AU3</f>
        <v>#REF!</v>
      </c>
      <c r="AX3" s="21" t="e">
        <f>AV3*M3</f>
        <v>#REF!</v>
      </c>
      <c r="AY3" s="22">
        <f>AU3*M3</f>
        <v>645</v>
      </c>
    </row>
    <row r="4" spans="1:52" ht="15.75" x14ac:dyDescent="0.25">
      <c r="A4" s="1" t="s">
        <v>56</v>
      </c>
      <c r="B4" s="1"/>
      <c r="C4" s="1"/>
      <c r="D4" s="1"/>
      <c r="E4" s="1"/>
      <c r="F4" s="2"/>
      <c r="G4" s="23"/>
      <c r="H4" s="23"/>
      <c r="I4" s="23"/>
      <c r="J4" s="23"/>
      <c r="K4" s="23"/>
      <c r="L4" s="23"/>
      <c r="M4" s="23"/>
      <c r="N4" s="1"/>
      <c r="O4" s="23"/>
      <c r="P4" s="23"/>
      <c r="Q4" s="23"/>
      <c r="R4" s="23"/>
      <c r="S4" s="23"/>
      <c r="T4" s="33"/>
      <c r="U4" s="33"/>
      <c r="V4" s="33"/>
      <c r="W4" s="40"/>
      <c r="X4" s="40"/>
      <c r="Y4" s="40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4"/>
      <c r="AS4" s="24"/>
      <c r="AT4" s="24"/>
      <c r="AU4" s="23"/>
      <c r="AV4" s="24"/>
      <c r="AW4" s="24"/>
      <c r="AX4" s="24"/>
      <c r="AY4" s="24"/>
    </row>
    <row r="5" spans="1:52" ht="18" x14ac:dyDescent="0.25">
      <c r="A5" s="1" t="s">
        <v>57</v>
      </c>
      <c r="B5" s="25" t="s">
        <v>58</v>
      </c>
      <c r="C5" s="25"/>
      <c r="D5" s="25"/>
      <c r="E5" s="25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34"/>
      <c r="U5" s="34"/>
      <c r="V5" s="34"/>
      <c r="W5" s="41"/>
      <c r="X5" s="41"/>
      <c r="Y5" s="41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52" ht="18" x14ac:dyDescent="0.25">
      <c r="A6" s="1" t="s">
        <v>57</v>
      </c>
      <c r="B6" s="25" t="s">
        <v>59</v>
      </c>
      <c r="C6" s="25"/>
      <c r="D6" s="25"/>
      <c r="E6" s="25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34"/>
      <c r="U6" s="34"/>
      <c r="V6" s="34"/>
      <c r="W6" s="41"/>
      <c r="X6" s="41"/>
      <c r="Y6" s="41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52" ht="18" x14ac:dyDescent="0.25">
      <c r="A7" s="1" t="s">
        <v>57</v>
      </c>
      <c r="B7" s="25" t="s">
        <v>60</v>
      </c>
      <c r="C7" s="25"/>
      <c r="D7" s="25"/>
      <c r="E7" s="25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34"/>
      <c r="U7" s="34"/>
      <c r="V7" s="34"/>
      <c r="W7" s="41"/>
      <c r="X7" s="41"/>
      <c r="Y7" s="41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2024-09-12T07:14:00Z</dcterms:created>
  <dcterms:modified xsi:type="dcterms:W3CDTF">2024-10-09T08:18:00Z</dcterms:modified>
</cp:coreProperties>
</file>