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4" i="1" l="1"/>
  <c r="I35" i="1"/>
  <c r="I8" i="1"/>
  <c r="I10" i="1"/>
  <c r="I19" i="1"/>
  <c r="I55" i="1" l="1"/>
  <c r="I52" i="1"/>
  <c r="I51" i="1"/>
  <c r="I50" i="1"/>
  <c r="I26" i="1"/>
  <c r="I33" i="1" l="1"/>
  <c r="I32" i="1"/>
  <c r="I46" i="1"/>
  <c r="I25" i="1"/>
  <c r="I22" i="1"/>
  <c r="I20" i="1"/>
  <c r="I16" i="1"/>
  <c r="I14" i="1"/>
  <c r="I11" i="1"/>
  <c r="I28" i="1" l="1"/>
  <c r="I49" i="1"/>
  <c r="I57" i="1" s="1"/>
  <c r="I44" i="1"/>
  <c r="I41" i="1"/>
  <c r="I31" i="1"/>
  <c r="I37" i="1" s="1"/>
  <c r="I27" i="1"/>
  <c r="I24" i="1"/>
  <c r="I21" i="1"/>
  <c r="I18" i="1"/>
  <c r="I13" i="1"/>
  <c r="I9" i="1"/>
  <c r="I7" i="1"/>
  <c r="I17" i="1" l="1"/>
  <c r="I30" i="1"/>
  <c r="I47" i="1"/>
  <c r="I58" i="1" l="1"/>
  <c r="D38" i="1"/>
</calcChain>
</file>

<file path=xl/sharedStrings.xml><?xml version="1.0" encoding="utf-8"?>
<sst xmlns="http://schemas.openxmlformats.org/spreadsheetml/2006/main" count="127" uniqueCount="56">
  <si>
    <t>ESTIMACIÓN DE COSTOS DEL PROYECTO INFORMÁTICO</t>
  </si>
  <si>
    <t>ESTIMACIÓN DE RECURSOS, TIEMPOS Y COSTOS</t>
  </si>
  <si>
    <t>RECURSOS</t>
  </si>
  <si>
    <t>TIEMPO</t>
  </si>
  <si>
    <t>VALOR UNIT.</t>
  </si>
  <si>
    <t>COSTO TOTAL</t>
  </si>
  <si>
    <t>ACTIVIDAD  (HITOS)</t>
  </si>
  <si>
    <t xml:space="preserve">PAQUETES TRABAJO </t>
  </si>
  <si>
    <t>TIPO</t>
  </si>
  <si>
    <t>CANT.</t>
  </si>
  <si>
    <t>SUBTOTAL ACTIVIDAD 1</t>
  </si>
  <si>
    <t xml:space="preserve"> $     </t>
  </si>
  <si>
    <t>PROYECTO  INFORMÁTICO: Aplicativo de Inventarios</t>
  </si>
  <si>
    <t>1. GESTION DEL PROYECTO</t>
  </si>
  <si>
    <t>1.1 PLANIFICACIÓN</t>
  </si>
  <si>
    <t>1.2  LEVANTAMIENTO DE INFORMACIÓN</t>
  </si>
  <si>
    <t>1.3 GESTION DE RIESGOS</t>
  </si>
  <si>
    <t>1.4 GESTION DE CALIDAD</t>
  </si>
  <si>
    <t>2.1 ESPECIFICACION DE REQUISITOS</t>
  </si>
  <si>
    <t>2.2 PRESENTACION DE ALTERNATIVAS</t>
  </si>
  <si>
    <t>2.3. EVALUACION DE ALTERNATIVAS</t>
  </si>
  <si>
    <t>2.4 MANUAL DE AUTOAYUDA PARA CUALQUIER TIPO DE PROBLEMA CON EL PROGRAMA</t>
  </si>
  <si>
    <t>3.1 SELECCIÓN DE SOFTWARE O HERRAMIENTA ADECUADO</t>
  </si>
  <si>
    <t>3.2 PRUEBA DE SOFTWARE O HERRAMIENTA SELECCIONADA</t>
  </si>
  <si>
    <t>4.2 CAPACITACIÓN PERSONAL</t>
  </si>
  <si>
    <t>4.3 MANUAL DE USO DEL SOFTWARE O HRRAMIENTA SELECCIONADO</t>
  </si>
  <si>
    <t>5.1 INSTALACION DE EQUIPOS DE COMPUTACION</t>
  </si>
  <si>
    <t>5.3 INSTALACION DEL SOFTWARE O HERRAMIENTA SELECCIONADA</t>
  </si>
  <si>
    <t>2. ANALISIS Y DESARROLLO</t>
  </si>
  <si>
    <t>3. SELECCIÓN DE PRUEBA</t>
  </si>
  <si>
    <t>4. SERVICIOS DE APOYO</t>
  </si>
  <si>
    <t>Analista</t>
  </si>
  <si>
    <t>Hora</t>
  </si>
  <si>
    <t>Computador</t>
  </si>
  <si>
    <t>Investigacion</t>
  </si>
  <si>
    <t>Hoja</t>
  </si>
  <si>
    <t>resma</t>
  </si>
  <si>
    <t>Esferos</t>
  </si>
  <si>
    <t>Desarrollador</t>
  </si>
  <si>
    <t>Papel</t>
  </si>
  <si>
    <t>Impresora</t>
  </si>
  <si>
    <t>Cableado</t>
  </si>
  <si>
    <t>Red</t>
  </si>
  <si>
    <t>$</t>
  </si>
  <si>
    <t>aCTIVIDAD  (HITOS)</t>
  </si>
  <si>
    <t>impresora</t>
  </si>
  <si>
    <t>cartucho de tinta</t>
  </si>
  <si>
    <t>ACTIVIDAD 4</t>
  </si>
  <si>
    <t>ACTIVIDAD 3</t>
  </si>
  <si>
    <t>ACTIVIDAD 2</t>
  </si>
  <si>
    <t>ACTIVIDAD 1 SUBTOTAL</t>
  </si>
  <si>
    <t>Hoja (resma)</t>
  </si>
  <si>
    <t>computador</t>
  </si>
  <si>
    <t>proyector</t>
  </si>
  <si>
    <t>Tecnico sistemas</t>
  </si>
  <si>
    <t xml:space="preserve">5.2 USO DEL SERVIDOR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</si>
</sst>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28"/>
      <color rgb="FFFF0000"/>
      <name val="Calibri"/>
    </font>
    <font>
      <b/>
      <sz val="16"/>
      <color rgb="FF002060"/>
      <name val="Calibri"/>
    </font>
    <font>
      <b/>
      <sz val="12"/>
      <color rgb="FF002060"/>
      <name val="Calibri"/>
      <family val="2"/>
    </font>
    <font>
      <b/>
      <sz val="16"/>
      <color rgb="FF002060"/>
      <name val="Calibri"/>
      <family val="2"/>
    </font>
    <font>
      <b/>
      <sz val="8"/>
      <color rgb="FF002060"/>
      <name val="Calibri"/>
      <family val="2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54">
    <xf numFmtId="0" fontId="0" fillId="0" borderId="0" xfId="0"/>
    <xf numFmtId="0" fontId="2" fillId="0" borderId="3" xfId="0" applyFont="1" applyBorder="1" applyAlignment="1">
      <alignment horizontal="center" vertical="top" wrapText="1" readingOrder="1"/>
    </xf>
    <xf numFmtId="0" fontId="2" fillId="0" borderId="2" xfId="0" applyFont="1" applyBorder="1" applyAlignment="1">
      <alignment horizontal="center" vertical="top" wrapText="1" readingOrder="1"/>
    </xf>
    <xf numFmtId="0" fontId="2" fillId="0" borderId="0" xfId="0" applyFont="1" applyBorder="1" applyAlignment="1">
      <alignment horizontal="left" vertical="top" wrapText="1" readingOrder="1"/>
    </xf>
    <xf numFmtId="0" fontId="3" fillId="0" borderId="0" xfId="0" applyFont="1" applyBorder="1" applyAlignment="1">
      <alignment horizontal="center" vertical="center" wrapText="1" readingOrder="1"/>
    </xf>
    <xf numFmtId="0" fontId="2" fillId="0" borderId="12" xfId="0" applyFont="1" applyBorder="1" applyAlignment="1">
      <alignment horizontal="left" vertical="top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top" wrapText="1" readingOrder="1"/>
    </xf>
    <xf numFmtId="0" fontId="2" fillId="0" borderId="5" xfId="0" applyFont="1" applyBorder="1" applyAlignment="1">
      <alignment horizontal="center" vertical="top" wrapText="1" readingOrder="1"/>
    </xf>
    <xf numFmtId="0" fontId="6" fillId="0" borderId="2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 readingOrder="1"/>
    </xf>
    <xf numFmtId="0" fontId="8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left" vertical="top" wrapText="1" readingOrder="1"/>
    </xf>
    <xf numFmtId="0" fontId="7" fillId="0" borderId="6" xfId="0" applyFont="1" applyBorder="1" applyAlignment="1">
      <alignment horizontal="left" vertical="top" wrapText="1" readingOrder="1"/>
    </xf>
    <xf numFmtId="0" fontId="5" fillId="0" borderId="7" xfId="0" applyFont="1" applyBorder="1" applyAlignment="1">
      <alignment horizontal="center" vertical="top" wrapText="1" readingOrder="1"/>
    </xf>
    <xf numFmtId="0" fontId="0" fillId="0" borderId="0" xfId="0" applyAlignment="1">
      <alignment horizontal="center"/>
    </xf>
    <xf numFmtId="0" fontId="4" fillId="0" borderId="2" xfId="0" applyNumberFormat="1" applyFont="1" applyBorder="1" applyAlignment="1">
      <alignment horizontal="left" wrapText="1" readingOrder="1"/>
    </xf>
    <xf numFmtId="0" fontId="2" fillId="0" borderId="2" xfId="0" applyNumberFormat="1" applyFont="1" applyBorder="1" applyAlignment="1">
      <alignment horizontal="left" wrapText="1" readingOrder="1"/>
    </xf>
    <xf numFmtId="0" fontId="2" fillId="0" borderId="6" xfId="0" applyNumberFormat="1" applyFont="1" applyBorder="1" applyAlignment="1">
      <alignment horizontal="left" wrapText="1" readingOrder="1"/>
    </xf>
    <xf numFmtId="0" fontId="2" fillId="0" borderId="12" xfId="0" applyNumberFormat="1" applyFont="1" applyBorder="1" applyAlignment="1">
      <alignment horizontal="left" wrapText="1" readingOrder="1"/>
    </xf>
    <xf numFmtId="0" fontId="2" fillId="0" borderId="0" xfId="0" applyNumberFormat="1" applyFont="1" applyBorder="1" applyAlignment="1">
      <alignment horizontal="left" wrapText="1" readingOrder="1"/>
    </xf>
    <xf numFmtId="0" fontId="0" fillId="0" borderId="0" xfId="0" applyNumberFormat="1"/>
    <xf numFmtId="0" fontId="9" fillId="2" borderId="12" xfId="1" applyBorder="1" applyAlignment="1">
      <alignment vertical="center" wrapText="1" readingOrder="1"/>
    </xf>
    <xf numFmtId="0" fontId="9" fillId="2" borderId="10" xfId="1" applyBorder="1" applyAlignment="1">
      <alignment horizontal="center" vertical="top" wrapText="1" readingOrder="1"/>
    </xf>
    <xf numFmtId="0" fontId="9" fillId="2" borderId="2" xfId="1" applyBorder="1" applyAlignment="1">
      <alignment horizontal="left" vertical="top" wrapText="1" readingOrder="1"/>
    </xf>
    <xf numFmtId="0" fontId="9" fillId="2" borderId="2" xfId="1" applyNumberFormat="1" applyBorder="1" applyAlignment="1">
      <alignment horizontal="left" wrapText="1" readingOrder="1"/>
    </xf>
    <xf numFmtId="0" fontId="10" fillId="2" borderId="2" xfId="1" applyNumberFormat="1" applyFont="1" applyBorder="1" applyAlignment="1">
      <alignment horizontal="left" wrapText="1" readingOrder="1"/>
    </xf>
    <xf numFmtId="0" fontId="9" fillId="2" borderId="15" xfId="1" applyBorder="1" applyAlignment="1">
      <alignment horizontal="center" vertical="center" wrapText="1" readingOrder="1"/>
    </xf>
    <xf numFmtId="0" fontId="9" fillId="2" borderId="12" xfId="1" applyBorder="1" applyAlignment="1">
      <alignment horizontal="center" vertical="center" wrapText="1" readingOrder="1"/>
    </xf>
    <xf numFmtId="0" fontId="9" fillId="2" borderId="4" xfId="1" applyBorder="1" applyAlignment="1">
      <alignment horizontal="center" vertical="top" wrapText="1" readingOrder="1"/>
    </xf>
    <xf numFmtId="0" fontId="9" fillId="2" borderId="12" xfId="1" applyBorder="1" applyAlignment="1">
      <alignment horizontal="left" vertical="top" wrapText="1" readingOrder="1"/>
    </xf>
    <xf numFmtId="0" fontId="9" fillId="2" borderId="12" xfId="1" applyNumberFormat="1" applyBorder="1" applyAlignment="1">
      <alignment horizontal="left" wrapText="1" readingOrder="1"/>
    </xf>
    <xf numFmtId="0" fontId="10" fillId="2" borderId="12" xfId="1" applyNumberFormat="1" applyFont="1" applyBorder="1" applyAlignment="1">
      <alignment horizontal="left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6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0" fontId="5" fillId="0" borderId="9" xfId="0" applyFont="1" applyBorder="1" applyAlignment="1">
      <alignment horizontal="center" vertical="top" wrapText="1" readingOrder="1"/>
    </xf>
    <xf numFmtId="0" fontId="5" fillId="0" borderId="10" xfId="0" applyFont="1" applyBorder="1" applyAlignment="1">
      <alignment horizontal="center" vertical="top" wrapText="1" readingOrder="1"/>
    </xf>
    <xf numFmtId="0" fontId="5" fillId="0" borderId="11" xfId="0" applyFont="1" applyBorder="1" applyAlignment="1">
      <alignment horizontal="center" vertical="top" wrapText="1" readingOrder="1"/>
    </xf>
    <xf numFmtId="0" fontId="5" fillId="0" borderId="6" xfId="0" applyFont="1" applyBorder="1" applyAlignment="1">
      <alignment horizontal="center" vertical="top" wrapText="1" readingOrder="1"/>
    </xf>
    <xf numFmtId="0" fontId="5" fillId="0" borderId="8" xfId="0" applyFont="1" applyBorder="1" applyAlignment="1">
      <alignment horizontal="center" vertical="top" wrapText="1" readingOrder="1"/>
    </xf>
    <xf numFmtId="0" fontId="5" fillId="0" borderId="7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center" wrapText="1" readingOrder="1"/>
    </xf>
    <xf numFmtId="0" fontId="2" fillId="0" borderId="3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horizontal="left" vertical="top" wrapText="1" readingOrder="1"/>
    </xf>
    <xf numFmtId="0" fontId="2" fillId="0" borderId="5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center" vertical="top" wrapText="1" readingOrder="1"/>
    </xf>
    <xf numFmtId="0" fontId="2" fillId="0" borderId="4" xfId="0" applyFont="1" applyBorder="1" applyAlignment="1">
      <alignment horizontal="center" vertical="top" wrapText="1" readingOrder="1"/>
    </xf>
    <xf numFmtId="0" fontId="2" fillId="0" borderId="5" xfId="0" applyFont="1" applyBorder="1" applyAlignment="1">
      <alignment horizontal="center" vertical="top" wrapText="1" readingOrder="1"/>
    </xf>
    <xf numFmtId="0" fontId="2" fillId="0" borderId="6" xfId="0" applyNumberFormat="1" applyFont="1" applyBorder="1" applyAlignment="1">
      <alignment horizontal="center" vertical="top" wrapText="1" readingOrder="1"/>
    </xf>
    <xf numFmtId="0" fontId="2" fillId="0" borderId="7" xfId="0" applyNumberFormat="1" applyFont="1" applyBorder="1" applyAlignment="1">
      <alignment horizontal="center" vertical="top" wrapText="1" readingOrder="1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4"/>
  <sheetViews>
    <sheetView tabSelected="1" workbookViewId="0">
      <selection activeCell="H7" sqref="H7"/>
    </sheetView>
  </sheetViews>
  <sheetFormatPr baseColWidth="10" defaultRowHeight="15" x14ac:dyDescent="0.25"/>
  <cols>
    <col min="2" max="2" width="16.140625" customWidth="1"/>
    <col min="3" max="3" width="14.42578125" style="16" customWidth="1"/>
    <col min="8" max="8" width="12.140625" style="22" bestFit="1" customWidth="1"/>
    <col min="9" max="9" width="17.140625" style="22" bestFit="1" customWidth="1"/>
  </cols>
  <sheetData>
    <row r="2" spans="2:9" ht="72" customHeight="1" x14ac:dyDescent="0.55000000000000004">
      <c r="B2" s="45" t="s">
        <v>0</v>
      </c>
      <c r="C2" s="45"/>
      <c r="D2" s="45"/>
      <c r="E2" s="45"/>
      <c r="F2" s="45"/>
      <c r="G2" s="45"/>
      <c r="H2" s="45"/>
      <c r="I2" s="45"/>
    </row>
    <row r="3" spans="2:9" ht="21" customHeight="1" x14ac:dyDescent="0.25">
      <c r="B3" s="46" t="s">
        <v>12</v>
      </c>
      <c r="C3" s="47"/>
      <c r="D3" s="47"/>
      <c r="E3" s="47"/>
      <c r="F3" s="47"/>
      <c r="G3" s="47"/>
      <c r="H3" s="47"/>
      <c r="I3" s="48"/>
    </row>
    <row r="4" spans="2:9" ht="21" customHeight="1" x14ac:dyDescent="0.25">
      <c r="B4" s="49" t="s">
        <v>1</v>
      </c>
      <c r="C4" s="50"/>
      <c r="D4" s="50"/>
      <c r="E4" s="50"/>
      <c r="F4" s="50"/>
      <c r="G4" s="50"/>
      <c r="H4" s="50"/>
      <c r="I4" s="51"/>
    </row>
    <row r="5" spans="2:9" ht="21" customHeight="1" x14ac:dyDescent="0.25">
      <c r="B5" s="1"/>
      <c r="C5" s="8"/>
      <c r="D5" s="49" t="s">
        <v>2</v>
      </c>
      <c r="E5" s="51"/>
      <c r="F5" s="49" t="s">
        <v>3</v>
      </c>
      <c r="G5" s="51"/>
      <c r="H5" s="52" t="s">
        <v>4</v>
      </c>
      <c r="I5" s="52" t="s">
        <v>5</v>
      </c>
    </row>
    <row r="6" spans="2:9" ht="42" x14ac:dyDescent="0.25">
      <c r="B6" s="2" t="s">
        <v>6</v>
      </c>
      <c r="C6" s="2" t="s">
        <v>7</v>
      </c>
      <c r="D6" s="2" t="s">
        <v>8</v>
      </c>
      <c r="E6" s="2" t="s">
        <v>9</v>
      </c>
      <c r="F6" s="2" t="s">
        <v>8</v>
      </c>
      <c r="G6" s="2" t="s">
        <v>9</v>
      </c>
      <c r="H6" s="53"/>
      <c r="I6" s="53"/>
    </row>
    <row r="7" spans="2:9" ht="23.25" customHeight="1" x14ac:dyDescent="0.35">
      <c r="B7" s="37" t="s">
        <v>13</v>
      </c>
      <c r="C7" s="42" t="s">
        <v>14</v>
      </c>
      <c r="D7" s="11" t="s">
        <v>31</v>
      </c>
      <c r="E7" s="12">
        <v>4</v>
      </c>
      <c r="F7" s="11" t="s">
        <v>32</v>
      </c>
      <c r="G7" s="12">
        <v>4</v>
      </c>
      <c r="H7" s="18">
        <v>40000</v>
      </c>
      <c r="I7" s="17">
        <f>G7*H7</f>
        <v>160000</v>
      </c>
    </row>
    <row r="8" spans="2:9" ht="23.25" customHeight="1" x14ac:dyDescent="0.35">
      <c r="B8" s="38"/>
      <c r="C8" s="43"/>
      <c r="D8" s="11" t="s">
        <v>33</v>
      </c>
      <c r="E8" s="12">
        <v>4</v>
      </c>
      <c r="F8" s="11" t="s">
        <v>32</v>
      </c>
      <c r="G8" s="12">
        <v>3</v>
      </c>
      <c r="H8" s="18">
        <v>20000</v>
      </c>
      <c r="I8" s="17">
        <f>H8*E8</f>
        <v>80000</v>
      </c>
    </row>
    <row r="9" spans="2:9" ht="23.25" customHeight="1" x14ac:dyDescent="0.35">
      <c r="B9" s="38"/>
      <c r="C9" s="44"/>
      <c r="D9" s="11" t="s">
        <v>34</v>
      </c>
      <c r="E9" s="12">
        <v>4</v>
      </c>
      <c r="F9" s="11" t="s">
        <v>32</v>
      </c>
      <c r="G9" s="11">
        <v>4</v>
      </c>
      <c r="H9" s="18">
        <v>10000</v>
      </c>
      <c r="I9" s="17">
        <f>G9*H9</f>
        <v>40000</v>
      </c>
    </row>
    <row r="10" spans="2:9" ht="21" x14ac:dyDescent="0.35">
      <c r="B10" s="38"/>
      <c r="C10" s="42" t="s">
        <v>15</v>
      </c>
      <c r="D10" s="11" t="s">
        <v>31</v>
      </c>
      <c r="E10" s="12">
        <v>4</v>
      </c>
      <c r="F10" s="11" t="s">
        <v>32</v>
      </c>
      <c r="G10" s="11">
        <v>2</v>
      </c>
      <c r="H10" s="18">
        <v>40000</v>
      </c>
      <c r="I10" s="17">
        <f>H10*E10</f>
        <v>160000</v>
      </c>
    </row>
    <row r="11" spans="2:9" ht="21" x14ac:dyDescent="0.35">
      <c r="B11" s="38"/>
      <c r="C11" s="43"/>
      <c r="D11" s="11" t="s">
        <v>51</v>
      </c>
      <c r="E11" s="12">
        <v>2</v>
      </c>
      <c r="F11" s="11"/>
      <c r="G11" s="11"/>
      <c r="H11" s="18">
        <v>12000</v>
      </c>
      <c r="I11" s="18">
        <f>H11*E11</f>
        <v>24000</v>
      </c>
    </row>
    <row r="12" spans="2:9" ht="21" x14ac:dyDescent="0.35">
      <c r="B12" s="38"/>
      <c r="C12" s="44"/>
      <c r="D12" s="11" t="s">
        <v>37</v>
      </c>
      <c r="E12" s="12">
        <v>12</v>
      </c>
      <c r="F12" s="11"/>
      <c r="G12" s="12"/>
      <c r="H12" s="18">
        <v>600</v>
      </c>
      <c r="I12" s="18">
        <v>7200</v>
      </c>
    </row>
    <row r="13" spans="2:9" ht="23.25" customHeight="1" x14ac:dyDescent="0.35">
      <c r="B13" s="38"/>
      <c r="C13" s="42" t="s">
        <v>16</v>
      </c>
      <c r="D13" s="10" t="s">
        <v>31</v>
      </c>
      <c r="E13" s="9">
        <v>4</v>
      </c>
      <c r="F13" s="9" t="s">
        <v>32</v>
      </c>
      <c r="G13" s="9">
        <v>2</v>
      </c>
      <c r="H13" s="18">
        <v>40000</v>
      </c>
      <c r="I13" s="18">
        <f>G13*H13</f>
        <v>80000</v>
      </c>
    </row>
    <row r="14" spans="2:9" ht="21" customHeight="1" x14ac:dyDescent="0.35">
      <c r="B14" s="38"/>
      <c r="C14" s="43"/>
      <c r="D14" s="10" t="s">
        <v>33</v>
      </c>
      <c r="E14" s="10">
        <v>3</v>
      </c>
      <c r="F14" s="10" t="s">
        <v>32</v>
      </c>
      <c r="G14" s="10">
        <v>6</v>
      </c>
      <c r="H14" s="18">
        <v>15000</v>
      </c>
      <c r="I14" s="18">
        <f>H14*G14</f>
        <v>90000</v>
      </c>
    </row>
    <row r="15" spans="2:9" ht="21" customHeight="1" x14ac:dyDescent="0.35">
      <c r="B15" s="38"/>
      <c r="C15" s="44"/>
      <c r="D15" s="10"/>
      <c r="E15" s="10"/>
      <c r="F15" s="10"/>
      <c r="G15" s="10"/>
      <c r="H15" s="18" t="s">
        <v>11</v>
      </c>
      <c r="I15" s="18" t="s">
        <v>11</v>
      </c>
    </row>
    <row r="16" spans="2:9" ht="22.5" x14ac:dyDescent="0.35">
      <c r="B16" s="38"/>
      <c r="C16" s="15" t="s">
        <v>17</v>
      </c>
      <c r="D16" s="10" t="s">
        <v>31</v>
      </c>
      <c r="E16" s="10">
        <v>4</v>
      </c>
      <c r="F16" s="10" t="s">
        <v>32</v>
      </c>
      <c r="G16" s="10">
        <v>5</v>
      </c>
      <c r="H16" s="18">
        <v>40000</v>
      </c>
      <c r="I16" s="18">
        <f>H16*G16</f>
        <v>200000</v>
      </c>
    </row>
    <row r="17" spans="2:9" ht="30" x14ac:dyDescent="0.45">
      <c r="B17" s="23"/>
      <c r="C17" s="24" t="s">
        <v>50</v>
      </c>
      <c r="D17" s="25"/>
      <c r="E17" s="25"/>
      <c r="F17" s="25"/>
      <c r="G17" s="25"/>
      <c r="H17" s="26"/>
      <c r="I17" s="27">
        <f>+I7+I8+I9+I10+I11+I12+I13+I14+I16</f>
        <v>841200</v>
      </c>
    </row>
    <row r="18" spans="2:9" ht="21" customHeight="1" x14ac:dyDescent="0.35">
      <c r="B18" s="34" t="s">
        <v>28</v>
      </c>
      <c r="C18" s="39" t="s">
        <v>18</v>
      </c>
      <c r="D18" s="10" t="s">
        <v>31</v>
      </c>
      <c r="E18" s="10">
        <v>4</v>
      </c>
      <c r="F18" s="10" t="s">
        <v>32</v>
      </c>
      <c r="G18" s="10">
        <v>5</v>
      </c>
      <c r="H18" s="18">
        <v>40000</v>
      </c>
      <c r="I18" s="18">
        <f>G18*H18</f>
        <v>200000</v>
      </c>
    </row>
    <row r="19" spans="2:9" ht="21" x14ac:dyDescent="0.35">
      <c r="B19" s="35"/>
      <c r="C19" s="40"/>
      <c r="D19" s="10" t="s">
        <v>33</v>
      </c>
      <c r="E19" s="10">
        <v>3</v>
      </c>
      <c r="F19" s="10" t="s">
        <v>32</v>
      </c>
      <c r="G19" s="10">
        <v>3</v>
      </c>
      <c r="H19" s="18">
        <v>15000</v>
      </c>
      <c r="I19" s="18">
        <f xml:space="preserve"> H19*G19</f>
        <v>45000</v>
      </c>
    </row>
    <row r="20" spans="2:9" ht="21" x14ac:dyDescent="0.35">
      <c r="B20" s="35"/>
      <c r="C20" s="41"/>
      <c r="D20" s="10" t="s">
        <v>35</v>
      </c>
      <c r="E20" s="10">
        <v>4</v>
      </c>
      <c r="F20" s="10"/>
      <c r="G20" s="10"/>
      <c r="H20" s="18">
        <v>300</v>
      </c>
      <c r="I20" s="18">
        <f>H20*E20</f>
        <v>1200</v>
      </c>
    </row>
    <row r="21" spans="2:9" ht="21" x14ac:dyDescent="0.35">
      <c r="B21" s="35"/>
      <c r="C21" s="39" t="s">
        <v>19</v>
      </c>
      <c r="D21" s="10" t="s">
        <v>31</v>
      </c>
      <c r="E21" s="10">
        <v>4</v>
      </c>
      <c r="F21" s="10" t="s">
        <v>32</v>
      </c>
      <c r="G21" s="10">
        <v>2</v>
      </c>
      <c r="H21" s="18">
        <v>40000</v>
      </c>
      <c r="I21" s="18">
        <f>G21*H21</f>
        <v>80000</v>
      </c>
    </row>
    <row r="22" spans="2:9" ht="21" x14ac:dyDescent="0.35">
      <c r="B22" s="35"/>
      <c r="C22" s="40"/>
      <c r="D22" s="10" t="s">
        <v>52</v>
      </c>
      <c r="E22" s="10">
        <v>1</v>
      </c>
      <c r="F22" s="10" t="s">
        <v>32</v>
      </c>
      <c r="G22" s="10">
        <v>1</v>
      </c>
      <c r="H22" s="18">
        <v>15000</v>
      </c>
      <c r="I22" s="18">
        <f>H22*G22</f>
        <v>15000</v>
      </c>
    </row>
    <row r="23" spans="2:9" ht="21" x14ac:dyDescent="0.35">
      <c r="B23" s="35"/>
      <c r="C23" s="41"/>
      <c r="D23" s="10" t="s">
        <v>53</v>
      </c>
      <c r="E23" s="10">
        <v>1</v>
      </c>
      <c r="F23" s="10" t="s">
        <v>32</v>
      </c>
      <c r="G23" s="10">
        <v>1</v>
      </c>
      <c r="H23" s="18">
        <v>25000</v>
      </c>
      <c r="I23" s="18">
        <v>20000</v>
      </c>
    </row>
    <row r="24" spans="2:9" ht="21" x14ac:dyDescent="0.35">
      <c r="B24" s="35"/>
      <c r="C24" s="39" t="s">
        <v>20</v>
      </c>
      <c r="D24" s="10" t="s">
        <v>31</v>
      </c>
      <c r="E24" s="10">
        <v>4</v>
      </c>
      <c r="F24" s="10" t="s">
        <v>32</v>
      </c>
      <c r="G24" s="10">
        <v>2</v>
      </c>
      <c r="H24" s="18">
        <v>40000</v>
      </c>
      <c r="I24" s="18">
        <f>G24*H24</f>
        <v>80000</v>
      </c>
    </row>
    <row r="25" spans="2:9" ht="21" x14ac:dyDescent="0.35">
      <c r="B25" s="35"/>
      <c r="C25" s="40"/>
      <c r="D25" s="10" t="s">
        <v>33</v>
      </c>
      <c r="E25" s="10">
        <v>4</v>
      </c>
      <c r="F25" s="10" t="s">
        <v>32</v>
      </c>
      <c r="G25" s="10">
        <v>4</v>
      </c>
      <c r="H25" s="18">
        <v>15000</v>
      </c>
      <c r="I25" s="18">
        <f>H25*G25</f>
        <v>60000</v>
      </c>
    </row>
    <row r="26" spans="2:9" ht="21" x14ac:dyDescent="0.35">
      <c r="B26" s="35"/>
      <c r="C26" s="41"/>
      <c r="D26" s="13" t="s">
        <v>34</v>
      </c>
      <c r="E26" s="13">
        <v>4</v>
      </c>
      <c r="F26" s="13" t="s">
        <v>32</v>
      </c>
      <c r="G26" s="13">
        <v>8</v>
      </c>
      <c r="H26" s="18">
        <v>16000</v>
      </c>
      <c r="I26" s="18">
        <f>H26*G26</f>
        <v>128000</v>
      </c>
    </row>
    <row r="27" spans="2:9" ht="21" x14ac:dyDescent="0.35">
      <c r="B27" s="35"/>
      <c r="C27" s="39" t="s">
        <v>21</v>
      </c>
      <c r="D27" s="13" t="s">
        <v>31</v>
      </c>
      <c r="E27" s="13">
        <v>4</v>
      </c>
      <c r="F27" s="13" t="s">
        <v>32</v>
      </c>
      <c r="G27" s="13">
        <v>3</v>
      </c>
      <c r="H27" s="18">
        <v>40000</v>
      </c>
      <c r="I27" s="18">
        <f>G27*H27</f>
        <v>120000</v>
      </c>
    </row>
    <row r="28" spans="2:9" ht="21" x14ac:dyDescent="0.35">
      <c r="B28" s="35"/>
      <c r="C28" s="40"/>
      <c r="D28" s="13" t="s">
        <v>45</v>
      </c>
      <c r="E28" s="13">
        <v>1</v>
      </c>
      <c r="F28" s="13" t="s">
        <v>32</v>
      </c>
      <c r="G28" s="13">
        <v>3</v>
      </c>
      <c r="H28" s="18">
        <v>28000</v>
      </c>
      <c r="I28" s="18">
        <f>H28*G28</f>
        <v>84000</v>
      </c>
    </row>
    <row r="29" spans="2:9" ht="40.5" customHeight="1" x14ac:dyDescent="0.35">
      <c r="B29" s="36"/>
      <c r="C29" s="41"/>
      <c r="D29" s="13" t="s">
        <v>46</v>
      </c>
      <c r="E29" s="13">
        <v>2</v>
      </c>
      <c r="F29" s="13"/>
      <c r="G29" s="13"/>
      <c r="H29" s="18">
        <v>65000</v>
      </c>
      <c r="I29" s="18">
        <v>100000</v>
      </c>
    </row>
    <row r="30" spans="2:9" ht="40.5" customHeight="1" x14ac:dyDescent="0.45">
      <c r="B30" s="28"/>
      <c r="C30" s="24" t="s">
        <v>49</v>
      </c>
      <c r="D30" s="25"/>
      <c r="E30" s="25"/>
      <c r="F30" s="25"/>
      <c r="G30" s="25"/>
      <c r="H30" s="26"/>
      <c r="I30" s="27">
        <f>I18+I19+I20+I21+I22+I23+I24+I25+I26+I27+I28+I29</f>
        <v>933200</v>
      </c>
    </row>
    <row r="31" spans="2:9" ht="21" customHeight="1" x14ac:dyDescent="0.35">
      <c r="B31" s="34" t="s">
        <v>29</v>
      </c>
      <c r="C31" s="39" t="s">
        <v>22</v>
      </c>
      <c r="D31" s="13" t="s">
        <v>38</v>
      </c>
      <c r="E31" s="13">
        <v>4</v>
      </c>
      <c r="F31" s="13" t="s">
        <v>32</v>
      </c>
      <c r="G31" s="13">
        <v>5</v>
      </c>
      <c r="H31" s="18">
        <v>35000</v>
      </c>
      <c r="I31" s="18">
        <f>H31*G31</f>
        <v>175000</v>
      </c>
    </row>
    <row r="32" spans="2:9" ht="21" x14ac:dyDescent="0.35">
      <c r="B32" s="35"/>
      <c r="C32" s="40"/>
      <c r="D32" s="13" t="s">
        <v>34</v>
      </c>
      <c r="E32" s="13">
        <v>1</v>
      </c>
      <c r="F32" s="13" t="s">
        <v>32</v>
      </c>
      <c r="G32" s="13">
        <v>5</v>
      </c>
      <c r="H32" s="18">
        <v>16000</v>
      </c>
      <c r="I32" s="18">
        <f>H32*G32</f>
        <v>80000</v>
      </c>
    </row>
    <row r="33" spans="2:9" ht="21" x14ac:dyDescent="0.35">
      <c r="B33" s="35"/>
      <c r="C33" s="41"/>
      <c r="D33" s="13" t="s">
        <v>52</v>
      </c>
      <c r="E33" s="13">
        <v>4</v>
      </c>
      <c r="F33" s="13" t="s">
        <v>32</v>
      </c>
      <c r="G33" s="13">
        <v>5</v>
      </c>
      <c r="H33" s="18">
        <v>15000</v>
      </c>
      <c r="I33" s="18">
        <f>H33*G33</f>
        <v>75000</v>
      </c>
    </row>
    <row r="34" spans="2:9" ht="21" x14ac:dyDescent="0.35">
      <c r="B34" s="35"/>
      <c r="C34" s="39" t="s">
        <v>23</v>
      </c>
      <c r="D34" s="13" t="s">
        <v>38</v>
      </c>
      <c r="E34" s="13">
        <v>1</v>
      </c>
      <c r="F34" s="13" t="s">
        <v>32</v>
      </c>
      <c r="G34" s="13">
        <v>1</v>
      </c>
      <c r="H34" s="18">
        <v>35000</v>
      </c>
      <c r="I34" s="18">
        <v>3500</v>
      </c>
    </row>
    <row r="35" spans="2:9" ht="21" x14ac:dyDescent="0.35">
      <c r="B35" s="35"/>
      <c r="C35" s="40"/>
      <c r="D35" s="13" t="s">
        <v>33</v>
      </c>
      <c r="E35" s="13">
        <v>1</v>
      </c>
      <c r="F35" s="13" t="s">
        <v>32</v>
      </c>
      <c r="G35" s="13">
        <v>10</v>
      </c>
      <c r="H35" s="18">
        <v>15000</v>
      </c>
      <c r="I35" s="18">
        <f>H35*G35</f>
        <v>150000</v>
      </c>
    </row>
    <row r="36" spans="2:9" ht="21" x14ac:dyDescent="0.35">
      <c r="B36" s="36"/>
      <c r="C36" s="41"/>
      <c r="D36" s="13"/>
      <c r="E36" s="13"/>
      <c r="F36" s="13"/>
      <c r="G36" s="13"/>
      <c r="H36" s="18" t="s">
        <v>11</v>
      </c>
      <c r="I36" s="18" t="s">
        <v>11</v>
      </c>
    </row>
    <row r="37" spans="2:9" ht="28.5" x14ac:dyDescent="0.45">
      <c r="B37" s="28"/>
      <c r="C37" s="24" t="s">
        <v>48</v>
      </c>
      <c r="D37" s="25"/>
      <c r="E37" s="25"/>
      <c r="F37" s="25"/>
      <c r="G37" s="25"/>
      <c r="H37" s="26"/>
      <c r="I37" s="27">
        <f>+I31+I32+I33+I34+I35</f>
        <v>483500</v>
      </c>
    </row>
    <row r="38" spans="2:9" ht="21" customHeight="1" x14ac:dyDescent="0.35">
      <c r="B38" s="34" t="s">
        <v>30</v>
      </c>
      <c r="C38" s="39"/>
      <c r="D38" s="10">
        <f ca="1">D38:G43</f>
        <v>0</v>
      </c>
      <c r="E38" s="10"/>
      <c r="F38" s="10"/>
      <c r="G38" s="10"/>
      <c r="H38" s="18" t="s">
        <v>11</v>
      </c>
      <c r="I38" s="18" t="s">
        <v>11</v>
      </c>
    </row>
    <row r="39" spans="2:9" ht="21" x14ac:dyDescent="0.35">
      <c r="B39" s="35"/>
      <c r="C39" s="40"/>
      <c r="D39" s="10"/>
      <c r="E39" s="10"/>
      <c r="F39" s="10"/>
      <c r="G39" s="10"/>
      <c r="H39" s="18" t="s">
        <v>11</v>
      </c>
      <c r="I39" s="18" t="s">
        <v>11</v>
      </c>
    </row>
    <row r="40" spans="2:9" ht="21" x14ac:dyDescent="0.35">
      <c r="B40" s="35"/>
      <c r="C40" s="41"/>
      <c r="D40" s="10"/>
      <c r="E40" s="10"/>
      <c r="F40" s="10"/>
      <c r="G40" s="10"/>
      <c r="H40" s="18" t="s">
        <v>11</v>
      </c>
      <c r="I40" s="18" t="s">
        <v>11</v>
      </c>
    </row>
    <row r="41" spans="2:9" ht="21" x14ac:dyDescent="0.35">
      <c r="B41" s="35"/>
      <c r="C41" s="39" t="s">
        <v>24</v>
      </c>
      <c r="D41" s="10" t="s">
        <v>31</v>
      </c>
      <c r="E41" s="10">
        <v>4</v>
      </c>
      <c r="F41" s="10" t="s">
        <v>32</v>
      </c>
      <c r="G41" s="10">
        <v>2</v>
      </c>
      <c r="H41" s="18">
        <v>40000</v>
      </c>
      <c r="I41" s="18">
        <f>G41*H41</f>
        <v>80000</v>
      </c>
    </row>
    <row r="42" spans="2:9" ht="21" x14ac:dyDescent="0.35">
      <c r="B42" s="35"/>
      <c r="C42" s="40"/>
      <c r="D42" s="10" t="s">
        <v>33</v>
      </c>
      <c r="E42" s="10">
        <v>2</v>
      </c>
      <c r="F42" s="10" t="s">
        <v>32</v>
      </c>
      <c r="G42" s="10">
        <v>1</v>
      </c>
      <c r="H42" s="18">
        <v>20000</v>
      </c>
      <c r="I42" s="18">
        <v>8000</v>
      </c>
    </row>
    <row r="43" spans="2:9" ht="21" x14ac:dyDescent="0.35">
      <c r="B43" s="35"/>
      <c r="C43" s="41"/>
      <c r="D43" s="10"/>
      <c r="E43" s="10"/>
      <c r="F43" s="10"/>
      <c r="G43" s="10"/>
      <c r="H43" s="18" t="s">
        <v>11</v>
      </c>
      <c r="I43" s="18"/>
    </row>
    <row r="44" spans="2:9" ht="21" x14ac:dyDescent="0.35">
      <c r="B44" s="35"/>
      <c r="C44" s="39" t="s">
        <v>25</v>
      </c>
      <c r="D44" s="10" t="s">
        <v>31</v>
      </c>
      <c r="E44" s="10">
        <v>4</v>
      </c>
      <c r="F44" s="10" t="s">
        <v>32</v>
      </c>
      <c r="G44" s="10">
        <v>4</v>
      </c>
      <c r="H44" s="18">
        <v>40000</v>
      </c>
      <c r="I44" s="18">
        <f>G44*H44</f>
        <v>160000</v>
      </c>
    </row>
    <row r="45" spans="2:9" ht="21" x14ac:dyDescent="0.35">
      <c r="B45" s="35"/>
      <c r="C45" s="40"/>
      <c r="D45" s="10" t="s">
        <v>39</v>
      </c>
      <c r="E45" s="10" t="s">
        <v>36</v>
      </c>
      <c r="F45" s="10"/>
      <c r="G45" s="10"/>
      <c r="H45" s="17" t="s">
        <v>43</v>
      </c>
      <c r="I45" s="18">
        <v>0</v>
      </c>
    </row>
    <row r="46" spans="2:9" ht="22.5" customHeight="1" x14ac:dyDescent="0.35">
      <c r="B46" s="36"/>
      <c r="C46" s="41"/>
      <c r="D46" s="10" t="s">
        <v>40</v>
      </c>
      <c r="E46" s="10">
        <v>1</v>
      </c>
      <c r="F46" s="10" t="s">
        <v>32</v>
      </c>
      <c r="G46" s="10">
        <v>7</v>
      </c>
      <c r="H46" s="18">
        <v>30000</v>
      </c>
      <c r="I46" s="18">
        <f>H46*G46</f>
        <v>210000</v>
      </c>
    </row>
    <row r="47" spans="2:9" ht="22.5" customHeight="1" x14ac:dyDescent="0.45">
      <c r="B47" s="28"/>
      <c r="C47" s="24" t="s">
        <v>47</v>
      </c>
      <c r="D47" s="25"/>
      <c r="E47" s="25"/>
      <c r="F47" s="25"/>
      <c r="G47" s="25"/>
      <c r="H47" s="26"/>
      <c r="I47" s="27">
        <f>+I41+I42+I44+I46</f>
        <v>458000</v>
      </c>
    </row>
    <row r="48" spans="2:9" ht="21" customHeight="1" x14ac:dyDescent="0.35">
      <c r="B48" s="34" t="s">
        <v>44</v>
      </c>
      <c r="C48" s="39" t="s">
        <v>26</v>
      </c>
      <c r="D48" s="10" t="s">
        <v>33</v>
      </c>
      <c r="E48" s="10">
        <v>1</v>
      </c>
      <c r="F48" s="10" t="s">
        <v>32</v>
      </c>
      <c r="G48" s="10">
        <v>1</v>
      </c>
      <c r="H48" s="18">
        <v>20000</v>
      </c>
      <c r="I48" s="18">
        <v>10000</v>
      </c>
    </row>
    <row r="49" spans="2:9" ht="21" x14ac:dyDescent="0.35">
      <c r="B49" s="35"/>
      <c r="C49" s="40"/>
      <c r="D49" s="10" t="s">
        <v>41</v>
      </c>
      <c r="E49" s="10">
        <v>7</v>
      </c>
      <c r="F49" s="10" t="s">
        <v>32</v>
      </c>
      <c r="G49" s="10">
        <v>20</v>
      </c>
      <c r="H49" s="17">
        <v>10000</v>
      </c>
      <c r="I49" s="18">
        <f>H49*G49</f>
        <v>200000</v>
      </c>
    </row>
    <row r="50" spans="2:9" ht="22.5" x14ac:dyDescent="0.35">
      <c r="B50" s="35"/>
      <c r="C50" s="41"/>
      <c r="D50" s="10" t="s">
        <v>54</v>
      </c>
      <c r="E50" s="10">
        <v>2</v>
      </c>
      <c r="F50" s="10" t="s">
        <v>32</v>
      </c>
      <c r="G50" s="10">
        <v>6</v>
      </c>
      <c r="H50" s="18">
        <v>35000</v>
      </c>
      <c r="I50" s="18">
        <f>H50*G50</f>
        <v>210000</v>
      </c>
    </row>
    <row r="51" spans="2:9" ht="21" x14ac:dyDescent="0.35">
      <c r="B51" s="35"/>
      <c r="C51" s="39" t="s">
        <v>55</v>
      </c>
      <c r="D51" s="10" t="s">
        <v>42</v>
      </c>
      <c r="E51" s="10">
        <v>1</v>
      </c>
      <c r="F51" s="10" t="s">
        <v>32</v>
      </c>
      <c r="G51" s="10">
        <v>16</v>
      </c>
      <c r="H51" s="17">
        <v>30000</v>
      </c>
      <c r="I51" s="18">
        <f>H51*G51</f>
        <v>480000</v>
      </c>
    </row>
    <row r="52" spans="2:9" ht="21" x14ac:dyDescent="0.35">
      <c r="B52" s="35"/>
      <c r="C52" s="40"/>
      <c r="D52" s="10" t="s">
        <v>33</v>
      </c>
      <c r="E52" s="10">
        <v>3</v>
      </c>
      <c r="F52" s="10" t="s">
        <v>32</v>
      </c>
      <c r="G52" s="10">
        <v>16</v>
      </c>
      <c r="H52" s="18">
        <v>25000</v>
      </c>
      <c r="I52" s="18">
        <f>H52*G52</f>
        <v>400000</v>
      </c>
    </row>
    <row r="53" spans="2:9" ht="21" x14ac:dyDescent="0.35">
      <c r="B53" s="35"/>
      <c r="C53" s="41"/>
      <c r="D53" s="10"/>
      <c r="E53" s="10"/>
      <c r="F53" s="10"/>
      <c r="G53" s="10"/>
      <c r="H53" s="17" t="s">
        <v>43</v>
      </c>
      <c r="I53" s="18" t="s">
        <v>11</v>
      </c>
    </row>
    <row r="54" spans="2:9" ht="21" x14ac:dyDescent="0.35">
      <c r="B54" s="35"/>
      <c r="C54" s="39" t="s">
        <v>27</v>
      </c>
      <c r="D54" s="10" t="s">
        <v>33</v>
      </c>
      <c r="E54" s="10">
        <v>3</v>
      </c>
      <c r="F54" s="10" t="s">
        <v>32</v>
      </c>
      <c r="G54" s="10">
        <v>1</v>
      </c>
      <c r="H54" s="18">
        <v>15000</v>
      </c>
      <c r="I54" s="18">
        <f>H54*E54</f>
        <v>45000</v>
      </c>
    </row>
    <row r="55" spans="2:9" ht="21" x14ac:dyDescent="0.35">
      <c r="B55" s="35"/>
      <c r="C55" s="40"/>
      <c r="D55" s="10" t="s">
        <v>31</v>
      </c>
      <c r="E55" s="10">
        <v>3</v>
      </c>
      <c r="F55" s="10" t="s">
        <v>32</v>
      </c>
      <c r="G55" s="10">
        <v>0.5</v>
      </c>
      <c r="H55" s="18">
        <v>40000</v>
      </c>
      <c r="I55" s="18">
        <f>H55*G55</f>
        <v>20000</v>
      </c>
    </row>
    <row r="56" spans="2:9" ht="21" x14ac:dyDescent="0.35">
      <c r="B56" s="36"/>
      <c r="C56" s="41"/>
      <c r="D56" s="14"/>
      <c r="E56" s="14"/>
      <c r="F56" s="14"/>
      <c r="G56" s="14"/>
      <c r="H56" s="19" t="s">
        <v>11</v>
      </c>
      <c r="I56" s="19" t="s">
        <v>11</v>
      </c>
    </row>
    <row r="57" spans="2:9" ht="30" x14ac:dyDescent="0.45">
      <c r="B57" s="29"/>
      <c r="C57" s="30" t="s">
        <v>10</v>
      </c>
      <c r="D57" s="31"/>
      <c r="E57" s="31"/>
      <c r="F57" s="31"/>
      <c r="G57" s="31"/>
      <c r="H57" s="32"/>
      <c r="I57" s="33">
        <f>+I48+I49+I50+I51+I52+I54+I55</f>
        <v>1365000</v>
      </c>
    </row>
    <row r="58" spans="2:9" ht="42" x14ac:dyDescent="0.35">
      <c r="B58" s="6"/>
      <c r="C58" s="7" t="s">
        <v>5</v>
      </c>
      <c r="D58" s="5"/>
      <c r="E58" s="5"/>
      <c r="F58" s="5"/>
      <c r="G58" s="5"/>
      <c r="H58" s="20"/>
      <c r="I58" s="20">
        <f>+I30+I37+I47+I17+I57</f>
        <v>4080900</v>
      </c>
    </row>
    <row r="59" spans="2:9" ht="21" x14ac:dyDescent="0.35">
      <c r="B59" s="4"/>
      <c r="D59" s="3"/>
      <c r="E59" s="3"/>
      <c r="F59" s="3"/>
      <c r="G59" s="3"/>
      <c r="H59" s="21"/>
      <c r="I59" s="21"/>
    </row>
    <row r="60" spans="2:9" ht="21" x14ac:dyDescent="0.35">
      <c r="B60" s="4"/>
      <c r="D60" s="3"/>
      <c r="E60" s="3"/>
      <c r="F60" s="3"/>
      <c r="G60" s="3"/>
      <c r="H60" s="21"/>
      <c r="I60" s="21"/>
    </row>
    <row r="61" spans="2:9" ht="21" x14ac:dyDescent="0.35">
      <c r="B61" s="4"/>
      <c r="D61" s="3"/>
      <c r="E61" s="3"/>
      <c r="F61" s="3"/>
      <c r="G61" s="3"/>
      <c r="H61" s="21"/>
      <c r="I61" s="21"/>
    </row>
    <row r="62" spans="2:9" ht="21" x14ac:dyDescent="0.35">
      <c r="B62" s="4"/>
      <c r="D62" s="3"/>
      <c r="E62" s="3"/>
      <c r="F62" s="3"/>
      <c r="G62" s="3"/>
      <c r="H62" s="21"/>
      <c r="I62" s="21"/>
    </row>
    <row r="63" spans="2:9" ht="21" x14ac:dyDescent="0.35">
      <c r="B63" s="4"/>
      <c r="D63" s="3"/>
      <c r="E63" s="3"/>
      <c r="F63" s="3"/>
      <c r="G63" s="3"/>
      <c r="H63" s="21"/>
      <c r="I63" s="21"/>
    </row>
    <row r="64" spans="2:9" ht="21" x14ac:dyDescent="0.35">
      <c r="B64" s="4"/>
      <c r="D64" s="3"/>
      <c r="E64" s="3"/>
      <c r="F64" s="3"/>
      <c r="G64" s="3"/>
      <c r="H64" s="21"/>
      <c r="I64" s="21"/>
    </row>
  </sheetData>
  <mergeCells count="27">
    <mergeCell ref="B2:I2"/>
    <mergeCell ref="B3:I3"/>
    <mergeCell ref="B4:I4"/>
    <mergeCell ref="D5:E5"/>
    <mergeCell ref="F5:G5"/>
    <mergeCell ref="H5:H6"/>
    <mergeCell ref="I5:I6"/>
    <mergeCell ref="C7:C9"/>
    <mergeCell ref="C10:C12"/>
    <mergeCell ref="C13:C15"/>
    <mergeCell ref="C24:C26"/>
    <mergeCell ref="C27:C29"/>
    <mergeCell ref="C31:C33"/>
    <mergeCell ref="C34:C36"/>
    <mergeCell ref="C38:C40"/>
    <mergeCell ref="C18:C20"/>
    <mergeCell ref="C21:C23"/>
    <mergeCell ref="C41:C43"/>
    <mergeCell ref="C44:C46"/>
    <mergeCell ref="C48:C50"/>
    <mergeCell ref="C51:C53"/>
    <mergeCell ref="C54:C56"/>
    <mergeCell ref="B18:B29"/>
    <mergeCell ref="B7:B16"/>
    <mergeCell ref="B31:B36"/>
    <mergeCell ref="B38:B46"/>
    <mergeCell ref="B48:B5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Autorizado</dc:creator>
  <cp:lastModifiedBy>APRENDIZ</cp:lastModifiedBy>
  <dcterms:created xsi:type="dcterms:W3CDTF">2019-04-22T14:41:53Z</dcterms:created>
  <dcterms:modified xsi:type="dcterms:W3CDTF">2019-06-28T19:28:18Z</dcterms:modified>
</cp:coreProperties>
</file>