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ummary" sheetId="1" r:id="rId1"/>
    <sheet name="Rainfall" sheetId="2" r:id="rId2"/>
    <sheet name="Table2-2" sheetId="3" r:id="rId3"/>
  </sheets>
  <definedNames>
    <definedName name="_xlnm.Print_Area" localSheetId="0">Summary!$A$1:$K$34</definedName>
    <definedName name="RainfallData" localSheetId="1">Rainfall!$A$1:$Z$76</definedName>
  </definedNames>
  <calcPr calcId="145621"/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29" i="1"/>
  <c r="J28" i="1"/>
  <c r="J27" i="1"/>
  <c r="J26" i="1"/>
  <c r="J25" i="1"/>
  <c r="J24" i="1"/>
  <c r="J23" i="1"/>
  <c r="B21" i="1"/>
  <c r="B20" i="1"/>
  <c r="B19" i="1"/>
  <c r="B18" i="1"/>
  <c r="B29" i="1"/>
  <c r="B28" i="1"/>
  <c r="B27" i="1"/>
  <c r="B26" i="1"/>
  <c r="B25" i="1"/>
  <c r="B24" i="1"/>
  <c r="B23" i="1"/>
  <c r="B22" i="1"/>
  <c r="J4" i="1"/>
  <c r="J3" i="1"/>
  <c r="J2" i="1"/>
  <c r="J13" i="1"/>
  <c r="J12" i="1"/>
  <c r="J11" i="1"/>
  <c r="J10" i="1"/>
  <c r="J9" i="1"/>
  <c r="J8" i="1"/>
  <c r="J7" i="1"/>
  <c r="J6" i="1"/>
  <c r="J5" i="1"/>
  <c r="F10" i="1"/>
  <c r="G10" i="1" s="1"/>
  <c r="F12" i="1"/>
  <c r="G12" i="1" s="1"/>
  <c r="E10" i="1"/>
  <c r="D3" i="1"/>
  <c r="F3" i="1" s="1"/>
  <c r="G3" i="1" s="1"/>
  <c r="D4" i="1"/>
  <c r="F4" i="1" s="1"/>
  <c r="G4" i="1" s="1"/>
  <c r="D5" i="1"/>
  <c r="E5" i="1" s="1"/>
  <c r="D6" i="1"/>
  <c r="E6" i="1" s="1"/>
  <c r="D7" i="1"/>
  <c r="F7" i="1" s="1"/>
  <c r="G7" i="1" s="1"/>
  <c r="D8" i="1"/>
  <c r="F8" i="1" s="1"/>
  <c r="G8" i="1" s="1"/>
  <c r="D9" i="1"/>
  <c r="E9" i="1" s="1"/>
  <c r="D10" i="1"/>
  <c r="D11" i="1"/>
  <c r="E11" i="1" s="1"/>
  <c r="D12" i="1"/>
  <c r="E12" i="1" s="1"/>
  <c r="D13" i="1"/>
  <c r="F13" i="1" s="1"/>
  <c r="D2" i="1"/>
  <c r="F2" i="1" s="1"/>
  <c r="G2" i="1" s="1"/>
  <c r="F9" i="1" l="1"/>
  <c r="G9" i="1" s="1"/>
  <c r="E8" i="1"/>
  <c r="C8" i="1" s="1"/>
  <c r="E7" i="1"/>
  <c r="C7" i="1" s="1"/>
  <c r="F6" i="1"/>
  <c r="G6" i="1" s="1"/>
  <c r="F5" i="1"/>
  <c r="G5" i="1" s="1"/>
  <c r="E4" i="1"/>
  <c r="C4" i="1" s="1"/>
  <c r="E3" i="1"/>
  <c r="C3" i="1" s="1"/>
  <c r="E2" i="1"/>
  <c r="C2" i="1"/>
  <c r="C10" i="1"/>
  <c r="C12" i="1"/>
  <c r="B32" i="1"/>
  <c r="F11" i="1"/>
  <c r="B34" i="1"/>
  <c r="B33" i="1"/>
  <c r="E13" i="1"/>
  <c r="G13" i="1"/>
  <c r="C9" i="1" l="1"/>
  <c r="K10" i="1" s="1"/>
  <c r="C32" i="1" s="1"/>
  <c r="C6" i="1"/>
  <c r="C5" i="1"/>
  <c r="C13" i="1"/>
  <c r="C20" i="1" s="1"/>
  <c r="G11" i="1"/>
  <c r="C11" i="1" s="1"/>
  <c r="K9" i="1" l="1"/>
  <c r="C24" i="1"/>
  <c r="C26" i="1"/>
  <c r="K23" i="1"/>
  <c r="K8" i="1"/>
  <c r="K26" i="1"/>
  <c r="C22" i="1"/>
  <c r="K7" i="1"/>
  <c r="K6" i="1"/>
  <c r="K25" i="1"/>
  <c r="C23" i="1"/>
  <c r="K5" i="1"/>
  <c r="K24" i="1"/>
  <c r="C25" i="1"/>
  <c r="K3" i="1"/>
  <c r="K4" i="1"/>
  <c r="C21" i="1"/>
  <c r="K22" i="1"/>
  <c r="K21" i="1"/>
  <c r="K19" i="1"/>
  <c r="K27" i="1"/>
  <c r="C19" i="1"/>
  <c r="K12" i="1"/>
  <c r="K29" i="1"/>
  <c r="K13" i="1"/>
  <c r="C29" i="1"/>
  <c r="K20" i="1"/>
  <c r="C27" i="1"/>
  <c r="C18" i="1"/>
  <c r="K11" i="1"/>
  <c r="C28" i="1"/>
  <c r="K28" i="1"/>
  <c r="K18" i="1"/>
  <c r="K2" i="1"/>
  <c r="C34" i="1" l="1"/>
  <c r="C33" i="1"/>
</calcChain>
</file>

<file path=xl/connections.xml><?xml version="1.0" encoding="utf-8"?>
<connections xmlns="http://schemas.openxmlformats.org/spreadsheetml/2006/main">
  <connection id="1" name="RainfallData" type="6" refreshedVersion="4" deleted="1" background="1" saveData="1">
    <textPr codePage="437" sourceFile="S:\Public_NRCS\Eng\Eng Assistance\Culpeper Service Center\J-Team\RainfallData.txt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<sst xmlns="http://schemas.openxmlformats.org/spreadsheetml/2006/main" count="185" uniqueCount="90">
  <si>
    <t>Month</t>
  </si>
  <si>
    <t>Rainfall (Average)</t>
  </si>
  <si>
    <t>Runoff (using Table 2-2 EFH)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</si>
  <si>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</si>
  <si>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</si>
  <si>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</si>
  <si>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</si>
  <si>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</si>
  <si>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</si>
  <si>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</si>
  <si>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</si>
  <si>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</si>
  <si>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</si>
  <si>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</si>
  <si>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</si>
  <si>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Table 2-2 - Runoff Depth for Selected CN's and Rainfall Amounts</t>
  </si>
  <si>
    <t>Rainfall</t>
  </si>
  <si>
    <t>CN</t>
  </si>
  <si>
    <t>Unpaved</t>
  </si>
  <si>
    <t>Paved</t>
  </si>
  <si>
    <t>Runoff from paved or unpaved:</t>
  </si>
  <si>
    <t>120 day periods</t>
  </si>
  <si>
    <t>Nov-Feb</t>
  </si>
  <si>
    <t>Dec-Mar</t>
  </si>
  <si>
    <t>Oct-Jan</t>
  </si>
  <si>
    <t>Jan-Apr</t>
  </si>
  <si>
    <t>Feb-May</t>
  </si>
  <si>
    <t>Mar-Jun</t>
  </si>
  <si>
    <t>Apr-Jul</t>
  </si>
  <si>
    <t>May-Aug</t>
  </si>
  <si>
    <t>Jun-Sep</t>
  </si>
  <si>
    <t>Jul-Oct</t>
  </si>
  <si>
    <t>Aug-Nov</t>
  </si>
  <si>
    <t>Sep-Dec</t>
  </si>
  <si>
    <t>Rainfall (Total)</t>
  </si>
  <si>
    <t>Runoff (Total)</t>
  </si>
  <si>
    <t>150 day periods</t>
  </si>
  <si>
    <t>180 day periods</t>
  </si>
  <si>
    <t>Oct-Feb</t>
  </si>
  <si>
    <t>Nov-Mar</t>
  </si>
  <si>
    <t>Dec-Apr</t>
  </si>
  <si>
    <t>Jan-May</t>
  </si>
  <si>
    <t>Feb-Jun</t>
  </si>
  <si>
    <t>Mar-Jul</t>
  </si>
  <si>
    <t>Apr-Aug</t>
  </si>
  <si>
    <t>May-Sep</t>
  </si>
  <si>
    <t>Jun-Oct</t>
  </si>
  <si>
    <t>Jul-Nov</t>
  </si>
  <si>
    <t>Aug-Dec</t>
  </si>
  <si>
    <t>Sep-Jan</t>
  </si>
  <si>
    <t>Aug-Jan</t>
  </si>
  <si>
    <t>Sep-Feb</t>
  </si>
  <si>
    <t>Oct-Mar</t>
  </si>
  <si>
    <t>Nov-Apr</t>
  </si>
  <si>
    <t>Dec-May</t>
  </si>
  <si>
    <t>Jan-Jun</t>
  </si>
  <si>
    <t>Feb-Jul</t>
  </si>
  <si>
    <t>Mar-Aug</t>
  </si>
  <si>
    <t>Apr-Sep</t>
  </si>
  <si>
    <t>May-Oct</t>
  </si>
  <si>
    <t>Jun-Nov</t>
  </si>
  <si>
    <t>Jul-Dec</t>
  </si>
  <si>
    <t>120 day</t>
  </si>
  <si>
    <t>150 day</t>
  </si>
  <si>
    <t>180 day</t>
  </si>
  <si>
    <t>Design for:</t>
  </si>
  <si>
    <t>Monthly Total Precipitation for PIEDMONT RSCH STN</t>
  </si>
  <si>
    <t>For each month: monthly value and monthly number of missing days</t>
  </si>
  <si>
    <t>Year</t>
  </si>
  <si>
    <t xml:space="preserve"> Jan</t>
  </si>
  <si>
    <t xml:space="preserve"> mcnt</t>
  </si>
  <si>
    <t xml:space="preserve"> Feb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</si>
  <si>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</si>
  <si>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</si>
  <si>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</si>
  <si>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</si>
  <si>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</si>
  <si>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</si>
  <si>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</si>
  <si>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</si>
  <si>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</si>
  <si>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</si>
  <si>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 xml:space="preserve"> Annual</t>
  </si>
  <si>
    <t xml:space="preserve"> M</t>
  </si>
  <si>
    <t xml:space="preserve"> -</t>
  </si>
  <si>
    <t xml:space="preserve"> T</t>
  </si>
  <si>
    <t>Mean</t>
  </si>
  <si>
    <t xml:space="preserve">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</si>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</sst>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\ &quot;in.&quot;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3" fillId="0" borderId="4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/>
    <xf numFmtId="164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ainfall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selection activeCell="N25" sqref="N25"/>
    </sheetView>
  </sheetViews>
  <sheetFormatPr defaultRowHeight="14.25" x14ac:dyDescent="0.2"/>
  <cols>
    <col min="1" max="1" width="12.85546875" style="1" customWidth="1"/>
    <col min="2" max="3" width="16.85546875" style="2" customWidth="1"/>
    <col min="4" max="7" width="9.140625" style="1" hidden="1" customWidth="1"/>
    <col min="8" max="8" width="9.140625" style="1"/>
    <col min="9" max="9" width="12.85546875" style="1" customWidth="1"/>
    <col min="10" max="11" width="16.85546875" style="1" customWidth="1"/>
    <col min="12" max="16384" width="9.140625" style="1"/>
  </cols>
  <sheetData>
    <row r="1" spans="1:11" ht="31.5" customHeight="1" thickBot="1" x14ac:dyDescent="0.3">
      <c r="A1" s="5" t="s">
        <v>0</v>
      </c>
      <c r="B1" s="4" t="s">
        <v>1</v>
      </c>
      <c r="C1" s="3" t="s">
        <v>2</v>
      </c>
      <c r="I1" s="23" t="s">
        <v>21</v>
      </c>
      <c r="J1" s="4" t="s">
        <v>34</v>
      </c>
      <c r="K1" s="3" t="s">
        <v>35</v>
      </c>
    </row>
    <row r="2" spans="1:11" x14ac:dyDescent="0.2">
      <c r="A2" s="6" t="s">
        <v>3</v>
      </c>
      <c r="B2" s="19">
        <v>2.68</v>
      </c>
      <c r="C2" s="10">
        <f>IF(F2=0,"ERROR",IF($C$15="None",0,(ABS(E2-G2))/(ABS(D2-F2))*IF(B2&gt;D2,B2-D2,B2-F2)+IF(B2&gt;D2,E2,G2)))</f>
        <v>2.1364000000000001</v>
      </c>
      <c r="D2" s="18">
        <f>MROUND(B2,0.5)</f>
        <v>2.5</v>
      </c>
      <c r="E2" s="1">
        <f>VLOOKUP(D2,'Table2-2'!$A$5:$C$26,IF(Summary!$C$15="Paved",3,2),FALSE)</f>
        <v>1.96</v>
      </c>
      <c r="F2" s="1">
        <f>IF(AND(D2&gt;=2,D2&lt;=5),IF(D2&gt;B2,D2-0.5,D2+0.5),0)</f>
        <v>3</v>
      </c>
      <c r="G2" s="1">
        <f>VLOOKUP(F2,'Table2-2'!$A$5:$C$26,IF(Summary!$C$15="Paved",3,2),FALSE)</f>
        <v>2.4500000000000002</v>
      </c>
      <c r="I2" s="24" t="s">
        <v>24</v>
      </c>
      <c r="J2" s="9">
        <f>B11+B12+B13+B2</f>
        <v>10.76</v>
      </c>
      <c r="K2" s="10">
        <f>C11+C12+C13+C2</f>
        <v>8.5847999999999995</v>
      </c>
    </row>
    <row r="3" spans="1:11" x14ac:dyDescent="0.2">
      <c r="A3" s="7" t="s">
        <v>4</v>
      </c>
      <c r="B3" s="20">
        <v>2.21</v>
      </c>
      <c r="C3" s="12">
        <f t="shared" ref="C3:C13" si="0">IF(F3=0,"ERROR",IF($C$15="None",0,(ABS(E3-G3))/(ABS(D3-F3))*IF(B3&gt;D3,B3-D3,B3-F3)+IF(B3&gt;D3,E3,G3)))</f>
        <v>1.6816</v>
      </c>
      <c r="D3" s="18">
        <f t="shared" ref="D3:D13" si="1">MROUND(B3,0.5)</f>
        <v>2</v>
      </c>
      <c r="E3" s="1">
        <f>VLOOKUP(D3,'Table2-2'!$A$5:$C$26,IF(Summary!$C$15="Paved",3,2),FALSE)</f>
        <v>1.48</v>
      </c>
      <c r="F3" s="1">
        <f t="shared" ref="F3:F13" si="2">IF(AND(D3&gt;=2,D3&lt;=5),IF(D3&gt;B3,D3-0.5,D3+0.5),0)</f>
        <v>2.5</v>
      </c>
      <c r="G3" s="1">
        <f>VLOOKUP(F3,'Table2-2'!$A$5:$C$26,IF(Summary!$C$15="Paved",3,2),FALSE)</f>
        <v>1.96</v>
      </c>
      <c r="I3" s="25" t="s">
        <v>22</v>
      </c>
      <c r="J3" s="11">
        <f>+B12+B13+B2+B3</f>
        <v>10.039999999999999</v>
      </c>
      <c r="K3" s="12">
        <f>+C12+C13+C2+C3</f>
        <v>7.8849999999999998</v>
      </c>
    </row>
    <row r="4" spans="1:11" x14ac:dyDescent="0.2">
      <c r="A4" s="7" t="s">
        <v>5</v>
      </c>
      <c r="B4" s="20">
        <v>3.12</v>
      </c>
      <c r="C4" s="12">
        <f t="shared" si="0"/>
        <v>2.5676000000000001</v>
      </c>
      <c r="D4" s="18">
        <f t="shared" si="1"/>
        <v>3</v>
      </c>
      <c r="E4" s="1">
        <f>VLOOKUP(D4,'Table2-2'!$A$5:$C$26,IF(Summary!$C$15="Paved",3,2),FALSE)</f>
        <v>2.4500000000000002</v>
      </c>
      <c r="F4" s="1">
        <f t="shared" si="2"/>
        <v>3.5</v>
      </c>
      <c r="G4" s="1">
        <f>VLOOKUP(F4,'Table2-2'!$A$5:$C$26,IF(Summary!$C$15="Paved",3,2),FALSE)</f>
        <v>2.94</v>
      </c>
      <c r="I4" s="25" t="s">
        <v>23</v>
      </c>
      <c r="J4" s="11">
        <f>+B13+B2+B3+B4</f>
        <v>10.6</v>
      </c>
      <c r="K4" s="12">
        <f>+C13+C2+C3+C4</f>
        <v>8.4337999999999997</v>
      </c>
    </row>
    <row r="5" spans="1:11" x14ac:dyDescent="0.2">
      <c r="A5" s="7" t="s">
        <v>6</v>
      </c>
      <c r="B5" s="20">
        <v>2.97</v>
      </c>
      <c r="C5" s="12">
        <f t="shared" si="0"/>
        <v>2.4206000000000003</v>
      </c>
      <c r="D5" s="18">
        <f t="shared" si="1"/>
        <v>3</v>
      </c>
      <c r="E5" s="1">
        <f>VLOOKUP(D5,'Table2-2'!$A$5:$C$26,IF(Summary!$C$15="Paved",3,2),FALSE)</f>
        <v>2.4500000000000002</v>
      </c>
      <c r="F5" s="1">
        <f t="shared" si="2"/>
        <v>2.5</v>
      </c>
      <c r="G5" s="1">
        <f>VLOOKUP(F5,'Table2-2'!$A$5:$C$26,IF(Summary!$C$15="Paved",3,2),FALSE)</f>
        <v>1.96</v>
      </c>
      <c r="I5" s="25" t="s">
        <v>25</v>
      </c>
      <c r="J5" s="11">
        <f>SUM(B2:B5)</f>
        <v>10.980000000000002</v>
      </c>
      <c r="K5" s="12">
        <f>SUM(C2:C5)</f>
        <v>8.8062000000000005</v>
      </c>
    </row>
    <row r="6" spans="1:11" x14ac:dyDescent="0.2">
      <c r="A6" s="7" t="s">
        <v>7</v>
      </c>
      <c r="B6" s="20">
        <v>3.41</v>
      </c>
      <c r="C6" s="12">
        <f t="shared" si="0"/>
        <v>2.8517999999999999</v>
      </c>
      <c r="D6" s="18">
        <f t="shared" si="1"/>
        <v>3.5</v>
      </c>
      <c r="E6" s="1">
        <f>VLOOKUP(D6,'Table2-2'!$A$5:$C$26,IF(Summary!$C$15="Paved",3,2),FALSE)</f>
        <v>2.94</v>
      </c>
      <c r="F6" s="1">
        <f t="shared" si="2"/>
        <v>3</v>
      </c>
      <c r="G6" s="1">
        <f>VLOOKUP(F6,'Table2-2'!$A$5:$C$26,IF(Summary!$C$15="Paved",3,2),FALSE)</f>
        <v>2.4500000000000002</v>
      </c>
      <c r="I6" s="25" t="s">
        <v>26</v>
      </c>
      <c r="J6" s="11">
        <f t="shared" ref="J6:K13" si="3">SUM(B3:B6)</f>
        <v>11.71</v>
      </c>
      <c r="K6" s="12">
        <f t="shared" si="3"/>
        <v>9.5215999999999994</v>
      </c>
    </row>
    <row r="7" spans="1:11" x14ac:dyDescent="0.2">
      <c r="A7" s="7" t="s">
        <v>8</v>
      </c>
      <c r="B7" s="20">
        <v>3.68</v>
      </c>
      <c r="C7" s="12">
        <f t="shared" si="0"/>
        <v>3.1164000000000001</v>
      </c>
      <c r="D7" s="18">
        <f t="shared" si="1"/>
        <v>3.5</v>
      </c>
      <c r="E7" s="1">
        <f>VLOOKUP(D7,'Table2-2'!$A$5:$C$26,IF(Summary!$C$15="Paved",3,2),FALSE)</f>
        <v>2.94</v>
      </c>
      <c r="F7" s="1">
        <f t="shared" si="2"/>
        <v>4</v>
      </c>
      <c r="G7" s="1">
        <f>VLOOKUP(F7,'Table2-2'!$A$5:$C$26,IF(Summary!$C$15="Paved",3,2),FALSE)</f>
        <v>3.43</v>
      </c>
      <c r="I7" s="25" t="s">
        <v>27</v>
      </c>
      <c r="J7" s="11">
        <f t="shared" si="3"/>
        <v>13.18</v>
      </c>
      <c r="K7" s="12">
        <f t="shared" si="3"/>
        <v>10.9564</v>
      </c>
    </row>
    <row r="8" spans="1:11" x14ac:dyDescent="0.2">
      <c r="A8" s="7" t="s">
        <v>9</v>
      </c>
      <c r="B8" s="20">
        <v>3.97</v>
      </c>
      <c r="C8" s="12">
        <f t="shared" si="0"/>
        <v>3.4006000000000003</v>
      </c>
      <c r="D8" s="18">
        <f t="shared" si="1"/>
        <v>4</v>
      </c>
      <c r="E8" s="1">
        <f>VLOOKUP(D8,'Table2-2'!$A$5:$C$26,IF(Summary!$C$15="Paved",3,2),FALSE)</f>
        <v>3.43</v>
      </c>
      <c r="F8" s="1">
        <f t="shared" si="2"/>
        <v>3.5</v>
      </c>
      <c r="G8" s="1">
        <f>VLOOKUP(F8,'Table2-2'!$A$5:$C$26,IF(Summary!$C$15="Paved",3,2),FALSE)</f>
        <v>2.94</v>
      </c>
      <c r="I8" s="25" t="s">
        <v>28</v>
      </c>
      <c r="J8" s="11">
        <f t="shared" si="3"/>
        <v>14.030000000000001</v>
      </c>
      <c r="K8" s="12">
        <f t="shared" si="3"/>
        <v>11.789400000000001</v>
      </c>
    </row>
    <row r="9" spans="1:11" x14ac:dyDescent="0.2">
      <c r="A9" s="7" t="s">
        <v>10</v>
      </c>
      <c r="B9" s="20">
        <v>3.66</v>
      </c>
      <c r="C9" s="12">
        <f t="shared" si="0"/>
        <v>3.0968</v>
      </c>
      <c r="D9" s="18">
        <f t="shared" si="1"/>
        <v>3.5</v>
      </c>
      <c r="E9" s="1">
        <f>VLOOKUP(D9,'Table2-2'!$A$5:$C$26,IF(Summary!$C$15="Paved",3,2),FALSE)</f>
        <v>2.94</v>
      </c>
      <c r="F9" s="1">
        <f t="shared" si="2"/>
        <v>4</v>
      </c>
      <c r="G9" s="1">
        <f>VLOOKUP(F9,'Table2-2'!$A$5:$C$26,IF(Summary!$C$15="Paved",3,2),FALSE)</f>
        <v>3.43</v>
      </c>
      <c r="I9" s="25" t="s">
        <v>29</v>
      </c>
      <c r="J9" s="11">
        <f t="shared" si="3"/>
        <v>14.72</v>
      </c>
      <c r="K9" s="12">
        <f t="shared" si="3"/>
        <v>12.4656</v>
      </c>
    </row>
    <row r="10" spans="1:11" x14ac:dyDescent="0.2">
      <c r="A10" s="7" t="s">
        <v>11</v>
      </c>
      <c r="B10" s="20">
        <v>3.48</v>
      </c>
      <c r="C10" s="12">
        <f t="shared" si="0"/>
        <v>2.9203999999999999</v>
      </c>
      <c r="D10" s="18">
        <f t="shared" si="1"/>
        <v>3.5</v>
      </c>
      <c r="E10" s="1">
        <f>VLOOKUP(D10,'Table2-2'!$A$5:$C$26,IF(Summary!$C$15="Paved",3,2),FALSE)</f>
        <v>2.94</v>
      </c>
      <c r="F10" s="1">
        <f t="shared" si="2"/>
        <v>3</v>
      </c>
      <c r="G10" s="1">
        <f>VLOOKUP(F10,'Table2-2'!$A$5:$C$26,IF(Summary!$C$15="Paved",3,2),FALSE)</f>
        <v>2.4500000000000002</v>
      </c>
      <c r="I10" s="25" t="s">
        <v>30</v>
      </c>
      <c r="J10" s="11">
        <f t="shared" si="3"/>
        <v>14.790000000000001</v>
      </c>
      <c r="K10" s="12">
        <f t="shared" si="3"/>
        <v>12.534200000000002</v>
      </c>
    </row>
    <row r="11" spans="1:11" x14ac:dyDescent="0.2">
      <c r="A11" s="7" t="s">
        <v>12</v>
      </c>
      <c r="B11" s="20">
        <v>2.93</v>
      </c>
      <c r="C11" s="12">
        <f t="shared" si="0"/>
        <v>2.3814000000000002</v>
      </c>
      <c r="D11" s="18">
        <f t="shared" si="1"/>
        <v>3</v>
      </c>
      <c r="E11" s="1">
        <f>VLOOKUP(D11,'Table2-2'!$A$5:$C$26,IF(Summary!$C$15="Paved",3,2),FALSE)</f>
        <v>2.4500000000000002</v>
      </c>
      <c r="F11" s="1">
        <f t="shared" si="2"/>
        <v>2.5</v>
      </c>
      <c r="G11" s="1">
        <f>VLOOKUP(F11,'Table2-2'!$A$5:$C$26,IF(Summary!$C$15="Paved",3,2),FALSE)</f>
        <v>1.96</v>
      </c>
      <c r="I11" s="25" t="s">
        <v>31</v>
      </c>
      <c r="J11" s="11">
        <f t="shared" si="3"/>
        <v>14.040000000000001</v>
      </c>
      <c r="K11" s="12">
        <f t="shared" si="3"/>
        <v>11.799199999999999</v>
      </c>
    </row>
    <row r="12" spans="1:11" x14ac:dyDescent="0.2">
      <c r="A12" s="7" t="s">
        <v>13</v>
      </c>
      <c r="B12" s="20">
        <v>2.56</v>
      </c>
      <c r="C12" s="12">
        <f t="shared" si="0"/>
        <v>2.0188000000000001</v>
      </c>
      <c r="D12" s="18">
        <f t="shared" si="1"/>
        <v>2.5</v>
      </c>
      <c r="E12" s="1">
        <f>VLOOKUP(D12,'Table2-2'!$A$5:$C$26,IF(Summary!$C$15="Paved",3,2),FALSE)</f>
        <v>1.96</v>
      </c>
      <c r="F12" s="1">
        <f t="shared" si="2"/>
        <v>3</v>
      </c>
      <c r="G12" s="1">
        <f>VLOOKUP(F12,'Table2-2'!$A$5:$C$26,IF(Summary!$C$15="Paved",3,2),FALSE)</f>
        <v>2.4500000000000002</v>
      </c>
      <c r="I12" s="25" t="s">
        <v>32</v>
      </c>
      <c r="J12" s="11">
        <f t="shared" si="3"/>
        <v>12.63</v>
      </c>
      <c r="K12" s="12">
        <f t="shared" si="3"/>
        <v>10.417400000000001</v>
      </c>
    </row>
    <row r="13" spans="1:11" ht="15" thickBot="1" x14ac:dyDescent="0.25">
      <c r="A13" s="8" t="s">
        <v>14</v>
      </c>
      <c r="B13" s="21">
        <v>2.59</v>
      </c>
      <c r="C13" s="14">
        <f t="shared" si="0"/>
        <v>2.0482</v>
      </c>
      <c r="D13" s="18">
        <f t="shared" si="1"/>
        <v>2.5</v>
      </c>
      <c r="E13" s="1">
        <f>VLOOKUP(D13,'Table2-2'!$A$5:$C$26,IF(Summary!$C$15="Paved",3,2),FALSE)</f>
        <v>1.96</v>
      </c>
      <c r="F13" s="1">
        <f t="shared" si="2"/>
        <v>3</v>
      </c>
      <c r="G13" s="1">
        <f>VLOOKUP(F13,'Table2-2'!$A$5:$C$26,IF(Summary!$C$15="Paved",3,2),FALSE)</f>
        <v>2.4500000000000002</v>
      </c>
      <c r="I13" s="26" t="s">
        <v>33</v>
      </c>
      <c r="J13" s="13">
        <f t="shared" si="3"/>
        <v>11.56</v>
      </c>
      <c r="K13" s="14">
        <f t="shared" si="3"/>
        <v>9.3688000000000002</v>
      </c>
    </row>
    <row r="14" spans="1:11" ht="15" thickBot="1" x14ac:dyDescent="0.25"/>
    <row r="15" spans="1:11" ht="15" thickBot="1" x14ac:dyDescent="0.25">
      <c r="A15" s="1" t="s">
        <v>20</v>
      </c>
      <c r="C15" s="22" t="s">
        <v>19</v>
      </c>
    </row>
    <row r="16" spans="1:11" ht="15" thickBot="1" x14ac:dyDescent="0.25"/>
    <row r="17" spans="1:11" ht="30.75" thickBot="1" x14ac:dyDescent="0.3">
      <c r="A17" s="23" t="s">
        <v>36</v>
      </c>
      <c r="B17" s="4" t="s">
        <v>34</v>
      </c>
      <c r="C17" s="3" t="s">
        <v>35</v>
      </c>
      <c r="I17" s="23" t="s">
        <v>37</v>
      </c>
      <c r="J17" s="4" t="s">
        <v>34</v>
      </c>
      <c r="K17" s="3" t="s">
        <v>35</v>
      </c>
    </row>
    <row r="18" spans="1:11" x14ac:dyDescent="0.2">
      <c r="A18" s="24" t="s">
        <v>49</v>
      </c>
      <c r="B18" s="9">
        <f>+B10+B11+B12+B13+B2</f>
        <v>14.24</v>
      </c>
      <c r="C18" s="10">
        <f>+C10+C11+C12+C13+C2</f>
        <v>11.5052</v>
      </c>
      <c r="I18" s="24" t="s">
        <v>50</v>
      </c>
      <c r="J18" s="9">
        <f>+B9+B10+B11+B12+B13+B2</f>
        <v>17.900000000000002</v>
      </c>
      <c r="K18" s="10">
        <f>+C9+C10+C11+C12+C13+C2</f>
        <v>14.602</v>
      </c>
    </row>
    <row r="19" spans="1:11" x14ac:dyDescent="0.2">
      <c r="A19" s="25" t="s">
        <v>38</v>
      </c>
      <c r="B19" s="11">
        <f>+B11+B12+B13+B2+B3</f>
        <v>12.969999999999999</v>
      </c>
      <c r="C19" s="12">
        <f>+C11+C12+C13+C2+C3</f>
        <v>10.266399999999999</v>
      </c>
      <c r="I19" s="25" t="s">
        <v>51</v>
      </c>
      <c r="J19" s="11">
        <f>+B10+B11+B12+B13+B2+B3</f>
        <v>16.45</v>
      </c>
      <c r="K19" s="12">
        <f>+C10+C11+C12+C13+C2+C3</f>
        <v>13.1868</v>
      </c>
    </row>
    <row r="20" spans="1:11" x14ac:dyDescent="0.2">
      <c r="A20" s="25" t="s">
        <v>39</v>
      </c>
      <c r="B20" s="11">
        <f>+B12+B13+B2+B3+B4</f>
        <v>13.16</v>
      </c>
      <c r="C20" s="12">
        <f>+C12+C13+C2+C3+C4</f>
        <v>10.4526</v>
      </c>
      <c r="I20" s="25" t="s">
        <v>52</v>
      </c>
      <c r="J20" s="11">
        <f>+B11+B12+B13+B2+B3+B4</f>
        <v>16.09</v>
      </c>
      <c r="K20" s="12">
        <f>+C11+C12+C13+C2+C3+C4</f>
        <v>12.834</v>
      </c>
    </row>
    <row r="21" spans="1:11" x14ac:dyDescent="0.2">
      <c r="A21" s="25" t="s">
        <v>40</v>
      </c>
      <c r="B21" s="11">
        <f>+B13+B2+B3+B4+B5</f>
        <v>13.57</v>
      </c>
      <c r="C21" s="12">
        <f>+C13+C2+C3+C4+C5</f>
        <v>10.8544</v>
      </c>
      <c r="I21" s="25" t="s">
        <v>53</v>
      </c>
      <c r="J21" s="11">
        <f>+B12+B13+B2+B3+B4+B5</f>
        <v>16.13</v>
      </c>
      <c r="K21" s="12">
        <f>+C12+C13+C2+C3+C4+C5</f>
        <v>12.873200000000001</v>
      </c>
    </row>
    <row r="22" spans="1:11" x14ac:dyDescent="0.2">
      <c r="A22" s="25" t="s">
        <v>41</v>
      </c>
      <c r="B22" s="11">
        <f>SUM(B2:B6)</f>
        <v>14.390000000000002</v>
      </c>
      <c r="C22" s="12">
        <f>SUM(C2:C6)</f>
        <v>11.658000000000001</v>
      </c>
      <c r="I22" s="25" t="s">
        <v>54</v>
      </c>
      <c r="J22" s="11">
        <f>+B13+B2+B3+B4+B5+B6</f>
        <v>16.98</v>
      </c>
      <c r="K22" s="12">
        <f>+C13+C2+C3+C4+C5+C6</f>
        <v>13.706199999999999</v>
      </c>
    </row>
    <row r="23" spans="1:11" x14ac:dyDescent="0.2">
      <c r="A23" s="25" t="s">
        <v>42</v>
      </c>
      <c r="B23" s="11">
        <f t="shared" ref="B23:C29" si="4">SUM(B3:B7)</f>
        <v>15.39</v>
      </c>
      <c r="C23" s="12">
        <f t="shared" si="4"/>
        <v>12.638</v>
      </c>
      <c r="I23" s="25" t="s">
        <v>55</v>
      </c>
      <c r="J23" s="11">
        <f>SUM(B2:B7)</f>
        <v>18.070000000000004</v>
      </c>
      <c r="K23" s="12">
        <f>SUM(C2:C7)</f>
        <v>14.774400000000002</v>
      </c>
    </row>
    <row r="24" spans="1:11" x14ac:dyDescent="0.2">
      <c r="A24" s="25" t="s">
        <v>43</v>
      </c>
      <c r="B24" s="11">
        <f t="shared" si="4"/>
        <v>17.149999999999999</v>
      </c>
      <c r="C24" s="12">
        <f t="shared" si="4"/>
        <v>14.357000000000001</v>
      </c>
      <c r="I24" s="25" t="s">
        <v>56</v>
      </c>
      <c r="J24" s="11">
        <f t="shared" ref="J24:K29" si="5">SUM(B3:B8)</f>
        <v>19.36</v>
      </c>
      <c r="K24" s="12">
        <f t="shared" si="5"/>
        <v>16.038599999999999</v>
      </c>
    </row>
    <row r="25" spans="1:11" x14ac:dyDescent="0.2">
      <c r="A25" s="25" t="s">
        <v>44</v>
      </c>
      <c r="B25" s="11">
        <f t="shared" si="4"/>
        <v>17.690000000000001</v>
      </c>
      <c r="C25" s="12">
        <f t="shared" si="4"/>
        <v>14.886200000000001</v>
      </c>
      <c r="I25" s="25" t="s">
        <v>57</v>
      </c>
      <c r="J25" s="11">
        <f t="shared" si="5"/>
        <v>20.81</v>
      </c>
      <c r="K25" s="12">
        <f t="shared" si="5"/>
        <v>17.453800000000001</v>
      </c>
    </row>
    <row r="26" spans="1:11" x14ac:dyDescent="0.2">
      <c r="A26" s="25" t="s">
        <v>45</v>
      </c>
      <c r="B26" s="11">
        <f t="shared" si="4"/>
        <v>18.2</v>
      </c>
      <c r="C26" s="12">
        <f t="shared" si="4"/>
        <v>15.385999999999999</v>
      </c>
      <c r="I26" s="25" t="s">
        <v>58</v>
      </c>
      <c r="J26" s="11">
        <f t="shared" si="5"/>
        <v>21.17</v>
      </c>
      <c r="K26" s="12">
        <f t="shared" si="5"/>
        <v>17.8066</v>
      </c>
    </row>
    <row r="27" spans="1:11" x14ac:dyDescent="0.2">
      <c r="A27" s="25" t="s">
        <v>46</v>
      </c>
      <c r="B27" s="11">
        <f t="shared" si="4"/>
        <v>17.720000000000002</v>
      </c>
      <c r="C27" s="12">
        <f t="shared" si="4"/>
        <v>14.915600000000001</v>
      </c>
      <c r="I27" s="25" t="s">
        <v>59</v>
      </c>
      <c r="J27" s="11">
        <f t="shared" si="5"/>
        <v>21.13</v>
      </c>
      <c r="K27" s="12">
        <f t="shared" si="5"/>
        <v>17.767399999999999</v>
      </c>
    </row>
    <row r="28" spans="1:11" x14ac:dyDescent="0.2">
      <c r="A28" s="25" t="s">
        <v>47</v>
      </c>
      <c r="B28" s="11">
        <f t="shared" si="4"/>
        <v>16.600000000000001</v>
      </c>
      <c r="C28" s="12">
        <f t="shared" si="4"/>
        <v>13.818</v>
      </c>
      <c r="I28" s="25" t="s">
        <v>60</v>
      </c>
      <c r="J28" s="11">
        <f t="shared" si="5"/>
        <v>20.28</v>
      </c>
      <c r="K28" s="12">
        <f t="shared" si="5"/>
        <v>16.9344</v>
      </c>
    </row>
    <row r="29" spans="1:11" ht="15" thickBot="1" x14ac:dyDescent="0.25">
      <c r="A29" s="26" t="s">
        <v>48</v>
      </c>
      <c r="B29" s="13">
        <f t="shared" si="4"/>
        <v>15.22</v>
      </c>
      <c r="C29" s="14">
        <f t="shared" si="4"/>
        <v>12.4656</v>
      </c>
      <c r="I29" s="26" t="s">
        <v>61</v>
      </c>
      <c r="J29" s="13">
        <f t="shared" si="5"/>
        <v>19.190000000000001</v>
      </c>
      <c r="K29" s="14">
        <f t="shared" si="5"/>
        <v>15.866199999999999</v>
      </c>
    </row>
    <row r="30" spans="1:11" ht="15" thickBot="1" x14ac:dyDescent="0.25"/>
    <row r="31" spans="1:11" ht="15.75" thickBot="1" x14ac:dyDescent="0.3">
      <c r="A31" s="30" t="s">
        <v>65</v>
      </c>
      <c r="B31" s="29" t="s">
        <v>34</v>
      </c>
      <c r="C31" s="28" t="s">
        <v>35</v>
      </c>
    </row>
    <row r="32" spans="1:11" x14ac:dyDescent="0.2">
      <c r="A32" s="6" t="s">
        <v>62</v>
      </c>
      <c r="B32" s="9">
        <f>MAX(J2:J13)</f>
        <v>14.790000000000001</v>
      </c>
      <c r="C32" s="10">
        <f>VLOOKUP(B32,J2:K13,2,FALSE)</f>
        <v>12.534200000000002</v>
      </c>
    </row>
    <row r="33" spans="1:3" x14ac:dyDescent="0.2">
      <c r="A33" s="7" t="s">
        <v>63</v>
      </c>
      <c r="B33" s="11">
        <f>MAX(B18:B29)</f>
        <v>18.2</v>
      </c>
      <c r="C33" s="12">
        <f>VLOOKUP(B33,B18:C29,2,FALSE)</f>
        <v>15.385999999999999</v>
      </c>
    </row>
    <row r="34" spans="1:3" ht="15" thickBot="1" x14ac:dyDescent="0.25">
      <c r="A34" s="8" t="s">
        <v>64</v>
      </c>
      <c r="B34" s="13">
        <f>MAX(J18:J29)</f>
        <v>21.17</v>
      </c>
      <c r="C34" s="14">
        <f>VLOOKUP(B34,J18:K29,2,FALSE)</f>
        <v>17.8066</v>
      </c>
    </row>
  </sheetData>
  <conditionalFormatting sqref="B18:B29">
    <cfRule type="cellIs" dxfId="5" priority="6" operator="equal">
      <formula>$B$33</formula>
    </cfRule>
  </conditionalFormatting>
  <conditionalFormatting sqref="C18:C29">
    <cfRule type="cellIs" dxfId="4" priority="5" operator="equal">
      <formula>$C$33</formula>
    </cfRule>
  </conditionalFormatting>
  <conditionalFormatting sqref="J2:J13">
    <cfRule type="cellIs" dxfId="3" priority="4" operator="equal">
      <formula>$B$32</formula>
    </cfRule>
  </conditionalFormatting>
  <conditionalFormatting sqref="J18:J29">
    <cfRule type="cellIs" dxfId="2" priority="3" operator="equal">
      <formula>$B$34</formula>
    </cfRule>
  </conditionalFormatting>
  <conditionalFormatting sqref="K2:K13">
    <cfRule type="cellIs" dxfId="1" priority="2" operator="equal">
      <formula>$C$32</formula>
    </cfRule>
  </conditionalFormatting>
  <conditionalFormatting sqref="K18:K29">
    <cfRule type="cellIs" dxfId="0" priority="1" operator="equal">
      <formula>$C$34</formula>
    </cfRule>
  </conditionalFormatting>
  <dataValidations count="1">
    <dataValidation type="list" allowBlank="1" showInputMessage="1" showErrorMessage="1" sqref="C15">
      <formula1>"Paved,Unpaved,None"</formula1>
    </dataValidation>
  </dataValidations>
  <pageMargins left="0.7" right="0.7" top="0.75" bottom="0.75" header="0.3" footer="0.3"/>
  <pageSetup scale="8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opLeftCell="A55" workbookViewId="0">
      <selection activeCell="G70" sqref="G70"/>
    </sheetView>
  </sheetViews>
  <sheetFormatPr defaultRowHeight="15" x14ac:dyDescent="0.25"/>
  <sheetData>
    <row r="1" spans="1:26" x14ac:dyDescent="0.25">
      <c r="A1" t="s">
        <v>66</v>
      </c>
    </row>
    <row r="2" spans="1:26" x14ac:dyDescent="0.25">
      <c r="A2" t="s">
        <v>67</v>
      </c>
    </row>
    <row r="4" spans="1:26" x14ac:dyDescent="0.25">
      <c r="A4" t="s">
        <v>68</v>
      </c>
      <c r="B4" t="s">
        <v>69</v>
      </c>
      <c r="C4" t="s">
        <v>70</v>
      </c>
      <c r="D4" t="s">
        <v>71</v>
      </c>
      <c r="E4" t="s">
        <v>70</v>
      </c>
      <c r="F4" t="s">
        <v>72</v>
      </c>
      <c r="G4" t="s">
        <v>70</v>
      </c>
      <c r="H4" t="s">
        <v>73</v>
      </c>
      <c r="I4" t="s">
        <v>70</v>
      </c>
      <c r="J4" t="s">
        <v>74</v>
      </c>
      <c r="K4" t="s">
        <v>70</v>
      </c>
      <c r="L4" t="s">
        <v>75</v>
      </c>
      <c r="M4" t="s">
        <v>70</v>
      </c>
      <c r="N4" t="s">
        <v>76</v>
      </c>
      <c r="O4" t="s">
        <v>70</v>
      </c>
      <c r="P4" t="s">
        <v>77</v>
      </c>
      <c r="Q4" t="s">
        <v>70</v>
      </c>
      <c r="R4" t="s">
        <v>78</v>
      </c>
      <c r="S4" t="s">
        <v>70</v>
      </c>
      <c r="T4" t="s">
        <v>79</v>
      </c>
      <c r="U4" t="s">
        <v>70</v>
      </c>
      <c r="V4" t="s">
        <v>80</v>
      </c>
      <c r="W4" t="s">
        <v>70</v>
      </c>
      <c r="X4" t="s">
        <v>81</v>
      </c>
      <c r="Y4" t="s">
        <v>70</v>
      </c>
      <c r="Z4" t="s">
        <v>82</v>
      </c>
    </row>
    <row r="5" spans="1:26" x14ac:dyDescent="0.25">
      <c r="A5">
        <v>1946</v>
      </c>
      <c r="B5" t="s">
        <v>83</v>
      </c>
      <c r="C5" t="s">
        <v>84</v>
      </c>
      <c r="D5" t="s">
        <v>83</v>
      </c>
      <c r="E5" t="s">
        <v>84</v>
      </c>
      <c r="F5" t="s">
        <v>83</v>
      </c>
      <c r="G5" t="s">
        <v>84</v>
      </c>
      <c r="H5" t="s">
        <v>83</v>
      </c>
      <c r="I5" t="s">
        <v>84</v>
      </c>
      <c r="J5" t="s">
        <v>83</v>
      </c>
      <c r="K5" t="s">
        <v>84</v>
      </c>
      <c r="L5" t="s">
        <v>83</v>
      </c>
      <c r="M5" t="s">
        <v>84</v>
      </c>
      <c r="N5" t="s">
        <v>83</v>
      </c>
      <c r="O5" t="s">
        <v>84</v>
      </c>
      <c r="P5" t="s">
        <v>83</v>
      </c>
      <c r="Q5" t="s">
        <v>84</v>
      </c>
      <c r="R5" t="s">
        <v>83</v>
      </c>
      <c r="S5" t="s">
        <v>84</v>
      </c>
      <c r="T5" t="s">
        <v>83</v>
      </c>
      <c r="U5" t="s">
        <v>84</v>
      </c>
      <c r="V5">
        <v>1.19</v>
      </c>
      <c r="W5">
        <v>0</v>
      </c>
      <c r="X5">
        <v>5.92</v>
      </c>
      <c r="Y5">
        <v>2</v>
      </c>
      <c r="Z5" t="s">
        <v>83</v>
      </c>
    </row>
    <row r="6" spans="1:26" x14ac:dyDescent="0.25">
      <c r="A6">
        <v>1947</v>
      </c>
      <c r="B6" t="s">
        <v>83</v>
      </c>
      <c r="C6">
        <v>17</v>
      </c>
      <c r="D6">
        <v>1.3</v>
      </c>
      <c r="E6">
        <v>0</v>
      </c>
      <c r="F6">
        <v>1.76</v>
      </c>
      <c r="G6">
        <v>0</v>
      </c>
      <c r="H6">
        <v>2.5299999999999998</v>
      </c>
      <c r="I6">
        <v>0</v>
      </c>
      <c r="J6">
        <v>2.58</v>
      </c>
      <c r="K6">
        <v>0</v>
      </c>
      <c r="L6">
        <v>3.15</v>
      </c>
      <c r="M6">
        <v>0</v>
      </c>
      <c r="N6">
        <v>3.14</v>
      </c>
      <c r="O6">
        <v>0</v>
      </c>
      <c r="P6">
        <v>1.38</v>
      </c>
      <c r="Q6">
        <v>0</v>
      </c>
      <c r="R6">
        <v>3.11</v>
      </c>
      <c r="S6">
        <v>0</v>
      </c>
      <c r="T6">
        <v>1.1399999999999999</v>
      </c>
      <c r="U6">
        <v>0</v>
      </c>
      <c r="V6">
        <v>6.55</v>
      </c>
      <c r="W6">
        <v>0</v>
      </c>
      <c r="X6">
        <v>0.9</v>
      </c>
      <c r="Y6">
        <v>0</v>
      </c>
      <c r="Z6" t="s">
        <v>83</v>
      </c>
    </row>
    <row r="7" spans="1:26" x14ac:dyDescent="0.25">
      <c r="A7">
        <v>1948</v>
      </c>
      <c r="B7">
        <v>3.18</v>
      </c>
      <c r="C7">
        <v>1</v>
      </c>
      <c r="D7" t="s">
        <v>83</v>
      </c>
      <c r="E7">
        <v>22</v>
      </c>
      <c r="F7">
        <v>3.45</v>
      </c>
      <c r="G7">
        <v>0</v>
      </c>
      <c r="H7">
        <v>5.07</v>
      </c>
      <c r="I7">
        <v>0</v>
      </c>
      <c r="J7" t="s">
        <v>83</v>
      </c>
      <c r="K7">
        <v>15</v>
      </c>
      <c r="L7">
        <v>2.09</v>
      </c>
      <c r="M7">
        <v>0</v>
      </c>
      <c r="N7">
        <v>4.0199999999999996</v>
      </c>
      <c r="O7">
        <v>0</v>
      </c>
      <c r="P7">
        <v>7.62</v>
      </c>
      <c r="Q7">
        <v>0</v>
      </c>
      <c r="R7">
        <v>2.5099999999999998</v>
      </c>
      <c r="S7">
        <v>0</v>
      </c>
      <c r="T7">
        <v>3.98</v>
      </c>
      <c r="U7">
        <v>0</v>
      </c>
      <c r="V7">
        <v>6.52</v>
      </c>
      <c r="W7">
        <v>0</v>
      </c>
      <c r="X7">
        <v>5.58</v>
      </c>
      <c r="Y7">
        <v>0</v>
      </c>
      <c r="Z7" t="s">
        <v>83</v>
      </c>
    </row>
    <row r="8" spans="1:26" x14ac:dyDescent="0.25">
      <c r="A8">
        <v>1949</v>
      </c>
      <c r="B8">
        <v>4.82</v>
      </c>
      <c r="C8">
        <v>0</v>
      </c>
      <c r="D8">
        <v>2.14</v>
      </c>
      <c r="E8">
        <v>0</v>
      </c>
      <c r="F8">
        <v>2.77</v>
      </c>
      <c r="G8">
        <v>0</v>
      </c>
      <c r="H8">
        <v>2.92</v>
      </c>
      <c r="I8">
        <v>0</v>
      </c>
      <c r="J8">
        <v>2.6</v>
      </c>
      <c r="K8">
        <v>3</v>
      </c>
      <c r="L8">
        <v>5.18</v>
      </c>
      <c r="M8">
        <v>0</v>
      </c>
      <c r="N8">
        <v>6.93</v>
      </c>
      <c r="O8">
        <v>0</v>
      </c>
      <c r="P8">
        <v>6.26</v>
      </c>
      <c r="Q8">
        <v>0</v>
      </c>
      <c r="R8">
        <v>3.25</v>
      </c>
      <c r="S8">
        <v>0</v>
      </c>
      <c r="T8">
        <v>2.2599999999999998</v>
      </c>
      <c r="U8">
        <v>1</v>
      </c>
      <c r="V8">
        <v>0.74</v>
      </c>
      <c r="W8">
        <v>0</v>
      </c>
      <c r="X8">
        <v>2.63</v>
      </c>
      <c r="Y8">
        <v>1</v>
      </c>
      <c r="Z8">
        <v>42.5</v>
      </c>
    </row>
    <row r="9" spans="1:26" x14ac:dyDescent="0.25">
      <c r="A9">
        <v>1950</v>
      </c>
      <c r="B9">
        <v>2.2200000000000002</v>
      </c>
      <c r="C9">
        <v>1</v>
      </c>
      <c r="D9">
        <v>2.61</v>
      </c>
      <c r="E9">
        <v>0</v>
      </c>
      <c r="F9">
        <v>2.6</v>
      </c>
      <c r="G9">
        <v>0</v>
      </c>
      <c r="H9">
        <v>1.58</v>
      </c>
      <c r="I9">
        <v>0</v>
      </c>
      <c r="J9">
        <v>4.91</v>
      </c>
      <c r="K9">
        <v>0</v>
      </c>
      <c r="L9">
        <v>2.11</v>
      </c>
      <c r="M9">
        <v>0</v>
      </c>
      <c r="N9">
        <v>2.83</v>
      </c>
      <c r="O9">
        <v>0</v>
      </c>
      <c r="P9">
        <v>1.33</v>
      </c>
      <c r="Q9">
        <v>0</v>
      </c>
      <c r="R9">
        <v>6.61</v>
      </c>
      <c r="S9">
        <v>0</v>
      </c>
      <c r="T9">
        <v>2.5</v>
      </c>
      <c r="U9">
        <v>0</v>
      </c>
      <c r="V9">
        <v>1.84</v>
      </c>
      <c r="W9">
        <v>0</v>
      </c>
      <c r="X9">
        <v>3.9</v>
      </c>
      <c r="Y9">
        <v>0</v>
      </c>
      <c r="Z9">
        <v>35.04</v>
      </c>
    </row>
    <row r="10" spans="1:26" x14ac:dyDescent="0.25">
      <c r="A10">
        <v>1951</v>
      </c>
      <c r="B10">
        <v>1.1499999999999999</v>
      </c>
      <c r="C10">
        <v>0</v>
      </c>
      <c r="D10">
        <v>2.72</v>
      </c>
      <c r="E10">
        <v>0</v>
      </c>
      <c r="F10">
        <v>4.43</v>
      </c>
      <c r="G10">
        <v>0</v>
      </c>
      <c r="H10">
        <v>4.2</v>
      </c>
      <c r="I10">
        <v>0</v>
      </c>
      <c r="J10">
        <v>1.54</v>
      </c>
      <c r="K10">
        <v>0</v>
      </c>
      <c r="L10">
        <v>9.3699999999999992</v>
      </c>
      <c r="M10">
        <v>0</v>
      </c>
      <c r="N10">
        <v>2.9</v>
      </c>
      <c r="O10">
        <v>0</v>
      </c>
      <c r="P10">
        <v>5.25</v>
      </c>
      <c r="Q10">
        <v>0</v>
      </c>
      <c r="R10">
        <v>1.35</v>
      </c>
      <c r="S10">
        <v>0</v>
      </c>
      <c r="T10">
        <v>1.55</v>
      </c>
      <c r="U10">
        <v>0</v>
      </c>
      <c r="V10">
        <v>4.97</v>
      </c>
      <c r="W10">
        <v>0</v>
      </c>
      <c r="X10">
        <v>4.33</v>
      </c>
      <c r="Y10">
        <v>0</v>
      </c>
      <c r="Z10">
        <v>43.76</v>
      </c>
    </row>
    <row r="11" spans="1:26" x14ac:dyDescent="0.25">
      <c r="A11">
        <v>1952</v>
      </c>
      <c r="B11">
        <v>4.5599999999999996</v>
      </c>
      <c r="C11">
        <v>0</v>
      </c>
      <c r="D11">
        <v>2.2799999999999998</v>
      </c>
      <c r="E11">
        <v>0</v>
      </c>
      <c r="F11">
        <v>5.61</v>
      </c>
      <c r="G11">
        <v>0</v>
      </c>
      <c r="H11">
        <v>5.63</v>
      </c>
      <c r="I11">
        <v>0</v>
      </c>
      <c r="J11">
        <v>5.7</v>
      </c>
      <c r="K11">
        <v>0</v>
      </c>
      <c r="L11">
        <v>3.93</v>
      </c>
      <c r="M11">
        <v>0</v>
      </c>
      <c r="N11">
        <v>2.02</v>
      </c>
      <c r="O11">
        <v>1</v>
      </c>
      <c r="P11">
        <v>3.78</v>
      </c>
      <c r="Q11">
        <v>1</v>
      </c>
      <c r="R11">
        <v>3.09</v>
      </c>
      <c r="S11">
        <v>0</v>
      </c>
      <c r="T11">
        <v>1.1200000000000001</v>
      </c>
      <c r="U11">
        <v>0</v>
      </c>
      <c r="V11">
        <v>6.98</v>
      </c>
      <c r="W11">
        <v>0</v>
      </c>
      <c r="X11">
        <v>2.17</v>
      </c>
      <c r="Y11">
        <v>0</v>
      </c>
      <c r="Z11">
        <v>46.87</v>
      </c>
    </row>
    <row r="12" spans="1:26" x14ac:dyDescent="0.25">
      <c r="A12">
        <v>1953</v>
      </c>
      <c r="B12">
        <v>3.27</v>
      </c>
      <c r="C12">
        <v>0</v>
      </c>
      <c r="D12">
        <v>2.4</v>
      </c>
      <c r="E12">
        <v>0</v>
      </c>
      <c r="F12">
        <v>5.4</v>
      </c>
      <c r="G12">
        <v>0</v>
      </c>
      <c r="H12">
        <v>3.79</v>
      </c>
      <c r="I12">
        <v>0</v>
      </c>
      <c r="J12">
        <v>3.66</v>
      </c>
      <c r="K12">
        <v>0</v>
      </c>
      <c r="L12">
        <v>3.7</v>
      </c>
      <c r="M12">
        <v>0</v>
      </c>
      <c r="N12">
        <v>1.01</v>
      </c>
      <c r="O12">
        <v>0</v>
      </c>
      <c r="P12">
        <v>1.7</v>
      </c>
      <c r="Q12">
        <v>0</v>
      </c>
      <c r="R12">
        <v>0.62</v>
      </c>
      <c r="S12">
        <v>0</v>
      </c>
      <c r="T12">
        <v>2.5</v>
      </c>
      <c r="U12">
        <v>0</v>
      </c>
      <c r="V12">
        <v>0.65</v>
      </c>
      <c r="W12">
        <v>0</v>
      </c>
      <c r="X12">
        <v>3.78</v>
      </c>
      <c r="Y12">
        <v>0</v>
      </c>
      <c r="Z12">
        <v>32.479999999999997</v>
      </c>
    </row>
    <row r="13" spans="1:26" x14ac:dyDescent="0.25">
      <c r="A13">
        <v>1954</v>
      </c>
      <c r="B13">
        <v>1.85</v>
      </c>
      <c r="C13">
        <v>0</v>
      </c>
      <c r="D13">
        <v>1.1200000000000001</v>
      </c>
      <c r="E13">
        <v>0</v>
      </c>
      <c r="F13">
        <v>4.05</v>
      </c>
      <c r="G13">
        <v>0</v>
      </c>
      <c r="H13">
        <v>3.51</v>
      </c>
      <c r="I13">
        <v>0</v>
      </c>
      <c r="J13">
        <v>3.06</v>
      </c>
      <c r="K13">
        <v>0</v>
      </c>
      <c r="L13">
        <v>1.27</v>
      </c>
      <c r="M13">
        <v>0</v>
      </c>
      <c r="N13">
        <v>3.18</v>
      </c>
      <c r="O13">
        <v>0</v>
      </c>
      <c r="P13">
        <v>1.25</v>
      </c>
      <c r="Q13">
        <v>0</v>
      </c>
      <c r="R13">
        <v>0.79</v>
      </c>
      <c r="S13">
        <v>0</v>
      </c>
      <c r="T13">
        <v>7.18</v>
      </c>
      <c r="U13">
        <v>1</v>
      </c>
      <c r="V13">
        <v>2.35</v>
      </c>
      <c r="W13">
        <v>0</v>
      </c>
      <c r="X13">
        <v>4.5999999999999996</v>
      </c>
      <c r="Y13">
        <v>0</v>
      </c>
      <c r="Z13">
        <v>34.21</v>
      </c>
    </row>
    <row r="14" spans="1:26" x14ac:dyDescent="0.25">
      <c r="A14">
        <v>1955</v>
      </c>
      <c r="B14">
        <v>0.43</v>
      </c>
      <c r="C14">
        <v>0</v>
      </c>
      <c r="D14">
        <v>3.31</v>
      </c>
      <c r="E14">
        <v>0</v>
      </c>
      <c r="F14">
        <v>4.87</v>
      </c>
      <c r="G14">
        <v>0</v>
      </c>
      <c r="H14">
        <v>3.52</v>
      </c>
      <c r="I14">
        <v>0</v>
      </c>
      <c r="J14">
        <v>2.95</v>
      </c>
      <c r="K14">
        <v>0</v>
      </c>
      <c r="L14">
        <v>3.12</v>
      </c>
      <c r="M14">
        <v>0</v>
      </c>
      <c r="N14">
        <v>4.46</v>
      </c>
      <c r="O14">
        <v>0</v>
      </c>
      <c r="P14">
        <v>13.32</v>
      </c>
      <c r="Q14">
        <v>0</v>
      </c>
      <c r="R14">
        <v>0.9</v>
      </c>
      <c r="S14">
        <v>0</v>
      </c>
      <c r="T14">
        <v>1.86</v>
      </c>
      <c r="U14">
        <v>0</v>
      </c>
      <c r="V14">
        <v>1.65</v>
      </c>
      <c r="W14">
        <v>0</v>
      </c>
      <c r="X14">
        <v>0.28000000000000003</v>
      </c>
      <c r="Y14">
        <v>0</v>
      </c>
      <c r="Z14">
        <v>40.67</v>
      </c>
    </row>
    <row r="15" spans="1:26" x14ac:dyDescent="0.25">
      <c r="A15">
        <v>1956</v>
      </c>
      <c r="B15">
        <v>1.08</v>
      </c>
      <c r="C15">
        <v>0</v>
      </c>
      <c r="D15">
        <v>3.13</v>
      </c>
      <c r="E15">
        <v>0</v>
      </c>
      <c r="F15">
        <v>2.66</v>
      </c>
      <c r="G15">
        <v>0</v>
      </c>
      <c r="H15">
        <v>2.44</v>
      </c>
      <c r="I15">
        <v>0</v>
      </c>
      <c r="J15">
        <v>0.71</v>
      </c>
      <c r="K15">
        <v>0</v>
      </c>
      <c r="L15">
        <v>2.54</v>
      </c>
      <c r="M15">
        <v>0</v>
      </c>
      <c r="N15">
        <v>5.97</v>
      </c>
      <c r="O15">
        <v>0</v>
      </c>
      <c r="P15">
        <v>3.32</v>
      </c>
      <c r="Q15">
        <v>0</v>
      </c>
      <c r="R15">
        <v>6.43</v>
      </c>
      <c r="S15">
        <v>0</v>
      </c>
      <c r="T15">
        <v>4</v>
      </c>
      <c r="U15">
        <v>0</v>
      </c>
      <c r="V15">
        <v>2.38</v>
      </c>
      <c r="W15">
        <v>0</v>
      </c>
      <c r="X15">
        <v>1.77</v>
      </c>
      <c r="Y15">
        <v>0</v>
      </c>
      <c r="Z15">
        <v>36.43</v>
      </c>
    </row>
    <row r="16" spans="1:26" x14ac:dyDescent="0.25">
      <c r="A16">
        <v>1957</v>
      </c>
      <c r="B16">
        <v>1.93</v>
      </c>
      <c r="C16">
        <v>0</v>
      </c>
      <c r="D16">
        <v>3.51</v>
      </c>
      <c r="E16">
        <v>0</v>
      </c>
      <c r="F16">
        <v>1.92</v>
      </c>
      <c r="G16">
        <v>0</v>
      </c>
      <c r="H16">
        <v>4.1100000000000003</v>
      </c>
      <c r="I16">
        <v>0</v>
      </c>
      <c r="J16">
        <v>1.1200000000000001</v>
      </c>
      <c r="K16">
        <v>0</v>
      </c>
      <c r="L16">
        <v>4.59</v>
      </c>
      <c r="M16">
        <v>0</v>
      </c>
      <c r="N16">
        <v>1.1000000000000001</v>
      </c>
      <c r="O16">
        <v>0</v>
      </c>
      <c r="P16">
        <v>1.28</v>
      </c>
      <c r="Q16">
        <v>0</v>
      </c>
      <c r="R16">
        <v>4.57</v>
      </c>
      <c r="S16">
        <v>0</v>
      </c>
      <c r="T16">
        <v>4.8499999999999996</v>
      </c>
      <c r="U16">
        <v>0</v>
      </c>
      <c r="V16">
        <v>3.8</v>
      </c>
      <c r="W16">
        <v>0</v>
      </c>
      <c r="X16">
        <v>4.01</v>
      </c>
      <c r="Y16">
        <v>0</v>
      </c>
      <c r="Z16">
        <v>36.79</v>
      </c>
    </row>
    <row r="17" spans="1:26" x14ac:dyDescent="0.25">
      <c r="A17">
        <v>1958</v>
      </c>
      <c r="B17">
        <v>3.52</v>
      </c>
      <c r="C17">
        <v>0</v>
      </c>
      <c r="D17">
        <v>2.54</v>
      </c>
      <c r="E17">
        <v>0</v>
      </c>
      <c r="F17">
        <v>4.53</v>
      </c>
      <c r="G17">
        <v>0</v>
      </c>
      <c r="H17">
        <v>2.99</v>
      </c>
      <c r="I17">
        <v>0</v>
      </c>
      <c r="J17">
        <v>2.71</v>
      </c>
      <c r="K17">
        <v>0</v>
      </c>
      <c r="L17">
        <v>5.9</v>
      </c>
      <c r="M17">
        <v>0</v>
      </c>
      <c r="N17">
        <v>3.46</v>
      </c>
      <c r="O17">
        <v>0</v>
      </c>
      <c r="P17">
        <v>5.55</v>
      </c>
      <c r="Q17">
        <v>0</v>
      </c>
      <c r="R17">
        <v>2.4900000000000002</v>
      </c>
      <c r="S17">
        <v>0</v>
      </c>
      <c r="T17">
        <v>2.2200000000000002</v>
      </c>
      <c r="U17">
        <v>0</v>
      </c>
      <c r="V17">
        <v>2.1</v>
      </c>
      <c r="W17">
        <v>0</v>
      </c>
      <c r="X17">
        <v>2.5299999999999998</v>
      </c>
      <c r="Y17">
        <v>0</v>
      </c>
      <c r="Z17">
        <v>40.54</v>
      </c>
    </row>
    <row r="18" spans="1:26" x14ac:dyDescent="0.25">
      <c r="A18">
        <v>1959</v>
      </c>
      <c r="B18">
        <v>2.19</v>
      </c>
      <c r="C18">
        <v>0</v>
      </c>
      <c r="D18">
        <v>1.08</v>
      </c>
      <c r="E18">
        <v>0</v>
      </c>
      <c r="F18">
        <v>3.05</v>
      </c>
      <c r="G18">
        <v>0</v>
      </c>
      <c r="H18">
        <v>4.07</v>
      </c>
      <c r="I18">
        <v>0</v>
      </c>
      <c r="J18">
        <v>3.09</v>
      </c>
      <c r="K18">
        <v>0</v>
      </c>
      <c r="L18">
        <v>3.65</v>
      </c>
      <c r="M18">
        <v>0</v>
      </c>
      <c r="N18">
        <v>4.0599999999999996</v>
      </c>
      <c r="O18">
        <v>0</v>
      </c>
      <c r="P18">
        <v>4.82</v>
      </c>
      <c r="Q18">
        <v>0</v>
      </c>
      <c r="R18">
        <v>2.1800000000000002</v>
      </c>
      <c r="S18">
        <v>0</v>
      </c>
      <c r="T18">
        <v>5.54</v>
      </c>
      <c r="U18">
        <v>0</v>
      </c>
      <c r="V18">
        <v>2.5299999999999998</v>
      </c>
      <c r="W18">
        <v>0</v>
      </c>
      <c r="X18">
        <v>2.88</v>
      </c>
      <c r="Y18">
        <v>0</v>
      </c>
      <c r="Z18">
        <v>39.14</v>
      </c>
    </row>
    <row r="19" spans="1:26" x14ac:dyDescent="0.25">
      <c r="A19">
        <v>1960</v>
      </c>
      <c r="B19">
        <v>2.56</v>
      </c>
      <c r="C19">
        <v>0</v>
      </c>
      <c r="D19">
        <v>4.7300000000000004</v>
      </c>
      <c r="E19">
        <v>0</v>
      </c>
      <c r="F19">
        <v>2.4700000000000002</v>
      </c>
      <c r="G19">
        <v>0</v>
      </c>
      <c r="H19">
        <v>3.59</v>
      </c>
      <c r="I19">
        <v>0</v>
      </c>
      <c r="J19">
        <v>4.59</v>
      </c>
      <c r="K19">
        <v>0</v>
      </c>
      <c r="L19">
        <v>3</v>
      </c>
      <c r="M19">
        <v>0</v>
      </c>
      <c r="N19">
        <v>2</v>
      </c>
      <c r="O19">
        <v>0</v>
      </c>
      <c r="P19">
        <v>3.72</v>
      </c>
      <c r="Q19">
        <v>0</v>
      </c>
      <c r="R19">
        <v>5.4</v>
      </c>
      <c r="S19">
        <v>0</v>
      </c>
      <c r="T19">
        <v>1.17</v>
      </c>
      <c r="U19">
        <v>0</v>
      </c>
      <c r="V19">
        <v>1.01</v>
      </c>
      <c r="W19">
        <v>0</v>
      </c>
      <c r="X19">
        <v>1.89</v>
      </c>
      <c r="Y19">
        <v>0</v>
      </c>
      <c r="Z19">
        <v>36.130000000000003</v>
      </c>
    </row>
    <row r="20" spans="1:26" x14ac:dyDescent="0.25">
      <c r="A20">
        <v>1961</v>
      </c>
      <c r="B20">
        <v>2.21</v>
      </c>
      <c r="C20">
        <v>0</v>
      </c>
      <c r="D20">
        <v>4.1399999999999997</v>
      </c>
      <c r="E20">
        <v>0</v>
      </c>
      <c r="F20">
        <v>2.97</v>
      </c>
      <c r="G20">
        <v>0</v>
      </c>
      <c r="H20">
        <v>4.17</v>
      </c>
      <c r="I20">
        <v>0</v>
      </c>
      <c r="J20">
        <v>3.99</v>
      </c>
      <c r="K20">
        <v>0</v>
      </c>
      <c r="L20">
        <v>2.2599999999999998</v>
      </c>
      <c r="M20">
        <v>0</v>
      </c>
      <c r="N20">
        <v>5.75</v>
      </c>
      <c r="O20">
        <v>0</v>
      </c>
      <c r="P20">
        <v>6.91</v>
      </c>
      <c r="Q20">
        <v>0</v>
      </c>
      <c r="R20">
        <v>1.63</v>
      </c>
      <c r="S20">
        <v>0</v>
      </c>
      <c r="T20">
        <v>4.84</v>
      </c>
      <c r="U20">
        <v>0</v>
      </c>
      <c r="V20">
        <v>1.91</v>
      </c>
      <c r="W20">
        <v>0</v>
      </c>
      <c r="X20">
        <v>3.79</v>
      </c>
      <c r="Y20">
        <v>0</v>
      </c>
      <c r="Z20">
        <v>44.57</v>
      </c>
    </row>
    <row r="21" spans="1:26" x14ac:dyDescent="0.25">
      <c r="A21">
        <v>1962</v>
      </c>
      <c r="B21">
        <v>1.82</v>
      </c>
      <c r="C21">
        <v>0</v>
      </c>
      <c r="D21">
        <v>3.28</v>
      </c>
      <c r="E21">
        <v>0</v>
      </c>
      <c r="F21">
        <v>4.76</v>
      </c>
      <c r="G21">
        <v>0</v>
      </c>
      <c r="H21">
        <v>2.92</v>
      </c>
      <c r="I21">
        <v>0</v>
      </c>
      <c r="J21">
        <v>4.78</v>
      </c>
      <c r="K21">
        <v>0</v>
      </c>
      <c r="L21">
        <v>3.26</v>
      </c>
      <c r="M21">
        <v>0</v>
      </c>
      <c r="N21">
        <v>3.56</v>
      </c>
      <c r="O21">
        <v>0</v>
      </c>
      <c r="P21">
        <v>3.44</v>
      </c>
      <c r="Q21">
        <v>0</v>
      </c>
      <c r="R21">
        <v>4.08</v>
      </c>
      <c r="S21">
        <v>0</v>
      </c>
      <c r="T21">
        <v>1.43</v>
      </c>
      <c r="U21">
        <v>0</v>
      </c>
      <c r="V21">
        <v>5.19</v>
      </c>
      <c r="W21">
        <v>0</v>
      </c>
      <c r="X21">
        <v>3.27</v>
      </c>
      <c r="Y21">
        <v>0</v>
      </c>
      <c r="Z21">
        <v>41.79</v>
      </c>
    </row>
    <row r="22" spans="1:26" x14ac:dyDescent="0.25">
      <c r="A22">
        <v>1963</v>
      </c>
      <c r="B22">
        <v>1.1599999999999999</v>
      </c>
      <c r="C22">
        <v>0</v>
      </c>
      <c r="D22">
        <v>1.71</v>
      </c>
      <c r="E22">
        <v>0</v>
      </c>
      <c r="F22">
        <v>5.83</v>
      </c>
      <c r="G22">
        <v>0</v>
      </c>
      <c r="H22">
        <v>1.19</v>
      </c>
      <c r="I22">
        <v>0</v>
      </c>
      <c r="J22">
        <v>1.1399999999999999</v>
      </c>
      <c r="K22">
        <v>0</v>
      </c>
      <c r="L22">
        <v>2.98</v>
      </c>
      <c r="M22">
        <v>0</v>
      </c>
      <c r="N22">
        <v>3</v>
      </c>
      <c r="O22">
        <v>0</v>
      </c>
      <c r="P22">
        <v>2.46</v>
      </c>
      <c r="Q22">
        <v>0</v>
      </c>
      <c r="R22">
        <v>3.36</v>
      </c>
      <c r="S22">
        <v>0</v>
      </c>
      <c r="T22" t="s">
        <v>85</v>
      </c>
      <c r="U22">
        <v>0</v>
      </c>
      <c r="V22">
        <v>6.25</v>
      </c>
      <c r="W22">
        <v>0</v>
      </c>
      <c r="X22">
        <v>1.29</v>
      </c>
      <c r="Y22">
        <v>0</v>
      </c>
      <c r="Z22">
        <v>30.37</v>
      </c>
    </row>
    <row r="23" spans="1:26" x14ac:dyDescent="0.25">
      <c r="A23">
        <v>1964</v>
      </c>
      <c r="B23">
        <v>4.22</v>
      </c>
      <c r="C23">
        <v>0</v>
      </c>
      <c r="D23">
        <v>3.6</v>
      </c>
      <c r="E23">
        <v>0</v>
      </c>
      <c r="F23">
        <v>2.0499999999999998</v>
      </c>
      <c r="G23">
        <v>0</v>
      </c>
      <c r="H23">
        <v>3.09</v>
      </c>
      <c r="I23">
        <v>0</v>
      </c>
      <c r="J23">
        <v>0.65</v>
      </c>
      <c r="K23">
        <v>0</v>
      </c>
      <c r="L23">
        <v>2.62</v>
      </c>
      <c r="M23">
        <v>0</v>
      </c>
      <c r="N23">
        <v>2.0299999999999998</v>
      </c>
      <c r="O23">
        <v>0</v>
      </c>
      <c r="P23">
        <v>3</v>
      </c>
      <c r="Q23">
        <v>0</v>
      </c>
      <c r="R23">
        <v>3.6</v>
      </c>
      <c r="S23">
        <v>0</v>
      </c>
      <c r="T23">
        <v>3.14</v>
      </c>
      <c r="U23">
        <v>0</v>
      </c>
      <c r="V23">
        <v>2.79</v>
      </c>
      <c r="W23">
        <v>0</v>
      </c>
      <c r="X23">
        <v>3.32</v>
      </c>
      <c r="Y23">
        <v>0</v>
      </c>
      <c r="Z23">
        <v>34.11</v>
      </c>
    </row>
    <row r="24" spans="1:26" x14ac:dyDescent="0.25">
      <c r="A24">
        <v>1965</v>
      </c>
      <c r="B24">
        <v>2.65</v>
      </c>
      <c r="C24">
        <v>0</v>
      </c>
      <c r="D24">
        <v>4.6900000000000004</v>
      </c>
      <c r="E24">
        <v>0</v>
      </c>
      <c r="F24">
        <v>3.94</v>
      </c>
      <c r="G24">
        <v>0</v>
      </c>
      <c r="H24">
        <v>2.62</v>
      </c>
      <c r="I24">
        <v>0</v>
      </c>
      <c r="J24">
        <v>3.48</v>
      </c>
      <c r="K24">
        <v>0</v>
      </c>
      <c r="L24">
        <v>1.72</v>
      </c>
      <c r="M24">
        <v>0</v>
      </c>
      <c r="N24">
        <v>2.96</v>
      </c>
      <c r="O24">
        <v>0</v>
      </c>
      <c r="P24">
        <v>4.8</v>
      </c>
      <c r="Q24">
        <v>0</v>
      </c>
      <c r="R24">
        <v>2.19</v>
      </c>
      <c r="S24">
        <v>0</v>
      </c>
      <c r="T24">
        <v>2.36</v>
      </c>
      <c r="U24">
        <v>0</v>
      </c>
      <c r="V24">
        <v>0.79</v>
      </c>
      <c r="W24">
        <v>0</v>
      </c>
      <c r="X24">
        <v>0.28000000000000003</v>
      </c>
      <c r="Y24">
        <v>0</v>
      </c>
      <c r="Z24">
        <v>32.479999999999997</v>
      </c>
    </row>
    <row r="25" spans="1:26" x14ac:dyDescent="0.25">
      <c r="A25">
        <v>1966</v>
      </c>
      <c r="B25">
        <v>3.06</v>
      </c>
      <c r="C25">
        <v>0</v>
      </c>
      <c r="D25">
        <v>2.69</v>
      </c>
      <c r="E25">
        <v>0</v>
      </c>
      <c r="F25">
        <v>2.2799999999999998</v>
      </c>
      <c r="G25">
        <v>0</v>
      </c>
      <c r="H25">
        <v>3.31</v>
      </c>
      <c r="I25">
        <v>0</v>
      </c>
      <c r="J25">
        <v>6.02</v>
      </c>
      <c r="K25">
        <v>0</v>
      </c>
      <c r="L25">
        <v>2.74</v>
      </c>
      <c r="M25">
        <v>0</v>
      </c>
      <c r="N25">
        <v>3.13</v>
      </c>
      <c r="O25">
        <v>0</v>
      </c>
      <c r="P25">
        <v>0.88</v>
      </c>
      <c r="Q25">
        <v>0</v>
      </c>
      <c r="R25">
        <v>10.72</v>
      </c>
      <c r="S25">
        <v>0</v>
      </c>
      <c r="T25">
        <v>4.16</v>
      </c>
      <c r="U25">
        <v>0</v>
      </c>
      <c r="V25">
        <v>1.8</v>
      </c>
      <c r="W25">
        <v>0</v>
      </c>
      <c r="X25">
        <v>2.76</v>
      </c>
      <c r="Y25">
        <v>0</v>
      </c>
      <c r="Z25">
        <v>43.55</v>
      </c>
    </row>
    <row r="26" spans="1:26" x14ac:dyDescent="0.25">
      <c r="A26">
        <v>1967</v>
      </c>
      <c r="B26">
        <v>1.67</v>
      </c>
      <c r="C26">
        <v>0</v>
      </c>
      <c r="D26">
        <v>1.21</v>
      </c>
      <c r="E26">
        <v>0</v>
      </c>
      <c r="F26">
        <v>4.6100000000000003</v>
      </c>
      <c r="G26">
        <v>0</v>
      </c>
      <c r="H26">
        <v>1.07</v>
      </c>
      <c r="I26">
        <v>0</v>
      </c>
      <c r="J26">
        <v>3.51</v>
      </c>
      <c r="K26">
        <v>0</v>
      </c>
      <c r="L26">
        <v>1.21</v>
      </c>
      <c r="M26">
        <v>0</v>
      </c>
      <c r="N26">
        <v>6.5</v>
      </c>
      <c r="O26">
        <v>0</v>
      </c>
      <c r="P26">
        <v>8.58</v>
      </c>
      <c r="Q26">
        <v>0</v>
      </c>
      <c r="R26">
        <v>1.7</v>
      </c>
      <c r="S26">
        <v>0</v>
      </c>
      <c r="T26">
        <v>3.45</v>
      </c>
      <c r="U26">
        <v>0</v>
      </c>
      <c r="V26">
        <v>0.81</v>
      </c>
      <c r="W26">
        <v>0</v>
      </c>
      <c r="X26">
        <v>7.14</v>
      </c>
      <c r="Y26">
        <v>0</v>
      </c>
      <c r="Z26">
        <v>41.46</v>
      </c>
    </row>
    <row r="27" spans="1:26" x14ac:dyDescent="0.25">
      <c r="A27">
        <v>1968</v>
      </c>
      <c r="B27">
        <v>3.47</v>
      </c>
      <c r="C27">
        <v>0</v>
      </c>
      <c r="D27">
        <v>0.28999999999999998</v>
      </c>
      <c r="E27">
        <v>0</v>
      </c>
      <c r="F27">
        <v>3.31</v>
      </c>
      <c r="G27">
        <v>0</v>
      </c>
      <c r="H27">
        <v>1.5</v>
      </c>
      <c r="I27">
        <v>0</v>
      </c>
      <c r="J27">
        <v>4.34</v>
      </c>
      <c r="K27">
        <v>0</v>
      </c>
      <c r="L27">
        <v>4.2300000000000004</v>
      </c>
      <c r="M27">
        <v>0</v>
      </c>
      <c r="N27">
        <v>3.62</v>
      </c>
      <c r="O27">
        <v>0</v>
      </c>
      <c r="P27">
        <v>5.96</v>
      </c>
      <c r="Q27">
        <v>0</v>
      </c>
      <c r="R27">
        <v>2.0099999999999998</v>
      </c>
      <c r="S27">
        <v>0</v>
      </c>
      <c r="T27">
        <v>3.17</v>
      </c>
      <c r="U27">
        <v>0</v>
      </c>
      <c r="V27">
        <v>4.68</v>
      </c>
      <c r="W27">
        <v>0</v>
      </c>
      <c r="X27">
        <v>1.59</v>
      </c>
      <c r="Y27">
        <v>0</v>
      </c>
      <c r="Z27">
        <v>38.17</v>
      </c>
    </row>
    <row r="28" spans="1:26" x14ac:dyDescent="0.25">
      <c r="A28">
        <v>1969</v>
      </c>
      <c r="B28">
        <v>2.02</v>
      </c>
      <c r="C28">
        <v>0</v>
      </c>
      <c r="D28">
        <v>2.02</v>
      </c>
      <c r="E28">
        <v>0</v>
      </c>
      <c r="F28">
        <v>3.31</v>
      </c>
      <c r="G28">
        <v>0</v>
      </c>
      <c r="H28">
        <v>1.28</v>
      </c>
      <c r="I28">
        <v>0</v>
      </c>
      <c r="J28">
        <v>2.09</v>
      </c>
      <c r="K28">
        <v>0</v>
      </c>
      <c r="L28">
        <v>4.1900000000000004</v>
      </c>
      <c r="M28">
        <v>0</v>
      </c>
      <c r="N28">
        <v>5.69</v>
      </c>
      <c r="O28">
        <v>0</v>
      </c>
      <c r="P28">
        <v>4.63</v>
      </c>
      <c r="Q28">
        <v>0</v>
      </c>
      <c r="R28">
        <v>4.22</v>
      </c>
      <c r="S28">
        <v>0</v>
      </c>
      <c r="T28">
        <v>1.43</v>
      </c>
      <c r="U28">
        <v>0</v>
      </c>
      <c r="V28">
        <v>2.08</v>
      </c>
      <c r="W28">
        <v>0</v>
      </c>
      <c r="X28">
        <v>6.13</v>
      </c>
      <c r="Y28">
        <v>0</v>
      </c>
      <c r="Z28">
        <v>39.090000000000003</v>
      </c>
    </row>
    <row r="29" spans="1:26" x14ac:dyDescent="0.25">
      <c r="A29">
        <v>1970</v>
      </c>
      <c r="B29">
        <v>1.39</v>
      </c>
      <c r="C29">
        <v>0</v>
      </c>
      <c r="D29">
        <v>2.35</v>
      </c>
      <c r="E29">
        <v>0</v>
      </c>
      <c r="F29">
        <v>2.82</v>
      </c>
      <c r="G29">
        <v>0</v>
      </c>
      <c r="H29">
        <v>3.89</v>
      </c>
      <c r="I29">
        <v>0</v>
      </c>
      <c r="J29">
        <v>3.43</v>
      </c>
      <c r="K29">
        <v>0</v>
      </c>
      <c r="L29">
        <v>1.27</v>
      </c>
      <c r="M29">
        <v>0</v>
      </c>
      <c r="N29">
        <v>6.03</v>
      </c>
      <c r="O29">
        <v>0</v>
      </c>
      <c r="P29">
        <v>1.3</v>
      </c>
      <c r="Q29">
        <v>0</v>
      </c>
      <c r="R29">
        <v>1.59</v>
      </c>
      <c r="S29">
        <v>0</v>
      </c>
      <c r="T29">
        <v>3.61</v>
      </c>
      <c r="U29">
        <v>0</v>
      </c>
      <c r="V29">
        <v>4.71</v>
      </c>
      <c r="W29">
        <v>0</v>
      </c>
      <c r="X29">
        <v>2.65</v>
      </c>
      <c r="Y29">
        <v>0</v>
      </c>
      <c r="Z29">
        <v>35.04</v>
      </c>
    </row>
    <row r="30" spans="1:26" x14ac:dyDescent="0.25">
      <c r="A30">
        <v>1971</v>
      </c>
      <c r="B30">
        <v>2.3199999999999998</v>
      </c>
      <c r="C30">
        <v>0</v>
      </c>
      <c r="D30">
        <v>4.55</v>
      </c>
      <c r="E30">
        <v>0</v>
      </c>
      <c r="F30">
        <v>3.13</v>
      </c>
      <c r="G30">
        <v>0</v>
      </c>
      <c r="H30">
        <v>2.5099999999999998</v>
      </c>
      <c r="I30">
        <v>0</v>
      </c>
      <c r="J30">
        <v>10.29</v>
      </c>
      <c r="K30">
        <v>0</v>
      </c>
      <c r="L30">
        <v>3.92</v>
      </c>
      <c r="M30">
        <v>0</v>
      </c>
      <c r="N30">
        <v>3.69</v>
      </c>
      <c r="O30">
        <v>0</v>
      </c>
      <c r="P30">
        <v>5.34</v>
      </c>
      <c r="Q30">
        <v>0</v>
      </c>
      <c r="R30">
        <v>2.4300000000000002</v>
      </c>
      <c r="S30">
        <v>0</v>
      </c>
      <c r="T30">
        <v>11.46</v>
      </c>
      <c r="U30">
        <v>0</v>
      </c>
      <c r="V30">
        <v>3.03</v>
      </c>
      <c r="W30">
        <v>0</v>
      </c>
      <c r="X30">
        <v>1.44</v>
      </c>
      <c r="Y30">
        <v>0</v>
      </c>
      <c r="Z30">
        <v>54.11</v>
      </c>
    </row>
    <row r="31" spans="1:26" x14ac:dyDescent="0.25">
      <c r="A31">
        <v>1972</v>
      </c>
      <c r="B31">
        <v>1.98</v>
      </c>
      <c r="C31">
        <v>0</v>
      </c>
      <c r="D31">
        <v>5.46</v>
      </c>
      <c r="E31">
        <v>0</v>
      </c>
      <c r="F31">
        <v>1.54</v>
      </c>
      <c r="G31">
        <v>0</v>
      </c>
      <c r="H31">
        <v>3.38</v>
      </c>
      <c r="I31">
        <v>0</v>
      </c>
      <c r="J31">
        <v>5.29</v>
      </c>
      <c r="K31">
        <v>0</v>
      </c>
      <c r="L31">
        <v>12.78</v>
      </c>
      <c r="M31">
        <v>0</v>
      </c>
      <c r="N31">
        <v>4.41</v>
      </c>
      <c r="O31">
        <v>0</v>
      </c>
      <c r="P31">
        <v>1.68</v>
      </c>
      <c r="Q31">
        <v>0</v>
      </c>
      <c r="R31">
        <v>1.76</v>
      </c>
      <c r="S31">
        <v>0</v>
      </c>
      <c r="T31">
        <v>9.73</v>
      </c>
      <c r="U31">
        <v>0</v>
      </c>
      <c r="V31">
        <v>6.16</v>
      </c>
      <c r="W31">
        <v>0</v>
      </c>
      <c r="X31">
        <v>5.52</v>
      </c>
      <c r="Y31">
        <v>0</v>
      </c>
      <c r="Z31">
        <v>59.69</v>
      </c>
    </row>
    <row r="32" spans="1:26" x14ac:dyDescent="0.25">
      <c r="A32">
        <v>1973</v>
      </c>
      <c r="B32">
        <v>3.17</v>
      </c>
      <c r="C32">
        <v>0</v>
      </c>
      <c r="D32">
        <v>2.61</v>
      </c>
      <c r="E32">
        <v>0</v>
      </c>
      <c r="F32">
        <v>3.83</v>
      </c>
      <c r="G32">
        <v>0</v>
      </c>
      <c r="H32">
        <v>6.22</v>
      </c>
      <c r="I32">
        <v>0</v>
      </c>
      <c r="J32">
        <v>3.92</v>
      </c>
      <c r="K32">
        <v>0</v>
      </c>
      <c r="L32">
        <v>1.29</v>
      </c>
      <c r="M32">
        <v>0</v>
      </c>
      <c r="N32">
        <v>2.82</v>
      </c>
      <c r="O32">
        <v>0</v>
      </c>
      <c r="P32">
        <v>7.56</v>
      </c>
      <c r="Q32">
        <v>0</v>
      </c>
      <c r="R32">
        <v>3.12</v>
      </c>
      <c r="S32">
        <v>0</v>
      </c>
      <c r="T32">
        <v>3.67</v>
      </c>
      <c r="U32">
        <v>0</v>
      </c>
      <c r="V32">
        <v>1.96</v>
      </c>
      <c r="W32">
        <v>0</v>
      </c>
      <c r="X32">
        <v>7.29</v>
      </c>
      <c r="Y32">
        <v>0</v>
      </c>
      <c r="Z32">
        <v>47.46</v>
      </c>
    </row>
    <row r="33" spans="1:26" x14ac:dyDescent="0.25">
      <c r="A33">
        <v>1974</v>
      </c>
      <c r="B33">
        <v>3.1</v>
      </c>
      <c r="C33">
        <v>0</v>
      </c>
      <c r="D33">
        <v>1.36</v>
      </c>
      <c r="E33">
        <v>0</v>
      </c>
      <c r="F33">
        <v>3.29</v>
      </c>
      <c r="G33">
        <v>0</v>
      </c>
      <c r="H33">
        <v>1.72</v>
      </c>
      <c r="I33">
        <v>0</v>
      </c>
      <c r="J33">
        <v>3.62</v>
      </c>
      <c r="K33">
        <v>0</v>
      </c>
      <c r="L33">
        <v>4.34</v>
      </c>
      <c r="M33">
        <v>0</v>
      </c>
      <c r="N33">
        <v>3.51</v>
      </c>
      <c r="O33">
        <v>0</v>
      </c>
      <c r="P33">
        <v>5.33</v>
      </c>
      <c r="Q33">
        <v>0</v>
      </c>
      <c r="R33">
        <v>5.68</v>
      </c>
      <c r="S33">
        <v>0</v>
      </c>
      <c r="T33">
        <v>1.39</v>
      </c>
      <c r="U33">
        <v>0</v>
      </c>
      <c r="V33">
        <v>2.25</v>
      </c>
      <c r="W33">
        <v>0</v>
      </c>
      <c r="X33">
        <v>4.83</v>
      </c>
      <c r="Y33">
        <v>0</v>
      </c>
      <c r="Z33">
        <v>40.42</v>
      </c>
    </row>
    <row r="34" spans="1:26" x14ac:dyDescent="0.25">
      <c r="A34">
        <v>1975</v>
      </c>
      <c r="B34">
        <v>2.85</v>
      </c>
      <c r="C34">
        <v>0</v>
      </c>
      <c r="D34">
        <v>2.54</v>
      </c>
      <c r="E34">
        <v>0</v>
      </c>
      <c r="F34">
        <v>6.79</v>
      </c>
      <c r="G34">
        <v>0</v>
      </c>
      <c r="H34">
        <v>1.71</v>
      </c>
      <c r="I34">
        <v>0</v>
      </c>
      <c r="J34">
        <v>4.32</v>
      </c>
      <c r="K34">
        <v>0</v>
      </c>
      <c r="L34">
        <v>5.51</v>
      </c>
      <c r="M34">
        <v>0</v>
      </c>
      <c r="N34">
        <v>8.27</v>
      </c>
      <c r="O34">
        <v>0</v>
      </c>
      <c r="P34">
        <v>4.25</v>
      </c>
      <c r="Q34">
        <v>0</v>
      </c>
      <c r="R34">
        <v>9.2899999999999991</v>
      </c>
      <c r="S34">
        <v>0</v>
      </c>
      <c r="T34">
        <v>2.02</v>
      </c>
      <c r="U34">
        <v>0</v>
      </c>
      <c r="V34">
        <v>2.4900000000000002</v>
      </c>
      <c r="W34">
        <v>0</v>
      </c>
      <c r="X34">
        <v>2.36</v>
      </c>
      <c r="Y34">
        <v>0</v>
      </c>
      <c r="Z34">
        <v>52.4</v>
      </c>
    </row>
    <row r="35" spans="1:26" x14ac:dyDescent="0.25">
      <c r="A35">
        <v>1976</v>
      </c>
      <c r="B35">
        <v>4.42</v>
      </c>
      <c r="C35">
        <v>0</v>
      </c>
      <c r="D35">
        <v>1.56</v>
      </c>
      <c r="E35">
        <v>0</v>
      </c>
      <c r="F35">
        <v>3.23</v>
      </c>
      <c r="G35">
        <v>0</v>
      </c>
      <c r="H35">
        <v>1.99</v>
      </c>
      <c r="I35">
        <v>0</v>
      </c>
      <c r="J35">
        <v>5.15</v>
      </c>
      <c r="K35">
        <v>0</v>
      </c>
      <c r="L35">
        <v>3.71</v>
      </c>
      <c r="M35">
        <v>0</v>
      </c>
      <c r="N35">
        <v>1.61</v>
      </c>
      <c r="O35">
        <v>0</v>
      </c>
      <c r="P35">
        <v>1.97</v>
      </c>
      <c r="Q35">
        <v>0</v>
      </c>
      <c r="R35">
        <v>3.61</v>
      </c>
      <c r="S35">
        <v>0</v>
      </c>
      <c r="T35">
        <v>12.08</v>
      </c>
      <c r="U35">
        <v>0</v>
      </c>
      <c r="V35">
        <v>1.23</v>
      </c>
      <c r="W35">
        <v>0</v>
      </c>
      <c r="X35">
        <v>2.25</v>
      </c>
      <c r="Y35">
        <v>0</v>
      </c>
      <c r="Z35">
        <v>42.81</v>
      </c>
    </row>
    <row r="36" spans="1:26" x14ac:dyDescent="0.25">
      <c r="A36">
        <v>1977</v>
      </c>
      <c r="B36">
        <v>1.3</v>
      </c>
      <c r="C36">
        <v>0</v>
      </c>
      <c r="D36">
        <v>0.38</v>
      </c>
      <c r="E36">
        <v>0</v>
      </c>
      <c r="F36">
        <v>2.6</v>
      </c>
      <c r="G36">
        <v>0</v>
      </c>
      <c r="H36">
        <v>2.35</v>
      </c>
      <c r="I36">
        <v>0</v>
      </c>
      <c r="J36">
        <v>2.11</v>
      </c>
      <c r="K36">
        <v>0</v>
      </c>
      <c r="L36">
        <v>1.32</v>
      </c>
      <c r="M36">
        <v>0</v>
      </c>
      <c r="N36">
        <v>5.0999999999999996</v>
      </c>
      <c r="O36">
        <v>0</v>
      </c>
      <c r="P36">
        <v>2.73</v>
      </c>
      <c r="Q36">
        <v>0</v>
      </c>
      <c r="R36">
        <v>1.48</v>
      </c>
      <c r="S36">
        <v>0</v>
      </c>
      <c r="T36">
        <v>3.72</v>
      </c>
      <c r="U36">
        <v>0</v>
      </c>
      <c r="V36">
        <v>6.55</v>
      </c>
      <c r="W36">
        <v>0</v>
      </c>
      <c r="X36">
        <v>3.92</v>
      </c>
      <c r="Y36">
        <v>0</v>
      </c>
      <c r="Z36">
        <v>33.56</v>
      </c>
    </row>
    <row r="37" spans="1:26" x14ac:dyDescent="0.25">
      <c r="A37">
        <v>1978</v>
      </c>
      <c r="B37">
        <v>8.7100000000000009</v>
      </c>
      <c r="C37">
        <v>0</v>
      </c>
      <c r="D37">
        <v>0.28999999999999998</v>
      </c>
      <c r="E37">
        <v>0</v>
      </c>
      <c r="F37">
        <v>3.57</v>
      </c>
      <c r="G37">
        <v>0</v>
      </c>
      <c r="H37">
        <v>2.71</v>
      </c>
      <c r="I37">
        <v>0</v>
      </c>
      <c r="J37">
        <v>5.58</v>
      </c>
      <c r="K37">
        <v>0</v>
      </c>
      <c r="L37">
        <v>2.87</v>
      </c>
      <c r="M37">
        <v>0</v>
      </c>
      <c r="N37">
        <v>4.5999999999999996</v>
      </c>
      <c r="O37">
        <v>0</v>
      </c>
      <c r="P37">
        <v>8.34</v>
      </c>
      <c r="Q37">
        <v>0</v>
      </c>
      <c r="R37">
        <v>0.76</v>
      </c>
      <c r="S37">
        <v>0</v>
      </c>
      <c r="T37">
        <v>1.37</v>
      </c>
      <c r="U37">
        <v>0</v>
      </c>
      <c r="V37">
        <v>2.5499999999999998</v>
      </c>
      <c r="W37">
        <v>0</v>
      </c>
      <c r="X37">
        <v>3.69</v>
      </c>
      <c r="Y37">
        <v>0</v>
      </c>
      <c r="Z37">
        <v>45.04</v>
      </c>
    </row>
    <row r="38" spans="1:26" x14ac:dyDescent="0.25">
      <c r="A38">
        <v>1979</v>
      </c>
      <c r="B38">
        <v>6.25</v>
      </c>
      <c r="C38">
        <v>0</v>
      </c>
      <c r="D38">
        <v>4.67</v>
      </c>
      <c r="E38">
        <v>0</v>
      </c>
      <c r="F38">
        <v>3.77</v>
      </c>
      <c r="G38">
        <v>0</v>
      </c>
      <c r="H38">
        <v>3.25</v>
      </c>
      <c r="I38">
        <v>0</v>
      </c>
      <c r="J38">
        <v>4.1399999999999997</v>
      </c>
      <c r="K38">
        <v>0</v>
      </c>
      <c r="L38">
        <v>6.83</v>
      </c>
      <c r="M38">
        <v>0</v>
      </c>
      <c r="N38">
        <v>1.92</v>
      </c>
      <c r="O38">
        <v>0</v>
      </c>
      <c r="P38">
        <v>6.81</v>
      </c>
      <c r="Q38">
        <v>0</v>
      </c>
      <c r="R38">
        <v>8.23</v>
      </c>
      <c r="S38">
        <v>0</v>
      </c>
      <c r="T38">
        <v>7.34</v>
      </c>
      <c r="U38">
        <v>0</v>
      </c>
      <c r="V38">
        <v>3.95</v>
      </c>
      <c r="W38">
        <v>0</v>
      </c>
      <c r="X38">
        <v>0.7</v>
      </c>
      <c r="Y38">
        <v>0</v>
      </c>
      <c r="Z38">
        <v>57.86</v>
      </c>
    </row>
    <row r="39" spans="1:26" x14ac:dyDescent="0.25">
      <c r="A39">
        <v>1980</v>
      </c>
      <c r="B39">
        <v>3.53</v>
      </c>
      <c r="C39">
        <v>0</v>
      </c>
      <c r="D39">
        <v>1.1100000000000001</v>
      </c>
      <c r="E39">
        <v>0</v>
      </c>
      <c r="F39">
        <v>4.07</v>
      </c>
      <c r="G39">
        <v>0</v>
      </c>
      <c r="H39">
        <v>3.42</v>
      </c>
      <c r="I39">
        <v>0</v>
      </c>
      <c r="J39">
        <v>3.98</v>
      </c>
      <c r="K39">
        <v>0</v>
      </c>
      <c r="L39">
        <v>0.68</v>
      </c>
      <c r="M39">
        <v>0</v>
      </c>
      <c r="N39">
        <v>4.68</v>
      </c>
      <c r="O39">
        <v>0</v>
      </c>
      <c r="P39">
        <v>2.83</v>
      </c>
      <c r="Q39">
        <v>0</v>
      </c>
      <c r="R39">
        <v>1.57</v>
      </c>
      <c r="S39">
        <v>0</v>
      </c>
      <c r="T39">
        <v>1.89</v>
      </c>
      <c r="U39">
        <v>0</v>
      </c>
      <c r="V39">
        <v>3.15</v>
      </c>
      <c r="W39">
        <v>0</v>
      </c>
      <c r="X39">
        <v>0.46</v>
      </c>
      <c r="Y39">
        <v>3</v>
      </c>
      <c r="Z39">
        <v>31.37</v>
      </c>
    </row>
    <row r="40" spans="1:26" x14ac:dyDescent="0.25">
      <c r="A40">
        <v>1981</v>
      </c>
      <c r="B40">
        <v>0.41</v>
      </c>
      <c r="C40">
        <v>0</v>
      </c>
      <c r="D40">
        <v>3.95</v>
      </c>
      <c r="E40">
        <v>0</v>
      </c>
      <c r="F40">
        <v>1.1100000000000001</v>
      </c>
      <c r="G40">
        <v>0</v>
      </c>
      <c r="H40">
        <v>2.0499999999999998</v>
      </c>
      <c r="I40">
        <v>0</v>
      </c>
      <c r="J40">
        <v>2.79</v>
      </c>
      <c r="K40">
        <v>0</v>
      </c>
      <c r="L40">
        <v>2.12</v>
      </c>
      <c r="M40">
        <v>0</v>
      </c>
      <c r="N40">
        <v>6.49</v>
      </c>
      <c r="O40">
        <v>0</v>
      </c>
      <c r="P40">
        <v>5.43</v>
      </c>
      <c r="Q40">
        <v>0</v>
      </c>
      <c r="R40">
        <v>2.81</v>
      </c>
      <c r="S40">
        <v>0</v>
      </c>
      <c r="T40">
        <v>3.91</v>
      </c>
      <c r="U40">
        <v>0</v>
      </c>
      <c r="V40">
        <v>0.7</v>
      </c>
      <c r="W40">
        <v>0</v>
      </c>
      <c r="X40">
        <v>3</v>
      </c>
      <c r="Y40">
        <v>0</v>
      </c>
      <c r="Z40">
        <v>34.770000000000003</v>
      </c>
    </row>
    <row r="41" spans="1:26" x14ac:dyDescent="0.25">
      <c r="A41">
        <v>1982</v>
      </c>
      <c r="B41">
        <v>2.92</v>
      </c>
      <c r="C41">
        <v>0</v>
      </c>
      <c r="D41">
        <v>4.97</v>
      </c>
      <c r="E41">
        <v>0</v>
      </c>
      <c r="F41">
        <v>3.54</v>
      </c>
      <c r="G41">
        <v>0</v>
      </c>
      <c r="H41">
        <v>3.33</v>
      </c>
      <c r="I41">
        <v>0</v>
      </c>
      <c r="J41">
        <v>4.8499999999999996</v>
      </c>
      <c r="K41">
        <v>0</v>
      </c>
      <c r="L41">
        <v>6.43</v>
      </c>
      <c r="M41">
        <v>0</v>
      </c>
      <c r="N41">
        <v>5.58</v>
      </c>
      <c r="O41">
        <v>0</v>
      </c>
      <c r="P41">
        <v>2.2799999999999998</v>
      </c>
      <c r="Q41">
        <v>0</v>
      </c>
      <c r="R41">
        <v>2.35</v>
      </c>
      <c r="S41">
        <v>0</v>
      </c>
      <c r="T41">
        <v>2.3199999999999998</v>
      </c>
      <c r="U41">
        <v>0</v>
      </c>
      <c r="V41">
        <v>2.94</v>
      </c>
      <c r="W41">
        <v>0</v>
      </c>
      <c r="X41">
        <v>2.2799999999999998</v>
      </c>
      <c r="Y41">
        <v>0</v>
      </c>
      <c r="Z41">
        <v>43.79</v>
      </c>
    </row>
    <row r="42" spans="1:26" x14ac:dyDescent="0.25">
      <c r="A42">
        <v>1983</v>
      </c>
      <c r="B42">
        <v>1.22</v>
      </c>
      <c r="C42">
        <v>0</v>
      </c>
      <c r="D42">
        <v>2.75</v>
      </c>
      <c r="E42">
        <v>0</v>
      </c>
      <c r="F42">
        <v>6.29</v>
      </c>
      <c r="G42">
        <v>0</v>
      </c>
      <c r="H42">
        <v>7.97</v>
      </c>
      <c r="I42">
        <v>0</v>
      </c>
      <c r="J42">
        <v>3.57</v>
      </c>
      <c r="K42">
        <v>0</v>
      </c>
      <c r="L42">
        <v>3.66</v>
      </c>
      <c r="M42">
        <v>0</v>
      </c>
      <c r="N42">
        <v>1.04</v>
      </c>
      <c r="O42">
        <v>0</v>
      </c>
      <c r="P42">
        <v>3.56</v>
      </c>
      <c r="Q42">
        <v>0</v>
      </c>
      <c r="R42">
        <v>3.93</v>
      </c>
      <c r="S42">
        <v>0</v>
      </c>
      <c r="T42">
        <v>6.17</v>
      </c>
      <c r="U42">
        <v>0</v>
      </c>
      <c r="V42">
        <v>5.7</v>
      </c>
      <c r="W42">
        <v>0</v>
      </c>
      <c r="X42">
        <v>5.08</v>
      </c>
      <c r="Y42">
        <v>0</v>
      </c>
      <c r="Z42">
        <v>50.94</v>
      </c>
    </row>
    <row r="43" spans="1:26" x14ac:dyDescent="0.25">
      <c r="A43">
        <v>1984</v>
      </c>
      <c r="B43">
        <v>1.3</v>
      </c>
      <c r="C43">
        <v>0</v>
      </c>
      <c r="D43">
        <v>5.32</v>
      </c>
      <c r="E43">
        <v>0</v>
      </c>
      <c r="F43">
        <v>6.1</v>
      </c>
      <c r="G43">
        <v>0</v>
      </c>
      <c r="H43">
        <v>5.83</v>
      </c>
      <c r="I43">
        <v>0</v>
      </c>
      <c r="J43">
        <v>4.8099999999999996</v>
      </c>
      <c r="K43">
        <v>0</v>
      </c>
      <c r="L43">
        <v>0.71</v>
      </c>
      <c r="M43">
        <v>0</v>
      </c>
      <c r="N43">
        <v>7.22</v>
      </c>
      <c r="O43">
        <v>0</v>
      </c>
      <c r="P43">
        <v>5.87</v>
      </c>
      <c r="Q43">
        <v>0</v>
      </c>
      <c r="R43">
        <v>1.91</v>
      </c>
      <c r="S43">
        <v>0</v>
      </c>
      <c r="T43">
        <v>3.69</v>
      </c>
      <c r="U43">
        <v>0</v>
      </c>
      <c r="V43">
        <v>3.01</v>
      </c>
      <c r="W43">
        <v>0</v>
      </c>
      <c r="X43">
        <v>1.39</v>
      </c>
      <c r="Y43">
        <v>0</v>
      </c>
      <c r="Z43">
        <v>47.16</v>
      </c>
    </row>
    <row r="44" spans="1:26" x14ac:dyDescent="0.25">
      <c r="A44">
        <v>1985</v>
      </c>
      <c r="B44">
        <v>2.34</v>
      </c>
      <c r="C44">
        <v>0</v>
      </c>
      <c r="D44">
        <v>3.65</v>
      </c>
      <c r="E44">
        <v>0</v>
      </c>
      <c r="F44">
        <v>1.24</v>
      </c>
      <c r="G44">
        <v>0</v>
      </c>
      <c r="H44">
        <v>0.49</v>
      </c>
      <c r="I44">
        <v>0</v>
      </c>
      <c r="J44">
        <v>7.11</v>
      </c>
      <c r="K44">
        <v>0</v>
      </c>
      <c r="L44">
        <v>4.18</v>
      </c>
      <c r="M44">
        <v>0</v>
      </c>
      <c r="N44">
        <v>3.13</v>
      </c>
      <c r="O44">
        <v>0</v>
      </c>
      <c r="P44">
        <v>6.84</v>
      </c>
      <c r="Q44">
        <v>0</v>
      </c>
      <c r="R44">
        <v>1.2</v>
      </c>
      <c r="S44">
        <v>0</v>
      </c>
      <c r="T44">
        <v>4.8</v>
      </c>
      <c r="U44">
        <v>0</v>
      </c>
      <c r="V44">
        <v>12.09</v>
      </c>
      <c r="W44">
        <v>0</v>
      </c>
      <c r="X44">
        <v>0.65</v>
      </c>
      <c r="Y44">
        <v>0</v>
      </c>
      <c r="Z44">
        <v>47.72</v>
      </c>
    </row>
    <row r="45" spans="1:26" x14ac:dyDescent="0.25">
      <c r="A45">
        <v>1986</v>
      </c>
      <c r="B45">
        <v>1.18</v>
      </c>
      <c r="C45">
        <v>0</v>
      </c>
      <c r="D45">
        <v>2.75</v>
      </c>
      <c r="E45">
        <v>0</v>
      </c>
      <c r="F45">
        <v>1.58</v>
      </c>
      <c r="G45">
        <v>0</v>
      </c>
      <c r="H45">
        <v>3.29</v>
      </c>
      <c r="I45">
        <v>0</v>
      </c>
      <c r="J45">
        <v>2.13</v>
      </c>
      <c r="K45">
        <v>0</v>
      </c>
      <c r="L45">
        <v>1.2</v>
      </c>
      <c r="M45">
        <v>0</v>
      </c>
      <c r="N45">
        <v>7</v>
      </c>
      <c r="O45">
        <v>0</v>
      </c>
      <c r="P45">
        <v>4.5</v>
      </c>
      <c r="Q45">
        <v>0</v>
      </c>
      <c r="R45">
        <v>1.84</v>
      </c>
      <c r="S45">
        <v>0</v>
      </c>
      <c r="T45">
        <v>1.83</v>
      </c>
      <c r="U45">
        <v>0</v>
      </c>
      <c r="V45">
        <v>3.69</v>
      </c>
      <c r="W45">
        <v>0</v>
      </c>
      <c r="X45">
        <v>4.79</v>
      </c>
      <c r="Y45">
        <v>0</v>
      </c>
      <c r="Z45">
        <v>35.78</v>
      </c>
    </row>
    <row r="46" spans="1:26" x14ac:dyDescent="0.25">
      <c r="A46">
        <v>1987</v>
      </c>
      <c r="B46">
        <v>5.22</v>
      </c>
      <c r="C46">
        <v>0</v>
      </c>
      <c r="D46">
        <v>1.58</v>
      </c>
      <c r="E46">
        <v>0</v>
      </c>
      <c r="F46">
        <v>2.88</v>
      </c>
      <c r="G46">
        <v>0</v>
      </c>
      <c r="H46">
        <v>7.62</v>
      </c>
      <c r="I46">
        <v>0</v>
      </c>
      <c r="J46">
        <v>4.6500000000000004</v>
      </c>
      <c r="K46">
        <v>0</v>
      </c>
      <c r="L46">
        <v>2.13</v>
      </c>
      <c r="M46">
        <v>0</v>
      </c>
      <c r="N46">
        <v>1.74</v>
      </c>
      <c r="O46">
        <v>0</v>
      </c>
      <c r="P46">
        <v>2.79</v>
      </c>
      <c r="Q46">
        <v>0</v>
      </c>
      <c r="R46">
        <v>11.15</v>
      </c>
      <c r="S46">
        <v>0</v>
      </c>
      <c r="T46">
        <v>1.53</v>
      </c>
      <c r="U46">
        <v>0</v>
      </c>
      <c r="V46">
        <v>6.41</v>
      </c>
      <c r="W46">
        <v>0</v>
      </c>
      <c r="X46">
        <v>2.84</v>
      </c>
      <c r="Y46">
        <v>0</v>
      </c>
      <c r="Z46">
        <v>50.54</v>
      </c>
    </row>
    <row r="47" spans="1:26" x14ac:dyDescent="0.25">
      <c r="A47">
        <v>1988</v>
      </c>
      <c r="B47">
        <v>2.72</v>
      </c>
      <c r="C47">
        <v>0</v>
      </c>
      <c r="D47">
        <v>1.75</v>
      </c>
      <c r="E47">
        <v>0</v>
      </c>
      <c r="F47">
        <v>1.58</v>
      </c>
      <c r="G47">
        <v>0</v>
      </c>
      <c r="H47">
        <v>1.55</v>
      </c>
      <c r="I47">
        <v>0</v>
      </c>
      <c r="J47">
        <v>5.27</v>
      </c>
      <c r="K47">
        <v>0</v>
      </c>
      <c r="L47">
        <v>3.5</v>
      </c>
      <c r="M47">
        <v>0</v>
      </c>
      <c r="N47">
        <v>6.2</v>
      </c>
      <c r="O47">
        <v>0</v>
      </c>
      <c r="P47">
        <v>3.37</v>
      </c>
      <c r="Q47">
        <v>0</v>
      </c>
      <c r="R47">
        <v>1.68</v>
      </c>
      <c r="S47">
        <v>0</v>
      </c>
      <c r="T47">
        <v>1.43</v>
      </c>
      <c r="U47">
        <v>0</v>
      </c>
      <c r="V47">
        <v>4.63</v>
      </c>
      <c r="W47">
        <v>0</v>
      </c>
      <c r="X47">
        <v>0.91</v>
      </c>
      <c r="Y47">
        <v>0</v>
      </c>
      <c r="Z47">
        <v>34.590000000000003</v>
      </c>
    </row>
    <row r="48" spans="1:26" x14ac:dyDescent="0.25">
      <c r="A48">
        <v>1989</v>
      </c>
      <c r="B48">
        <v>1.72</v>
      </c>
      <c r="C48">
        <v>0</v>
      </c>
      <c r="D48">
        <v>2.2000000000000002</v>
      </c>
      <c r="E48">
        <v>0</v>
      </c>
      <c r="F48">
        <v>4.0999999999999996</v>
      </c>
      <c r="G48">
        <v>0</v>
      </c>
      <c r="H48">
        <v>2.75</v>
      </c>
      <c r="I48">
        <v>0</v>
      </c>
      <c r="J48">
        <v>8.7200000000000006</v>
      </c>
      <c r="K48">
        <v>0</v>
      </c>
      <c r="L48">
        <v>6.83</v>
      </c>
      <c r="M48">
        <v>0</v>
      </c>
      <c r="N48">
        <v>7.43</v>
      </c>
      <c r="O48">
        <v>0</v>
      </c>
      <c r="P48">
        <v>2.3199999999999998</v>
      </c>
      <c r="Q48">
        <v>0</v>
      </c>
      <c r="R48">
        <v>4.3099999999999996</v>
      </c>
      <c r="S48">
        <v>0</v>
      </c>
      <c r="T48">
        <v>4.3099999999999996</v>
      </c>
      <c r="U48">
        <v>0</v>
      </c>
      <c r="V48">
        <v>3</v>
      </c>
      <c r="W48">
        <v>0</v>
      </c>
      <c r="X48">
        <v>1.59</v>
      </c>
      <c r="Y48">
        <v>0</v>
      </c>
      <c r="Z48">
        <v>49.28</v>
      </c>
    </row>
    <row r="49" spans="1:26" x14ac:dyDescent="0.25">
      <c r="A49">
        <v>1990</v>
      </c>
      <c r="B49">
        <v>3.64</v>
      </c>
      <c r="C49">
        <v>0</v>
      </c>
      <c r="D49">
        <v>1.98</v>
      </c>
      <c r="E49">
        <v>0</v>
      </c>
      <c r="F49">
        <v>3</v>
      </c>
      <c r="G49">
        <v>0</v>
      </c>
      <c r="H49">
        <v>4.5199999999999996</v>
      </c>
      <c r="I49">
        <v>0</v>
      </c>
      <c r="J49">
        <v>7.11</v>
      </c>
      <c r="K49">
        <v>0</v>
      </c>
      <c r="L49">
        <v>2.15</v>
      </c>
      <c r="M49">
        <v>0</v>
      </c>
      <c r="N49">
        <v>5.42</v>
      </c>
      <c r="O49">
        <v>0</v>
      </c>
      <c r="P49">
        <v>2.78</v>
      </c>
      <c r="Q49">
        <v>0</v>
      </c>
      <c r="R49">
        <v>1.87</v>
      </c>
      <c r="S49">
        <v>0</v>
      </c>
      <c r="T49">
        <v>8.43</v>
      </c>
      <c r="U49">
        <v>0</v>
      </c>
      <c r="V49">
        <v>2.46</v>
      </c>
      <c r="W49">
        <v>0</v>
      </c>
      <c r="X49">
        <v>4.1100000000000003</v>
      </c>
      <c r="Y49">
        <v>0</v>
      </c>
      <c r="Z49">
        <v>47.47</v>
      </c>
    </row>
    <row r="50" spans="1:26" x14ac:dyDescent="0.25">
      <c r="A50">
        <v>1991</v>
      </c>
      <c r="B50">
        <v>3.4</v>
      </c>
      <c r="C50">
        <v>0</v>
      </c>
      <c r="D50">
        <v>0.83</v>
      </c>
      <c r="E50">
        <v>0</v>
      </c>
      <c r="F50">
        <v>4.4800000000000004</v>
      </c>
      <c r="G50">
        <v>0</v>
      </c>
      <c r="H50">
        <v>2.41</v>
      </c>
      <c r="I50">
        <v>0</v>
      </c>
      <c r="J50">
        <v>1.2</v>
      </c>
      <c r="K50">
        <v>0</v>
      </c>
      <c r="L50">
        <v>4.7300000000000004</v>
      </c>
      <c r="M50">
        <v>0</v>
      </c>
      <c r="N50">
        <v>6.34</v>
      </c>
      <c r="O50">
        <v>0</v>
      </c>
      <c r="P50">
        <v>0.88</v>
      </c>
      <c r="Q50">
        <v>0</v>
      </c>
      <c r="R50">
        <v>2.81</v>
      </c>
      <c r="S50">
        <v>0</v>
      </c>
      <c r="T50">
        <v>1.83</v>
      </c>
      <c r="U50">
        <v>0</v>
      </c>
      <c r="V50">
        <v>1.53</v>
      </c>
      <c r="W50">
        <v>0</v>
      </c>
      <c r="X50">
        <v>4.9800000000000004</v>
      </c>
      <c r="Y50">
        <v>0</v>
      </c>
      <c r="Z50">
        <v>35.42</v>
      </c>
    </row>
    <row r="51" spans="1:26" x14ac:dyDescent="0.25">
      <c r="A51">
        <v>1992</v>
      </c>
      <c r="B51">
        <v>1.62</v>
      </c>
      <c r="C51">
        <v>0</v>
      </c>
      <c r="D51">
        <v>2.44</v>
      </c>
      <c r="E51">
        <v>0</v>
      </c>
      <c r="F51">
        <v>3.19</v>
      </c>
      <c r="G51">
        <v>0</v>
      </c>
      <c r="H51">
        <v>2.64</v>
      </c>
      <c r="I51">
        <v>0</v>
      </c>
      <c r="J51">
        <v>5.36</v>
      </c>
      <c r="K51">
        <v>0</v>
      </c>
      <c r="L51">
        <v>4.84</v>
      </c>
      <c r="M51">
        <v>0</v>
      </c>
      <c r="N51">
        <v>2.73</v>
      </c>
      <c r="O51">
        <v>0</v>
      </c>
      <c r="P51">
        <v>2.75</v>
      </c>
      <c r="Q51">
        <v>0</v>
      </c>
      <c r="R51">
        <v>4.03</v>
      </c>
      <c r="S51">
        <v>0</v>
      </c>
      <c r="T51">
        <v>1.29</v>
      </c>
      <c r="U51">
        <v>0</v>
      </c>
      <c r="V51">
        <v>5.68</v>
      </c>
      <c r="W51">
        <v>0</v>
      </c>
      <c r="X51">
        <v>5.22</v>
      </c>
      <c r="Y51">
        <v>0</v>
      </c>
      <c r="Z51">
        <v>41.79</v>
      </c>
    </row>
    <row r="52" spans="1:26" x14ac:dyDescent="0.25">
      <c r="A52">
        <v>1993</v>
      </c>
      <c r="B52">
        <v>3.7</v>
      </c>
      <c r="C52">
        <v>0</v>
      </c>
      <c r="D52">
        <v>2.6</v>
      </c>
      <c r="E52">
        <v>0</v>
      </c>
      <c r="F52">
        <v>8.39</v>
      </c>
      <c r="G52">
        <v>0</v>
      </c>
      <c r="H52">
        <v>4.42</v>
      </c>
      <c r="I52">
        <v>0</v>
      </c>
      <c r="J52">
        <v>3.45</v>
      </c>
      <c r="K52">
        <v>0</v>
      </c>
      <c r="L52">
        <v>2.2200000000000002</v>
      </c>
      <c r="M52">
        <v>0</v>
      </c>
      <c r="N52">
        <v>2.17</v>
      </c>
      <c r="O52">
        <v>0</v>
      </c>
      <c r="P52">
        <v>3.47</v>
      </c>
      <c r="Q52">
        <v>0</v>
      </c>
      <c r="R52">
        <v>2.44</v>
      </c>
      <c r="S52">
        <v>0</v>
      </c>
      <c r="T52">
        <v>2.2400000000000002</v>
      </c>
      <c r="U52">
        <v>0</v>
      </c>
      <c r="V52">
        <v>6.37</v>
      </c>
      <c r="W52">
        <v>0</v>
      </c>
      <c r="X52">
        <v>3.7</v>
      </c>
      <c r="Y52">
        <v>0</v>
      </c>
      <c r="Z52">
        <v>45.17</v>
      </c>
    </row>
    <row r="53" spans="1:26" x14ac:dyDescent="0.25">
      <c r="A53">
        <v>1994</v>
      </c>
      <c r="B53">
        <v>4.17</v>
      </c>
      <c r="C53">
        <v>0</v>
      </c>
      <c r="D53">
        <v>4.63</v>
      </c>
      <c r="E53">
        <v>0</v>
      </c>
      <c r="F53">
        <v>8.19</v>
      </c>
      <c r="G53">
        <v>0</v>
      </c>
      <c r="H53">
        <v>1.98</v>
      </c>
      <c r="I53">
        <v>0</v>
      </c>
      <c r="J53">
        <v>0.88</v>
      </c>
      <c r="K53">
        <v>0</v>
      </c>
      <c r="L53">
        <v>1.87</v>
      </c>
      <c r="M53">
        <v>0</v>
      </c>
      <c r="N53">
        <v>9.36</v>
      </c>
      <c r="O53">
        <v>1</v>
      </c>
      <c r="P53">
        <v>4.4800000000000004</v>
      </c>
      <c r="Q53">
        <v>0</v>
      </c>
      <c r="R53">
        <v>3.67</v>
      </c>
      <c r="S53">
        <v>0</v>
      </c>
      <c r="T53">
        <v>1.32</v>
      </c>
      <c r="U53">
        <v>0</v>
      </c>
      <c r="V53">
        <v>1.51</v>
      </c>
      <c r="W53">
        <v>0</v>
      </c>
      <c r="X53">
        <v>1.93</v>
      </c>
      <c r="Y53">
        <v>0</v>
      </c>
      <c r="Z53">
        <v>43.99</v>
      </c>
    </row>
    <row r="54" spans="1:26" x14ac:dyDescent="0.25">
      <c r="A54">
        <v>1995</v>
      </c>
      <c r="B54">
        <v>2.79</v>
      </c>
      <c r="C54">
        <v>0</v>
      </c>
      <c r="D54">
        <v>1.42</v>
      </c>
      <c r="E54">
        <v>0</v>
      </c>
      <c r="F54">
        <v>2.5</v>
      </c>
      <c r="G54">
        <v>0</v>
      </c>
      <c r="H54">
        <v>1.44</v>
      </c>
      <c r="I54">
        <v>0</v>
      </c>
      <c r="J54">
        <v>4.79</v>
      </c>
      <c r="K54">
        <v>0</v>
      </c>
      <c r="L54">
        <v>11.49</v>
      </c>
      <c r="M54">
        <v>0</v>
      </c>
      <c r="N54">
        <v>4.54</v>
      </c>
      <c r="O54">
        <v>0</v>
      </c>
      <c r="P54">
        <v>0.49</v>
      </c>
      <c r="Q54">
        <v>0</v>
      </c>
      <c r="R54">
        <v>3.49</v>
      </c>
      <c r="S54">
        <v>0</v>
      </c>
      <c r="T54">
        <v>6.16</v>
      </c>
      <c r="U54">
        <v>0</v>
      </c>
      <c r="V54">
        <v>4.04</v>
      </c>
      <c r="W54">
        <v>0</v>
      </c>
      <c r="X54">
        <v>2.21</v>
      </c>
      <c r="Y54">
        <v>0</v>
      </c>
      <c r="Z54">
        <v>45.36</v>
      </c>
    </row>
    <row r="55" spans="1:26" x14ac:dyDescent="0.25">
      <c r="A55">
        <v>1996</v>
      </c>
      <c r="B55">
        <v>7.17</v>
      </c>
      <c r="C55">
        <v>0</v>
      </c>
      <c r="D55">
        <v>3.8</v>
      </c>
      <c r="E55">
        <v>0</v>
      </c>
      <c r="F55">
        <v>2.44</v>
      </c>
      <c r="G55">
        <v>0</v>
      </c>
      <c r="H55">
        <v>2.84</v>
      </c>
      <c r="I55">
        <v>0</v>
      </c>
      <c r="J55">
        <v>5.27</v>
      </c>
      <c r="K55">
        <v>0</v>
      </c>
      <c r="L55">
        <v>6.26</v>
      </c>
      <c r="M55">
        <v>0</v>
      </c>
      <c r="N55">
        <v>8.24</v>
      </c>
      <c r="O55">
        <v>0</v>
      </c>
      <c r="P55">
        <v>5.64</v>
      </c>
      <c r="Q55">
        <v>0</v>
      </c>
      <c r="R55">
        <v>9.19</v>
      </c>
      <c r="S55">
        <v>0</v>
      </c>
      <c r="T55">
        <v>4.09</v>
      </c>
      <c r="U55">
        <v>0</v>
      </c>
      <c r="V55">
        <v>3.04</v>
      </c>
      <c r="W55">
        <v>0</v>
      </c>
      <c r="X55">
        <v>5.49</v>
      </c>
      <c r="Y55">
        <v>0</v>
      </c>
      <c r="Z55">
        <v>63.47</v>
      </c>
    </row>
    <row r="56" spans="1:26" x14ac:dyDescent="0.25">
      <c r="A56">
        <v>1997</v>
      </c>
      <c r="B56">
        <v>2.61</v>
      </c>
      <c r="C56">
        <v>0</v>
      </c>
      <c r="D56">
        <v>2.13</v>
      </c>
      <c r="E56">
        <v>0</v>
      </c>
      <c r="F56">
        <v>4.2699999999999996</v>
      </c>
      <c r="G56">
        <v>0</v>
      </c>
      <c r="H56" t="s">
        <v>83</v>
      </c>
      <c r="I56">
        <v>30</v>
      </c>
      <c r="J56">
        <v>0.92</v>
      </c>
      <c r="K56">
        <v>0</v>
      </c>
      <c r="L56">
        <v>2.73</v>
      </c>
      <c r="M56">
        <v>0</v>
      </c>
      <c r="N56">
        <v>9.92</v>
      </c>
      <c r="O56">
        <v>0</v>
      </c>
      <c r="P56">
        <v>1.52</v>
      </c>
      <c r="Q56">
        <v>0</v>
      </c>
      <c r="R56">
        <v>3.36</v>
      </c>
      <c r="S56">
        <v>0</v>
      </c>
      <c r="T56">
        <v>3.03</v>
      </c>
      <c r="U56">
        <v>0</v>
      </c>
      <c r="V56">
        <v>5.62</v>
      </c>
      <c r="W56">
        <v>0</v>
      </c>
      <c r="X56">
        <v>1.98</v>
      </c>
      <c r="Y56">
        <v>0</v>
      </c>
      <c r="Z56" t="s">
        <v>83</v>
      </c>
    </row>
    <row r="57" spans="1:26" x14ac:dyDescent="0.25">
      <c r="A57">
        <v>1998</v>
      </c>
      <c r="B57">
        <v>6.05</v>
      </c>
      <c r="C57">
        <v>0</v>
      </c>
      <c r="D57">
        <v>7.52</v>
      </c>
      <c r="E57">
        <v>0</v>
      </c>
      <c r="F57">
        <v>5.52</v>
      </c>
      <c r="G57">
        <v>0</v>
      </c>
      <c r="H57">
        <v>3.52</v>
      </c>
      <c r="I57">
        <v>0</v>
      </c>
      <c r="J57">
        <v>4.71</v>
      </c>
      <c r="K57">
        <v>0</v>
      </c>
      <c r="L57">
        <v>4.68</v>
      </c>
      <c r="M57">
        <v>0</v>
      </c>
      <c r="N57">
        <v>3.25</v>
      </c>
      <c r="O57">
        <v>0</v>
      </c>
      <c r="P57">
        <v>1.49</v>
      </c>
      <c r="Q57">
        <v>0</v>
      </c>
      <c r="R57">
        <v>1.31</v>
      </c>
      <c r="S57">
        <v>0</v>
      </c>
      <c r="T57">
        <v>2.81</v>
      </c>
      <c r="U57">
        <v>0</v>
      </c>
      <c r="V57">
        <v>1.03</v>
      </c>
      <c r="W57">
        <v>0</v>
      </c>
      <c r="X57">
        <v>2.4500000000000002</v>
      </c>
      <c r="Y57">
        <v>0</v>
      </c>
      <c r="Z57">
        <v>44.34</v>
      </c>
    </row>
    <row r="58" spans="1:26" x14ac:dyDescent="0.25">
      <c r="A58">
        <v>1999</v>
      </c>
      <c r="B58">
        <v>5.26</v>
      </c>
      <c r="C58">
        <v>0</v>
      </c>
      <c r="D58">
        <v>1.94</v>
      </c>
      <c r="E58">
        <v>0</v>
      </c>
      <c r="F58">
        <v>3.7</v>
      </c>
      <c r="G58">
        <v>0</v>
      </c>
      <c r="H58">
        <v>1.51</v>
      </c>
      <c r="I58">
        <v>0</v>
      </c>
      <c r="J58">
        <v>1.66</v>
      </c>
      <c r="K58">
        <v>0</v>
      </c>
      <c r="L58">
        <v>0.73</v>
      </c>
      <c r="M58">
        <v>0</v>
      </c>
      <c r="N58">
        <v>2.69</v>
      </c>
      <c r="O58">
        <v>0</v>
      </c>
      <c r="P58">
        <v>2.97</v>
      </c>
      <c r="Q58">
        <v>0</v>
      </c>
      <c r="R58">
        <v>9.34</v>
      </c>
      <c r="S58">
        <v>0</v>
      </c>
      <c r="T58">
        <v>2.0299999999999998</v>
      </c>
      <c r="U58">
        <v>0</v>
      </c>
      <c r="V58">
        <v>2.81</v>
      </c>
      <c r="W58">
        <v>0</v>
      </c>
      <c r="X58">
        <v>2.67</v>
      </c>
      <c r="Y58">
        <v>0</v>
      </c>
      <c r="Z58">
        <v>37.31</v>
      </c>
    </row>
    <row r="59" spans="1:26" x14ac:dyDescent="0.25">
      <c r="A59">
        <v>2000</v>
      </c>
      <c r="B59">
        <v>2.4700000000000002</v>
      </c>
      <c r="C59">
        <v>0</v>
      </c>
      <c r="D59">
        <v>1.77</v>
      </c>
      <c r="E59">
        <v>0</v>
      </c>
      <c r="F59">
        <v>2.31</v>
      </c>
      <c r="G59">
        <v>0</v>
      </c>
      <c r="H59">
        <v>5.16</v>
      </c>
      <c r="I59">
        <v>0</v>
      </c>
      <c r="J59">
        <v>2.15</v>
      </c>
      <c r="K59">
        <v>0</v>
      </c>
      <c r="L59">
        <v>5.95</v>
      </c>
      <c r="M59">
        <v>0</v>
      </c>
      <c r="N59">
        <v>3.44</v>
      </c>
      <c r="O59">
        <v>0</v>
      </c>
      <c r="P59">
        <v>2.72</v>
      </c>
      <c r="Q59">
        <v>0</v>
      </c>
      <c r="R59">
        <v>5.12</v>
      </c>
      <c r="S59">
        <v>0</v>
      </c>
      <c r="T59">
        <v>0.01</v>
      </c>
      <c r="U59">
        <v>0</v>
      </c>
      <c r="V59">
        <v>1.64</v>
      </c>
      <c r="W59">
        <v>0</v>
      </c>
      <c r="X59">
        <v>2.54</v>
      </c>
      <c r="Y59">
        <v>0</v>
      </c>
      <c r="Z59">
        <v>35.28</v>
      </c>
    </row>
    <row r="60" spans="1:26" x14ac:dyDescent="0.25">
      <c r="A60">
        <v>2001</v>
      </c>
      <c r="B60">
        <v>1.84</v>
      </c>
      <c r="C60">
        <v>0</v>
      </c>
      <c r="D60">
        <v>1.1000000000000001</v>
      </c>
      <c r="E60">
        <v>0</v>
      </c>
      <c r="F60">
        <v>4.33</v>
      </c>
      <c r="G60">
        <v>0</v>
      </c>
      <c r="H60">
        <v>0.72</v>
      </c>
      <c r="I60">
        <v>0</v>
      </c>
      <c r="J60">
        <v>4.6900000000000004</v>
      </c>
      <c r="K60">
        <v>0</v>
      </c>
      <c r="L60">
        <v>8.4</v>
      </c>
      <c r="M60">
        <v>0</v>
      </c>
      <c r="N60">
        <v>4.08</v>
      </c>
      <c r="O60">
        <v>0</v>
      </c>
      <c r="P60">
        <v>3</v>
      </c>
      <c r="Q60">
        <v>0</v>
      </c>
      <c r="R60">
        <v>0.84</v>
      </c>
      <c r="S60">
        <v>0</v>
      </c>
      <c r="T60">
        <v>1.2</v>
      </c>
      <c r="U60">
        <v>0</v>
      </c>
      <c r="V60">
        <v>0.48</v>
      </c>
      <c r="W60">
        <v>0</v>
      </c>
      <c r="X60">
        <v>1.99</v>
      </c>
      <c r="Y60">
        <v>0</v>
      </c>
      <c r="Z60">
        <v>32.67</v>
      </c>
    </row>
    <row r="61" spans="1:26" x14ac:dyDescent="0.25">
      <c r="A61">
        <v>2002</v>
      </c>
      <c r="B61">
        <v>1.1599999999999999</v>
      </c>
      <c r="C61">
        <v>0</v>
      </c>
      <c r="D61">
        <v>0.97</v>
      </c>
      <c r="E61">
        <v>0</v>
      </c>
      <c r="F61">
        <v>2.78</v>
      </c>
      <c r="G61">
        <v>0</v>
      </c>
      <c r="H61">
        <v>3.59</v>
      </c>
      <c r="I61">
        <v>0</v>
      </c>
      <c r="J61">
        <v>1.94</v>
      </c>
      <c r="K61">
        <v>0</v>
      </c>
      <c r="L61">
        <v>2.84</v>
      </c>
      <c r="M61">
        <v>0</v>
      </c>
      <c r="N61">
        <v>5.19</v>
      </c>
      <c r="O61">
        <v>0</v>
      </c>
      <c r="P61">
        <v>2.7</v>
      </c>
      <c r="Q61">
        <v>0</v>
      </c>
      <c r="R61">
        <v>2.4900000000000002</v>
      </c>
      <c r="S61">
        <v>0</v>
      </c>
      <c r="T61">
        <v>5.62</v>
      </c>
      <c r="U61">
        <v>0</v>
      </c>
      <c r="V61">
        <v>5.0199999999999996</v>
      </c>
      <c r="W61">
        <v>0</v>
      </c>
      <c r="X61">
        <v>3.22</v>
      </c>
      <c r="Y61">
        <v>0</v>
      </c>
      <c r="Z61">
        <v>37.520000000000003</v>
      </c>
    </row>
    <row r="62" spans="1:26" x14ac:dyDescent="0.25">
      <c r="A62">
        <v>2003</v>
      </c>
      <c r="B62">
        <v>2.36</v>
      </c>
      <c r="C62">
        <v>0</v>
      </c>
      <c r="D62">
        <v>6.56</v>
      </c>
      <c r="E62">
        <v>0</v>
      </c>
      <c r="F62">
        <v>4.3600000000000003</v>
      </c>
      <c r="G62">
        <v>0</v>
      </c>
      <c r="H62">
        <v>3.21</v>
      </c>
      <c r="I62">
        <v>0</v>
      </c>
      <c r="J62">
        <v>6.51</v>
      </c>
      <c r="K62">
        <v>0</v>
      </c>
      <c r="L62">
        <v>7.28</v>
      </c>
      <c r="M62">
        <v>0</v>
      </c>
      <c r="N62">
        <v>4.51</v>
      </c>
      <c r="O62">
        <v>0</v>
      </c>
      <c r="P62">
        <v>4.05</v>
      </c>
      <c r="Q62">
        <v>0</v>
      </c>
      <c r="R62">
        <v>10.64</v>
      </c>
      <c r="S62">
        <v>0</v>
      </c>
      <c r="T62">
        <v>3.36</v>
      </c>
      <c r="U62">
        <v>0</v>
      </c>
      <c r="V62">
        <v>5.76</v>
      </c>
      <c r="W62">
        <v>0</v>
      </c>
      <c r="X62">
        <v>4.47</v>
      </c>
      <c r="Y62">
        <v>0</v>
      </c>
      <c r="Z62">
        <v>63.07</v>
      </c>
    </row>
    <row r="63" spans="1:26" x14ac:dyDescent="0.25">
      <c r="A63">
        <v>2004</v>
      </c>
      <c r="B63">
        <v>1.35</v>
      </c>
      <c r="C63">
        <v>0</v>
      </c>
      <c r="D63">
        <v>2.08</v>
      </c>
      <c r="E63">
        <v>0</v>
      </c>
      <c r="F63">
        <v>1.57</v>
      </c>
      <c r="G63">
        <v>0</v>
      </c>
      <c r="H63">
        <v>3.73</v>
      </c>
      <c r="I63">
        <v>0</v>
      </c>
      <c r="J63">
        <v>4.7699999999999996</v>
      </c>
      <c r="K63">
        <v>0</v>
      </c>
      <c r="L63">
        <v>5.16</v>
      </c>
      <c r="M63">
        <v>0</v>
      </c>
      <c r="N63">
        <v>9.07</v>
      </c>
      <c r="O63">
        <v>0</v>
      </c>
      <c r="P63">
        <v>1.78</v>
      </c>
      <c r="Q63">
        <v>0</v>
      </c>
      <c r="R63">
        <v>6.92</v>
      </c>
      <c r="S63">
        <v>0</v>
      </c>
      <c r="T63">
        <v>0.73</v>
      </c>
      <c r="U63">
        <v>0</v>
      </c>
      <c r="V63">
        <v>4.5599999999999996</v>
      </c>
      <c r="W63">
        <v>0</v>
      </c>
      <c r="X63">
        <v>2.63</v>
      </c>
      <c r="Y63">
        <v>0</v>
      </c>
      <c r="Z63">
        <v>44.35</v>
      </c>
    </row>
    <row r="64" spans="1:26" x14ac:dyDescent="0.25">
      <c r="A64">
        <v>2005</v>
      </c>
      <c r="B64">
        <v>3.88</v>
      </c>
      <c r="C64">
        <v>0</v>
      </c>
      <c r="D64">
        <v>1.44</v>
      </c>
      <c r="E64">
        <v>0</v>
      </c>
      <c r="F64">
        <v>3.98</v>
      </c>
      <c r="G64">
        <v>0</v>
      </c>
      <c r="H64">
        <v>3.53</v>
      </c>
      <c r="I64">
        <v>0</v>
      </c>
      <c r="J64">
        <v>3.19</v>
      </c>
      <c r="K64">
        <v>0</v>
      </c>
      <c r="L64">
        <v>0.85</v>
      </c>
      <c r="M64">
        <v>0</v>
      </c>
      <c r="N64">
        <v>3.64</v>
      </c>
      <c r="O64">
        <v>0</v>
      </c>
      <c r="P64">
        <v>2.95</v>
      </c>
      <c r="Q64">
        <v>0</v>
      </c>
      <c r="R64">
        <v>2.29</v>
      </c>
      <c r="S64">
        <v>0</v>
      </c>
      <c r="T64">
        <v>9.7100000000000009</v>
      </c>
      <c r="U64">
        <v>0</v>
      </c>
      <c r="V64">
        <v>2.74</v>
      </c>
      <c r="W64">
        <v>0</v>
      </c>
      <c r="X64">
        <v>3.17</v>
      </c>
      <c r="Y64">
        <v>0</v>
      </c>
      <c r="Z64">
        <v>41.37</v>
      </c>
    </row>
    <row r="65" spans="1:26" x14ac:dyDescent="0.25">
      <c r="A65">
        <v>2006</v>
      </c>
      <c r="B65">
        <v>1.94</v>
      </c>
      <c r="C65">
        <v>0</v>
      </c>
      <c r="D65">
        <v>1.87</v>
      </c>
      <c r="E65">
        <v>0</v>
      </c>
      <c r="F65">
        <v>0.32</v>
      </c>
      <c r="G65">
        <v>0</v>
      </c>
      <c r="H65">
        <v>3.05</v>
      </c>
      <c r="I65">
        <v>0</v>
      </c>
      <c r="J65">
        <v>2.2799999999999998</v>
      </c>
      <c r="K65">
        <v>0</v>
      </c>
      <c r="L65">
        <v>4.58</v>
      </c>
      <c r="M65">
        <v>0</v>
      </c>
      <c r="N65">
        <v>4.4000000000000004</v>
      </c>
      <c r="O65">
        <v>0</v>
      </c>
      <c r="P65">
        <v>1.01</v>
      </c>
      <c r="Q65">
        <v>0</v>
      </c>
      <c r="R65">
        <v>7.65</v>
      </c>
      <c r="S65">
        <v>0</v>
      </c>
      <c r="T65">
        <v>6.65</v>
      </c>
      <c r="U65">
        <v>0</v>
      </c>
      <c r="V65">
        <v>5.18</v>
      </c>
      <c r="W65">
        <v>0</v>
      </c>
      <c r="X65">
        <v>1.68</v>
      </c>
      <c r="Y65">
        <v>0</v>
      </c>
      <c r="Z65">
        <v>40.61</v>
      </c>
    </row>
    <row r="66" spans="1:26" x14ac:dyDescent="0.25">
      <c r="A66">
        <v>2007</v>
      </c>
      <c r="B66">
        <v>2.14</v>
      </c>
      <c r="C66">
        <v>0</v>
      </c>
      <c r="D66">
        <v>2.15</v>
      </c>
      <c r="E66">
        <v>0</v>
      </c>
      <c r="F66">
        <v>2.85</v>
      </c>
      <c r="G66">
        <v>0</v>
      </c>
      <c r="H66">
        <v>3.81</v>
      </c>
      <c r="I66">
        <v>0</v>
      </c>
      <c r="J66">
        <v>2.23</v>
      </c>
      <c r="K66">
        <v>0</v>
      </c>
      <c r="L66">
        <v>3.42</v>
      </c>
      <c r="M66">
        <v>0</v>
      </c>
      <c r="N66">
        <v>0.93</v>
      </c>
      <c r="O66">
        <v>0</v>
      </c>
      <c r="P66">
        <v>4.9000000000000004</v>
      </c>
      <c r="Q66">
        <v>0</v>
      </c>
      <c r="R66">
        <v>0.48</v>
      </c>
      <c r="S66">
        <v>0</v>
      </c>
      <c r="T66">
        <v>4.22</v>
      </c>
      <c r="U66">
        <v>0</v>
      </c>
      <c r="V66">
        <v>1.25</v>
      </c>
      <c r="W66">
        <v>0</v>
      </c>
      <c r="X66">
        <v>2.74</v>
      </c>
      <c r="Y66">
        <v>0</v>
      </c>
      <c r="Z66">
        <v>31.12</v>
      </c>
    </row>
    <row r="67" spans="1:26" x14ac:dyDescent="0.25">
      <c r="A67">
        <v>2008</v>
      </c>
      <c r="B67">
        <v>1</v>
      </c>
      <c r="C67">
        <v>0</v>
      </c>
      <c r="D67">
        <v>2.8</v>
      </c>
      <c r="E67">
        <v>0</v>
      </c>
      <c r="F67">
        <v>2.3199999999999998</v>
      </c>
      <c r="G67">
        <v>0</v>
      </c>
      <c r="H67">
        <v>6.48</v>
      </c>
      <c r="I67">
        <v>0</v>
      </c>
      <c r="J67">
        <v>5.9</v>
      </c>
      <c r="K67">
        <v>0</v>
      </c>
      <c r="L67">
        <v>4.08</v>
      </c>
      <c r="M67">
        <v>0</v>
      </c>
      <c r="N67">
        <v>2.86</v>
      </c>
      <c r="O67">
        <v>0</v>
      </c>
      <c r="P67">
        <v>4.71</v>
      </c>
      <c r="Q67">
        <v>0</v>
      </c>
      <c r="R67">
        <v>4.8499999999999996</v>
      </c>
      <c r="S67">
        <v>0</v>
      </c>
      <c r="T67">
        <v>0.87</v>
      </c>
      <c r="U67">
        <v>0</v>
      </c>
      <c r="V67">
        <v>2.59</v>
      </c>
      <c r="W67">
        <v>0</v>
      </c>
      <c r="X67">
        <v>3.15</v>
      </c>
      <c r="Y67">
        <v>0</v>
      </c>
      <c r="Z67">
        <v>41.61</v>
      </c>
    </row>
    <row r="68" spans="1:26" x14ac:dyDescent="0.25">
      <c r="A68">
        <v>2009</v>
      </c>
      <c r="B68">
        <v>1.87</v>
      </c>
      <c r="C68">
        <v>0</v>
      </c>
      <c r="D68">
        <v>0.43</v>
      </c>
      <c r="E68">
        <v>0</v>
      </c>
      <c r="F68">
        <v>2.4</v>
      </c>
      <c r="G68">
        <v>0</v>
      </c>
      <c r="H68">
        <v>3.9</v>
      </c>
      <c r="I68">
        <v>0</v>
      </c>
      <c r="J68">
        <v>8.0500000000000007</v>
      </c>
      <c r="K68">
        <v>0</v>
      </c>
      <c r="L68">
        <v>7.57</v>
      </c>
      <c r="M68">
        <v>0</v>
      </c>
      <c r="N68">
        <v>3.03</v>
      </c>
      <c r="O68">
        <v>0</v>
      </c>
      <c r="P68">
        <v>2.59</v>
      </c>
      <c r="Q68">
        <v>0</v>
      </c>
      <c r="R68">
        <v>3.15</v>
      </c>
      <c r="S68">
        <v>0</v>
      </c>
      <c r="T68">
        <v>3.5</v>
      </c>
      <c r="U68">
        <v>0</v>
      </c>
      <c r="V68">
        <v>6.18</v>
      </c>
      <c r="W68">
        <v>0</v>
      </c>
      <c r="X68">
        <v>8.06</v>
      </c>
      <c r="Y68">
        <v>0</v>
      </c>
      <c r="Z68">
        <v>50.73</v>
      </c>
    </row>
    <row r="69" spans="1:26" x14ac:dyDescent="0.25">
      <c r="A69">
        <v>2010</v>
      </c>
      <c r="B69">
        <v>3.14</v>
      </c>
      <c r="C69">
        <v>0</v>
      </c>
      <c r="D69">
        <v>3.12</v>
      </c>
      <c r="E69">
        <v>0</v>
      </c>
      <c r="F69">
        <v>3.98</v>
      </c>
      <c r="G69">
        <v>0</v>
      </c>
      <c r="H69">
        <v>1.61</v>
      </c>
      <c r="I69">
        <v>0</v>
      </c>
      <c r="J69">
        <v>3.07</v>
      </c>
      <c r="K69">
        <v>0</v>
      </c>
      <c r="L69">
        <v>2.4500000000000002</v>
      </c>
      <c r="M69">
        <v>0</v>
      </c>
      <c r="N69">
        <v>1.45</v>
      </c>
      <c r="O69">
        <v>0</v>
      </c>
      <c r="P69">
        <v>2.59</v>
      </c>
      <c r="Q69">
        <v>0</v>
      </c>
      <c r="R69">
        <v>3.91</v>
      </c>
      <c r="S69">
        <v>0</v>
      </c>
      <c r="T69">
        <v>3.51</v>
      </c>
      <c r="U69">
        <v>0</v>
      </c>
      <c r="V69">
        <v>3.02</v>
      </c>
      <c r="W69">
        <v>0</v>
      </c>
      <c r="X69">
        <v>1.26</v>
      </c>
      <c r="Y69">
        <v>0</v>
      </c>
      <c r="Z69">
        <v>33.11</v>
      </c>
    </row>
    <row r="70" spans="1:26" x14ac:dyDescent="0.25">
      <c r="A70">
        <v>2011</v>
      </c>
      <c r="B70">
        <v>1.43</v>
      </c>
      <c r="C70">
        <v>0</v>
      </c>
      <c r="D70">
        <v>1.29</v>
      </c>
      <c r="E70">
        <v>0</v>
      </c>
      <c r="F70">
        <v>6.79</v>
      </c>
      <c r="G70">
        <v>0</v>
      </c>
      <c r="H70">
        <v>3.74</v>
      </c>
      <c r="I70">
        <v>0</v>
      </c>
      <c r="J70">
        <v>4.67</v>
      </c>
      <c r="K70">
        <v>0</v>
      </c>
      <c r="L70">
        <v>3.42</v>
      </c>
      <c r="M70">
        <v>0</v>
      </c>
      <c r="N70">
        <v>2.4300000000000002</v>
      </c>
      <c r="O70">
        <v>3</v>
      </c>
      <c r="P70" t="s">
        <v>83</v>
      </c>
      <c r="Q70">
        <v>8</v>
      </c>
      <c r="R70" t="s">
        <v>83</v>
      </c>
      <c r="S70">
        <v>11</v>
      </c>
      <c r="T70">
        <v>6.13</v>
      </c>
      <c r="U70">
        <v>3</v>
      </c>
      <c r="V70">
        <v>3.47</v>
      </c>
      <c r="W70">
        <v>0</v>
      </c>
      <c r="X70">
        <v>1.49</v>
      </c>
      <c r="Y70">
        <v>2</v>
      </c>
      <c r="Z70" t="s">
        <v>83</v>
      </c>
    </row>
    <row r="71" spans="1:26" x14ac:dyDescent="0.25">
      <c r="A71">
        <v>2012</v>
      </c>
      <c r="B71">
        <v>1.68</v>
      </c>
      <c r="C71">
        <v>3</v>
      </c>
      <c r="D71">
        <v>1.54</v>
      </c>
      <c r="E71">
        <v>0</v>
      </c>
      <c r="F71">
        <v>2.0699999999999998</v>
      </c>
      <c r="G71">
        <v>2</v>
      </c>
      <c r="H71">
        <v>1.05</v>
      </c>
      <c r="I71">
        <v>5</v>
      </c>
      <c r="J71">
        <v>4.46</v>
      </c>
      <c r="K71">
        <v>2</v>
      </c>
      <c r="L71">
        <v>3.74</v>
      </c>
      <c r="M71">
        <v>0</v>
      </c>
      <c r="N71">
        <v>3.3</v>
      </c>
      <c r="O71">
        <v>0</v>
      </c>
      <c r="P71">
        <v>6.08</v>
      </c>
      <c r="Q71">
        <v>0</v>
      </c>
      <c r="R71">
        <v>3.57</v>
      </c>
      <c r="S71">
        <v>3</v>
      </c>
      <c r="T71">
        <v>5.55</v>
      </c>
      <c r="U71">
        <v>0</v>
      </c>
      <c r="V71">
        <v>0.57999999999999996</v>
      </c>
      <c r="W71">
        <v>0</v>
      </c>
      <c r="X71">
        <v>1.37</v>
      </c>
      <c r="Y71">
        <v>5</v>
      </c>
      <c r="Z71" t="s">
        <v>83</v>
      </c>
    </row>
    <row r="72" spans="1:26" x14ac:dyDescent="0.25">
      <c r="A72">
        <v>2013</v>
      </c>
      <c r="B72">
        <v>4.1900000000000004</v>
      </c>
      <c r="C72">
        <v>0</v>
      </c>
      <c r="D72">
        <v>1.67</v>
      </c>
      <c r="E72">
        <v>0</v>
      </c>
      <c r="F72">
        <v>4.09</v>
      </c>
      <c r="G72">
        <v>0</v>
      </c>
      <c r="H72">
        <v>2.57</v>
      </c>
      <c r="I72">
        <v>0</v>
      </c>
      <c r="J72">
        <v>5.56</v>
      </c>
      <c r="K72">
        <v>0</v>
      </c>
      <c r="L72">
        <v>6.09</v>
      </c>
      <c r="M72">
        <v>0</v>
      </c>
      <c r="N72">
        <v>5.94</v>
      </c>
      <c r="O72">
        <v>0</v>
      </c>
      <c r="P72">
        <v>7.08</v>
      </c>
      <c r="Q72">
        <v>0</v>
      </c>
      <c r="R72">
        <v>2.0299999999999998</v>
      </c>
      <c r="S72">
        <v>0</v>
      </c>
      <c r="T72">
        <v>3.25</v>
      </c>
      <c r="U72">
        <v>0</v>
      </c>
      <c r="V72">
        <v>3.07</v>
      </c>
      <c r="W72">
        <v>0</v>
      </c>
      <c r="X72">
        <v>4.7699999999999996</v>
      </c>
      <c r="Y72">
        <v>0</v>
      </c>
      <c r="Z72">
        <v>50.31</v>
      </c>
    </row>
    <row r="73" spans="1:26" x14ac:dyDescent="0.25">
      <c r="A73">
        <v>2014</v>
      </c>
      <c r="B73">
        <v>2.79</v>
      </c>
      <c r="C73">
        <v>0</v>
      </c>
      <c r="D73">
        <v>3.22</v>
      </c>
      <c r="E73">
        <v>0</v>
      </c>
      <c r="F73" t="s">
        <v>83</v>
      </c>
      <c r="G73">
        <v>8</v>
      </c>
      <c r="H73" t="s">
        <v>83</v>
      </c>
      <c r="I73">
        <v>30</v>
      </c>
      <c r="J73" t="s">
        <v>83</v>
      </c>
      <c r="K73">
        <v>31</v>
      </c>
      <c r="L73" t="s">
        <v>83</v>
      </c>
      <c r="M73">
        <v>30</v>
      </c>
      <c r="N73" t="s">
        <v>83</v>
      </c>
      <c r="O73">
        <v>31</v>
      </c>
      <c r="P73" t="s">
        <v>83</v>
      </c>
      <c r="Q73">
        <v>31</v>
      </c>
      <c r="R73" t="s">
        <v>83</v>
      </c>
      <c r="S73">
        <v>30</v>
      </c>
      <c r="T73" t="s">
        <v>83</v>
      </c>
      <c r="U73">
        <v>31</v>
      </c>
      <c r="V73" t="s">
        <v>83</v>
      </c>
      <c r="W73">
        <v>30</v>
      </c>
      <c r="X73" t="s">
        <v>83</v>
      </c>
      <c r="Y73">
        <v>31</v>
      </c>
      <c r="Z73" t="s">
        <v>83</v>
      </c>
    </row>
    <row r="74" spans="1:26" x14ac:dyDescent="0.25">
      <c r="A74" s="27" t="s">
        <v>86</v>
      </c>
      <c r="B74" s="27">
        <v>2.79</v>
      </c>
      <c r="C74" s="27" t="s">
        <v>87</v>
      </c>
      <c r="D74" s="27">
        <v>2.59</v>
      </c>
      <c r="E74" s="27" t="s">
        <v>87</v>
      </c>
      <c r="F74" s="27">
        <v>3.57</v>
      </c>
      <c r="G74" s="27" t="s">
        <v>87</v>
      </c>
      <c r="H74" s="27">
        <v>3.19</v>
      </c>
      <c r="I74" s="27" t="s">
        <v>87</v>
      </c>
      <c r="J74" s="27">
        <v>3.94</v>
      </c>
      <c r="K74" s="27" t="s">
        <v>87</v>
      </c>
      <c r="L74" s="27">
        <v>3.9</v>
      </c>
      <c r="M74" s="27" t="s">
        <v>87</v>
      </c>
      <c r="N74" s="27">
        <v>4.25</v>
      </c>
      <c r="O74" s="27" t="s">
        <v>87</v>
      </c>
      <c r="P74" s="27">
        <v>3.92</v>
      </c>
      <c r="Q74" s="27" t="s">
        <v>87</v>
      </c>
      <c r="R74" s="27">
        <v>3.68</v>
      </c>
      <c r="S74" s="27" t="s">
        <v>87</v>
      </c>
      <c r="T74" s="27">
        <v>3.61</v>
      </c>
      <c r="U74" s="27" t="s">
        <v>87</v>
      </c>
      <c r="V74" s="27">
        <v>3.4</v>
      </c>
      <c r="W74" s="27" t="s">
        <v>87</v>
      </c>
      <c r="X74" s="27">
        <v>3.11</v>
      </c>
      <c r="Y74" s="27" t="s">
        <v>87</v>
      </c>
      <c r="Z74" s="27">
        <v>42.11</v>
      </c>
    </row>
    <row r="75" spans="1:26" x14ac:dyDescent="0.25">
      <c r="A75" t="s">
        <v>88</v>
      </c>
      <c r="B75">
        <v>8.7100000000000009</v>
      </c>
      <c r="C75" t="s">
        <v>87</v>
      </c>
      <c r="D75">
        <v>7.52</v>
      </c>
      <c r="E75" t="s">
        <v>87</v>
      </c>
      <c r="F75">
        <v>8.39</v>
      </c>
      <c r="G75" t="s">
        <v>87</v>
      </c>
      <c r="H75">
        <v>7.97</v>
      </c>
      <c r="I75" t="s">
        <v>87</v>
      </c>
      <c r="J75">
        <v>10.29</v>
      </c>
      <c r="K75" t="s">
        <v>87</v>
      </c>
      <c r="L75">
        <v>12.78</v>
      </c>
      <c r="M75" t="s">
        <v>87</v>
      </c>
      <c r="N75">
        <v>9.92</v>
      </c>
      <c r="O75" t="s">
        <v>87</v>
      </c>
      <c r="P75">
        <v>13.32</v>
      </c>
      <c r="Q75" t="s">
        <v>87</v>
      </c>
      <c r="R75">
        <v>11.15</v>
      </c>
      <c r="S75" t="s">
        <v>87</v>
      </c>
      <c r="T75">
        <v>12.08</v>
      </c>
      <c r="U75" t="s">
        <v>87</v>
      </c>
      <c r="V75">
        <v>12.09</v>
      </c>
      <c r="W75" t="s">
        <v>87</v>
      </c>
      <c r="X75">
        <v>8.06</v>
      </c>
      <c r="Y75" t="s">
        <v>87</v>
      </c>
      <c r="Z75">
        <v>63.47</v>
      </c>
    </row>
    <row r="76" spans="1:26" x14ac:dyDescent="0.25">
      <c r="A76" t="s">
        <v>89</v>
      </c>
      <c r="B76">
        <v>0.41</v>
      </c>
      <c r="C76" t="s">
        <v>87</v>
      </c>
      <c r="D76">
        <v>0.28999999999999998</v>
      </c>
      <c r="E76" t="s">
        <v>87</v>
      </c>
      <c r="F76">
        <v>0.32</v>
      </c>
      <c r="G76" t="s">
        <v>87</v>
      </c>
      <c r="H76">
        <v>0.49</v>
      </c>
      <c r="I76" t="s">
        <v>87</v>
      </c>
      <c r="J76">
        <v>0.65</v>
      </c>
      <c r="K76" t="s">
        <v>87</v>
      </c>
      <c r="L76">
        <v>0.68</v>
      </c>
      <c r="M76" t="s">
        <v>87</v>
      </c>
      <c r="N76">
        <v>0.93</v>
      </c>
      <c r="O76" t="s">
        <v>87</v>
      </c>
      <c r="P76">
        <v>0.49</v>
      </c>
      <c r="Q76" t="s">
        <v>87</v>
      </c>
      <c r="R76">
        <v>0.48</v>
      </c>
      <c r="S76" t="s">
        <v>87</v>
      </c>
      <c r="T76" t="s">
        <v>85</v>
      </c>
      <c r="U76" t="s">
        <v>87</v>
      </c>
      <c r="V76">
        <v>0.48</v>
      </c>
      <c r="W76" t="s">
        <v>87</v>
      </c>
      <c r="X76">
        <v>0.28000000000000003</v>
      </c>
      <c r="Y76" t="s">
        <v>87</v>
      </c>
      <c r="Z76">
        <v>30.37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9" sqref="D9"/>
    </sheetView>
  </sheetViews>
  <sheetFormatPr defaultRowHeight="15" x14ac:dyDescent="0.25"/>
  <sheetData>
    <row r="1" spans="1:3" x14ac:dyDescent="0.25">
      <c r="A1" t="s">
        <v>15</v>
      </c>
    </row>
    <row r="2" spans="1:3" x14ac:dyDescent="0.25">
      <c r="B2" s="31" t="s">
        <v>17</v>
      </c>
      <c r="C2" s="31"/>
    </row>
    <row r="3" spans="1:3" x14ac:dyDescent="0.25">
      <c r="B3" s="15" t="s">
        <v>18</v>
      </c>
      <c r="C3" s="15" t="s">
        <v>19</v>
      </c>
    </row>
    <row r="4" spans="1:3" x14ac:dyDescent="0.25">
      <c r="A4" t="s">
        <v>16</v>
      </c>
      <c r="B4" s="15">
        <v>90</v>
      </c>
      <c r="C4" s="15">
        <v>95</v>
      </c>
    </row>
    <row r="5" spans="1:3" x14ac:dyDescent="0.25">
      <c r="A5" s="16">
        <v>1</v>
      </c>
      <c r="B5" s="17">
        <v>0.32</v>
      </c>
      <c r="C5" s="17">
        <v>0.56000000000000005</v>
      </c>
    </row>
    <row r="6" spans="1:3" x14ac:dyDescent="0.25">
      <c r="A6" s="16">
        <v>1.2</v>
      </c>
      <c r="B6" s="17">
        <v>0.46</v>
      </c>
      <c r="C6" s="17">
        <v>0.74</v>
      </c>
    </row>
    <row r="7" spans="1:3" x14ac:dyDescent="0.25">
      <c r="A7" s="16">
        <v>1.4</v>
      </c>
      <c r="B7" s="17">
        <v>0.61</v>
      </c>
      <c r="C7" s="17">
        <v>0.92</v>
      </c>
    </row>
    <row r="8" spans="1:3" x14ac:dyDescent="0.25">
      <c r="A8" s="16">
        <v>1.6</v>
      </c>
      <c r="B8" s="17">
        <v>0.76</v>
      </c>
      <c r="C8" s="17">
        <v>1.1100000000000001</v>
      </c>
    </row>
    <row r="9" spans="1:3" x14ac:dyDescent="0.25">
      <c r="A9" s="16">
        <v>1.8</v>
      </c>
      <c r="B9" s="17">
        <v>0.93</v>
      </c>
      <c r="C9" s="17">
        <v>1.29</v>
      </c>
    </row>
    <row r="10" spans="1:3" x14ac:dyDescent="0.25">
      <c r="A10" s="16">
        <v>2</v>
      </c>
      <c r="B10" s="17">
        <v>1.0900000000000001</v>
      </c>
      <c r="C10" s="17">
        <v>1.48</v>
      </c>
    </row>
    <row r="11" spans="1:3" x14ac:dyDescent="0.25">
      <c r="A11" s="16">
        <v>2.5</v>
      </c>
      <c r="B11" s="17">
        <v>1.53</v>
      </c>
      <c r="C11" s="17">
        <v>1.96</v>
      </c>
    </row>
    <row r="12" spans="1:3" x14ac:dyDescent="0.25">
      <c r="A12" s="16">
        <v>3</v>
      </c>
      <c r="B12" s="17">
        <v>1.98</v>
      </c>
      <c r="C12" s="17">
        <v>2.4500000000000002</v>
      </c>
    </row>
    <row r="13" spans="1:3" x14ac:dyDescent="0.25">
      <c r="A13" s="16">
        <v>3.5</v>
      </c>
      <c r="B13" s="17">
        <v>2.4500000000000002</v>
      </c>
      <c r="C13" s="17">
        <v>2.94</v>
      </c>
    </row>
    <row r="14" spans="1:3" x14ac:dyDescent="0.25">
      <c r="A14" s="16">
        <v>4</v>
      </c>
      <c r="B14" s="17">
        <v>2.92</v>
      </c>
      <c r="C14" s="17">
        <v>3.43</v>
      </c>
    </row>
    <row r="15" spans="1:3" x14ac:dyDescent="0.25">
      <c r="A15" s="16">
        <v>4.5</v>
      </c>
      <c r="B15" s="17">
        <v>3.4</v>
      </c>
      <c r="C15" s="17">
        <v>3.92</v>
      </c>
    </row>
    <row r="16" spans="1:3" x14ac:dyDescent="0.25">
      <c r="A16" s="16">
        <v>5</v>
      </c>
      <c r="B16" s="17">
        <v>3.88</v>
      </c>
      <c r="C16" s="17">
        <v>4.42</v>
      </c>
    </row>
    <row r="17" spans="1:3" x14ac:dyDescent="0.25">
      <c r="A17" s="16">
        <v>6</v>
      </c>
      <c r="B17" s="17">
        <v>4.8499999999999996</v>
      </c>
      <c r="C17" s="17">
        <v>5.41</v>
      </c>
    </row>
    <row r="18" spans="1:3" x14ac:dyDescent="0.25">
      <c r="A18" s="16">
        <v>7</v>
      </c>
      <c r="B18" s="17">
        <v>5.82</v>
      </c>
      <c r="C18" s="17">
        <v>6.41</v>
      </c>
    </row>
    <row r="19" spans="1:3" x14ac:dyDescent="0.25">
      <c r="A19" s="16">
        <v>8</v>
      </c>
      <c r="B19" s="17">
        <v>6.81</v>
      </c>
      <c r="C19" s="17">
        <v>7.4</v>
      </c>
    </row>
    <row r="20" spans="1:3" x14ac:dyDescent="0.25">
      <c r="A20" s="16">
        <v>9</v>
      </c>
      <c r="B20" s="17">
        <v>7.79</v>
      </c>
      <c r="C20" s="17">
        <v>8.4</v>
      </c>
    </row>
    <row r="21" spans="1:3" x14ac:dyDescent="0.25">
      <c r="A21" s="16">
        <v>10</v>
      </c>
      <c r="B21" s="17">
        <v>8.7899999999999991</v>
      </c>
      <c r="C21" s="17">
        <v>9.4</v>
      </c>
    </row>
    <row r="22" spans="1:3" x14ac:dyDescent="0.25">
      <c r="A22" s="16">
        <v>11</v>
      </c>
      <c r="B22" s="17">
        <v>9.77</v>
      </c>
      <c r="C22" s="17">
        <v>10.39</v>
      </c>
    </row>
    <row r="23" spans="1:3" x14ac:dyDescent="0.25">
      <c r="A23" s="16">
        <v>12</v>
      </c>
      <c r="B23" s="17">
        <v>10.76</v>
      </c>
      <c r="C23" s="17">
        <v>11.39</v>
      </c>
    </row>
    <row r="24" spans="1:3" x14ac:dyDescent="0.25">
      <c r="A24" s="16">
        <v>13</v>
      </c>
      <c r="B24" s="17">
        <v>11.76</v>
      </c>
      <c r="C24" s="17">
        <v>12.39</v>
      </c>
    </row>
    <row r="25" spans="1:3" x14ac:dyDescent="0.25">
      <c r="A25" s="16">
        <v>14</v>
      </c>
      <c r="B25" s="17">
        <v>12.75</v>
      </c>
      <c r="C25" s="17">
        <v>13.39</v>
      </c>
    </row>
    <row r="26" spans="1:3" x14ac:dyDescent="0.25">
      <c r="A26" s="16">
        <v>15</v>
      </c>
      <c r="B26" s="17">
        <v>13.74</v>
      </c>
      <c r="C26" s="17">
        <v>14.39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Rainfall</vt:lpstr>
      <vt:lpstr>Table2-2</vt:lpstr>
      <vt:lpstr>Summary!Print_Area</vt:lpstr>
      <vt:lpstr>Rainfall!RainfallData</vt:lpstr>
    </vt:vector>
  </TitlesOfParts>
  <Company>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Schaeffer, Anton - NRCS, Harrisonburg, VA</dc:creator>
  <cp:lastModifiedBy>Schaeffer, Anton - NRCS, Harrisonburg, VA</cp:lastModifiedBy>
  <cp:lastPrinted>2014-04-02T13:40:08Z</cp:lastPrinted>
  <dcterms:created xsi:type="dcterms:W3CDTF">2014-03-27T12:12:50Z</dcterms:created>
  <dcterms:modified xsi:type="dcterms:W3CDTF">2014-04-02T13:40:50Z</dcterms:modified>
</cp:coreProperties>
</file>