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 X\Desktop\New folder\"/>
    </mc:Choice>
  </mc:AlternateContent>
  <xr:revisionPtr revIDLastSave="0" documentId="8_{E6D0A7F4-0ABB-4F10-8C94-7B831C339908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Sheet1" sheetId="2" r:id="rId1"/>
    <sheet name="Sheet2" sheetId="3" r:id="rId2"/>
    <sheet name="Sheet9" sheetId="10" r:id="rId3"/>
    <sheet name="Sheet10" sheetId="11" r:id="rId4"/>
    <sheet name="Crowdfunding" sheetId="1" r:id="rId5"/>
    <sheet name="Sheet12" sheetId="13" r:id="rId6"/>
  </sheets>
  <definedNames>
    <definedName name="_xlnm._FilterDatabase" localSheetId="4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3" l="1"/>
  <c r="K7" i="13"/>
  <c r="H7" i="13"/>
  <c r="H6" i="13"/>
  <c r="K5" i="13"/>
  <c r="H5" i="13"/>
  <c r="K4" i="13"/>
  <c r="H4" i="13"/>
  <c r="K3" i="13"/>
  <c r="H3" i="13"/>
  <c r="K2" i="13"/>
  <c r="H2" i="13"/>
  <c r="D2" i="11"/>
  <c r="C2" i="11"/>
  <c r="C7" i="11"/>
  <c r="B7" i="11"/>
  <c r="C6" i="11"/>
  <c r="B6" i="11"/>
  <c r="C5" i="11"/>
  <c r="B5" i="11"/>
  <c r="C4" i="11"/>
  <c r="B4" i="11"/>
  <c r="C3" i="11"/>
  <c r="B3" i="11"/>
  <c r="B2" i="11"/>
  <c r="B13" i="11"/>
  <c r="E13" i="11" s="1"/>
  <c r="B12" i="11"/>
  <c r="B11" i="11"/>
  <c r="B10" i="11"/>
  <c r="E10" i="11" s="1"/>
  <c r="B9" i="11"/>
  <c r="B8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E12" i="11" l="1"/>
  <c r="H12" i="11" s="1"/>
  <c r="H13" i="11"/>
  <c r="F13" i="11"/>
  <c r="G13" i="11"/>
  <c r="F3" i="11"/>
  <c r="F7" i="11"/>
  <c r="G10" i="11"/>
  <c r="H10" i="11"/>
  <c r="E2" i="11"/>
  <c r="F2" i="11" s="1"/>
  <c r="E9" i="11"/>
  <c r="F9" i="11" s="1"/>
  <c r="F10" i="11"/>
  <c r="E5" i="11"/>
  <c r="H5" i="11" s="1"/>
  <c r="E8" i="11"/>
  <c r="E4" i="11"/>
  <c r="H4" i="11" s="1"/>
  <c r="E7" i="11"/>
  <c r="H7" i="11" s="1"/>
  <c r="G12" i="11"/>
  <c r="E3" i="11"/>
  <c r="H3" i="11" s="1"/>
  <c r="E6" i="11"/>
  <c r="H6" i="11" s="1"/>
  <c r="E11" i="11"/>
  <c r="F4" i="11" l="1"/>
  <c r="G5" i="11"/>
  <c r="F5" i="11"/>
  <c r="F12" i="11"/>
  <c r="G6" i="11"/>
  <c r="G9" i="11"/>
  <c r="H9" i="11"/>
  <c r="G8" i="11"/>
  <c r="H8" i="11"/>
  <c r="G3" i="11"/>
  <c r="H11" i="11"/>
  <c r="G11" i="11"/>
  <c r="G2" i="11"/>
  <c r="F11" i="11"/>
  <c r="G7" i="11"/>
  <c r="H2" i="11"/>
  <c r="G4" i="11"/>
  <c r="F8" i="11"/>
  <c r="F6" i="11"/>
</calcChain>
</file>

<file path=xl/sharedStrings.xml><?xml version="1.0" encoding="utf-8"?>
<sst xmlns="http://schemas.openxmlformats.org/spreadsheetml/2006/main" count="9067" uniqueCount="2117">
  <si>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</si>
  <si>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</si>
  <si>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</si>
  <si>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</si>
  <si>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</si>
  <si>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</si>
  <si>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</si>
  <si>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</si>
  <si>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</si>
  <si>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</si>
  <si>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</si>
  <si>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</si>
  <si>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</si>
  <si>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</si>
  <si>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</si>
  <si>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</si>
  <si>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</si>
  <si>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</si>
  <si>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</si>
  <si>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</si>
  <si>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</si>
  <si>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</si>
  <si>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</si>
  <si>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</si>
  <si>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</si>
  <si>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</si>
  <si>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</si>
  <si>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</si>
  <si>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</si>
  <si>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</si>
  <si>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</si>
  <si>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</si>
  <si>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</si>
  <si>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</si>
  <si>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</si>
  <si>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</si>
  <si>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</si>
  <si>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</si>
  <si>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</si>
  <si>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</si>
  <si>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</si>
  <si>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</si>
  <si>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</si>
  <si>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</si>
  <si>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</si>
  <si>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</si>
  <si>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</si>
  <si>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</si>
  <si>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</si>
  <si>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</si>
  <si>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</si>
  <si>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</si>
  <si>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</si>
  <si>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</si>
  <si>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</si>
  <si>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</si>
  <si>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</si>
  <si>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</si>
  <si>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</si>
  <si>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</si>
  <si>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</si>
  <si>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</si>
  <si>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</si>
  <si>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</si>
  <si>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</si>
  <si>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</si>
  <si>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</si>
  <si>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</si>
  <si>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</si>
  <si>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</si>
  <si>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</si>
  <si>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</si>
  <si>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</si>
  <si>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</si>
  <si>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</si>
  <si>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</si>
  <si>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</si>
  <si>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</si>
  <si>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</si>
  <si>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</si>
  <si>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</si>
  <si>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</si>
  <si>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</si>
  <si>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</si>
  <si>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</si>
  <si>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</si>
  <si>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</si>
  <si>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</si>
  <si>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</si>
  <si>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</si>
  <si>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</si>
  <si>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</si>
  <si>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</si>
  <si>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</si>
  <si>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</si>
  <si>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</si>
  <si>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</si>
  <si>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</si>
  <si>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</si>
  <si>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</si>
  <si>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</si>
  <si>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</si>
  <si>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</si>
  <si>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</si>
  <si>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</si>
  <si>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</si>
  <si>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</si>
  <si>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</si>
  <si>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</si>
  <si>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</si>
  <si>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</si>
  <si>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</si>
  <si>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</si>
  <si>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</si>
  <si>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</si>
  <si>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</si>
  <si>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</si>
  <si>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</si>
  <si>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</si>
  <si>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</si>
  <si>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</si>
  <si>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</si>
  <si>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</si>
  <si>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</si>
  <si>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</si>
  <si>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</si>
  <si>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</si>
  <si>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</si>
  <si>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</si>
  <si>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</si>
  <si>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</si>
  <si>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</si>
  <si>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</si>
  <si>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</si>
  <si>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</si>
  <si>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</si>
  <si>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</si>
  <si>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</si>
  <si>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</si>
  <si>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</si>
  <si>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</si>
  <si>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</si>
  <si>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</si>
  <si>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</si>
  <si>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</si>
  <si>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</si>
  <si>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</si>
  <si>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</si>
  <si>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</si>
  <si>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</si>
  <si>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</si>
  <si>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</si>
  <si>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</si>
  <si>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</si>
  <si>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</si>
  <si>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</si>
  <si>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</si>
  <si>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</si>
  <si>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</si>
  <si>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</si>
  <si>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</si>
  <si>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</si>
  <si>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</si>
  <si>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</si>
  <si>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</si>
  <si>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</si>
  <si>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</si>
  <si>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</si>
  <si>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</si>
  <si>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</si>
  <si>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</si>
  <si>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</si>
  <si>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</si>
  <si>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</si>
  <si>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</si>
  <si>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</si>
  <si>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</si>
  <si>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</si>
  <si>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</si>
  <si>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</si>
  <si>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</si>
  <si>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</si>
  <si>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</si>
  <si>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</si>
  <si>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</si>
  <si>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</si>
  <si>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</si>
  <si>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</si>
  <si>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</si>
  <si>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</si>
  <si>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</si>
  <si>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</si>
  <si>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</si>
  <si>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</si>
  <si>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</si>
  <si>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</si>
  <si>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</si>
  <si>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</si>
  <si>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</si>
  <si>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</si>
  <si>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</si>
  <si>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</si>
  <si>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</si>
  <si>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</si>
  <si>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</si>
  <si>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</si>
  <si>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</si>
  <si>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</si>
  <si>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</si>
  <si>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</si>
  <si>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</si>
  <si>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</si>
  <si>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</si>
  <si>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</si>
  <si>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</si>
  <si>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</si>
  <si>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</si>
  <si>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</si>
  <si>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</si>
  <si>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</si>
  <si>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</si>
  <si>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</si>
  <si>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</si>
  <si>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</si>
  <si>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</si>
  <si>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</si>
  <si>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</si>
  <si>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</si>
  <si>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</si>
  <si>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</si>
  <si>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</si>
  <si>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</si>
  <si>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</si>
  <si>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</si>
  <si>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</si>
  <si>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</si>
  <si>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</si>
  <si>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</si>
  <si>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</si>
  <si>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</si>
  <si>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</si>
  <si>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</si>
  <si>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</si>
  <si>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</si>
  <si>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</si>
  <si>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</si>
  <si>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</si>
  <si>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</si>
  <si>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</si>
  <si>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</si>
  <si>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</si>
  <si>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</si>
  <si>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</si>
  <si>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</si>
  <si>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</si>
  <si>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</si>
  <si>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</si>
  <si>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</si>
  <si>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</si>
  <si>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</si>
  <si>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</si>
  <si>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</si>
  <si>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</si>
  <si>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</si>
  <si>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</si>
  <si>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</si>
  <si>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</si>
  <si>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</si>
  <si>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</si>
  <si>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</si>
  <si>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</si>
  <si>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</si>
  <si>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</si>
  <si>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</si>
  <si>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</si>
  <si>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</si>
  <si>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</si>
  <si>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</si>
  <si>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</si>
  <si>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</si>
  <si>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</si>
  <si>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</si>
  <si>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</si>
  <si>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</si>
  <si>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</si>
  <si>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</si>
  <si>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</si>
  <si>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</si>
  <si>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</si>
  <si>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</si>
  <si>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</si>
  <si>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</si>
  <si>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</si>
  <si>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</si>
  <si>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</si>
  <si>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</si>
  <si>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</si>
  <si>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</si>
  <si>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</si>
  <si>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</si>
  <si>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</si>
  <si>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</si>
  <si>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</si>
  <si>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</si>
  <si>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</si>
  <si>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</si>
  <si>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</si>
  <si>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</si>
  <si>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</si>
  <si>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</si>
  <si>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</si>
  <si>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</si>
  <si>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</si>
  <si>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</si>
  <si>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</si>
  <si>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</si>
  <si>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</si>
  <si>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</si>
  <si>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</si>
  <si>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</si>
  <si>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</si>
  <si>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</si>
  <si>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</si>
  <si>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</si>
  <si>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</si>
  <si>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</si>
  <si>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</si>
  <si>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</si>
  <si>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</si>
  <si>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</si>
  <si>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</si>
  <si>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</si>
  <si>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</si>
  <si>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</si>
  <si>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</si>
  <si>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</si>
  <si>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</si>
  <si>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</si>
  <si>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</si>
  <si>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</si>
  <si>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</si>
  <si>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</si>
  <si>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</si>
  <si>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</si>
  <si>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</si>
  <si>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</si>
  <si>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</si>
  <si>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</si>
  <si>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</si>
  <si>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</si>
  <si>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</si>
  <si>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</si>
  <si>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</si>
  <si>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</si>
  <si>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</si>
  <si>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</si>
  <si>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</si>
  <si>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</si>
  <si>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</si>
  <si>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</si>
  <si>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</si>
  <si>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</si>
  <si>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</si>
  <si>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</si>
  <si>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</si>
  <si>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</si>
  <si>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</si>
  <si>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</si>
  <si>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</si>
  <si>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</si>
  <si>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</si>
  <si>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</si>
  <si>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</si>
  <si>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</si>
  <si>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</si>
  <si>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</si>
  <si>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</si>
  <si>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</si>
  <si>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</si>
  <si>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</si>
  <si>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</si>
  <si>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</si>
  <si>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</si>
  <si>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</si>
  <si>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</si>
  <si>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</si>
  <si>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</si>
  <si>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</si>
  <si>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</si>
  <si>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</si>
  <si>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</si>
  <si>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</si>
  <si>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</si>
  <si>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</si>
  <si>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</si>
  <si>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</si>
  <si>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</si>
  <si>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</si>
  <si>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</si>
  <si>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</si>
  <si>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</si>
  <si>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</si>
  <si>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</si>
  <si>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</si>
  <si>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</si>
  <si>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</si>
  <si>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</si>
  <si>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</si>
  <si>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</si>
  <si>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</si>
  <si>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</si>
  <si>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</si>
  <si>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</si>
  <si>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</si>
  <si>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</si>
  <si>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</si>
  <si>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</si>
  <si>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</si>
  <si>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</si>
  <si>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</si>
  <si>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</si>
  <si>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</si>
  <si>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</si>
  <si>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</si>
  <si>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</si>
  <si>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</si>
  <si>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</si>
  <si>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</si>
  <si>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</si>
  <si>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</si>
  <si>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</si>
  <si>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</si>
  <si>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</si>
  <si>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</si>
  <si>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</si>
  <si>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</si>
  <si>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</si>
  <si>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</si>
  <si>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</si>
  <si>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</si>
  <si>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</si>
  <si>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</si>
  <si>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</si>
  <si>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</si>
  <si>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</si>
  <si>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</si>
  <si>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</si>
  <si>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</si>
  <si>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</si>
  <si>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</si>
  <si>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</si>
  <si>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</si>
  <si>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</si>
  <si>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</si>
  <si>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</si>
  <si>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</si>
  <si>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</si>
  <si>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</si>
  <si>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</si>
  <si>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</si>
  <si>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</si>
  <si>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</si>
  <si>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</si>
  <si>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</si>
  <si>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</si>
  <si>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</si>
  <si>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</si>
  <si>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</si>
  <si>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</si>
  <si>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</si>
  <si>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</si>
  <si>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</si>
  <si>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</si>
  <si>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</si>
  <si>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</si>
  <si>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</si>
  <si>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</si>
  <si>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</si>
  <si>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</si>
  <si>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</si>
  <si>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</si>
  <si>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</si>
  <si>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</si>
  <si>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</si>
  <si>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</si>
  <si>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</si>
  <si>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</si>
  <si>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</si>
  <si>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</si>
  <si>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</si>
  <si>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</si>
  <si>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</si>
  <si>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</si>
  <si>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</si>
  <si>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</si>
  <si>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</si>
  <si>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</si>
  <si>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</si>
  <si>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</si>
  <si>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</si>
  <si>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</si>
  <si>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</si>
  <si>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</si>
  <si>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</si>
  <si>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</si>
  <si>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</si>
  <si>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</si>
  <si>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</si>
  <si>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</si>
  <si>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</si>
  <si>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</si>
  <si>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</si>
  <si>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</si>
  <si>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</si>
  <si>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</si>
  <si>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</si>
  <si>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</si>
  <si>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</si>
  <si>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</si>
  <si>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</si>
  <si>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</si>
  <si>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</si>
  <si>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</si>
  <si>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</si>
  <si>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</si>
  <si>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</si>
  <si>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</si>
  <si>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</si>
  <si>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</si>
  <si>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</si>
  <si>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</si>
  <si>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</si>
  <si>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</si>
  <si>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</si>
  <si>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</si>
  <si>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</si>
  <si>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</si>
  <si>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</si>
  <si>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</si>
  <si>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</si>
  <si>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</si>
  <si>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</si>
  <si>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</si>
  <si>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</si>
  <si>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</si>
  <si>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</si>
  <si>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</si>
  <si>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</si>
  <si>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</si>
  <si>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</si>
  <si>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</si>
  <si>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</si>
  <si>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</si>
  <si>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</si>
  <si>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</si>
  <si>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</si>
  <si>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</si>
  <si>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</si>
  <si>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</si>
  <si>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</si>
  <si>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</si>
  <si>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</si>
  <si>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</si>
  <si>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</si>
  <si>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</si>
  <si>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</si>
  <si>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</si>
  <si>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</si>
  <si>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</si>
  <si>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</si>
  <si>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</si>
  <si>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</si>
  <si>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</si>
  <si>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</si>
  <si>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</si>
  <si>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</si>
  <si>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</si>
  <si>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</si>
  <si>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</si>
  <si>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</si>
  <si>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</si>
  <si>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</si>
  <si>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</si>
  <si>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</si>
  <si>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</si>
  <si>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</si>
  <si>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</si>
  <si>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</si>
  <si>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</si>
  <si>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</si>
  <si>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</si>
  <si>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</si>
  <si>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</si>
  <si>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</si>
  <si>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</si>
  <si>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</si>
  <si>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</si>
  <si>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</si>
  <si>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</si>
  <si>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</si>
  <si>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</si>
  <si>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</si>
  <si>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</si>
  <si>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</si>
  <si>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</si>
  <si>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</si>
  <si>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</si>
  <si>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</si>
  <si>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</si>
  <si>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</si>
  <si>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</si>
  <si>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</si>
  <si>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</si>
  <si>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</si>
  <si>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</si>
  <si>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</si>
  <si>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</si>
  <si>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</si>
  <si>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</si>
  <si>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</si>
  <si>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</si>
  <si>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</si>
  <si>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</si>
  <si>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</si>
  <si>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</si>
  <si>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</si>
  <si>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</si>
  <si>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</si>
  <si>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</si>
  <si>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</si>
  <si>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</si>
  <si>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</si>
  <si>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</si>
  <si>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</si>
  <si>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</si>
  <si>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</si>
  <si>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</si>
  <si>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</si>
  <si>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</si>
  <si>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</si>
  <si>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</si>
  <si>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</si>
  <si>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</si>
  <si>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</si>
  <si>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</si>
  <si>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</si>
  <si>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</si>
  <si>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</si>
  <si>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</si>
  <si>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</si>
  <si>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</si>
  <si>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</si>
  <si>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</si>
  <si>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</si>
  <si>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</si>
  <si>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</si>
  <si>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</si>
  <si>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</si>
  <si>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</si>
  <si>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</si>
  <si>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</si>
  <si>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</si>
  <si>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</si>
  <si>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</si>
  <si>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</si>
  <si>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</si>
  <si>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</si>
  <si>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</si>
  <si>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</si>
  <si>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</si>
  <si>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</si>
  <si>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</si>
  <si>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</si>
  <si>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</si>
  <si>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</si>
  <si>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</si>
  <si>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</si>
  <si>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</si>
  <si>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</si>
  <si>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</si>
  <si>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</si>
  <si>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</si>
  <si>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</si>
  <si>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</si>
  <si>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</si>
  <si>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</si>
  <si>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</si>
  <si>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</si>
  <si>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</si>
  <si>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</si>
  <si>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</si>
  <si>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</si>
  <si>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</si>
  <si>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</si>
  <si>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</si>
  <si>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</si>
  <si>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</si>
  <si>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</si>
  <si>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</si>
  <si>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</si>
  <si>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</si>
  <si>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</si>
  <si>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</si>
  <si>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</si>
  <si>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</si>
  <si>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</si>
  <si>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</si>
  <si>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</si>
  <si>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</si>
  <si>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</si>
  <si>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</si>
  <si>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</si>
  <si>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</si>
  <si>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</si>
  <si>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</si>
  <si>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</si>
  <si>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</si>
  <si>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</si>
  <si>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</si>
  <si>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</si>
  <si>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</si>
  <si>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</si>
  <si>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</si>
  <si>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</si>
  <si>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</si>
  <si>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</si>
  <si>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</si>
  <si>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</si>
  <si>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</si>
  <si>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</si>
  <si>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</si>
  <si>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</si>
  <si>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</si>
  <si>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</si>
  <si>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</si>
  <si>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</si>
  <si>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</si>
  <si>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</si>
  <si>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</si>
  <si>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</si>
  <si>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</si>
  <si>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</si>
  <si>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</si>
  <si>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</si>
  <si>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</si>
  <si>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</si>
  <si>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</si>
  <si>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</si>
  <si>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</si>
  <si>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</si>
  <si>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</si>
  <si>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</si>
  <si>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</si>
  <si>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</si>
  <si>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</si>
  <si>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</si>
  <si>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</si>
  <si>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</si>
  <si>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</si>
  <si>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</si>
  <si>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</si>
  <si>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</si>
  <si>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</si>
  <si>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</si>
  <si>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</si>
  <si>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</si>
  <si>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</si>
  <si>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</si>
  <si>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</si>
  <si>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</si>
  <si>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</si>
  <si>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</si>
  <si>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</si>
  <si>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</si>
  <si>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</si>
  <si>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</si>
  <si>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</si>
  <si>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</si>
  <si>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</si>
  <si>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</si>
  <si>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</si>
  <si>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</si>
  <si>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</si>
  <si>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</si>
  <si>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</si>
  <si>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</si>
  <si>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</si>
  <si>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</si>
  <si>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</si>
  <si>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</si>
  <si>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</si>
  <si>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</si>
  <si>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</si>
  <si>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</si>
  <si>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</si>
  <si>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</si>
  <si>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</si>
  <si>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</si>
  <si>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</si>
  <si>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</si>
  <si>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</si>
  <si>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</si>
  <si>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</si>
  <si>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</si>
  <si>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</si>
  <si>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</si>
  <si>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</si>
  <si>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</si>
  <si>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</si>
  <si>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</si>
  <si>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</si>
  <si>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</si>
  <si>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</si>
  <si>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</si>
  <si>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</si>
  <si>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</si>
  <si>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</si>
  <si>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</si>
  <si>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</si>
  <si>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</si>
  <si>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</si>
  <si>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</si>
  <si>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</si>
  <si>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</si>
  <si>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</si>
  <si>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</si>
  <si>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</si>
  <si>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</si>
  <si>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</si>
  <si>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</si>
  <si>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</si>
  <si>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</si>
  <si>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</si>
  <si>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</si>
  <si>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</si>
  <si>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</si>
  <si>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</si>
  <si>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</si>
  <si>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</si>
  <si>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</si>
  <si>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</si>
  <si>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</si>
  <si>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</si>
  <si>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</si>
  <si>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</si>
  <si>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</si>
  <si>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</si>
  <si>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</si>
  <si>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</si>
  <si>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</si>
  <si>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</si>
  <si>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</si>
  <si>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</si>
  <si>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</si>
  <si>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</si>
  <si>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</si>
  <si>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</si>
  <si>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</si>
  <si>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</si>
  <si>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</si>
  <si>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</si>
  <si>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</si>
  <si>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</si>
  <si>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</si>
  <si>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</si>
  <si>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</si>
  <si>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</si>
  <si>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</si>
  <si>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</si>
  <si>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</si>
  <si>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</si>
  <si>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</si>
  <si>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</si>
  <si>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</si>
  <si>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</si>
  <si>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</si>
  <si>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</si>
  <si>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</si>
  <si>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</si>
  <si>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</si>
  <si>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</si>
  <si>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</si>
  <si>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</si>
  <si>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</si>
  <si>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</si>
  <si>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</si>
  <si>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</si>
  <si>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</si>
  <si>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</si>
  <si>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</si>
  <si>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</si>
  <si>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</si>
  <si>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</si>
  <si>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</si>
  <si>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</si>
  <si>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</si>
  <si>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</si>
  <si>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</si>
  <si>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</si>
  <si>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</si>
  <si>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</si>
  <si>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</si>
  <si>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</si>
  <si>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</si>
  <si>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</si>
  <si>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</si>
  <si>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</si>
  <si>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</si>
  <si>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</si>
  <si>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</si>
  <si>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</si>
  <si>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</si>
  <si>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</si>
  <si>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</si>
  <si>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</si>
  <si>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</si>
  <si>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</si>
  <si>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</si>
  <si>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</si>
  <si>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</si>
  <si>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</si>
  <si>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</si>
  <si>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</si>
  <si>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</si>
  <si>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</si>
  <si>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</si>
  <si>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</si>
  <si>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</si>
  <si>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</si>
  <si>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</si>
  <si>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</si>
  <si>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</si>
  <si>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</si>
  <si>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</si>
  <si>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</si>
  <si>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</si>
  <si>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</si>
  <si>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</si>
  <si>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</si>
  <si>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</si>
  <si>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</si>
  <si>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</si>
  <si>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</si>
  <si>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</si>
  <si>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</si>
  <si>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</si>
  <si>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</si>
  <si>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</si>
  <si>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</si>
  <si>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</si>
  <si>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</si>
  <si>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</si>
  <si>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</si>
  <si>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</si>
  <si>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</si>
  <si>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</si>
  <si>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</si>
  <si>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</si>
  <si>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</si>
  <si>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</si>
  <si>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</si>
  <si>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</si>
  <si>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</si>
  <si>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</si>
  <si>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</si>
  <si>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</si>
  <si>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</si>
  <si>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</si>
  <si>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</si>
  <si>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</si>
  <si>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</si>
  <si>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</si>
  <si>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</si>
  <si>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</si>
  <si>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</si>
  <si>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</si>
  <si>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</si>
  <si>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</si>
  <si>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</si>
  <si>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</si>
  <si>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</si>
  <si>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</si>
  <si>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</si>
  <si>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</si>
  <si>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</si>
  <si>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</si>
  <si>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</si>
  <si>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</si>
  <si>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</si>
  <si>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</si>
  <si>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</si>
  <si>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</si>
  <si>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</si>
  <si>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</si>
  <si>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</si>
  <si>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</si>
  <si>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</si>
  <si>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</si>
  <si>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</si>
  <si>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</si>
  <si>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</si>
  <si>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</si>
  <si>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</si>
  <si>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</si>
  <si>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</si>
  <si>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</si>
  <si>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</si>
  <si>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</si>
  <si>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</si>
  <si>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</si>
  <si>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</si>
  <si>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</si>
  <si>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</si>
  <si>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</si>
  <si>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</si>
  <si>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</si>
  <si>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</si>
  <si>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</si>
  <si>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</si>
  <si>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</si>
  <si>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</si>
  <si>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</si>
  <si>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</si>
  <si>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</si>
  <si>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</si>
  <si>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</si>
  <si>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</si>
  <si>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</si>
  <si>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</si>
  <si>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</si>
  <si>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</si>
  <si>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</si>
  <si>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</si>
  <si>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</si>
  <si>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</si>
  <si>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</si>
  <si>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</si>
  <si>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</si>
  <si>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</si>
  <si>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</si>
  <si>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</si>
  <si>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</si>
  <si>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</si>
  <si>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</si>
  <si>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</si>
  <si>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</si>
  <si>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</si>
  <si>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</si>
  <si>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</si>
  <si>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</si>
  <si>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</si>
  <si>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</si>
  <si>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</si>
  <si>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</si>
  <si>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</si>
  <si>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</si>
  <si>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</si>
  <si>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</si>
  <si>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</si>
  <si>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</si>
  <si>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</si>
  <si>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</si>
  <si>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</si>
  <si>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</si>
  <si>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</si>
  <si>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</si>
  <si>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</si>
  <si>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</si>
  <si>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</si>
  <si>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</si>
  <si>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</si>
  <si>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</si>
  <si>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</si>
  <si>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</si>
  <si>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</si>
  <si>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</si>
  <si>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</si>
  <si>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</si>
  <si>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</si>
  <si>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</si>
  <si>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</si>
  <si>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</si>
  <si>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</si>
  <si>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</si>
  <si>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</si>
  <si>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</si>
  <si>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</si>
  <si>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</si>
  <si>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</si>
  <si>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</si>
  <si>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</si>
  <si>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</si>
  <si>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</si>
  <si>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</si>
  <si>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</si>
  <si>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</si>
  <si>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</si>
  <si>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</si>
  <si>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</si>
  <si>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</si>
  <si>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</si>
  <si>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</si>
  <si>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</si>
  <si>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</si>
  <si>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</si>
  <si>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</si>
  <si>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</si>
  <si>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</si>
  <si>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</si>
  <si>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</si>
  <si>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</si>
  <si>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</si>
  <si>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</si>
  <si>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</si>
  <si>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</si>
  <si>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</si>
  <si>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</si>
  <si>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</si>
  <si>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</si>
  <si>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</si>
  <si>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</si>
  <si>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</si>
  <si>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</si>
  <si>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</si>
  <si>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</si>
  <si>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</si>
  <si>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</si>
  <si>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</si>
  <si>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</si>
  <si>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</si>
  <si>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</si>
  <si>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</si>
  <si>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</si>
  <si>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</si>
  <si>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</si>
  <si>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</si>
  <si>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</si>
  <si>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</si>
  <si>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</si>
  <si>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</si>
  <si>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</si>
  <si>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</si>
  <si>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</si>
  <si>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</si>
  <si>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</si>
  <si>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</si>
  <si>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</si>
  <si>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</si>
  <si>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</si>
  <si>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</si>
  <si>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</si>
  <si>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</si>
  <si>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</si>
  <si>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</si>
  <si>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</si>
  <si>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</si>
  <si>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</si>
  <si>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</si>
  <si>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</si>
  <si>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</si>
  <si>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</si>
  <si>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</si>
  <si>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</si>
  <si>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</si>
  <si>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</si>
  <si>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</si>
  <si>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</si>
  <si>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</si>
  <si>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</si>
  <si>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</si>
  <si>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</si>
  <si>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</si>
  <si>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</si>
  <si>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</si>
  <si>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</si>
  <si>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</si>
  <si>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</si>
  <si>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</si>
  <si>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</si>
  <si>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</si>
  <si>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</si>
  <si>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</si>
  <si>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</si>
  <si>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</si>
  <si>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</si>
  <si>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</si>
  <si>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</si>
  <si>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</si>
  <si>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</si>
  <si>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</si>
  <si>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</si>
  <si>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</si>
  <si>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</si>
  <si>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</si>
  <si>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</si>
  <si>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</si>
  <si>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</si>
  <si>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</si>
  <si>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</si>
  <si>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</si>
  <si>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</si>
  <si>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</si>
  <si>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</si>
  <si>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</si>
  <si>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</si>
  <si>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</si>
  <si>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</si>
  <si>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</si>
  <si>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</si>
  <si>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</si>
  <si>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</si>
  <si>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</si>
  <si>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</si>
  <si>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</si>
  <si>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</si>
  <si>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</si>
  <si>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</si>
  <si>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</si>
  <si>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</si>
  <si>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</si>
  <si>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</si>
  <si>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</si>
  <si>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</si>
  <si>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</si>
  <si>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</si>
  <si>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</si>
  <si>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</si>
  <si>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</si>
  <si>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</si>
  <si>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</si>
  <si>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</si>
  <si>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</si>
  <si>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</si>
  <si>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</si>
  <si>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</si>
  <si>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</si>
  <si>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</si>
  <si>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</si>
  <si>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</si>
  <si>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</si>
  <si>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</si>
  <si>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</si>
  <si>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</si>
  <si>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</si>
  <si>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</si>
  <si>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</si>
  <si>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</si>
  <si>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</si>
  <si>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</si>
  <si>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</si>
  <si>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</si>
  <si>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</si>
  <si>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</si>
  <si>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</si>
  <si>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</si>
  <si>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</si>
  <si>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</si>
  <si>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</si>
  <si>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</si>
  <si>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</si>
  <si>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</si>
  <si>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</si>
  <si>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</si>
  <si>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</si>
  <si>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</si>
  <si>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</si>
  <si>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</si>
  <si>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</si>
  <si>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</si>
  <si>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</si>
  <si>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</si>
  <si>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</si>
  <si>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</si>
  <si>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</si>
  <si>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</si>
  <si>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</si>
  <si>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</si>
  <si>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</si>
  <si>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</si>
  <si>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</si>
  <si>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</si>
  <si>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</si>
  <si>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</si>
  <si>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</si>
  <si>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</si>
  <si>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</si>
  <si>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</si>
  <si>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</si>
  <si>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</si>
  <si>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</si>
  <si>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</si>
  <si>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</si>
  <si>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</si>
  <si>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</si>
  <si>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</si>
  <si>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</si>
  <si>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</si>
  <si>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</si>
  <si>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</si>
  <si>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</si>
  <si>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</si>
  <si>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</si>
  <si>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</si>
  <si>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</si>
  <si>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</si>
  <si>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</si>
  <si>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</si>
  <si>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</si>
  <si>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</si>
  <si>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</si>
  <si>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</si>
  <si>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</si>
  <si>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</si>
  <si>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</si>
  <si>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</si>
  <si>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</si>
  <si>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</si>
  <si>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</si>
  <si>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</si>
  <si>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</si>
  <si>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</si>
  <si>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</si>
  <si>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</si>
  <si>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</si>
  <si>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</si>
  <si>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</si>
  <si>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</si>
  <si>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</si>
  <si>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</si>
  <si>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</si>
  <si>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</si>
  <si>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</si>
  <si>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</si>
  <si>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</si>
  <si>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</si>
  <si>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</si>
  <si>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</si>
  <si>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</si>
  <si>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</si>
  <si>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</si>
  <si>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</si>
  <si>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</si>
  <si>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</si>
  <si>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</si>
  <si>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</si>
  <si>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</si>
  <si>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</si>
  <si>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</si>
  <si>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</si>
  <si>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</si>
  <si>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</si>
  <si>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</si>
  <si>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</si>
  <si>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</si>
  <si>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</si>
  <si>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</si>
  <si>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</si>
  <si>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</si>
  <si>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</si>
  <si>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</si>
  <si>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</si>
  <si>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</si>
  <si>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</si>
  <si>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</si>
  <si>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</si>
  <si>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</si>
  <si>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</si>
  <si>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</si>
  <si>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</si>
  <si>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</si>
  <si>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</si>
  <si>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</si>
  <si>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</si>
  <si>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</si>
  <si>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</si>
  <si>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</si>
  <si>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</si>
  <si>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</si>
  <si>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</si>
  <si>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</si>
  <si>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</si>
  <si>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</si>
  <si>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</si>
  <si>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</si>
  <si>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</si>
  <si>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</si>
  <si>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</si>
  <si>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</si>
  <si>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</si>
  <si>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</si>
  <si>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</si>
  <si>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</si>
  <si>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</si>
  <si>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</si>
  <si>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</si>
  <si>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</si>
  <si>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</si>
  <si>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</si>
  <si>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</si>
  <si>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</si>
  <si>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</si>
  <si>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</si>
  <si>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</si>
  <si>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</si>
  <si>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</si>
  <si>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</si>
  <si>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</si>
  <si>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</si>
  <si>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</si>
  <si>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</si>
  <si>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</si>
  <si>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</si>
  <si>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</si>
  <si>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</si>
  <si>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</si>
  <si>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</si>
  <si>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</si>
  <si>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</si>
  <si>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</si>
  <si>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</si>
  <si>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</si>
  <si>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</si>
  <si>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</si>
  <si>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</si>
  <si>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</si>
  <si>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</si>
  <si>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</si>
  <si>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</si>
  <si>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</si>
  <si>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</si>
  <si>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</si>
  <si>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</si>
  <si>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</si>
  <si>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</si>
  <si>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</si>
  <si>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</si>
  <si>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</si>
  <si>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</si>
  <si>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</si>
  <si>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</si>
  <si>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</si>
  <si>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</si>
  <si>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</si>
  <si>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</si>
  <si>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</si>
  <si>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</si>
  <si>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</si>
  <si>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</si>
  <si>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</si>
  <si>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</si>
  <si>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</si>
  <si>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</si>
  <si>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</si>
  <si>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</si>
  <si>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</si>
  <si>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</si>
  <si>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</si>
  <si>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</si>
  <si>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</si>
  <si>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</si>
  <si>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</si>
  <si>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</si>
  <si>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</si>
  <si>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</si>
  <si>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</si>
  <si>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</si>
  <si>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</si>
  <si>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</si>
  <si>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</si>
  <si>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</si>
  <si>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</si>
  <si>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</si>
  <si>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</si>
  <si>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</si>
  <si>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</si>
  <si>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</si>
  <si>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</si>
  <si>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</si>
  <si>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</si>
  <si>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</si>
  <si>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</si>
  <si>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</si>
  <si>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</si>
  <si>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</si>
  <si>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</si>
  <si>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</si>
  <si>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</si>
  <si>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</si>
  <si>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</si>
  <si>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</si>
  <si>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</si>
  <si>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</si>
  <si>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</si>
  <si>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</si>
  <si>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</si>
  <si>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</si>
  <si>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</si>
  <si>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</si>
  <si>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</si>
  <si>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</si>
  <si>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</si>
  <si>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</si>
  <si>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</si>
  <si>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</si>
  <si>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</si>
  <si>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</si>
  <si>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</si>
  <si>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</si>
  <si>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</si>
  <si>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</si>
  <si>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</si>
  <si>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</si>
  <si>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</si>
  <si>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</si>
  <si>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</si>
  <si>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</si>
  <si>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</si>
  <si>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</si>
  <si>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</si>
  <si>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</si>
  <si>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</si>
  <si>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</si>
  <si>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</si>
  <si>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</si>
  <si>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</si>
  <si>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</si>
  <si>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</si>
  <si>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</si>
  <si>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</si>
  <si>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</si>
  <si>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</si>
  <si>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</si>
  <si>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</si>
  <si>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</si>
  <si>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</si>
  <si>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</si>
  <si>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</si>
  <si>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</si>
  <si>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</si>
  <si>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</si>
  <si>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</si>
  <si>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</si>
  <si>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</si>
  <si>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</si>
  <si>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</si>
  <si>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</si>
  <si>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</si>
  <si>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</si>
  <si>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</si>
  <si>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</si>
  <si>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</si>
  <si>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</si>
  <si>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</si>
  <si>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</si>
  <si>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</si>
  <si>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</si>
  <si>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</si>
  <si>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</si>
  <si>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</si>
  <si>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</si>
  <si>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</si>
  <si>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</si>
  <si>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</si>
  <si>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</si>
  <si>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</si>
  <si>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</si>
  <si>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</si>
  <si>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</si>
  <si>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</si>
  <si>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</si>
  <si>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</si>
  <si>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</si>
  <si>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</si>
  <si>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</si>
  <si>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</si>
  <si>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</si>
  <si>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</si>
  <si>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</si>
  <si>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</si>
  <si>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</si>
  <si>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</si>
  <si>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</si>
  <si>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</si>
  <si>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</si>
  <si>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</si>
  <si>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</si>
  <si>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</si>
  <si>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</si>
  <si>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</si>
  <si>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</si>
  <si>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</si>
  <si>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</si>
  <si>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</si>
  <si>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</si>
  <si>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</si>
  <si>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</si>
  <si>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</si>
  <si>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</si>
  <si>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</si>
  <si>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</si>
  <si>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</si>
  <si>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</si>
  <si>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</si>
  <si>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</si>
  <si>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</si>
  <si>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</si>
  <si>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</si>
  <si>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</si>
  <si>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</si>
  <si>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</si>
  <si>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</si>
  <si>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</si>
  <si>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</si>
  <si>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</si>
  <si>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</si>
  <si>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</si>
  <si>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</si>
  <si>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</si>
  <si>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</si>
  <si>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</si>
  <si>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</si>
  <si>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</si>
  <si>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</si>
  <si>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</si>
  <si>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</si>
  <si>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</si>
  <si>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</si>
  <si>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</si>
  <si>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</si>
  <si>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</si>
  <si>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</si>
  <si>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</si>
  <si>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</si>
  <si>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</si>
  <si>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</si>
  <si>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</si>
  <si>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</si>
  <si>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</si>
  <si>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</si>
  <si>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</si>
  <si>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</si>
  <si>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</si>
  <si>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</si>
  <si>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</si>
  <si>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</si>
  <si>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</si>
  <si>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</si>
  <si>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</si>
  <si>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</si>
  <si>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</si>
  <si>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</si>
  <si>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</si>
  <si>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</si>
  <si>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</si>
  <si>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</si>
  <si>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</si>
  <si>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</si>
  <si>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</si>
  <si>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</si>
  <si>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</si>
  <si>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</si>
  <si>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</si>
  <si>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</si>
  <si>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</si>
  <si>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</si>
  <si>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</si>
  <si>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</si>
  <si>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</si>
  <si>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</si>
  <si>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</si>
  <si>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</si>
  <si>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</si>
  <si>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</si>
  <si>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</si>
  <si>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</si>
  <si>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</si>
  <si>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</si>
  <si>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</si>
  <si>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</si>
  <si>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</si>
  <si>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</si>
  <si>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</si>
  <si>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</si>
  <si>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</si>
  <si>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</si>
  <si>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</si>
  <si>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</si>
  <si>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</si>
  <si>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</si>
  <si>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</si>
  <si>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</si>
  <si>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</si>
  <si>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</si>
  <si>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</si>
  <si>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</si>
  <si>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</si>
  <si>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</si>
  <si>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</si>
  <si>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</si>
  <si>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</si>
  <si>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</si>
  <si>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</si>
  <si>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</si>
  <si>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</si>
  <si>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</si>
  <si>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</si>
  <si>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</si>
  <si>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</si>
  <si>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</si>
  <si>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</si>
  <si>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</si>
  <si>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</si>
  <si>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</si>
  <si>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</si>
  <si>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</si>
  <si>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</si>
  <si>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</si>
  <si>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</si>
  <si>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</si>
  <si>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</si>
  <si>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</si>
  <si>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</si>
  <si>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</si>
  <si>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</si>
  <si>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</si>
  <si>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</si>
  <si>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</si>
  <si>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</si>
  <si>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</si>
  <si>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</si>
  <si>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</si>
  <si>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</si>
  <si>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</si>
  <si>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</si>
  <si>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</si>
  <si>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</si>
  <si>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</si>
  <si>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</si>
  <si>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</si>
  <si>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</si>
  <si>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</si>
  <si>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</si>
  <si>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</si>
  <si>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</si>
  <si>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</si>
  <si>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</si>
  <si>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</si>
  <si>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</si>
  <si>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</si>
  <si>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</si>
  <si>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</si>
  <si>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</si>
  <si>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</si>
  <si>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</si>
  <si>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</si>
  <si>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</si>
  <si>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</si>
  <si>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</si>
  <si>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</si>
  <si>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</si>
  <si>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</si>
  <si>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</si>
  <si>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</si>
  <si>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</si>
  <si>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</si>
  <si>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</si>
  <si>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</si>
  <si>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</si>
  <si>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</si>
  <si>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</si>
  <si>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</si>
  <si>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</si>
  <si>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</si>
  <si>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</si>
  <si>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</si>
  <si>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</si>
  <si>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</si>
  <si>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</si>
  <si>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</si>
  <si>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</si>
  <si>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</si>
  <si>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</si>
  <si>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</si>
  <si>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</si>
  <si>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</si>
  <si>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</si>
  <si>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</si>
  <si>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</si>
  <si>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</si>
  <si>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</si>
  <si>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</si>
  <si>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</si>
  <si>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</si>
  <si>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</si>
  <si>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</si>
  <si>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</si>
  <si>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</si>
  <si>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</si>
  <si>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</si>
  <si>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</si>
  <si>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</si>
  <si>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</si>
  <si>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</si>
  <si>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</si>
  <si>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</si>
  <si>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</si>
  <si>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</si>
  <si>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</si>
  <si>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</si>
  <si>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</si>
  <si>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</si>
  <si>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</si>
  <si>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</si>
  <si>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</si>
  <si>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</si>
  <si>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</si>
  <si>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</si>
  <si>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</si>
  <si>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</si>
  <si>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</si>
  <si>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</si>
  <si>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</si>
  <si>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</si>
  <si>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</si>
  <si>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</si>
  <si>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</si>
  <si>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</si>
  <si>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</si>
  <si>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</si>
  <si>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</si>
  <si>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</si>
  <si>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</si>
  <si>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</si>
  <si>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</si>
  <si>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</si>
  <si>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</si>
  <si>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</si>
  <si>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</si>
  <si>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</si>
  <si>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</si>
  <si>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</si>
  <si>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</si>
  <si>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</si>
  <si>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</si>
  <si>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</si>
  <si>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</si>
  <si>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</si>
  <si>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</si>
  <si>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</si>
  <si>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</si>
  <si>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</si>
  <si>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</si>
  <si>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</si>
  <si>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</si>
  <si>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</si>
  <si>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</si>
  <si>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</si>
  <si>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</si>
  <si>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</si>
  <si>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</si>
  <si>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</si>
  <si>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</si>
  <si>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</si>
  <si>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</si>
  <si>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</si>
  <si>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</si>
  <si>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</si>
  <si>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</si>
  <si>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</si>
  <si>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</si>
  <si>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</si>
  <si>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</si>
  <si>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</si>
  <si>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</si>
  <si>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</si>
  <si>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</si>
  <si>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</si>
  <si>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</si>
  <si>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</si>
  <si>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</si>
  <si>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</si>
  <si>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</si>
  <si>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</si>
  <si>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</si>
  <si>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</si>
  <si>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</si>
  <si>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</si>
  <si>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</si>
  <si>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</si>
  <si>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</si>
  <si>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</si>
  <si>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</si>
  <si>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</si>
  <si>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</si>
  <si>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</si>
  <si>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</si>
  <si>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</si>
  <si>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</si>
  <si>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</si>
  <si>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</si>
  <si>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</si>
  <si>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</si>
  <si>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</si>
  <si>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</si>
  <si>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</si>
  <si>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</si>
  <si>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</si>
  <si>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</si>
  <si>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</si>
  <si>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</si>
  <si>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</si>
  <si>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</si>
  <si>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</si>
  <si>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</si>
  <si>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</si>
  <si>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</si>
  <si>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</si>
  <si>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</si>
  <si>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</si>
  <si>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</si>
  <si>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</si>
  <si>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</si>
  <si>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</si>
  <si>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</si>
  <si>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</si>
  <si>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</si>
  <si>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</si>
  <si>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</si>
  <si>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</si>
  <si>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</si>
  <si>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</si>
  <si>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</si>
  <si>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</si>
  <si>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</si>
  <si>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</si>
  <si>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</si>
  <si>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</si>
  <si>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</si>
  <si>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</si>
  <si>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</si>
  <si>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</si>
  <si>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</si>
  <si>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</si>
  <si>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</si>
  <si>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</si>
  <si>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</si>
  <si>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</si>
  <si>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</si>
  <si>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</si>
  <si>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</si>
  <si>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</si>
  <si>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</si>
  <si>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</si>
  <si>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</si>
  <si>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</si>
  <si>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</si>
  <si>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</si>
  <si>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</si>
  <si>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</si>
  <si>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</si>
  <si>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</si>
  <si>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</si>
  <si>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</si>
  <si>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</si>
  <si>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</si>
  <si>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</si>
  <si>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</si>
  <si>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</si>
  <si>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</si>
  <si>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</si>
  <si>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</si>
  <si>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</si>
  <si>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</si>
  <si>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</si>
  <si>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</si>
  <si>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</si>
  <si>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</si>
  <si>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</si>
  <si>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</si>
  <si>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</si>
  <si>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</si>
  <si>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</si>
  <si>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</si>
  <si>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</si>
  <si>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</si>
  <si>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</si>
  <si>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</si>
  <si>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</si>
  <si>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</si>
  <si>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</si>
  <si>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</si>
  <si>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</si>
  <si>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</si>
  <si>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</si>
  <si>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</si>
  <si>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</si>
  <si>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</si>
  <si>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</si>
  <si>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</si>
  <si>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</si>
  <si>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</si>
  <si>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</si>
  <si>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</si>
  <si>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</si>
  <si>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</si>
  <si>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</si>
  <si>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</si>
  <si>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</si>
  <si>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</si>
  <si>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</si>
  <si>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</si>
  <si>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</si>
  <si>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</si>
  <si>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</si>
  <si>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</si>
  <si>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</si>
  <si>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</si>
  <si>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</si>
  <si>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</si>
  <si>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</si>
  <si>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</si>
  <si>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</si>
  <si>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</si>
  <si>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</si>
  <si>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</si>
  <si>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</si>
  <si>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</si>
  <si>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</si>
  <si>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</si>
  <si>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</si>
  <si>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</si>
  <si>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</si>
  <si>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</si>
  <si>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</si>
  <si>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</si>
  <si>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</si>
  <si>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</si>
  <si>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</si>
  <si>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</si>
  <si>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</si>
  <si>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</si>
  <si>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</si>
  <si>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</si>
  <si>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</si>
  <si>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</si>
  <si>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</si>
  <si>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</si>
  <si>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</si>
  <si>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</si>
  <si>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</si>
  <si>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</si>
  <si>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</si>
  <si>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</si>
  <si>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</si>
  <si>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</si>
  <si>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</si>
  <si>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</si>
  <si>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</si>
  <si>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</si>
  <si>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</si>
  <si>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</si>
  <si>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</si>
  <si>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</si>
  <si>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</si>
  <si>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</si>
  <si>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</si>
  <si>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</si>
  <si>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</si>
  <si>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</si>
  <si>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</si>
  <si>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</si>
  <si>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</si>
  <si>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</si>
  <si>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</si>
  <si>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</si>
  <si>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</si>
  <si>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</si>
  <si>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</si>
  <si>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</si>
  <si>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</si>
  <si>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</si>
  <si>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</si>
  <si>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</si>
  <si>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</si>
  <si>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</si>
  <si>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</si>
  <si>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</si>
  <si>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</si>
  <si>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(All)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</si>
  <si>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</si>
  <si>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</si>
  <si>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</si>
  <si>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</si>
  <si>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</si>
  <si>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</si>
  <si>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</si>
  <si>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</si>
  <si>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</si>
  <si>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</si>
  <si>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</si>
  <si>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</si>
  <si>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</si>
  <si>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</si>
  <si>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</si>
  <si>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</si>
  <si>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</si>
  <si>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</si>
  <si>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</si>
  <si>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</si>
  <si>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</si>
  <si>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 come</t>
  </si>
  <si>
    <t>mean</t>
  </si>
  <si>
    <t>median</t>
  </si>
  <si>
    <t>mini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</si>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</sst>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6-45ED-9E91-2E1DF56D972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6-45ED-9E91-2E1DF56D972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6-45ED-9E91-2E1DF56D972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6-45ED-9E91-2E1DF56D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700671"/>
        <c:axId val="195789471"/>
      </c:barChart>
      <c:catAx>
        <c:axId val="2367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9471"/>
        <c:crosses val="autoZero"/>
        <c:auto val="1"/>
        <c:lblAlgn val="ctr"/>
        <c:lblOffset val="100"/>
        <c:noMultiLvlLbl val="0"/>
      </c:catAx>
      <c:valAx>
        <c:axId val="195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0-4B78-9C5F-067AD167CC6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0-4B78-9C5F-067AD167CC6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0-4B78-9C5F-067AD167CC6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0-4B78-9C5F-067AD167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31695"/>
        <c:axId val="54509231"/>
      </c:barChart>
      <c:catAx>
        <c:axId val="2010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231"/>
        <c:crosses val="autoZero"/>
        <c:auto val="1"/>
        <c:lblAlgn val="ctr"/>
        <c:lblOffset val="100"/>
        <c:noMultiLvlLbl val="0"/>
      </c:catAx>
      <c:valAx>
        <c:axId val="545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[CrowdfundingBook.xlsx]Sheet9!PivotTable9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Sheet9!$A$7:$A$23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Sheet9!$B$7:$B$23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D-43D5-988C-C333E57EE201}"/>
            </c:ext>
          </c:extLst>
        </c:ser>
        <c:ser>
          <c:idx val="1"/>
          <c:order val="1"/>
          <c:tx>
            <c:strRef>
              <c:f>Sheet9!$C$5:$C$6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Sheet9!$C$7:$C$23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D-43D5-988C-C333E57EE201}"/>
            </c:ext>
          </c:extLst>
        </c:ser>
        <c:ser>
          <c:idx val="2"/>
          <c:order val="2"/>
          <c:tx>
            <c:strRef>
              <c:f>Sheet9!$D$5:$D$6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Sheet9!$A$7:$A$23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Sheet9!$D$7:$D$23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D-43D5-988C-C333E57EE201}"/>
            </c:ext>
          </c:extLst>
        </c:ser>
        <c:ser>
          <c:idx val="3"/>
          <c:order val="3"/>
          <c:tx>
            <c:strRef>
              <c:f>Sheet9!$E$5:$E$6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Sheet9!$A$7:$A$23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Sheet9!$E$7:$E$23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D-43D5-988C-C333E57E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03487"/>
        <c:axId val="655756911"/>
      </c:lineChart>
      <c:catAx>
        <c:axId val="6634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6911"/>
        <c:crosses val="autoZero"/>
        <c:auto val="1"/>
        <c:lblAlgn val="ctr"/>
        <c:lblOffset val="100"/>
        <c:noMultiLvlLbl val="0"/>
      </c:catAx>
      <c:valAx>
        <c:axId val="6557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A-402B-B0ED-2EF1BC60F200}"/>
            </c:ext>
          </c:extLst>
        </c:ser>
        <c:ser>
          <c:idx val="1"/>
          <c:order val="1"/>
          <c:tx>
            <c:strRef>
              <c:f>Sheet10!$G$1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A-402B-B0ED-2EF1BC60F200}"/>
            </c:ext>
          </c:extLst>
        </c:ser>
        <c:ser>
          <c:idx val="2"/>
          <c:order val="2"/>
          <c:tx>
            <c:strRef>
              <c:f>Sheet10!$H$1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Sheet10!$H$2:$H$13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A-402B-B0ED-2EF1BC60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26047"/>
        <c:axId val="659696975"/>
      </c:lineChart>
      <c:catAx>
        <c:axId val="2373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6975"/>
        <c:crosses val="autoZero"/>
        <c:auto val="1"/>
        <c:lblAlgn val="ctr"/>
        <c:lblOffset val="100"/>
        <c:noMultiLvlLbl val="0"/>
      </c:catAx>
      <c:valAx>
        <c:axId val="6596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2</xdr:row>
      <xdr:rowOff>9524</xdr:rowOff>
    </xdr:from>
    <xdr:to>
      <xdr:col>18</xdr:col>
      <xdr:colOff>38100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B66EA-6AD8-1AE1-5080-8009D5C2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2</xdr:row>
      <xdr:rowOff>9525</xdr:rowOff>
    </xdr:from>
    <xdr:to>
      <xdr:col>19</xdr:col>
      <xdr:colOff>19049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19F06-FBBE-E37D-621C-FBF08090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3</xdr:row>
      <xdr:rowOff>180974</xdr:rowOff>
    </xdr:from>
    <xdr:to>
      <xdr:col>16</xdr:col>
      <xdr:colOff>38101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8E26-4BDF-A8B8-B472-3E83F044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7</xdr:col>
      <xdr:colOff>1438274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0E920-A7E0-E73F-8300-99729EB2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te xiang" refreshedDate="45201.689109375002" createdVersion="8" refreshedVersion="8" minRefreshableVersion="3" recordCount="1000" xr:uid="{453BA473-08DD-4EB1-9B77-9D86B005D59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 count="806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te xiang" refreshedDate="45201.715028472223" createdVersion="8" refreshedVersion="8" minRefreshableVersion="3" recordCount="1000" xr:uid="{7C0B8E0D-C407-4BD3-9D2E-1A74255F5CFB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x v="0"/>
    <s v="CA"/>
    <s v="CAD"/>
    <x v="0"/>
    <x v="0"/>
    <x v="0"/>
    <x v="0"/>
    <x v="0"/>
    <x v="0"/>
    <x v="0"/>
  </r>
  <r>
    <n v="1"/>
    <x v="1"/>
    <x v="1"/>
    <n v="1400"/>
    <n v="14560"/>
    <n v="1040"/>
    <x v="1"/>
    <n v="158"/>
    <x v="1"/>
    <s v="US"/>
    <s v="USD"/>
    <x v="1"/>
    <x v="1"/>
    <x v="0"/>
    <x v="1"/>
    <x v="1"/>
    <x v="1"/>
    <x v="1"/>
  </r>
  <r>
    <n v="2"/>
    <x v="2"/>
    <x v="2"/>
    <n v="108400"/>
    <n v="142523"/>
    <n v="131"/>
    <x v="1"/>
    <n v="1425"/>
    <x v="2"/>
    <s v="AU"/>
    <s v="AUD"/>
    <x v="2"/>
    <x v="2"/>
    <x v="0"/>
    <x v="0"/>
    <x v="2"/>
    <x v="2"/>
    <x v="2"/>
  </r>
  <r>
    <n v="3"/>
    <x v="3"/>
    <x v="3"/>
    <n v="4200"/>
    <n v="2477"/>
    <n v="59"/>
    <x v="0"/>
    <n v="24"/>
    <x v="3"/>
    <s v="US"/>
    <s v="USD"/>
    <x v="3"/>
    <x v="3"/>
    <x v="0"/>
    <x v="0"/>
    <x v="1"/>
    <x v="1"/>
    <x v="1"/>
  </r>
  <r>
    <n v="4"/>
    <x v="4"/>
    <x v="4"/>
    <n v="7600"/>
    <n v="5265"/>
    <n v="69"/>
    <x v="0"/>
    <n v="53"/>
    <x v="4"/>
    <s v="US"/>
    <s v="USD"/>
    <x v="4"/>
    <x v="4"/>
    <x v="0"/>
    <x v="0"/>
    <x v="3"/>
    <x v="3"/>
    <x v="3"/>
  </r>
  <r>
    <n v="5"/>
    <x v="5"/>
    <x v="5"/>
    <n v="7600"/>
    <n v="13195"/>
    <n v="174"/>
    <x v="1"/>
    <n v="174"/>
    <x v="5"/>
    <s v="DK"/>
    <s v="DKK"/>
    <x v="5"/>
    <x v="5"/>
    <x v="0"/>
    <x v="0"/>
    <x v="3"/>
    <x v="3"/>
    <x v="3"/>
  </r>
  <r>
    <n v="6"/>
    <x v="6"/>
    <x v="6"/>
    <n v="5200"/>
    <n v="1090"/>
    <n v="21"/>
    <x v="0"/>
    <n v="18"/>
    <x v="6"/>
    <s v="GB"/>
    <s v="GBP"/>
    <x v="6"/>
    <x v="6"/>
    <x v="0"/>
    <x v="0"/>
    <x v="4"/>
    <x v="4"/>
    <x v="4"/>
  </r>
  <r>
    <n v="7"/>
    <x v="7"/>
    <x v="7"/>
    <n v="4500"/>
    <n v="14741"/>
    <n v="328"/>
    <x v="1"/>
    <n v="227"/>
    <x v="7"/>
    <s v="DK"/>
    <s v="DKK"/>
    <x v="7"/>
    <x v="7"/>
    <x v="0"/>
    <x v="0"/>
    <x v="3"/>
    <x v="3"/>
    <x v="3"/>
  </r>
  <r>
    <n v="8"/>
    <x v="8"/>
    <x v="8"/>
    <n v="110100"/>
    <n v="21946"/>
    <n v="20"/>
    <x v="2"/>
    <n v="708"/>
    <x v="8"/>
    <s v="DK"/>
    <s v="DKK"/>
    <x v="8"/>
    <x v="8"/>
    <x v="0"/>
    <x v="0"/>
    <x v="3"/>
    <x v="3"/>
    <x v="3"/>
  </r>
  <r>
    <n v="9"/>
    <x v="9"/>
    <x v="9"/>
    <n v="6200"/>
    <n v="3208"/>
    <n v="52"/>
    <x v="0"/>
    <n v="44"/>
    <x v="9"/>
    <s v="US"/>
    <s v="USD"/>
    <x v="9"/>
    <x v="9"/>
    <x v="0"/>
    <x v="0"/>
    <x v="5"/>
    <x v="1"/>
    <x v="5"/>
  </r>
  <r>
    <n v="10"/>
    <x v="10"/>
    <x v="10"/>
    <n v="5200"/>
    <n v="13838"/>
    <n v="266"/>
    <x v="1"/>
    <n v="220"/>
    <x v="10"/>
    <s v="US"/>
    <s v="USD"/>
    <x v="10"/>
    <x v="10"/>
    <x v="0"/>
    <x v="0"/>
    <x v="6"/>
    <x v="4"/>
    <x v="6"/>
  </r>
  <r>
    <n v="11"/>
    <x v="11"/>
    <x v="11"/>
    <n v="6300"/>
    <n v="3030"/>
    <n v="48"/>
    <x v="0"/>
    <n v="27"/>
    <x v="11"/>
    <s v="US"/>
    <s v="USD"/>
    <x v="11"/>
    <x v="11"/>
    <x v="0"/>
    <x v="1"/>
    <x v="3"/>
    <x v="3"/>
    <x v="3"/>
  </r>
  <r>
    <n v="12"/>
    <x v="12"/>
    <x v="12"/>
    <n v="6300"/>
    <n v="5629"/>
    <n v="89"/>
    <x v="0"/>
    <n v="55"/>
    <x v="12"/>
    <s v="US"/>
    <s v="USD"/>
    <x v="12"/>
    <x v="12"/>
    <x v="0"/>
    <x v="0"/>
    <x v="6"/>
    <x v="4"/>
    <x v="6"/>
  </r>
  <r>
    <n v="13"/>
    <x v="13"/>
    <x v="13"/>
    <n v="4200"/>
    <n v="10295"/>
    <n v="245"/>
    <x v="1"/>
    <n v="98"/>
    <x v="13"/>
    <s v="US"/>
    <s v="USD"/>
    <x v="13"/>
    <x v="13"/>
    <x v="0"/>
    <x v="0"/>
    <x v="7"/>
    <x v="1"/>
    <x v="7"/>
  </r>
  <r>
    <n v="14"/>
    <x v="14"/>
    <x v="14"/>
    <n v="28200"/>
    <n v="18829"/>
    <n v="67"/>
    <x v="0"/>
    <n v="200"/>
    <x v="14"/>
    <s v="US"/>
    <s v="USD"/>
    <x v="14"/>
    <x v="14"/>
    <x v="0"/>
    <x v="0"/>
    <x v="7"/>
    <x v="1"/>
    <x v="7"/>
  </r>
  <r>
    <n v="15"/>
    <x v="15"/>
    <x v="15"/>
    <n v="81200"/>
    <n v="38414"/>
    <n v="47"/>
    <x v="0"/>
    <n v="452"/>
    <x v="15"/>
    <s v="US"/>
    <s v="USD"/>
    <x v="15"/>
    <x v="15"/>
    <x v="0"/>
    <x v="0"/>
    <x v="8"/>
    <x v="2"/>
    <x v="8"/>
  </r>
  <r>
    <n v="16"/>
    <x v="16"/>
    <x v="16"/>
    <n v="1700"/>
    <n v="11041"/>
    <n v="649"/>
    <x v="1"/>
    <n v="100"/>
    <x v="16"/>
    <s v="US"/>
    <s v="USD"/>
    <x v="16"/>
    <x v="16"/>
    <x v="0"/>
    <x v="0"/>
    <x v="9"/>
    <x v="5"/>
    <x v="9"/>
  </r>
  <r>
    <n v="17"/>
    <x v="17"/>
    <x v="17"/>
    <n v="84600"/>
    <n v="134845"/>
    <n v="159"/>
    <x v="1"/>
    <n v="1249"/>
    <x v="17"/>
    <s v="US"/>
    <s v="USD"/>
    <x v="17"/>
    <x v="17"/>
    <x v="0"/>
    <x v="0"/>
    <x v="10"/>
    <x v="4"/>
    <x v="10"/>
  </r>
  <r>
    <n v="18"/>
    <x v="18"/>
    <x v="18"/>
    <n v="9100"/>
    <n v="6089"/>
    <n v="67"/>
    <x v="3"/>
    <n v="135"/>
    <x v="18"/>
    <s v="US"/>
    <s v="USD"/>
    <x v="18"/>
    <x v="18"/>
    <x v="0"/>
    <x v="0"/>
    <x v="3"/>
    <x v="3"/>
    <x v="3"/>
  </r>
  <r>
    <n v="19"/>
    <x v="19"/>
    <x v="19"/>
    <n v="62500"/>
    <n v="30331"/>
    <n v="49"/>
    <x v="0"/>
    <n v="674"/>
    <x v="19"/>
    <s v="US"/>
    <s v="USD"/>
    <x v="19"/>
    <x v="19"/>
    <x v="0"/>
    <x v="1"/>
    <x v="3"/>
    <x v="3"/>
    <x v="3"/>
  </r>
  <r>
    <n v="20"/>
    <x v="20"/>
    <x v="20"/>
    <n v="131800"/>
    <n v="147936"/>
    <n v="112"/>
    <x v="1"/>
    <n v="1396"/>
    <x v="20"/>
    <s v="US"/>
    <s v="USD"/>
    <x v="20"/>
    <x v="20"/>
    <x v="0"/>
    <x v="0"/>
    <x v="6"/>
    <x v="4"/>
    <x v="6"/>
  </r>
  <r>
    <n v="21"/>
    <x v="21"/>
    <x v="21"/>
    <n v="94000"/>
    <n v="38533"/>
    <n v="41"/>
    <x v="0"/>
    <n v="558"/>
    <x v="21"/>
    <s v="US"/>
    <s v="USD"/>
    <x v="21"/>
    <x v="21"/>
    <x v="0"/>
    <x v="0"/>
    <x v="3"/>
    <x v="3"/>
    <x v="3"/>
  </r>
  <r>
    <n v="22"/>
    <x v="22"/>
    <x v="22"/>
    <n v="59100"/>
    <n v="75690"/>
    <n v="128"/>
    <x v="1"/>
    <n v="890"/>
    <x v="22"/>
    <s v="US"/>
    <s v="USD"/>
    <x v="22"/>
    <x v="22"/>
    <x v="0"/>
    <x v="0"/>
    <x v="3"/>
    <x v="3"/>
    <x v="3"/>
  </r>
  <r>
    <n v="23"/>
    <x v="23"/>
    <x v="23"/>
    <n v="4500"/>
    <n v="14942"/>
    <n v="332"/>
    <x v="1"/>
    <n v="142"/>
    <x v="23"/>
    <s v="GB"/>
    <s v="GBP"/>
    <x v="23"/>
    <x v="23"/>
    <x v="0"/>
    <x v="0"/>
    <x v="4"/>
    <x v="4"/>
    <x v="4"/>
  </r>
  <r>
    <n v="24"/>
    <x v="24"/>
    <x v="24"/>
    <n v="92400"/>
    <n v="104257"/>
    <n v="113"/>
    <x v="1"/>
    <n v="2673"/>
    <x v="24"/>
    <s v="US"/>
    <s v="USD"/>
    <x v="24"/>
    <x v="24"/>
    <x v="0"/>
    <x v="0"/>
    <x v="8"/>
    <x v="2"/>
    <x v="8"/>
  </r>
  <r>
    <n v="25"/>
    <x v="25"/>
    <x v="25"/>
    <n v="5500"/>
    <n v="11904"/>
    <n v="216"/>
    <x v="1"/>
    <n v="163"/>
    <x v="25"/>
    <s v="US"/>
    <s v="USD"/>
    <x v="25"/>
    <x v="25"/>
    <x v="0"/>
    <x v="1"/>
    <x v="11"/>
    <x v="6"/>
    <x v="11"/>
  </r>
  <r>
    <n v="26"/>
    <x v="26"/>
    <x v="26"/>
    <n v="107500"/>
    <n v="51814"/>
    <n v="48"/>
    <x v="3"/>
    <n v="1480"/>
    <x v="26"/>
    <s v="US"/>
    <s v="USD"/>
    <x v="26"/>
    <x v="26"/>
    <x v="0"/>
    <x v="0"/>
    <x v="3"/>
    <x v="3"/>
    <x v="3"/>
  </r>
  <r>
    <n v="27"/>
    <x v="27"/>
    <x v="27"/>
    <n v="2000"/>
    <n v="1599"/>
    <n v="80"/>
    <x v="0"/>
    <n v="15"/>
    <x v="27"/>
    <s v="US"/>
    <s v="USD"/>
    <x v="27"/>
    <x v="27"/>
    <x v="0"/>
    <x v="0"/>
    <x v="1"/>
    <x v="1"/>
    <x v="1"/>
  </r>
  <r>
    <n v="28"/>
    <x v="28"/>
    <x v="28"/>
    <n v="130800"/>
    <n v="137635"/>
    <n v="105"/>
    <x v="1"/>
    <n v="2220"/>
    <x v="28"/>
    <s v="US"/>
    <s v="USD"/>
    <x v="28"/>
    <x v="28"/>
    <x v="0"/>
    <x v="1"/>
    <x v="3"/>
    <x v="3"/>
    <x v="3"/>
  </r>
  <r>
    <n v="29"/>
    <x v="29"/>
    <x v="29"/>
    <n v="45900"/>
    <n v="150965"/>
    <n v="329"/>
    <x v="1"/>
    <n v="1606"/>
    <x v="29"/>
    <s v="CH"/>
    <s v="CHF"/>
    <x v="29"/>
    <x v="29"/>
    <x v="0"/>
    <x v="0"/>
    <x v="12"/>
    <x v="4"/>
    <x v="12"/>
  </r>
  <r>
    <n v="30"/>
    <x v="30"/>
    <x v="30"/>
    <n v="9000"/>
    <n v="14455"/>
    <n v="161"/>
    <x v="1"/>
    <n v="129"/>
    <x v="30"/>
    <s v="US"/>
    <s v="USD"/>
    <x v="30"/>
    <x v="30"/>
    <x v="0"/>
    <x v="0"/>
    <x v="10"/>
    <x v="4"/>
    <x v="10"/>
  </r>
  <r>
    <n v="31"/>
    <x v="31"/>
    <x v="31"/>
    <n v="3500"/>
    <n v="10850"/>
    <n v="310"/>
    <x v="1"/>
    <n v="226"/>
    <x v="31"/>
    <s v="GB"/>
    <s v="GBP"/>
    <x v="31"/>
    <x v="31"/>
    <x v="0"/>
    <x v="0"/>
    <x v="11"/>
    <x v="6"/>
    <x v="11"/>
  </r>
  <r>
    <n v="32"/>
    <x v="32"/>
    <x v="32"/>
    <n v="101000"/>
    <n v="87676"/>
    <n v="87"/>
    <x v="0"/>
    <n v="2307"/>
    <x v="32"/>
    <s v="IT"/>
    <s v="EUR"/>
    <x v="32"/>
    <x v="32"/>
    <x v="0"/>
    <x v="0"/>
    <x v="4"/>
    <x v="4"/>
    <x v="4"/>
  </r>
  <r>
    <n v="33"/>
    <x v="33"/>
    <x v="33"/>
    <n v="50200"/>
    <n v="189666"/>
    <n v="378"/>
    <x v="1"/>
    <n v="5419"/>
    <x v="33"/>
    <s v="US"/>
    <s v="USD"/>
    <x v="33"/>
    <x v="33"/>
    <x v="0"/>
    <x v="0"/>
    <x v="3"/>
    <x v="3"/>
    <x v="3"/>
  </r>
  <r>
    <n v="34"/>
    <x v="34"/>
    <x v="34"/>
    <n v="9300"/>
    <n v="14025"/>
    <n v="151"/>
    <x v="1"/>
    <n v="165"/>
    <x v="34"/>
    <s v="US"/>
    <s v="USD"/>
    <x v="34"/>
    <x v="34"/>
    <x v="0"/>
    <x v="0"/>
    <x v="4"/>
    <x v="4"/>
    <x v="4"/>
  </r>
  <r>
    <n v="35"/>
    <x v="35"/>
    <x v="35"/>
    <n v="125500"/>
    <n v="188628"/>
    <n v="150"/>
    <x v="1"/>
    <n v="1965"/>
    <x v="35"/>
    <s v="DK"/>
    <s v="DKK"/>
    <x v="35"/>
    <x v="35"/>
    <x v="0"/>
    <x v="1"/>
    <x v="6"/>
    <x v="4"/>
    <x v="6"/>
  </r>
  <r>
    <n v="36"/>
    <x v="36"/>
    <x v="36"/>
    <n v="700"/>
    <n v="1101"/>
    <n v="157"/>
    <x v="1"/>
    <n v="16"/>
    <x v="36"/>
    <s v="US"/>
    <s v="USD"/>
    <x v="36"/>
    <x v="36"/>
    <x v="0"/>
    <x v="0"/>
    <x v="3"/>
    <x v="3"/>
    <x v="3"/>
  </r>
  <r>
    <n v="37"/>
    <x v="37"/>
    <x v="37"/>
    <n v="8100"/>
    <n v="11339"/>
    <n v="140"/>
    <x v="1"/>
    <n v="107"/>
    <x v="20"/>
    <s v="US"/>
    <s v="USD"/>
    <x v="37"/>
    <x v="37"/>
    <x v="0"/>
    <x v="1"/>
    <x v="13"/>
    <x v="5"/>
    <x v="13"/>
  </r>
  <r>
    <n v="38"/>
    <x v="38"/>
    <x v="38"/>
    <n v="3100"/>
    <n v="10085"/>
    <n v="325"/>
    <x v="1"/>
    <n v="134"/>
    <x v="37"/>
    <s v="US"/>
    <s v="USD"/>
    <x v="38"/>
    <x v="38"/>
    <x v="0"/>
    <x v="0"/>
    <x v="14"/>
    <x v="7"/>
    <x v="14"/>
  </r>
  <r>
    <n v="39"/>
    <x v="39"/>
    <x v="39"/>
    <n v="9900"/>
    <n v="5027"/>
    <n v="51"/>
    <x v="0"/>
    <n v="88"/>
    <x v="38"/>
    <s v="DK"/>
    <s v="DKK"/>
    <x v="39"/>
    <x v="39"/>
    <x v="0"/>
    <x v="0"/>
    <x v="3"/>
    <x v="3"/>
    <x v="3"/>
  </r>
  <r>
    <n v="40"/>
    <x v="40"/>
    <x v="40"/>
    <n v="8800"/>
    <n v="14878"/>
    <n v="169"/>
    <x v="1"/>
    <n v="198"/>
    <x v="39"/>
    <s v="US"/>
    <s v="USD"/>
    <x v="40"/>
    <x v="40"/>
    <x v="0"/>
    <x v="1"/>
    <x v="8"/>
    <x v="2"/>
    <x v="8"/>
  </r>
  <r>
    <n v="41"/>
    <x v="41"/>
    <x v="41"/>
    <n v="5600"/>
    <n v="11924"/>
    <n v="213"/>
    <x v="1"/>
    <n v="111"/>
    <x v="40"/>
    <s v="IT"/>
    <s v="EUR"/>
    <x v="41"/>
    <x v="41"/>
    <x v="0"/>
    <x v="1"/>
    <x v="1"/>
    <x v="1"/>
    <x v="1"/>
  </r>
  <r>
    <n v="42"/>
    <x v="42"/>
    <x v="42"/>
    <n v="1800"/>
    <n v="7991"/>
    <n v="444"/>
    <x v="1"/>
    <n v="222"/>
    <x v="41"/>
    <s v="US"/>
    <s v="USD"/>
    <x v="42"/>
    <x v="42"/>
    <x v="0"/>
    <x v="0"/>
    <x v="0"/>
    <x v="0"/>
    <x v="0"/>
  </r>
  <r>
    <n v="43"/>
    <x v="43"/>
    <x v="43"/>
    <n v="90200"/>
    <n v="167717"/>
    <n v="186"/>
    <x v="1"/>
    <n v="6212"/>
    <x v="42"/>
    <s v="US"/>
    <s v="USD"/>
    <x v="43"/>
    <x v="43"/>
    <x v="0"/>
    <x v="0"/>
    <x v="15"/>
    <x v="5"/>
    <x v="15"/>
  </r>
  <r>
    <n v="44"/>
    <x v="44"/>
    <x v="44"/>
    <n v="1600"/>
    <n v="10541"/>
    <n v="659"/>
    <x v="1"/>
    <n v="98"/>
    <x v="43"/>
    <s v="DK"/>
    <s v="DKK"/>
    <x v="44"/>
    <x v="44"/>
    <x v="0"/>
    <x v="0"/>
    <x v="13"/>
    <x v="5"/>
    <x v="13"/>
  </r>
  <r>
    <n v="45"/>
    <x v="45"/>
    <x v="45"/>
    <n v="9500"/>
    <n v="4530"/>
    <n v="48"/>
    <x v="0"/>
    <n v="48"/>
    <x v="44"/>
    <s v="US"/>
    <s v="USD"/>
    <x v="45"/>
    <x v="45"/>
    <x v="0"/>
    <x v="1"/>
    <x v="3"/>
    <x v="3"/>
    <x v="3"/>
  </r>
  <r>
    <n v="46"/>
    <x v="46"/>
    <x v="46"/>
    <n v="3700"/>
    <n v="4247"/>
    <n v="115"/>
    <x v="1"/>
    <n v="92"/>
    <x v="45"/>
    <s v="US"/>
    <s v="USD"/>
    <x v="46"/>
    <x v="46"/>
    <x v="0"/>
    <x v="0"/>
    <x v="1"/>
    <x v="1"/>
    <x v="1"/>
  </r>
  <r>
    <n v="47"/>
    <x v="47"/>
    <x v="47"/>
    <n v="1500"/>
    <n v="7129"/>
    <n v="475"/>
    <x v="1"/>
    <n v="149"/>
    <x v="46"/>
    <s v="US"/>
    <s v="USD"/>
    <x v="47"/>
    <x v="47"/>
    <x v="0"/>
    <x v="0"/>
    <x v="3"/>
    <x v="3"/>
    <x v="3"/>
  </r>
  <r>
    <n v="48"/>
    <x v="48"/>
    <x v="48"/>
    <n v="33300"/>
    <n v="128862"/>
    <n v="387"/>
    <x v="1"/>
    <n v="2431"/>
    <x v="47"/>
    <s v="US"/>
    <s v="USD"/>
    <x v="48"/>
    <x v="48"/>
    <x v="0"/>
    <x v="0"/>
    <x v="3"/>
    <x v="3"/>
    <x v="3"/>
  </r>
  <r>
    <n v="49"/>
    <x v="49"/>
    <x v="49"/>
    <n v="7200"/>
    <n v="13653"/>
    <n v="190"/>
    <x v="1"/>
    <n v="303"/>
    <x v="48"/>
    <s v="US"/>
    <s v="USD"/>
    <x v="49"/>
    <x v="49"/>
    <x v="0"/>
    <x v="0"/>
    <x v="1"/>
    <x v="1"/>
    <x v="1"/>
  </r>
  <r>
    <n v="50"/>
    <x v="50"/>
    <x v="50"/>
    <n v="100"/>
    <n v="2"/>
    <n v="2"/>
    <x v="0"/>
    <n v="1"/>
    <x v="49"/>
    <s v="IT"/>
    <s v="EUR"/>
    <x v="50"/>
    <x v="50"/>
    <x v="0"/>
    <x v="0"/>
    <x v="16"/>
    <x v="1"/>
    <x v="16"/>
  </r>
  <r>
    <n v="51"/>
    <x v="51"/>
    <x v="51"/>
    <n v="158100"/>
    <n v="145243"/>
    <n v="92"/>
    <x v="0"/>
    <n v="1467"/>
    <x v="50"/>
    <s v="GB"/>
    <s v="GBP"/>
    <x v="51"/>
    <x v="51"/>
    <x v="0"/>
    <x v="1"/>
    <x v="8"/>
    <x v="2"/>
    <x v="8"/>
  </r>
  <r>
    <n v="52"/>
    <x v="52"/>
    <x v="52"/>
    <n v="7200"/>
    <n v="2459"/>
    <n v="34"/>
    <x v="0"/>
    <n v="75"/>
    <x v="51"/>
    <s v="US"/>
    <s v="USD"/>
    <x v="52"/>
    <x v="52"/>
    <x v="0"/>
    <x v="0"/>
    <x v="3"/>
    <x v="3"/>
    <x v="3"/>
  </r>
  <r>
    <n v="53"/>
    <x v="53"/>
    <x v="53"/>
    <n v="8800"/>
    <n v="12356"/>
    <n v="140"/>
    <x v="1"/>
    <n v="209"/>
    <x v="52"/>
    <s v="US"/>
    <s v="USD"/>
    <x v="53"/>
    <x v="53"/>
    <x v="0"/>
    <x v="0"/>
    <x v="6"/>
    <x v="4"/>
    <x v="6"/>
  </r>
  <r>
    <n v="54"/>
    <x v="54"/>
    <x v="54"/>
    <n v="6000"/>
    <n v="5392"/>
    <n v="90"/>
    <x v="0"/>
    <n v="120"/>
    <x v="53"/>
    <s v="US"/>
    <s v="USD"/>
    <x v="54"/>
    <x v="54"/>
    <x v="0"/>
    <x v="0"/>
    <x v="8"/>
    <x v="2"/>
    <x v="8"/>
  </r>
  <r>
    <n v="55"/>
    <x v="55"/>
    <x v="55"/>
    <n v="6600"/>
    <n v="11746"/>
    <n v="178"/>
    <x v="1"/>
    <n v="131"/>
    <x v="54"/>
    <s v="US"/>
    <s v="USD"/>
    <x v="55"/>
    <x v="55"/>
    <x v="0"/>
    <x v="0"/>
    <x v="17"/>
    <x v="1"/>
    <x v="17"/>
  </r>
  <r>
    <n v="56"/>
    <x v="56"/>
    <x v="56"/>
    <n v="8000"/>
    <n v="11493"/>
    <n v="144"/>
    <x v="1"/>
    <n v="164"/>
    <x v="55"/>
    <s v="US"/>
    <s v="USD"/>
    <x v="56"/>
    <x v="56"/>
    <x v="0"/>
    <x v="0"/>
    <x v="8"/>
    <x v="2"/>
    <x v="8"/>
  </r>
  <r>
    <n v="57"/>
    <x v="57"/>
    <x v="57"/>
    <n v="2900"/>
    <n v="6243"/>
    <n v="215"/>
    <x v="1"/>
    <n v="201"/>
    <x v="56"/>
    <s v="US"/>
    <s v="USD"/>
    <x v="57"/>
    <x v="57"/>
    <x v="0"/>
    <x v="0"/>
    <x v="11"/>
    <x v="6"/>
    <x v="11"/>
  </r>
  <r>
    <n v="58"/>
    <x v="58"/>
    <x v="58"/>
    <n v="2700"/>
    <n v="6132"/>
    <n v="227"/>
    <x v="1"/>
    <n v="211"/>
    <x v="57"/>
    <s v="US"/>
    <s v="USD"/>
    <x v="58"/>
    <x v="58"/>
    <x v="0"/>
    <x v="0"/>
    <x v="3"/>
    <x v="3"/>
    <x v="3"/>
  </r>
  <r>
    <n v="59"/>
    <x v="59"/>
    <x v="59"/>
    <n v="1400"/>
    <n v="3851"/>
    <n v="275"/>
    <x v="1"/>
    <n v="128"/>
    <x v="58"/>
    <s v="US"/>
    <s v="USD"/>
    <x v="59"/>
    <x v="59"/>
    <x v="0"/>
    <x v="1"/>
    <x v="3"/>
    <x v="3"/>
    <x v="3"/>
  </r>
  <r>
    <n v="60"/>
    <x v="60"/>
    <x v="60"/>
    <n v="94200"/>
    <n v="135997"/>
    <n v="144"/>
    <x v="1"/>
    <n v="1600"/>
    <x v="34"/>
    <s v="CA"/>
    <s v="CAD"/>
    <x v="60"/>
    <x v="60"/>
    <x v="0"/>
    <x v="0"/>
    <x v="3"/>
    <x v="3"/>
    <x v="3"/>
  </r>
  <r>
    <n v="61"/>
    <x v="61"/>
    <x v="61"/>
    <n v="199200"/>
    <n v="184750"/>
    <n v="93"/>
    <x v="0"/>
    <n v="2253"/>
    <x v="59"/>
    <s v="CA"/>
    <s v="CAD"/>
    <x v="61"/>
    <x v="61"/>
    <x v="0"/>
    <x v="0"/>
    <x v="3"/>
    <x v="3"/>
    <x v="3"/>
  </r>
  <r>
    <n v="62"/>
    <x v="62"/>
    <x v="62"/>
    <n v="2000"/>
    <n v="14452"/>
    <n v="723"/>
    <x v="1"/>
    <n v="249"/>
    <x v="60"/>
    <s v="US"/>
    <s v="USD"/>
    <x v="62"/>
    <x v="62"/>
    <x v="0"/>
    <x v="0"/>
    <x v="2"/>
    <x v="2"/>
    <x v="2"/>
  </r>
  <r>
    <n v="63"/>
    <x v="63"/>
    <x v="63"/>
    <n v="4700"/>
    <n v="557"/>
    <n v="12"/>
    <x v="0"/>
    <n v="5"/>
    <x v="61"/>
    <s v="US"/>
    <s v="USD"/>
    <x v="63"/>
    <x v="63"/>
    <x v="0"/>
    <x v="0"/>
    <x v="3"/>
    <x v="3"/>
    <x v="3"/>
  </r>
  <r>
    <n v="64"/>
    <x v="64"/>
    <x v="64"/>
    <n v="2800"/>
    <n v="2734"/>
    <n v="98"/>
    <x v="0"/>
    <n v="38"/>
    <x v="62"/>
    <s v="US"/>
    <s v="USD"/>
    <x v="64"/>
    <x v="64"/>
    <x v="0"/>
    <x v="1"/>
    <x v="2"/>
    <x v="2"/>
    <x v="2"/>
  </r>
  <r>
    <n v="65"/>
    <x v="65"/>
    <x v="65"/>
    <n v="6100"/>
    <n v="14405"/>
    <n v="236"/>
    <x v="1"/>
    <n v="236"/>
    <x v="63"/>
    <s v="US"/>
    <s v="USD"/>
    <x v="65"/>
    <x v="65"/>
    <x v="0"/>
    <x v="0"/>
    <x v="3"/>
    <x v="3"/>
    <x v="3"/>
  </r>
  <r>
    <n v="66"/>
    <x v="66"/>
    <x v="66"/>
    <n v="2900"/>
    <n v="1307"/>
    <n v="45"/>
    <x v="0"/>
    <n v="12"/>
    <x v="64"/>
    <s v="US"/>
    <s v="USD"/>
    <x v="66"/>
    <x v="66"/>
    <x v="0"/>
    <x v="1"/>
    <x v="3"/>
    <x v="3"/>
    <x v="3"/>
  </r>
  <r>
    <n v="67"/>
    <x v="67"/>
    <x v="67"/>
    <n v="72600"/>
    <n v="117892"/>
    <n v="162"/>
    <x v="1"/>
    <n v="4065"/>
    <x v="65"/>
    <s v="GB"/>
    <s v="GBP"/>
    <x v="67"/>
    <x v="67"/>
    <x v="0"/>
    <x v="1"/>
    <x v="8"/>
    <x v="2"/>
    <x v="8"/>
  </r>
  <r>
    <n v="68"/>
    <x v="68"/>
    <x v="68"/>
    <n v="5700"/>
    <n v="14508"/>
    <n v="255"/>
    <x v="1"/>
    <n v="246"/>
    <x v="66"/>
    <s v="IT"/>
    <s v="EUR"/>
    <x v="68"/>
    <x v="68"/>
    <x v="0"/>
    <x v="1"/>
    <x v="3"/>
    <x v="3"/>
    <x v="3"/>
  </r>
  <r>
    <n v="69"/>
    <x v="69"/>
    <x v="69"/>
    <n v="7900"/>
    <n v="1901"/>
    <n v="24"/>
    <x v="3"/>
    <n v="17"/>
    <x v="67"/>
    <s v="US"/>
    <s v="USD"/>
    <x v="69"/>
    <x v="69"/>
    <x v="0"/>
    <x v="0"/>
    <x v="3"/>
    <x v="3"/>
    <x v="3"/>
  </r>
  <r>
    <n v="70"/>
    <x v="70"/>
    <x v="70"/>
    <n v="128000"/>
    <n v="158389"/>
    <n v="124"/>
    <x v="1"/>
    <n v="2475"/>
    <x v="68"/>
    <s v="IT"/>
    <s v="EUR"/>
    <x v="70"/>
    <x v="70"/>
    <x v="0"/>
    <x v="1"/>
    <x v="3"/>
    <x v="3"/>
    <x v="3"/>
  </r>
  <r>
    <n v="71"/>
    <x v="71"/>
    <x v="71"/>
    <n v="6000"/>
    <n v="6484"/>
    <n v="108"/>
    <x v="1"/>
    <n v="76"/>
    <x v="69"/>
    <s v="US"/>
    <s v="USD"/>
    <x v="71"/>
    <x v="49"/>
    <x v="0"/>
    <x v="0"/>
    <x v="3"/>
    <x v="3"/>
    <x v="3"/>
  </r>
  <r>
    <n v="72"/>
    <x v="72"/>
    <x v="72"/>
    <n v="600"/>
    <n v="4022"/>
    <n v="670"/>
    <x v="1"/>
    <n v="54"/>
    <x v="70"/>
    <s v="US"/>
    <s v="USD"/>
    <x v="72"/>
    <x v="71"/>
    <x v="0"/>
    <x v="0"/>
    <x v="10"/>
    <x v="4"/>
    <x v="10"/>
  </r>
  <r>
    <n v="73"/>
    <x v="73"/>
    <x v="73"/>
    <n v="1400"/>
    <n v="9253"/>
    <n v="661"/>
    <x v="1"/>
    <n v="88"/>
    <x v="71"/>
    <s v="US"/>
    <s v="USD"/>
    <x v="73"/>
    <x v="72"/>
    <x v="0"/>
    <x v="0"/>
    <x v="17"/>
    <x v="1"/>
    <x v="17"/>
  </r>
  <r>
    <n v="74"/>
    <x v="74"/>
    <x v="74"/>
    <n v="3900"/>
    <n v="4776"/>
    <n v="122"/>
    <x v="1"/>
    <n v="85"/>
    <x v="72"/>
    <s v="GB"/>
    <s v="GBP"/>
    <x v="74"/>
    <x v="73"/>
    <x v="0"/>
    <x v="0"/>
    <x v="16"/>
    <x v="1"/>
    <x v="16"/>
  </r>
  <r>
    <n v="75"/>
    <x v="75"/>
    <x v="75"/>
    <n v="9700"/>
    <n v="14606"/>
    <n v="151"/>
    <x v="1"/>
    <n v="170"/>
    <x v="73"/>
    <s v="US"/>
    <s v="USD"/>
    <x v="75"/>
    <x v="74"/>
    <x v="0"/>
    <x v="0"/>
    <x v="14"/>
    <x v="7"/>
    <x v="14"/>
  </r>
  <r>
    <n v="76"/>
    <x v="76"/>
    <x v="76"/>
    <n v="122900"/>
    <n v="95993"/>
    <n v="78"/>
    <x v="0"/>
    <n v="1684"/>
    <x v="74"/>
    <s v="US"/>
    <s v="USD"/>
    <x v="76"/>
    <x v="75"/>
    <x v="1"/>
    <x v="1"/>
    <x v="3"/>
    <x v="3"/>
    <x v="3"/>
  </r>
  <r>
    <n v="77"/>
    <x v="77"/>
    <x v="77"/>
    <n v="9500"/>
    <n v="4460"/>
    <n v="47"/>
    <x v="0"/>
    <n v="56"/>
    <x v="75"/>
    <s v="US"/>
    <s v="USD"/>
    <x v="77"/>
    <x v="76"/>
    <x v="0"/>
    <x v="1"/>
    <x v="10"/>
    <x v="4"/>
    <x v="10"/>
  </r>
  <r>
    <n v="78"/>
    <x v="78"/>
    <x v="78"/>
    <n v="4500"/>
    <n v="13536"/>
    <n v="301"/>
    <x v="1"/>
    <n v="330"/>
    <x v="76"/>
    <s v="US"/>
    <s v="USD"/>
    <x v="78"/>
    <x v="77"/>
    <x v="0"/>
    <x v="0"/>
    <x v="18"/>
    <x v="5"/>
    <x v="18"/>
  </r>
  <r>
    <n v="79"/>
    <x v="79"/>
    <x v="79"/>
    <n v="57800"/>
    <n v="40228"/>
    <n v="70"/>
    <x v="0"/>
    <n v="838"/>
    <x v="77"/>
    <s v="US"/>
    <s v="USD"/>
    <x v="79"/>
    <x v="78"/>
    <x v="0"/>
    <x v="0"/>
    <x v="3"/>
    <x v="3"/>
    <x v="3"/>
  </r>
  <r>
    <n v="80"/>
    <x v="80"/>
    <x v="80"/>
    <n v="1100"/>
    <n v="7012"/>
    <n v="637"/>
    <x v="1"/>
    <n v="127"/>
    <x v="78"/>
    <s v="US"/>
    <s v="USD"/>
    <x v="80"/>
    <x v="79"/>
    <x v="0"/>
    <x v="0"/>
    <x v="11"/>
    <x v="6"/>
    <x v="11"/>
  </r>
  <r>
    <n v="81"/>
    <x v="81"/>
    <x v="81"/>
    <n v="16800"/>
    <n v="37857"/>
    <n v="225"/>
    <x v="1"/>
    <n v="411"/>
    <x v="79"/>
    <s v="US"/>
    <s v="USD"/>
    <x v="81"/>
    <x v="80"/>
    <x v="0"/>
    <x v="0"/>
    <x v="1"/>
    <x v="1"/>
    <x v="1"/>
  </r>
  <r>
    <n v="82"/>
    <x v="82"/>
    <x v="82"/>
    <n v="1000"/>
    <n v="14973"/>
    <n v="1497"/>
    <x v="1"/>
    <n v="180"/>
    <x v="80"/>
    <s v="GB"/>
    <s v="GBP"/>
    <x v="82"/>
    <x v="4"/>
    <x v="0"/>
    <x v="1"/>
    <x v="11"/>
    <x v="6"/>
    <x v="11"/>
  </r>
  <r>
    <n v="83"/>
    <x v="83"/>
    <x v="83"/>
    <n v="106400"/>
    <n v="39996"/>
    <n v="38"/>
    <x v="0"/>
    <n v="1000"/>
    <x v="81"/>
    <s v="US"/>
    <s v="USD"/>
    <x v="83"/>
    <x v="81"/>
    <x v="0"/>
    <x v="0"/>
    <x v="5"/>
    <x v="1"/>
    <x v="5"/>
  </r>
  <r>
    <n v="84"/>
    <x v="84"/>
    <x v="84"/>
    <n v="31400"/>
    <n v="41564"/>
    <n v="132"/>
    <x v="1"/>
    <n v="374"/>
    <x v="82"/>
    <s v="US"/>
    <s v="USD"/>
    <x v="84"/>
    <x v="82"/>
    <x v="0"/>
    <x v="0"/>
    <x v="8"/>
    <x v="2"/>
    <x v="8"/>
  </r>
  <r>
    <n v="85"/>
    <x v="85"/>
    <x v="85"/>
    <n v="4900"/>
    <n v="6430"/>
    <n v="131"/>
    <x v="1"/>
    <n v="71"/>
    <x v="83"/>
    <s v="AU"/>
    <s v="AUD"/>
    <x v="85"/>
    <x v="83"/>
    <x v="0"/>
    <x v="0"/>
    <x v="7"/>
    <x v="1"/>
    <x v="7"/>
  </r>
  <r>
    <n v="86"/>
    <x v="86"/>
    <x v="86"/>
    <n v="7400"/>
    <n v="12405"/>
    <n v="168"/>
    <x v="1"/>
    <n v="203"/>
    <x v="84"/>
    <s v="US"/>
    <s v="USD"/>
    <x v="86"/>
    <x v="84"/>
    <x v="1"/>
    <x v="0"/>
    <x v="3"/>
    <x v="3"/>
    <x v="3"/>
  </r>
  <r>
    <n v="87"/>
    <x v="87"/>
    <x v="87"/>
    <n v="198500"/>
    <n v="123040"/>
    <n v="62"/>
    <x v="0"/>
    <n v="1482"/>
    <x v="85"/>
    <s v="AU"/>
    <s v="AUD"/>
    <x v="87"/>
    <x v="85"/>
    <x v="0"/>
    <x v="1"/>
    <x v="1"/>
    <x v="1"/>
    <x v="1"/>
  </r>
  <r>
    <n v="88"/>
    <x v="88"/>
    <x v="88"/>
    <n v="4800"/>
    <n v="12516"/>
    <n v="261"/>
    <x v="1"/>
    <n v="113"/>
    <x v="86"/>
    <s v="US"/>
    <s v="USD"/>
    <x v="88"/>
    <x v="86"/>
    <x v="0"/>
    <x v="0"/>
    <x v="18"/>
    <x v="5"/>
    <x v="18"/>
  </r>
  <r>
    <n v="89"/>
    <x v="89"/>
    <x v="89"/>
    <n v="3400"/>
    <n v="8588"/>
    <n v="253"/>
    <x v="1"/>
    <n v="96"/>
    <x v="87"/>
    <s v="US"/>
    <s v="USD"/>
    <x v="89"/>
    <x v="87"/>
    <x v="0"/>
    <x v="0"/>
    <x v="3"/>
    <x v="3"/>
    <x v="3"/>
  </r>
  <r>
    <n v="90"/>
    <x v="90"/>
    <x v="90"/>
    <n v="7800"/>
    <n v="6132"/>
    <n v="79"/>
    <x v="0"/>
    <n v="106"/>
    <x v="88"/>
    <s v="US"/>
    <s v="USD"/>
    <x v="90"/>
    <x v="88"/>
    <x v="0"/>
    <x v="1"/>
    <x v="3"/>
    <x v="3"/>
    <x v="3"/>
  </r>
  <r>
    <n v="91"/>
    <x v="91"/>
    <x v="91"/>
    <n v="154300"/>
    <n v="74688"/>
    <n v="48"/>
    <x v="0"/>
    <n v="679"/>
    <x v="89"/>
    <s v="IT"/>
    <s v="EUR"/>
    <x v="91"/>
    <x v="89"/>
    <x v="0"/>
    <x v="0"/>
    <x v="18"/>
    <x v="5"/>
    <x v="18"/>
  </r>
  <r>
    <n v="92"/>
    <x v="92"/>
    <x v="92"/>
    <n v="20000"/>
    <n v="51775"/>
    <n v="259"/>
    <x v="1"/>
    <n v="498"/>
    <x v="90"/>
    <s v="CH"/>
    <s v="CHF"/>
    <x v="92"/>
    <x v="40"/>
    <x v="0"/>
    <x v="1"/>
    <x v="11"/>
    <x v="6"/>
    <x v="11"/>
  </r>
  <r>
    <n v="93"/>
    <x v="93"/>
    <x v="93"/>
    <n v="108800"/>
    <n v="65877"/>
    <n v="61"/>
    <x v="3"/>
    <n v="610"/>
    <x v="91"/>
    <s v="US"/>
    <s v="USD"/>
    <x v="93"/>
    <x v="90"/>
    <x v="0"/>
    <x v="1"/>
    <x v="3"/>
    <x v="3"/>
    <x v="3"/>
  </r>
  <r>
    <n v="94"/>
    <x v="94"/>
    <x v="94"/>
    <n v="2900"/>
    <n v="8807"/>
    <n v="304"/>
    <x v="1"/>
    <n v="180"/>
    <x v="92"/>
    <s v="GB"/>
    <s v="GBP"/>
    <x v="94"/>
    <x v="91"/>
    <x v="0"/>
    <x v="0"/>
    <x v="2"/>
    <x v="2"/>
    <x v="2"/>
  </r>
  <r>
    <n v="95"/>
    <x v="95"/>
    <x v="95"/>
    <n v="900"/>
    <n v="1017"/>
    <n v="113"/>
    <x v="1"/>
    <n v="27"/>
    <x v="93"/>
    <s v="US"/>
    <s v="USD"/>
    <x v="95"/>
    <x v="92"/>
    <x v="0"/>
    <x v="0"/>
    <x v="4"/>
    <x v="4"/>
    <x v="4"/>
  </r>
  <r>
    <n v="96"/>
    <x v="96"/>
    <x v="96"/>
    <n v="69700"/>
    <n v="151513"/>
    <n v="217"/>
    <x v="1"/>
    <n v="2331"/>
    <x v="94"/>
    <s v="US"/>
    <s v="USD"/>
    <x v="96"/>
    <x v="36"/>
    <x v="0"/>
    <x v="0"/>
    <x v="3"/>
    <x v="3"/>
    <x v="3"/>
  </r>
  <r>
    <n v="97"/>
    <x v="97"/>
    <x v="97"/>
    <n v="1300"/>
    <n v="12047"/>
    <n v="927"/>
    <x v="1"/>
    <n v="113"/>
    <x v="95"/>
    <s v="US"/>
    <s v="USD"/>
    <x v="48"/>
    <x v="93"/>
    <x v="0"/>
    <x v="0"/>
    <x v="0"/>
    <x v="0"/>
    <x v="0"/>
  </r>
  <r>
    <n v="98"/>
    <x v="98"/>
    <x v="98"/>
    <n v="97800"/>
    <n v="32951"/>
    <n v="34"/>
    <x v="0"/>
    <n v="1220"/>
    <x v="96"/>
    <s v="AU"/>
    <s v="AUD"/>
    <x v="97"/>
    <x v="94"/>
    <x v="0"/>
    <x v="0"/>
    <x v="11"/>
    <x v="6"/>
    <x v="11"/>
  </r>
  <r>
    <n v="99"/>
    <x v="99"/>
    <x v="99"/>
    <n v="7600"/>
    <n v="14951"/>
    <n v="197"/>
    <x v="1"/>
    <n v="164"/>
    <x v="97"/>
    <s v="US"/>
    <s v="USD"/>
    <x v="98"/>
    <x v="95"/>
    <x v="0"/>
    <x v="0"/>
    <x v="3"/>
    <x v="3"/>
    <x v="3"/>
  </r>
  <r>
    <n v="100"/>
    <x v="100"/>
    <x v="100"/>
    <n v="100"/>
    <n v="1"/>
    <n v="1"/>
    <x v="0"/>
    <n v="1"/>
    <x v="98"/>
    <s v="US"/>
    <s v="USD"/>
    <x v="99"/>
    <x v="96"/>
    <x v="0"/>
    <x v="0"/>
    <x v="3"/>
    <x v="3"/>
    <x v="3"/>
  </r>
  <r>
    <n v="101"/>
    <x v="101"/>
    <x v="101"/>
    <n v="900"/>
    <n v="9193"/>
    <n v="1021"/>
    <x v="1"/>
    <n v="164"/>
    <x v="99"/>
    <s v="US"/>
    <s v="USD"/>
    <x v="100"/>
    <x v="97"/>
    <x v="0"/>
    <x v="1"/>
    <x v="5"/>
    <x v="1"/>
    <x v="5"/>
  </r>
  <r>
    <n v="102"/>
    <x v="102"/>
    <x v="102"/>
    <n v="3700"/>
    <n v="10422"/>
    <n v="282"/>
    <x v="1"/>
    <n v="336"/>
    <x v="100"/>
    <s v="US"/>
    <s v="USD"/>
    <x v="101"/>
    <x v="98"/>
    <x v="0"/>
    <x v="1"/>
    <x v="8"/>
    <x v="2"/>
    <x v="8"/>
  </r>
  <r>
    <n v="103"/>
    <x v="103"/>
    <x v="103"/>
    <n v="10000"/>
    <n v="2461"/>
    <n v="25"/>
    <x v="0"/>
    <n v="37"/>
    <x v="101"/>
    <s v="IT"/>
    <s v="EUR"/>
    <x v="102"/>
    <x v="99"/>
    <x v="0"/>
    <x v="0"/>
    <x v="5"/>
    <x v="1"/>
    <x v="5"/>
  </r>
  <r>
    <n v="104"/>
    <x v="104"/>
    <x v="104"/>
    <n v="119200"/>
    <n v="170623"/>
    <n v="143"/>
    <x v="1"/>
    <n v="1917"/>
    <x v="102"/>
    <s v="US"/>
    <s v="USD"/>
    <x v="103"/>
    <x v="100"/>
    <x v="0"/>
    <x v="0"/>
    <x v="7"/>
    <x v="1"/>
    <x v="7"/>
  </r>
  <r>
    <n v="105"/>
    <x v="105"/>
    <x v="105"/>
    <n v="6800"/>
    <n v="9829"/>
    <n v="145"/>
    <x v="1"/>
    <n v="95"/>
    <x v="103"/>
    <s v="US"/>
    <s v="USD"/>
    <x v="104"/>
    <x v="101"/>
    <x v="0"/>
    <x v="0"/>
    <x v="2"/>
    <x v="2"/>
    <x v="2"/>
  </r>
  <r>
    <n v="106"/>
    <x v="106"/>
    <x v="106"/>
    <n v="3900"/>
    <n v="14006"/>
    <n v="359"/>
    <x v="1"/>
    <n v="147"/>
    <x v="104"/>
    <s v="US"/>
    <s v="USD"/>
    <x v="105"/>
    <x v="102"/>
    <x v="0"/>
    <x v="0"/>
    <x v="3"/>
    <x v="3"/>
    <x v="3"/>
  </r>
  <r>
    <n v="107"/>
    <x v="107"/>
    <x v="107"/>
    <n v="3500"/>
    <n v="6527"/>
    <n v="186"/>
    <x v="1"/>
    <n v="86"/>
    <x v="105"/>
    <s v="US"/>
    <s v="USD"/>
    <x v="106"/>
    <x v="103"/>
    <x v="0"/>
    <x v="1"/>
    <x v="3"/>
    <x v="3"/>
    <x v="3"/>
  </r>
  <r>
    <n v="108"/>
    <x v="108"/>
    <x v="108"/>
    <n v="1500"/>
    <n v="8929"/>
    <n v="595"/>
    <x v="1"/>
    <n v="83"/>
    <x v="106"/>
    <s v="US"/>
    <s v="USD"/>
    <x v="107"/>
    <x v="104"/>
    <x v="0"/>
    <x v="0"/>
    <x v="4"/>
    <x v="4"/>
    <x v="4"/>
  </r>
  <r>
    <n v="109"/>
    <x v="109"/>
    <x v="109"/>
    <n v="5200"/>
    <n v="3079"/>
    <n v="59"/>
    <x v="0"/>
    <n v="60"/>
    <x v="107"/>
    <s v="US"/>
    <s v="USD"/>
    <x v="108"/>
    <x v="105"/>
    <x v="0"/>
    <x v="0"/>
    <x v="19"/>
    <x v="4"/>
    <x v="19"/>
  </r>
  <r>
    <n v="110"/>
    <x v="110"/>
    <x v="110"/>
    <n v="142400"/>
    <n v="21307"/>
    <n v="15"/>
    <x v="0"/>
    <n v="296"/>
    <x v="108"/>
    <s v="US"/>
    <s v="USD"/>
    <x v="109"/>
    <x v="106"/>
    <x v="0"/>
    <x v="0"/>
    <x v="0"/>
    <x v="0"/>
    <x v="0"/>
  </r>
  <r>
    <n v="111"/>
    <x v="111"/>
    <x v="111"/>
    <n v="61400"/>
    <n v="73653"/>
    <n v="120"/>
    <x v="1"/>
    <n v="676"/>
    <x v="109"/>
    <s v="US"/>
    <s v="USD"/>
    <x v="110"/>
    <x v="107"/>
    <x v="0"/>
    <x v="0"/>
    <x v="15"/>
    <x v="5"/>
    <x v="15"/>
  </r>
  <r>
    <n v="112"/>
    <x v="112"/>
    <x v="112"/>
    <n v="4700"/>
    <n v="12635"/>
    <n v="269"/>
    <x v="1"/>
    <n v="361"/>
    <x v="33"/>
    <s v="AU"/>
    <s v="AUD"/>
    <x v="111"/>
    <x v="108"/>
    <x v="0"/>
    <x v="0"/>
    <x v="2"/>
    <x v="2"/>
    <x v="2"/>
  </r>
  <r>
    <n v="113"/>
    <x v="113"/>
    <x v="113"/>
    <n v="3300"/>
    <n v="12437"/>
    <n v="377"/>
    <x v="1"/>
    <n v="131"/>
    <x v="110"/>
    <s v="US"/>
    <s v="USD"/>
    <x v="112"/>
    <x v="109"/>
    <x v="0"/>
    <x v="0"/>
    <x v="0"/>
    <x v="0"/>
    <x v="0"/>
  </r>
  <r>
    <n v="114"/>
    <x v="114"/>
    <x v="114"/>
    <n v="1900"/>
    <n v="13816"/>
    <n v="727"/>
    <x v="1"/>
    <n v="126"/>
    <x v="111"/>
    <s v="US"/>
    <s v="USD"/>
    <x v="113"/>
    <x v="110"/>
    <x v="0"/>
    <x v="1"/>
    <x v="8"/>
    <x v="2"/>
    <x v="8"/>
  </r>
  <r>
    <n v="115"/>
    <x v="115"/>
    <x v="115"/>
    <n v="166700"/>
    <n v="145382"/>
    <n v="87"/>
    <x v="0"/>
    <n v="3304"/>
    <x v="112"/>
    <s v="IT"/>
    <s v="EUR"/>
    <x v="114"/>
    <x v="111"/>
    <x v="0"/>
    <x v="0"/>
    <x v="13"/>
    <x v="5"/>
    <x v="13"/>
  </r>
  <r>
    <n v="116"/>
    <x v="116"/>
    <x v="116"/>
    <n v="7200"/>
    <n v="6336"/>
    <n v="88"/>
    <x v="0"/>
    <n v="73"/>
    <x v="113"/>
    <s v="US"/>
    <s v="USD"/>
    <x v="115"/>
    <x v="112"/>
    <x v="0"/>
    <x v="0"/>
    <x v="3"/>
    <x v="3"/>
    <x v="3"/>
  </r>
  <r>
    <n v="117"/>
    <x v="117"/>
    <x v="117"/>
    <n v="4900"/>
    <n v="8523"/>
    <n v="174"/>
    <x v="1"/>
    <n v="275"/>
    <x v="114"/>
    <s v="US"/>
    <s v="USD"/>
    <x v="116"/>
    <x v="113"/>
    <x v="0"/>
    <x v="0"/>
    <x v="19"/>
    <x v="4"/>
    <x v="19"/>
  </r>
  <r>
    <n v="118"/>
    <x v="118"/>
    <x v="118"/>
    <n v="5400"/>
    <n v="6351"/>
    <n v="118"/>
    <x v="1"/>
    <n v="67"/>
    <x v="115"/>
    <s v="US"/>
    <s v="USD"/>
    <x v="117"/>
    <x v="114"/>
    <x v="0"/>
    <x v="0"/>
    <x v="14"/>
    <x v="7"/>
    <x v="14"/>
  </r>
  <r>
    <n v="119"/>
    <x v="119"/>
    <x v="119"/>
    <n v="5000"/>
    <n v="10748"/>
    <n v="215"/>
    <x v="1"/>
    <n v="154"/>
    <x v="116"/>
    <s v="US"/>
    <s v="USD"/>
    <x v="118"/>
    <x v="115"/>
    <x v="0"/>
    <x v="1"/>
    <x v="4"/>
    <x v="4"/>
    <x v="4"/>
  </r>
  <r>
    <n v="120"/>
    <x v="120"/>
    <x v="120"/>
    <n v="75100"/>
    <n v="112272"/>
    <n v="149"/>
    <x v="1"/>
    <n v="1782"/>
    <x v="117"/>
    <s v="US"/>
    <s v="USD"/>
    <x v="119"/>
    <x v="116"/>
    <x v="0"/>
    <x v="1"/>
    <x v="20"/>
    <x v="6"/>
    <x v="20"/>
  </r>
  <r>
    <n v="121"/>
    <x v="121"/>
    <x v="121"/>
    <n v="45300"/>
    <n v="99361"/>
    <n v="219"/>
    <x v="1"/>
    <n v="903"/>
    <x v="118"/>
    <s v="US"/>
    <s v="USD"/>
    <x v="33"/>
    <x v="117"/>
    <x v="0"/>
    <x v="0"/>
    <x v="11"/>
    <x v="6"/>
    <x v="11"/>
  </r>
  <r>
    <n v="122"/>
    <x v="122"/>
    <x v="122"/>
    <n v="136800"/>
    <n v="88055"/>
    <n v="64"/>
    <x v="0"/>
    <n v="3387"/>
    <x v="119"/>
    <s v="US"/>
    <s v="USD"/>
    <x v="120"/>
    <x v="95"/>
    <x v="0"/>
    <x v="0"/>
    <x v="13"/>
    <x v="5"/>
    <x v="13"/>
  </r>
  <r>
    <n v="123"/>
    <x v="123"/>
    <x v="123"/>
    <n v="177700"/>
    <n v="33092"/>
    <n v="19"/>
    <x v="0"/>
    <n v="662"/>
    <x v="120"/>
    <s v="CA"/>
    <s v="CAD"/>
    <x v="121"/>
    <x v="118"/>
    <x v="1"/>
    <x v="0"/>
    <x v="3"/>
    <x v="3"/>
    <x v="3"/>
  </r>
  <r>
    <n v="124"/>
    <x v="124"/>
    <x v="124"/>
    <n v="2600"/>
    <n v="9562"/>
    <n v="368"/>
    <x v="1"/>
    <n v="94"/>
    <x v="121"/>
    <s v="IT"/>
    <s v="EUR"/>
    <x v="122"/>
    <x v="119"/>
    <x v="0"/>
    <x v="0"/>
    <x v="14"/>
    <x v="7"/>
    <x v="14"/>
  </r>
  <r>
    <n v="125"/>
    <x v="125"/>
    <x v="125"/>
    <n v="5300"/>
    <n v="8475"/>
    <n v="160"/>
    <x v="1"/>
    <n v="180"/>
    <x v="122"/>
    <s v="US"/>
    <s v="USD"/>
    <x v="123"/>
    <x v="120"/>
    <x v="0"/>
    <x v="0"/>
    <x v="3"/>
    <x v="3"/>
    <x v="3"/>
  </r>
  <r>
    <n v="126"/>
    <x v="126"/>
    <x v="126"/>
    <n v="180200"/>
    <n v="69617"/>
    <n v="39"/>
    <x v="0"/>
    <n v="774"/>
    <x v="123"/>
    <s v="US"/>
    <s v="USD"/>
    <x v="124"/>
    <x v="121"/>
    <x v="0"/>
    <x v="1"/>
    <x v="3"/>
    <x v="3"/>
    <x v="3"/>
  </r>
  <r>
    <n v="127"/>
    <x v="127"/>
    <x v="127"/>
    <n v="103200"/>
    <n v="53067"/>
    <n v="51"/>
    <x v="0"/>
    <n v="672"/>
    <x v="124"/>
    <s v="CA"/>
    <s v="CAD"/>
    <x v="125"/>
    <x v="122"/>
    <x v="0"/>
    <x v="0"/>
    <x v="3"/>
    <x v="3"/>
    <x v="3"/>
  </r>
  <r>
    <n v="128"/>
    <x v="128"/>
    <x v="128"/>
    <n v="70600"/>
    <n v="42596"/>
    <n v="60"/>
    <x v="3"/>
    <n v="532"/>
    <x v="125"/>
    <s v="US"/>
    <s v="USD"/>
    <x v="126"/>
    <x v="123"/>
    <x v="0"/>
    <x v="0"/>
    <x v="1"/>
    <x v="1"/>
    <x v="1"/>
  </r>
  <r>
    <n v="129"/>
    <x v="129"/>
    <x v="129"/>
    <n v="148500"/>
    <n v="4756"/>
    <n v="3"/>
    <x v="3"/>
    <n v="55"/>
    <x v="126"/>
    <s v="AU"/>
    <s v="AUD"/>
    <x v="127"/>
    <x v="97"/>
    <x v="0"/>
    <x v="0"/>
    <x v="0"/>
    <x v="0"/>
    <x v="0"/>
  </r>
  <r>
    <n v="130"/>
    <x v="130"/>
    <x v="130"/>
    <n v="9600"/>
    <n v="14925"/>
    <n v="155"/>
    <x v="1"/>
    <n v="533"/>
    <x v="127"/>
    <s v="DK"/>
    <s v="DKK"/>
    <x v="128"/>
    <x v="124"/>
    <x v="0"/>
    <x v="0"/>
    <x v="6"/>
    <x v="4"/>
    <x v="6"/>
  </r>
  <r>
    <n v="131"/>
    <x v="131"/>
    <x v="131"/>
    <n v="164700"/>
    <n v="166116"/>
    <n v="101"/>
    <x v="1"/>
    <n v="2443"/>
    <x v="128"/>
    <s v="GB"/>
    <s v="GBP"/>
    <x v="129"/>
    <x v="125"/>
    <x v="0"/>
    <x v="0"/>
    <x v="2"/>
    <x v="2"/>
    <x v="2"/>
  </r>
  <r>
    <n v="132"/>
    <x v="132"/>
    <x v="132"/>
    <n v="3300"/>
    <n v="3834"/>
    <n v="116"/>
    <x v="1"/>
    <n v="89"/>
    <x v="129"/>
    <s v="US"/>
    <s v="USD"/>
    <x v="130"/>
    <x v="126"/>
    <x v="0"/>
    <x v="1"/>
    <x v="3"/>
    <x v="3"/>
    <x v="3"/>
  </r>
  <r>
    <n v="133"/>
    <x v="133"/>
    <x v="133"/>
    <n v="4500"/>
    <n v="13985"/>
    <n v="311"/>
    <x v="1"/>
    <n v="159"/>
    <x v="130"/>
    <s v="US"/>
    <s v="USD"/>
    <x v="131"/>
    <x v="127"/>
    <x v="0"/>
    <x v="0"/>
    <x v="21"/>
    <x v="1"/>
    <x v="21"/>
  </r>
  <r>
    <n v="134"/>
    <x v="134"/>
    <x v="134"/>
    <n v="99500"/>
    <n v="89288"/>
    <n v="90"/>
    <x v="0"/>
    <n v="940"/>
    <x v="131"/>
    <s v="CH"/>
    <s v="CHF"/>
    <x v="132"/>
    <x v="128"/>
    <x v="0"/>
    <x v="1"/>
    <x v="4"/>
    <x v="4"/>
    <x v="4"/>
  </r>
  <r>
    <n v="135"/>
    <x v="135"/>
    <x v="135"/>
    <n v="7700"/>
    <n v="5488"/>
    <n v="71"/>
    <x v="0"/>
    <n v="117"/>
    <x v="132"/>
    <s v="US"/>
    <s v="USD"/>
    <x v="133"/>
    <x v="129"/>
    <x v="0"/>
    <x v="1"/>
    <x v="3"/>
    <x v="3"/>
    <x v="3"/>
  </r>
  <r>
    <n v="136"/>
    <x v="136"/>
    <x v="136"/>
    <n v="82800"/>
    <n v="2721"/>
    <n v="3"/>
    <x v="3"/>
    <n v="58"/>
    <x v="132"/>
    <s v="US"/>
    <s v="USD"/>
    <x v="134"/>
    <x v="130"/>
    <x v="0"/>
    <x v="1"/>
    <x v="6"/>
    <x v="4"/>
    <x v="6"/>
  </r>
  <r>
    <n v="137"/>
    <x v="137"/>
    <x v="137"/>
    <n v="1800"/>
    <n v="4712"/>
    <n v="262"/>
    <x v="1"/>
    <n v="50"/>
    <x v="133"/>
    <s v="US"/>
    <s v="USD"/>
    <x v="135"/>
    <x v="131"/>
    <x v="0"/>
    <x v="0"/>
    <x v="9"/>
    <x v="5"/>
    <x v="9"/>
  </r>
  <r>
    <n v="138"/>
    <x v="138"/>
    <x v="138"/>
    <n v="9600"/>
    <n v="9216"/>
    <n v="96"/>
    <x v="0"/>
    <n v="115"/>
    <x v="134"/>
    <s v="US"/>
    <s v="USD"/>
    <x v="136"/>
    <x v="132"/>
    <x v="0"/>
    <x v="0"/>
    <x v="20"/>
    <x v="6"/>
    <x v="20"/>
  </r>
  <r>
    <n v="139"/>
    <x v="139"/>
    <x v="139"/>
    <n v="92100"/>
    <n v="19246"/>
    <n v="21"/>
    <x v="0"/>
    <n v="326"/>
    <x v="135"/>
    <s v="US"/>
    <s v="USD"/>
    <x v="137"/>
    <x v="133"/>
    <x v="0"/>
    <x v="1"/>
    <x v="8"/>
    <x v="2"/>
    <x v="8"/>
  </r>
  <r>
    <n v="140"/>
    <x v="140"/>
    <x v="140"/>
    <n v="5500"/>
    <n v="12274"/>
    <n v="223"/>
    <x v="1"/>
    <n v="186"/>
    <x v="136"/>
    <s v="US"/>
    <s v="USD"/>
    <x v="138"/>
    <x v="134"/>
    <x v="0"/>
    <x v="0"/>
    <x v="4"/>
    <x v="4"/>
    <x v="4"/>
  </r>
  <r>
    <n v="141"/>
    <x v="141"/>
    <x v="141"/>
    <n v="64300"/>
    <n v="65323"/>
    <n v="102"/>
    <x v="1"/>
    <n v="1071"/>
    <x v="137"/>
    <s v="US"/>
    <s v="USD"/>
    <x v="139"/>
    <x v="135"/>
    <x v="0"/>
    <x v="0"/>
    <x v="2"/>
    <x v="2"/>
    <x v="2"/>
  </r>
  <r>
    <n v="142"/>
    <x v="142"/>
    <x v="142"/>
    <n v="5000"/>
    <n v="11502"/>
    <n v="230"/>
    <x v="1"/>
    <n v="117"/>
    <x v="138"/>
    <s v="US"/>
    <s v="USD"/>
    <x v="107"/>
    <x v="136"/>
    <x v="0"/>
    <x v="0"/>
    <x v="2"/>
    <x v="2"/>
    <x v="2"/>
  </r>
  <r>
    <n v="143"/>
    <x v="143"/>
    <x v="143"/>
    <n v="5400"/>
    <n v="7322"/>
    <n v="136"/>
    <x v="1"/>
    <n v="70"/>
    <x v="139"/>
    <s v="US"/>
    <s v="USD"/>
    <x v="140"/>
    <x v="137"/>
    <x v="0"/>
    <x v="0"/>
    <x v="7"/>
    <x v="1"/>
    <x v="7"/>
  </r>
  <r>
    <n v="144"/>
    <x v="144"/>
    <x v="144"/>
    <n v="9000"/>
    <n v="11619"/>
    <n v="129"/>
    <x v="1"/>
    <n v="135"/>
    <x v="140"/>
    <s v="US"/>
    <s v="USD"/>
    <x v="141"/>
    <x v="138"/>
    <x v="0"/>
    <x v="0"/>
    <x v="3"/>
    <x v="3"/>
    <x v="3"/>
  </r>
  <r>
    <n v="145"/>
    <x v="145"/>
    <x v="145"/>
    <n v="25000"/>
    <n v="59128"/>
    <n v="237"/>
    <x v="1"/>
    <n v="768"/>
    <x v="141"/>
    <s v="CH"/>
    <s v="CHF"/>
    <x v="142"/>
    <x v="139"/>
    <x v="0"/>
    <x v="0"/>
    <x v="8"/>
    <x v="2"/>
    <x v="8"/>
  </r>
  <r>
    <n v="146"/>
    <x v="146"/>
    <x v="146"/>
    <n v="8800"/>
    <n v="1518"/>
    <n v="17"/>
    <x v="3"/>
    <n v="51"/>
    <x v="142"/>
    <s v="US"/>
    <s v="USD"/>
    <x v="143"/>
    <x v="140"/>
    <x v="0"/>
    <x v="0"/>
    <x v="3"/>
    <x v="3"/>
    <x v="3"/>
  </r>
  <r>
    <n v="147"/>
    <x v="147"/>
    <x v="147"/>
    <n v="8300"/>
    <n v="9337"/>
    <n v="112"/>
    <x v="1"/>
    <n v="199"/>
    <x v="143"/>
    <s v="US"/>
    <s v="USD"/>
    <x v="144"/>
    <x v="141"/>
    <x v="0"/>
    <x v="1"/>
    <x v="3"/>
    <x v="3"/>
    <x v="3"/>
  </r>
  <r>
    <n v="148"/>
    <x v="148"/>
    <x v="148"/>
    <n v="9300"/>
    <n v="11255"/>
    <n v="121"/>
    <x v="1"/>
    <n v="107"/>
    <x v="144"/>
    <s v="US"/>
    <s v="USD"/>
    <x v="145"/>
    <x v="142"/>
    <x v="0"/>
    <x v="0"/>
    <x v="8"/>
    <x v="2"/>
    <x v="8"/>
  </r>
  <r>
    <n v="149"/>
    <x v="149"/>
    <x v="149"/>
    <n v="6200"/>
    <n v="13632"/>
    <n v="220"/>
    <x v="1"/>
    <n v="195"/>
    <x v="145"/>
    <s v="US"/>
    <s v="USD"/>
    <x v="146"/>
    <x v="143"/>
    <x v="0"/>
    <x v="0"/>
    <x v="7"/>
    <x v="1"/>
    <x v="7"/>
  </r>
  <r>
    <n v="150"/>
    <x v="150"/>
    <x v="150"/>
    <n v="100"/>
    <n v="1"/>
    <n v="1"/>
    <x v="0"/>
    <n v="1"/>
    <x v="98"/>
    <s v="US"/>
    <s v="USD"/>
    <x v="147"/>
    <x v="144"/>
    <x v="0"/>
    <x v="0"/>
    <x v="1"/>
    <x v="1"/>
    <x v="1"/>
  </r>
  <r>
    <n v="151"/>
    <x v="151"/>
    <x v="151"/>
    <n v="137200"/>
    <n v="88037"/>
    <n v="64"/>
    <x v="0"/>
    <n v="1467"/>
    <x v="146"/>
    <s v="US"/>
    <s v="USD"/>
    <x v="148"/>
    <x v="145"/>
    <x v="0"/>
    <x v="0"/>
    <x v="5"/>
    <x v="1"/>
    <x v="5"/>
  </r>
  <r>
    <n v="152"/>
    <x v="152"/>
    <x v="152"/>
    <n v="41500"/>
    <n v="175573"/>
    <n v="423"/>
    <x v="1"/>
    <n v="3376"/>
    <x v="147"/>
    <s v="US"/>
    <s v="USD"/>
    <x v="149"/>
    <x v="146"/>
    <x v="0"/>
    <x v="0"/>
    <x v="7"/>
    <x v="1"/>
    <x v="7"/>
  </r>
  <r>
    <n v="153"/>
    <x v="153"/>
    <x v="153"/>
    <n v="189400"/>
    <n v="176112"/>
    <n v="93"/>
    <x v="0"/>
    <n v="5681"/>
    <x v="8"/>
    <s v="US"/>
    <s v="USD"/>
    <x v="150"/>
    <x v="147"/>
    <x v="0"/>
    <x v="0"/>
    <x v="3"/>
    <x v="3"/>
    <x v="3"/>
  </r>
  <r>
    <n v="154"/>
    <x v="154"/>
    <x v="154"/>
    <n v="171300"/>
    <n v="100650"/>
    <n v="59"/>
    <x v="0"/>
    <n v="1059"/>
    <x v="148"/>
    <s v="US"/>
    <s v="USD"/>
    <x v="151"/>
    <x v="148"/>
    <x v="0"/>
    <x v="1"/>
    <x v="7"/>
    <x v="1"/>
    <x v="7"/>
  </r>
  <r>
    <n v="155"/>
    <x v="155"/>
    <x v="155"/>
    <n v="139500"/>
    <n v="90706"/>
    <n v="65"/>
    <x v="0"/>
    <n v="1194"/>
    <x v="149"/>
    <s v="US"/>
    <s v="USD"/>
    <x v="152"/>
    <x v="149"/>
    <x v="0"/>
    <x v="0"/>
    <x v="3"/>
    <x v="3"/>
    <x v="3"/>
  </r>
  <r>
    <n v="156"/>
    <x v="156"/>
    <x v="156"/>
    <n v="36400"/>
    <n v="26914"/>
    <n v="74"/>
    <x v="3"/>
    <n v="379"/>
    <x v="150"/>
    <s v="AU"/>
    <s v="AUD"/>
    <x v="153"/>
    <x v="150"/>
    <x v="0"/>
    <x v="0"/>
    <x v="1"/>
    <x v="1"/>
    <x v="1"/>
  </r>
  <r>
    <n v="157"/>
    <x v="157"/>
    <x v="157"/>
    <n v="4200"/>
    <n v="2212"/>
    <n v="53"/>
    <x v="0"/>
    <n v="30"/>
    <x v="151"/>
    <s v="AU"/>
    <s v="AUD"/>
    <x v="154"/>
    <x v="151"/>
    <x v="0"/>
    <x v="0"/>
    <x v="14"/>
    <x v="7"/>
    <x v="14"/>
  </r>
  <r>
    <n v="158"/>
    <x v="158"/>
    <x v="158"/>
    <n v="2100"/>
    <n v="4640"/>
    <n v="221"/>
    <x v="1"/>
    <n v="41"/>
    <x v="152"/>
    <s v="US"/>
    <s v="USD"/>
    <x v="155"/>
    <x v="152"/>
    <x v="0"/>
    <x v="0"/>
    <x v="1"/>
    <x v="1"/>
    <x v="1"/>
  </r>
  <r>
    <n v="159"/>
    <x v="159"/>
    <x v="159"/>
    <n v="191200"/>
    <n v="191222"/>
    <n v="100"/>
    <x v="1"/>
    <n v="1821"/>
    <x v="153"/>
    <s v="US"/>
    <s v="USD"/>
    <x v="156"/>
    <x v="153"/>
    <x v="0"/>
    <x v="1"/>
    <x v="3"/>
    <x v="3"/>
    <x v="3"/>
  </r>
  <r>
    <n v="160"/>
    <x v="160"/>
    <x v="160"/>
    <n v="8000"/>
    <n v="12985"/>
    <n v="162"/>
    <x v="1"/>
    <n v="164"/>
    <x v="154"/>
    <s v="US"/>
    <s v="USD"/>
    <x v="157"/>
    <x v="154"/>
    <x v="0"/>
    <x v="0"/>
    <x v="8"/>
    <x v="2"/>
    <x v="8"/>
  </r>
  <r>
    <n v="161"/>
    <x v="161"/>
    <x v="161"/>
    <n v="5500"/>
    <n v="4300"/>
    <n v="78"/>
    <x v="0"/>
    <n v="75"/>
    <x v="155"/>
    <s v="US"/>
    <s v="USD"/>
    <x v="158"/>
    <x v="155"/>
    <x v="0"/>
    <x v="1"/>
    <x v="2"/>
    <x v="2"/>
    <x v="2"/>
  </r>
  <r>
    <n v="162"/>
    <x v="162"/>
    <x v="162"/>
    <n v="6100"/>
    <n v="9134"/>
    <n v="150"/>
    <x v="1"/>
    <n v="157"/>
    <x v="156"/>
    <s v="CH"/>
    <s v="CHF"/>
    <x v="159"/>
    <x v="156"/>
    <x v="0"/>
    <x v="0"/>
    <x v="1"/>
    <x v="1"/>
    <x v="1"/>
  </r>
  <r>
    <n v="163"/>
    <x v="163"/>
    <x v="163"/>
    <n v="3500"/>
    <n v="8864"/>
    <n v="253"/>
    <x v="1"/>
    <n v="246"/>
    <x v="157"/>
    <s v="US"/>
    <s v="USD"/>
    <x v="160"/>
    <x v="157"/>
    <x v="0"/>
    <x v="1"/>
    <x v="14"/>
    <x v="7"/>
    <x v="14"/>
  </r>
  <r>
    <n v="164"/>
    <x v="164"/>
    <x v="164"/>
    <n v="150500"/>
    <n v="150755"/>
    <n v="100"/>
    <x v="1"/>
    <n v="1396"/>
    <x v="158"/>
    <s v="US"/>
    <s v="USD"/>
    <x v="161"/>
    <x v="158"/>
    <x v="0"/>
    <x v="0"/>
    <x v="3"/>
    <x v="3"/>
    <x v="3"/>
  </r>
  <r>
    <n v="165"/>
    <x v="165"/>
    <x v="165"/>
    <n v="90400"/>
    <n v="110279"/>
    <n v="122"/>
    <x v="1"/>
    <n v="2506"/>
    <x v="159"/>
    <s v="US"/>
    <s v="USD"/>
    <x v="162"/>
    <x v="159"/>
    <x v="0"/>
    <x v="0"/>
    <x v="2"/>
    <x v="2"/>
    <x v="2"/>
  </r>
  <r>
    <n v="166"/>
    <x v="166"/>
    <x v="166"/>
    <n v="9800"/>
    <n v="13439"/>
    <n v="137"/>
    <x v="1"/>
    <n v="244"/>
    <x v="160"/>
    <s v="US"/>
    <s v="USD"/>
    <x v="163"/>
    <x v="160"/>
    <x v="0"/>
    <x v="0"/>
    <x v="14"/>
    <x v="7"/>
    <x v="14"/>
  </r>
  <r>
    <n v="167"/>
    <x v="167"/>
    <x v="167"/>
    <n v="2600"/>
    <n v="10804"/>
    <n v="416"/>
    <x v="1"/>
    <n v="146"/>
    <x v="161"/>
    <s v="AU"/>
    <s v="AUD"/>
    <x v="164"/>
    <x v="161"/>
    <x v="0"/>
    <x v="0"/>
    <x v="3"/>
    <x v="3"/>
    <x v="3"/>
  </r>
  <r>
    <n v="168"/>
    <x v="168"/>
    <x v="168"/>
    <n v="128100"/>
    <n v="40107"/>
    <n v="31"/>
    <x v="0"/>
    <n v="955"/>
    <x v="162"/>
    <s v="DK"/>
    <s v="DKK"/>
    <x v="165"/>
    <x v="162"/>
    <x v="0"/>
    <x v="1"/>
    <x v="7"/>
    <x v="1"/>
    <x v="7"/>
  </r>
  <r>
    <n v="169"/>
    <x v="169"/>
    <x v="169"/>
    <n v="23300"/>
    <n v="98811"/>
    <n v="424"/>
    <x v="1"/>
    <n v="1267"/>
    <x v="163"/>
    <s v="US"/>
    <s v="USD"/>
    <x v="166"/>
    <x v="163"/>
    <x v="0"/>
    <x v="1"/>
    <x v="12"/>
    <x v="4"/>
    <x v="12"/>
  </r>
  <r>
    <n v="170"/>
    <x v="170"/>
    <x v="170"/>
    <n v="188100"/>
    <n v="5528"/>
    <n v="3"/>
    <x v="0"/>
    <n v="67"/>
    <x v="164"/>
    <s v="US"/>
    <s v="USD"/>
    <x v="167"/>
    <x v="164"/>
    <x v="0"/>
    <x v="0"/>
    <x v="7"/>
    <x v="1"/>
    <x v="7"/>
  </r>
  <r>
    <n v="171"/>
    <x v="171"/>
    <x v="171"/>
    <n v="4900"/>
    <n v="521"/>
    <n v="11"/>
    <x v="0"/>
    <n v="5"/>
    <x v="165"/>
    <s v="US"/>
    <s v="USD"/>
    <x v="168"/>
    <x v="165"/>
    <x v="0"/>
    <x v="0"/>
    <x v="18"/>
    <x v="5"/>
    <x v="18"/>
  </r>
  <r>
    <n v="172"/>
    <x v="172"/>
    <x v="172"/>
    <n v="800"/>
    <n v="663"/>
    <n v="83"/>
    <x v="0"/>
    <n v="26"/>
    <x v="166"/>
    <s v="US"/>
    <s v="USD"/>
    <x v="169"/>
    <x v="166"/>
    <x v="0"/>
    <x v="1"/>
    <x v="4"/>
    <x v="4"/>
    <x v="4"/>
  </r>
  <r>
    <n v="173"/>
    <x v="173"/>
    <x v="173"/>
    <n v="96700"/>
    <n v="157635"/>
    <n v="163"/>
    <x v="1"/>
    <n v="1561"/>
    <x v="167"/>
    <s v="US"/>
    <s v="USD"/>
    <x v="170"/>
    <x v="167"/>
    <x v="0"/>
    <x v="0"/>
    <x v="3"/>
    <x v="3"/>
    <x v="3"/>
  </r>
  <r>
    <n v="174"/>
    <x v="174"/>
    <x v="174"/>
    <n v="600"/>
    <n v="5368"/>
    <n v="895"/>
    <x v="1"/>
    <n v="48"/>
    <x v="168"/>
    <s v="US"/>
    <s v="USD"/>
    <x v="171"/>
    <x v="168"/>
    <x v="0"/>
    <x v="1"/>
    <x v="8"/>
    <x v="2"/>
    <x v="8"/>
  </r>
  <r>
    <n v="175"/>
    <x v="175"/>
    <x v="175"/>
    <n v="181200"/>
    <n v="47459"/>
    <n v="26"/>
    <x v="0"/>
    <n v="1130"/>
    <x v="162"/>
    <s v="US"/>
    <s v="USD"/>
    <x v="172"/>
    <x v="169"/>
    <x v="0"/>
    <x v="0"/>
    <x v="3"/>
    <x v="3"/>
    <x v="3"/>
  </r>
  <r>
    <n v="176"/>
    <x v="176"/>
    <x v="176"/>
    <n v="115000"/>
    <n v="86060"/>
    <n v="75"/>
    <x v="0"/>
    <n v="782"/>
    <x v="169"/>
    <s v="US"/>
    <s v="USD"/>
    <x v="173"/>
    <x v="170"/>
    <x v="0"/>
    <x v="0"/>
    <x v="3"/>
    <x v="3"/>
    <x v="3"/>
  </r>
  <r>
    <n v="177"/>
    <x v="177"/>
    <x v="177"/>
    <n v="38800"/>
    <n v="161593"/>
    <n v="416"/>
    <x v="1"/>
    <n v="2739"/>
    <x v="170"/>
    <s v="US"/>
    <s v="USD"/>
    <x v="174"/>
    <x v="171"/>
    <x v="0"/>
    <x v="0"/>
    <x v="3"/>
    <x v="3"/>
    <x v="3"/>
  </r>
  <r>
    <n v="178"/>
    <x v="178"/>
    <x v="178"/>
    <n v="7200"/>
    <n v="6927"/>
    <n v="96"/>
    <x v="0"/>
    <n v="210"/>
    <x v="171"/>
    <s v="US"/>
    <s v="USD"/>
    <x v="175"/>
    <x v="172"/>
    <x v="0"/>
    <x v="0"/>
    <x v="0"/>
    <x v="0"/>
    <x v="0"/>
  </r>
  <r>
    <n v="179"/>
    <x v="179"/>
    <x v="179"/>
    <n v="44500"/>
    <n v="159185"/>
    <n v="358"/>
    <x v="1"/>
    <n v="3537"/>
    <x v="172"/>
    <s v="CA"/>
    <s v="CAD"/>
    <x v="176"/>
    <x v="173"/>
    <x v="0"/>
    <x v="1"/>
    <x v="3"/>
    <x v="3"/>
    <x v="3"/>
  </r>
  <r>
    <n v="180"/>
    <x v="180"/>
    <x v="180"/>
    <n v="56000"/>
    <n v="172736"/>
    <n v="308"/>
    <x v="1"/>
    <n v="2107"/>
    <x v="173"/>
    <s v="AU"/>
    <s v="AUD"/>
    <x v="177"/>
    <x v="174"/>
    <x v="0"/>
    <x v="0"/>
    <x v="8"/>
    <x v="2"/>
    <x v="8"/>
  </r>
  <r>
    <n v="181"/>
    <x v="181"/>
    <x v="181"/>
    <n v="8600"/>
    <n v="5315"/>
    <n v="62"/>
    <x v="0"/>
    <n v="136"/>
    <x v="174"/>
    <s v="US"/>
    <s v="USD"/>
    <x v="178"/>
    <x v="175"/>
    <x v="0"/>
    <x v="0"/>
    <x v="2"/>
    <x v="2"/>
    <x v="2"/>
  </r>
  <r>
    <n v="182"/>
    <x v="182"/>
    <x v="182"/>
    <n v="27100"/>
    <n v="195750"/>
    <n v="722"/>
    <x v="1"/>
    <n v="3318"/>
    <x v="170"/>
    <s v="DK"/>
    <s v="DKK"/>
    <x v="179"/>
    <x v="176"/>
    <x v="0"/>
    <x v="0"/>
    <x v="3"/>
    <x v="3"/>
    <x v="3"/>
  </r>
  <r>
    <n v="183"/>
    <x v="183"/>
    <x v="183"/>
    <n v="5100"/>
    <n v="3525"/>
    <n v="69"/>
    <x v="0"/>
    <n v="86"/>
    <x v="175"/>
    <s v="CA"/>
    <s v="CAD"/>
    <x v="180"/>
    <x v="177"/>
    <x v="0"/>
    <x v="0"/>
    <x v="1"/>
    <x v="1"/>
    <x v="1"/>
  </r>
  <r>
    <n v="184"/>
    <x v="184"/>
    <x v="184"/>
    <n v="3600"/>
    <n v="10550"/>
    <n v="293"/>
    <x v="1"/>
    <n v="340"/>
    <x v="176"/>
    <s v="US"/>
    <s v="USD"/>
    <x v="181"/>
    <x v="178"/>
    <x v="0"/>
    <x v="0"/>
    <x v="3"/>
    <x v="3"/>
    <x v="3"/>
  </r>
  <r>
    <n v="185"/>
    <x v="185"/>
    <x v="185"/>
    <n v="1000"/>
    <n v="718"/>
    <n v="72"/>
    <x v="0"/>
    <n v="19"/>
    <x v="177"/>
    <s v="US"/>
    <s v="USD"/>
    <x v="182"/>
    <x v="179"/>
    <x v="0"/>
    <x v="0"/>
    <x v="19"/>
    <x v="4"/>
    <x v="19"/>
  </r>
  <r>
    <n v="186"/>
    <x v="186"/>
    <x v="186"/>
    <n v="88800"/>
    <n v="28358"/>
    <n v="32"/>
    <x v="0"/>
    <n v="886"/>
    <x v="178"/>
    <s v="US"/>
    <s v="USD"/>
    <x v="183"/>
    <x v="180"/>
    <x v="0"/>
    <x v="0"/>
    <x v="3"/>
    <x v="3"/>
    <x v="3"/>
  </r>
  <r>
    <n v="187"/>
    <x v="187"/>
    <x v="187"/>
    <n v="60200"/>
    <n v="138384"/>
    <n v="230"/>
    <x v="1"/>
    <n v="1442"/>
    <x v="179"/>
    <s v="CA"/>
    <s v="CAD"/>
    <x v="184"/>
    <x v="181"/>
    <x v="0"/>
    <x v="1"/>
    <x v="12"/>
    <x v="4"/>
    <x v="12"/>
  </r>
  <r>
    <n v="188"/>
    <x v="188"/>
    <x v="188"/>
    <n v="8200"/>
    <n v="2625"/>
    <n v="32"/>
    <x v="0"/>
    <n v="35"/>
    <x v="180"/>
    <s v="IT"/>
    <s v="EUR"/>
    <x v="185"/>
    <x v="182"/>
    <x v="0"/>
    <x v="0"/>
    <x v="3"/>
    <x v="3"/>
    <x v="3"/>
  </r>
  <r>
    <n v="189"/>
    <x v="189"/>
    <x v="189"/>
    <n v="191300"/>
    <n v="45004"/>
    <n v="24"/>
    <x v="3"/>
    <n v="441"/>
    <x v="181"/>
    <s v="US"/>
    <s v="USD"/>
    <x v="186"/>
    <x v="183"/>
    <x v="0"/>
    <x v="0"/>
    <x v="3"/>
    <x v="3"/>
    <x v="3"/>
  </r>
  <r>
    <n v="190"/>
    <x v="190"/>
    <x v="190"/>
    <n v="3700"/>
    <n v="2538"/>
    <n v="69"/>
    <x v="0"/>
    <n v="24"/>
    <x v="182"/>
    <s v="US"/>
    <s v="USD"/>
    <x v="187"/>
    <x v="184"/>
    <x v="0"/>
    <x v="1"/>
    <x v="3"/>
    <x v="3"/>
    <x v="3"/>
  </r>
  <r>
    <n v="191"/>
    <x v="191"/>
    <x v="191"/>
    <n v="8400"/>
    <n v="3188"/>
    <n v="38"/>
    <x v="0"/>
    <n v="86"/>
    <x v="183"/>
    <s v="IT"/>
    <s v="EUR"/>
    <x v="188"/>
    <x v="185"/>
    <x v="0"/>
    <x v="0"/>
    <x v="3"/>
    <x v="3"/>
    <x v="3"/>
  </r>
  <r>
    <n v="192"/>
    <x v="192"/>
    <x v="192"/>
    <n v="42600"/>
    <n v="8517"/>
    <n v="20"/>
    <x v="0"/>
    <n v="243"/>
    <x v="184"/>
    <s v="US"/>
    <s v="USD"/>
    <x v="189"/>
    <x v="186"/>
    <x v="0"/>
    <x v="0"/>
    <x v="1"/>
    <x v="1"/>
    <x v="1"/>
  </r>
  <r>
    <n v="193"/>
    <x v="193"/>
    <x v="193"/>
    <n v="6600"/>
    <n v="3012"/>
    <n v="46"/>
    <x v="0"/>
    <n v="65"/>
    <x v="185"/>
    <s v="US"/>
    <s v="USD"/>
    <x v="190"/>
    <x v="187"/>
    <x v="1"/>
    <x v="0"/>
    <x v="7"/>
    <x v="1"/>
    <x v="7"/>
  </r>
  <r>
    <n v="194"/>
    <x v="194"/>
    <x v="194"/>
    <n v="7100"/>
    <n v="8716"/>
    <n v="123"/>
    <x v="1"/>
    <n v="126"/>
    <x v="186"/>
    <s v="US"/>
    <s v="USD"/>
    <x v="191"/>
    <x v="188"/>
    <x v="0"/>
    <x v="0"/>
    <x v="16"/>
    <x v="1"/>
    <x v="16"/>
  </r>
  <r>
    <n v="195"/>
    <x v="195"/>
    <x v="195"/>
    <n v="15800"/>
    <n v="57157"/>
    <n v="362"/>
    <x v="1"/>
    <n v="524"/>
    <x v="187"/>
    <s v="US"/>
    <s v="USD"/>
    <x v="192"/>
    <x v="189"/>
    <x v="0"/>
    <x v="0"/>
    <x v="5"/>
    <x v="1"/>
    <x v="5"/>
  </r>
  <r>
    <n v="196"/>
    <x v="196"/>
    <x v="196"/>
    <n v="8200"/>
    <n v="5178"/>
    <n v="63"/>
    <x v="0"/>
    <n v="100"/>
    <x v="188"/>
    <s v="DK"/>
    <s v="DKK"/>
    <x v="173"/>
    <x v="190"/>
    <x v="0"/>
    <x v="0"/>
    <x v="8"/>
    <x v="2"/>
    <x v="8"/>
  </r>
  <r>
    <n v="197"/>
    <x v="197"/>
    <x v="197"/>
    <n v="54700"/>
    <n v="163118"/>
    <n v="298"/>
    <x v="1"/>
    <n v="1989"/>
    <x v="189"/>
    <s v="US"/>
    <s v="USD"/>
    <x v="193"/>
    <x v="191"/>
    <x v="0"/>
    <x v="0"/>
    <x v="6"/>
    <x v="4"/>
    <x v="6"/>
  </r>
  <r>
    <n v="198"/>
    <x v="198"/>
    <x v="198"/>
    <n v="63200"/>
    <n v="6041"/>
    <n v="10"/>
    <x v="0"/>
    <n v="168"/>
    <x v="190"/>
    <s v="US"/>
    <s v="USD"/>
    <x v="194"/>
    <x v="192"/>
    <x v="0"/>
    <x v="0"/>
    <x v="5"/>
    <x v="1"/>
    <x v="5"/>
  </r>
  <r>
    <n v="199"/>
    <x v="199"/>
    <x v="199"/>
    <n v="1800"/>
    <n v="968"/>
    <n v="54"/>
    <x v="0"/>
    <n v="13"/>
    <x v="191"/>
    <s v="US"/>
    <s v="USD"/>
    <x v="195"/>
    <x v="193"/>
    <x v="0"/>
    <x v="0"/>
    <x v="1"/>
    <x v="1"/>
    <x v="1"/>
  </r>
  <r>
    <n v="200"/>
    <x v="200"/>
    <x v="200"/>
    <n v="100"/>
    <n v="2"/>
    <n v="2"/>
    <x v="0"/>
    <n v="1"/>
    <x v="49"/>
    <s v="CA"/>
    <s v="CAD"/>
    <x v="152"/>
    <x v="194"/>
    <x v="0"/>
    <x v="0"/>
    <x v="3"/>
    <x v="3"/>
    <x v="3"/>
  </r>
  <r>
    <n v="201"/>
    <x v="201"/>
    <x v="201"/>
    <n v="2100"/>
    <n v="14305"/>
    <n v="681"/>
    <x v="1"/>
    <n v="157"/>
    <x v="192"/>
    <s v="US"/>
    <s v="USD"/>
    <x v="196"/>
    <x v="195"/>
    <x v="0"/>
    <x v="0"/>
    <x v="2"/>
    <x v="2"/>
    <x v="2"/>
  </r>
  <r>
    <n v="202"/>
    <x v="202"/>
    <x v="202"/>
    <n v="8300"/>
    <n v="6543"/>
    <n v="79"/>
    <x v="3"/>
    <n v="82"/>
    <x v="193"/>
    <s v="US"/>
    <s v="USD"/>
    <x v="197"/>
    <x v="196"/>
    <x v="0"/>
    <x v="0"/>
    <x v="0"/>
    <x v="0"/>
    <x v="0"/>
  </r>
  <r>
    <n v="203"/>
    <x v="203"/>
    <x v="203"/>
    <n v="143900"/>
    <n v="193413"/>
    <n v="134"/>
    <x v="1"/>
    <n v="4498"/>
    <x v="194"/>
    <s v="AU"/>
    <s v="AUD"/>
    <x v="198"/>
    <x v="197"/>
    <x v="0"/>
    <x v="0"/>
    <x v="3"/>
    <x v="3"/>
    <x v="3"/>
  </r>
  <r>
    <n v="204"/>
    <x v="204"/>
    <x v="204"/>
    <n v="75000"/>
    <n v="2529"/>
    <n v="3"/>
    <x v="0"/>
    <n v="40"/>
    <x v="195"/>
    <s v="US"/>
    <s v="USD"/>
    <x v="199"/>
    <x v="198"/>
    <x v="0"/>
    <x v="0"/>
    <x v="17"/>
    <x v="1"/>
    <x v="17"/>
  </r>
  <r>
    <n v="205"/>
    <x v="205"/>
    <x v="205"/>
    <n v="1300"/>
    <n v="5614"/>
    <n v="432"/>
    <x v="1"/>
    <n v="80"/>
    <x v="196"/>
    <s v="US"/>
    <s v="USD"/>
    <x v="200"/>
    <x v="199"/>
    <x v="1"/>
    <x v="0"/>
    <x v="3"/>
    <x v="3"/>
    <x v="3"/>
  </r>
  <r>
    <n v="206"/>
    <x v="206"/>
    <x v="206"/>
    <n v="9000"/>
    <n v="3496"/>
    <n v="39"/>
    <x v="3"/>
    <n v="57"/>
    <x v="197"/>
    <s v="US"/>
    <s v="USD"/>
    <x v="201"/>
    <x v="200"/>
    <x v="0"/>
    <x v="0"/>
    <x v="13"/>
    <x v="5"/>
    <x v="13"/>
  </r>
  <r>
    <n v="207"/>
    <x v="207"/>
    <x v="207"/>
    <n v="1000"/>
    <n v="4257"/>
    <n v="426"/>
    <x v="1"/>
    <n v="43"/>
    <x v="198"/>
    <s v="US"/>
    <s v="USD"/>
    <x v="202"/>
    <x v="201"/>
    <x v="0"/>
    <x v="1"/>
    <x v="1"/>
    <x v="1"/>
    <x v="1"/>
  </r>
  <r>
    <n v="208"/>
    <x v="208"/>
    <x v="208"/>
    <n v="196900"/>
    <n v="199110"/>
    <n v="101"/>
    <x v="1"/>
    <n v="2053"/>
    <x v="199"/>
    <s v="US"/>
    <s v="USD"/>
    <x v="203"/>
    <x v="202"/>
    <x v="0"/>
    <x v="0"/>
    <x v="4"/>
    <x v="4"/>
    <x v="4"/>
  </r>
  <r>
    <n v="209"/>
    <x v="209"/>
    <x v="209"/>
    <n v="194500"/>
    <n v="41212"/>
    <n v="21"/>
    <x v="2"/>
    <n v="808"/>
    <x v="200"/>
    <s v="AU"/>
    <s v="AUD"/>
    <x v="204"/>
    <x v="203"/>
    <x v="0"/>
    <x v="0"/>
    <x v="4"/>
    <x v="4"/>
    <x v="4"/>
  </r>
  <r>
    <n v="210"/>
    <x v="210"/>
    <x v="210"/>
    <n v="9400"/>
    <n v="6338"/>
    <n v="67"/>
    <x v="0"/>
    <n v="226"/>
    <x v="201"/>
    <s v="DK"/>
    <s v="DKK"/>
    <x v="205"/>
    <x v="204"/>
    <x v="0"/>
    <x v="0"/>
    <x v="22"/>
    <x v="4"/>
    <x v="22"/>
  </r>
  <r>
    <n v="211"/>
    <x v="211"/>
    <x v="211"/>
    <n v="104400"/>
    <n v="99100"/>
    <n v="95"/>
    <x v="0"/>
    <n v="1625"/>
    <x v="202"/>
    <s v="US"/>
    <s v="USD"/>
    <x v="206"/>
    <x v="205"/>
    <x v="0"/>
    <x v="0"/>
    <x v="3"/>
    <x v="3"/>
    <x v="3"/>
  </r>
  <r>
    <n v="212"/>
    <x v="212"/>
    <x v="212"/>
    <n v="8100"/>
    <n v="12300"/>
    <n v="152"/>
    <x v="1"/>
    <n v="168"/>
    <x v="203"/>
    <s v="US"/>
    <s v="USD"/>
    <x v="207"/>
    <x v="206"/>
    <x v="0"/>
    <x v="0"/>
    <x v="3"/>
    <x v="3"/>
    <x v="3"/>
  </r>
  <r>
    <n v="213"/>
    <x v="213"/>
    <x v="213"/>
    <n v="87900"/>
    <n v="171549"/>
    <n v="195"/>
    <x v="1"/>
    <n v="4289"/>
    <x v="81"/>
    <s v="US"/>
    <s v="USD"/>
    <x v="208"/>
    <x v="207"/>
    <x v="0"/>
    <x v="1"/>
    <x v="7"/>
    <x v="1"/>
    <x v="7"/>
  </r>
  <r>
    <n v="214"/>
    <x v="214"/>
    <x v="214"/>
    <n v="1400"/>
    <n v="14324"/>
    <n v="1023"/>
    <x v="1"/>
    <n v="165"/>
    <x v="204"/>
    <s v="US"/>
    <s v="USD"/>
    <x v="209"/>
    <x v="208"/>
    <x v="0"/>
    <x v="0"/>
    <x v="1"/>
    <x v="1"/>
    <x v="1"/>
  </r>
  <r>
    <n v="215"/>
    <x v="215"/>
    <x v="215"/>
    <n v="156800"/>
    <n v="6024"/>
    <n v="4"/>
    <x v="0"/>
    <n v="143"/>
    <x v="205"/>
    <s v="US"/>
    <s v="USD"/>
    <x v="210"/>
    <x v="209"/>
    <x v="0"/>
    <x v="0"/>
    <x v="3"/>
    <x v="3"/>
    <x v="3"/>
  </r>
  <r>
    <n v="216"/>
    <x v="216"/>
    <x v="216"/>
    <n v="121700"/>
    <n v="188721"/>
    <n v="155"/>
    <x v="1"/>
    <n v="1815"/>
    <x v="206"/>
    <s v="US"/>
    <s v="USD"/>
    <x v="211"/>
    <x v="210"/>
    <x v="0"/>
    <x v="0"/>
    <x v="3"/>
    <x v="3"/>
    <x v="3"/>
  </r>
  <r>
    <n v="217"/>
    <x v="217"/>
    <x v="217"/>
    <n v="129400"/>
    <n v="57911"/>
    <n v="45"/>
    <x v="0"/>
    <n v="934"/>
    <x v="28"/>
    <s v="US"/>
    <s v="USD"/>
    <x v="212"/>
    <x v="211"/>
    <x v="0"/>
    <x v="0"/>
    <x v="22"/>
    <x v="4"/>
    <x v="22"/>
  </r>
  <r>
    <n v="218"/>
    <x v="218"/>
    <x v="218"/>
    <n v="5700"/>
    <n v="12309"/>
    <n v="216"/>
    <x v="1"/>
    <n v="397"/>
    <x v="207"/>
    <s v="GB"/>
    <s v="GBP"/>
    <x v="213"/>
    <x v="212"/>
    <x v="0"/>
    <x v="1"/>
    <x v="12"/>
    <x v="4"/>
    <x v="12"/>
  </r>
  <r>
    <n v="219"/>
    <x v="219"/>
    <x v="219"/>
    <n v="41700"/>
    <n v="138497"/>
    <n v="332"/>
    <x v="1"/>
    <n v="1539"/>
    <x v="208"/>
    <s v="US"/>
    <s v="USD"/>
    <x v="214"/>
    <x v="213"/>
    <x v="0"/>
    <x v="0"/>
    <x v="10"/>
    <x v="4"/>
    <x v="10"/>
  </r>
  <r>
    <n v="220"/>
    <x v="220"/>
    <x v="220"/>
    <n v="7900"/>
    <n v="667"/>
    <n v="8"/>
    <x v="0"/>
    <n v="17"/>
    <x v="209"/>
    <s v="US"/>
    <s v="USD"/>
    <x v="215"/>
    <x v="214"/>
    <x v="1"/>
    <x v="0"/>
    <x v="3"/>
    <x v="3"/>
    <x v="3"/>
  </r>
  <r>
    <n v="221"/>
    <x v="221"/>
    <x v="221"/>
    <n v="121500"/>
    <n v="119830"/>
    <n v="99"/>
    <x v="0"/>
    <n v="2179"/>
    <x v="210"/>
    <s v="US"/>
    <s v="USD"/>
    <x v="216"/>
    <x v="215"/>
    <x v="1"/>
    <x v="0"/>
    <x v="0"/>
    <x v="0"/>
    <x v="0"/>
  </r>
  <r>
    <n v="222"/>
    <x v="222"/>
    <x v="222"/>
    <n v="4800"/>
    <n v="6623"/>
    <n v="138"/>
    <x v="1"/>
    <n v="138"/>
    <x v="211"/>
    <s v="US"/>
    <s v="USD"/>
    <x v="217"/>
    <x v="216"/>
    <x v="0"/>
    <x v="0"/>
    <x v="14"/>
    <x v="7"/>
    <x v="14"/>
  </r>
  <r>
    <n v="223"/>
    <x v="223"/>
    <x v="223"/>
    <n v="87300"/>
    <n v="81897"/>
    <n v="94"/>
    <x v="0"/>
    <n v="931"/>
    <x v="212"/>
    <s v="US"/>
    <s v="USD"/>
    <x v="218"/>
    <x v="217"/>
    <x v="0"/>
    <x v="0"/>
    <x v="3"/>
    <x v="3"/>
    <x v="3"/>
  </r>
  <r>
    <n v="224"/>
    <x v="224"/>
    <x v="224"/>
    <n v="46300"/>
    <n v="186885"/>
    <n v="404"/>
    <x v="1"/>
    <n v="3594"/>
    <x v="213"/>
    <s v="US"/>
    <s v="USD"/>
    <x v="219"/>
    <x v="218"/>
    <x v="0"/>
    <x v="0"/>
    <x v="22"/>
    <x v="4"/>
    <x v="22"/>
  </r>
  <r>
    <n v="225"/>
    <x v="225"/>
    <x v="225"/>
    <n v="67800"/>
    <n v="176398"/>
    <n v="260"/>
    <x v="1"/>
    <n v="5880"/>
    <x v="214"/>
    <s v="US"/>
    <s v="USD"/>
    <x v="220"/>
    <x v="219"/>
    <x v="1"/>
    <x v="0"/>
    <x v="1"/>
    <x v="1"/>
    <x v="1"/>
  </r>
  <r>
    <n v="226"/>
    <x v="102"/>
    <x v="226"/>
    <n v="3000"/>
    <n v="10999"/>
    <n v="367"/>
    <x v="1"/>
    <n v="112"/>
    <x v="215"/>
    <s v="US"/>
    <s v="USD"/>
    <x v="221"/>
    <x v="122"/>
    <x v="0"/>
    <x v="0"/>
    <x v="14"/>
    <x v="7"/>
    <x v="14"/>
  </r>
  <r>
    <n v="227"/>
    <x v="226"/>
    <x v="227"/>
    <n v="60900"/>
    <n v="102751"/>
    <n v="169"/>
    <x v="1"/>
    <n v="943"/>
    <x v="216"/>
    <s v="US"/>
    <s v="USD"/>
    <x v="222"/>
    <x v="220"/>
    <x v="0"/>
    <x v="0"/>
    <x v="20"/>
    <x v="6"/>
    <x v="20"/>
  </r>
  <r>
    <n v="228"/>
    <x v="227"/>
    <x v="228"/>
    <n v="137900"/>
    <n v="165352"/>
    <n v="120"/>
    <x v="1"/>
    <n v="2468"/>
    <x v="217"/>
    <s v="US"/>
    <s v="USD"/>
    <x v="172"/>
    <x v="221"/>
    <x v="0"/>
    <x v="0"/>
    <x v="10"/>
    <x v="4"/>
    <x v="10"/>
  </r>
  <r>
    <n v="229"/>
    <x v="228"/>
    <x v="229"/>
    <n v="85600"/>
    <n v="165798"/>
    <n v="194"/>
    <x v="1"/>
    <n v="2551"/>
    <x v="218"/>
    <s v="US"/>
    <s v="USD"/>
    <x v="223"/>
    <x v="222"/>
    <x v="0"/>
    <x v="1"/>
    <x v="20"/>
    <x v="6"/>
    <x v="20"/>
  </r>
  <r>
    <n v="230"/>
    <x v="229"/>
    <x v="230"/>
    <n v="2400"/>
    <n v="10084"/>
    <n v="420"/>
    <x v="1"/>
    <n v="101"/>
    <x v="219"/>
    <s v="US"/>
    <s v="USD"/>
    <x v="224"/>
    <x v="223"/>
    <x v="0"/>
    <x v="0"/>
    <x v="11"/>
    <x v="6"/>
    <x v="11"/>
  </r>
  <r>
    <n v="231"/>
    <x v="230"/>
    <x v="231"/>
    <n v="7200"/>
    <n v="5523"/>
    <n v="77"/>
    <x v="3"/>
    <n v="67"/>
    <x v="220"/>
    <s v="US"/>
    <s v="USD"/>
    <x v="225"/>
    <x v="224"/>
    <x v="0"/>
    <x v="0"/>
    <x v="3"/>
    <x v="3"/>
    <x v="3"/>
  </r>
  <r>
    <n v="232"/>
    <x v="231"/>
    <x v="232"/>
    <n v="3400"/>
    <n v="5823"/>
    <n v="171"/>
    <x v="1"/>
    <n v="92"/>
    <x v="221"/>
    <s v="US"/>
    <s v="USD"/>
    <x v="226"/>
    <x v="225"/>
    <x v="0"/>
    <x v="0"/>
    <x v="3"/>
    <x v="3"/>
    <x v="3"/>
  </r>
  <r>
    <n v="233"/>
    <x v="232"/>
    <x v="233"/>
    <n v="3800"/>
    <n v="6000"/>
    <n v="158"/>
    <x v="1"/>
    <n v="62"/>
    <x v="222"/>
    <s v="US"/>
    <s v="USD"/>
    <x v="227"/>
    <x v="226"/>
    <x v="0"/>
    <x v="0"/>
    <x v="10"/>
    <x v="4"/>
    <x v="10"/>
  </r>
  <r>
    <n v="234"/>
    <x v="233"/>
    <x v="234"/>
    <n v="7500"/>
    <n v="8181"/>
    <n v="109"/>
    <x v="1"/>
    <n v="149"/>
    <x v="223"/>
    <s v="IT"/>
    <s v="EUR"/>
    <x v="228"/>
    <x v="227"/>
    <x v="0"/>
    <x v="1"/>
    <x v="11"/>
    <x v="6"/>
    <x v="11"/>
  </r>
  <r>
    <n v="235"/>
    <x v="234"/>
    <x v="235"/>
    <n v="8600"/>
    <n v="3589"/>
    <n v="42"/>
    <x v="0"/>
    <n v="92"/>
    <x v="224"/>
    <s v="US"/>
    <s v="USD"/>
    <x v="229"/>
    <x v="228"/>
    <x v="0"/>
    <x v="0"/>
    <x v="10"/>
    <x v="4"/>
    <x v="10"/>
  </r>
  <r>
    <n v="236"/>
    <x v="235"/>
    <x v="236"/>
    <n v="39500"/>
    <n v="4323"/>
    <n v="11"/>
    <x v="0"/>
    <n v="57"/>
    <x v="225"/>
    <s v="AU"/>
    <s v="AUD"/>
    <x v="230"/>
    <x v="229"/>
    <x v="0"/>
    <x v="1"/>
    <x v="1"/>
    <x v="1"/>
    <x v="1"/>
  </r>
  <r>
    <n v="237"/>
    <x v="236"/>
    <x v="237"/>
    <n v="9300"/>
    <n v="14822"/>
    <n v="159"/>
    <x v="1"/>
    <n v="329"/>
    <x v="226"/>
    <s v="US"/>
    <s v="USD"/>
    <x v="231"/>
    <x v="230"/>
    <x v="0"/>
    <x v="0"/>
    <x v="10"/>
    <x v="4"/>
    <x v="10"/>
  </r>
  <r>
    <n v="238"/>
    <x v="237"/>
    <x v="238"/>
    <n v="2400"/>
    <n v="10138"/>
    <n v="422"/>
    <x v="1"/>
    <n v="97"/>
    <x v="227"/>
    <s v="DK"/>
    <s v="DKK"/>
    <x v="232"/>
    <x v="231"/>
    <x v="0"/>
    <x v="1"/>
    <x v="3"/>
    <x v="3"/>
    <x v="3"/>
  </r>
  <r>
    <n v="239"/>
    <x v="238"/>
    <x v="239"/>
    <n v="3200"/>
    <n v="3127"/>
    <n v="98"/>
    <x v="0"/>
    <n v="41"/>
    <x v="228"/>
    <s v="US"/>
    <s v="USD"/>
    <x v="233"/>
    <x v="232"/>
    <x v="0"/>
    <x v="0"/>
    <x v="8"/>
    <x v="2"/>
    <x v="8"/>
  </r>
  <r>
    <n v="240"/>
    <x v="239"/>
    <x v="240"/>
    <n v="29400"/>
    <n v="123124"/>
    <n v="419"/>
    <x v="1"/>
    <n v="1784"/>
    <x v="229"/>
    <s v="US"/>
    <s v="USD"/>
    <x v="194"/>
    <x v="233"/>
    <x v="0"/>
    <x v="0"/>
    <x v="3"/>
    <x v="3"/>
    <x v="3"/>
  </r>
  <r>
    <n v="241"/>
    <x v="240"/>
    <x v="241"/>
    <n v="168500"/>
    <n v="171729"/>
    <n v="102"/>
    <x v="1"/>
    <n v="1684"/>
    <x v="230"/>
    <s v="AU"/>
    <s v="AUD"/>
    <x v="234"/>
    <x v="234"/>
    <x v="0"/>
    <x v="1"/>
    <x v="9"/>
    <x v="5"/>
    <x v="9"/>
  </r>
  <r>
    <n v="242"/>
    <x v="241"/>
    <x v="242"/>
    <n v="8400"/>
    <n v="10729"/>
    <n v="128"/>
    <x v="1"/>
    <n v="250"/>
    <x v="231"/>
    <s v="US"/>
    <s v="USD"/>
    <x v="235"/>
    <x v="235"/>
    <x v="0"/>
    <x v="1"/>
    <x v="1"/>
    <x v="1"/>
    <x v="1"/>
  </r>
  <r>
    <n v="243"/>
    <x v="242"/>
    <x v="243"/>
    <n v="2300"/>
    <n v="10240"/>
    <n v="445"/>
    <x v="1"/>
    <n v="238"/>
    <x v="232"/>
    <s v="US"/>
    <s v="USD"/>
    <x v="236"/>
    <x v="236"/>
    <x v="0"/>
    <x v="0"/>
    <x v="3"/>
    <x v="3"/>
    <x v="3"/>
  </r>
  <r>
    <n v="244"/>
    <x v="243"/>
    <x v="244"/>
    <n v="700"/>
    <n v="3988"/>
    <n v="570"/>
    <x v="1"/>
    <n v="53"/>
    <x v="233"/>
    <s v="US"/>
    <s v="USD"/>
    <x v="237"/>
    <x v="237"/>
    <x v="0"/>
    <x v="0"/>
    <x v="3"/>
    <x v="3"/>
    <x v="3"/>
  </r>
  <r>
    <n v="245"/>
    <x v="244"/>
    <x v="245"/>
    <n v="2900"/>
    <n v="14771"/>
    <n v="509"/>
    <x v="1"/>
    <n v="214"/>
    <x v="229"/>
    <s v="US"/>
    <s v="USD"/>
    <x v="238"/>
    <x v="238"/>
    <x v="0"/>
    <x v="0"/>
    <x v="3"/>
    <x v="3"/>
    <x v="3"/>
  </r>
  <r>
    <n v="246"/>
    <x v="245"/>
    <x v="246"/>
    <n v="4500"/>
    <n v="14649"/>
    <n v="326"/>
    <x v="1"/>
    <n v="222"/>
    <x v="136"/>
    <s v="US"/>
    <s v="USD"/>
    <x v="239"/>
    <x v="239"/>
    <x v="0"/>
    <x v="0"/>
    <x v="2"/>
    <x v="2"/>
    <x v="2"/>
  </r>
  <r>
    <n v="247"/>
    <x v="246"/>
    <x v="247"/>
    <n v="19800"/>
    <n v="184658"/>
    <n v="933"/>
    <x v="1"/>
    <n v="1884"/>
    <x v="234"/>
    <s v="US"/>
    <s v="USD"/>
    <x v="240"/>
    <x v="240"/>
    <x v="0"/>
    <x v="1"/>
    <x v="13"/>
    <x v="5"/>
    <x v="13"/>
  </r>
  <r>
    <n v="248"/>
    <x v="247"/>
    <x v="248"/>
    <n v="6200"/>
    <n v="13103"/>
    <n v="211"/>
    <x v="1"/>
    <n v="218"/>
    <x v="235"/>
    <s v="AU"/>
    <s v="AUD"/>
    <x v="241"/>
    <x v="241"/>
    <x v="0"/>
    <x v="0"/>
    <x v="20"/>
    <x v="6"/>
    <x v="20"/>
  </r>
  <r>
    <n v="249"/>
    <x v="248"/>
    <x v="249"/>
    <n v="61500"/>
    <n v="168095"/>
    <n v="273"/>
    <x v="1"/>
    <n v="6465"/>
    <x v="119"/>
    <s v="US"/>
    <s v="USD"/>
    <x v="242"/>
    <x v="242"/>
    <x v="0"/>
    <x v="0"/>
    <x v="18"/>
    <x v="5"/>
    <x v="18"/>
  </r>
  <r>
    <n v="250"/>
    <x v="249"/>
    <x v="250"/>
    <n v="100"/>
    <n v="3"/>
    <n v="3"/>
    <x v="0"/>
    <n v="1"/>
    <x v="236"/>
    <s v="US"/>
    <s v="USD"/>
    <x v="67"/>
    <x v="243"/>
    <x v="0"/>
    <x v="0"/>
    <x v="1"/>
    <x v="1"/>
    <x v="1"/>
  </r>
  <r>
    <n v="251"/>
    <x v="250"/>
    <x v="251"/>
    <n v="7100"/>
    <n v="3840"/>
    <n v="54"/>
    <x v="0"/>
    <n v="101"/>
    <x v="237"/>
    <s v="US"/>
    <s v="USD"/>
    <x v="243"/>
    <x v="244"/>
    <x v="0"/>
    <x v="0"/>
    <x v="3"/>
    <x v="3"/>
    <x v="3"/>
  </r>
  <r>
    <n v="252"/>
    <x v="251"/>
    <x v="252"/>
    <n v="1000"/>
    <n v="6263"/>
    <n v="626"/>
    <x v="1"/>
    <n v="59"/>
    <x v="238"/>
    <s v="US"/>
    <s v="USD"/>
    <x v="244"/>
    <x v="245"/>
    <x v="0"/>
    <x v="0"/>
    <x v="3"/>
    <x v="3"/>
    <x v="3"/>
  </r>
  <r>
    <n v="253"/>
    <x v="252"/>
    <x v="253"/>
    <n v="121500"/>
    <n v="108161"/>
    <n v="89"/>
    <x v="0"/>
    <n v="1335"/>
    <x v="239"/>
    <s v="CA"/>
    <s v="CAD"/>
    <x v="245"/>
    <x v="246"/>
    <x v="0"/>
    <x v="0"/>
    <x v="6"/>
    <x v="4"/>
    <x v="6"/>
  </r>
  <r>
    <n v="254"/>
    <x v="253"/>
    <x v="254"/>
    <n v="4600"/>
    <n v="8505"/>
    <n v="185"/>
    <x v="1"/>
    <n v="88"/>
    <x v="240"/>
    <s v="US"/>
    <s v="USD"/>
    <x v="246"/>
    <x v="247"/>
    <x v="0"/>
    <x v="0"/>
    <x v="9"/>
    <x v="5"/>
    <x v="9"/>
  </r>
  <r>
    <n v="255"/>
    <x v="254"/>
    <x v="255"/>
    <n v="80500"/>
    <n v="96735"/>
    <n v="120"/>
    <x v="1"/>
    <n v="1697"/>
    <x v="74"/>
    <s v="US"/>
    <s v="USD"/>
    <x v="247"/>
    <x v="248"/>
    <x v="0"/>
    <x v="1"/>
    <x v="1"/>
    <x v="1"/>
    <x v="1"/>
  </r>
  <r>
    <n v="256"/>
    <x v="255"/>
    <x v="256"/>
    <n v="4100"/>
    <n v="959"/>
    <n v="23"/>
    <x v="0"/>
    <n v="15"/>
    <x v="241"/>
    <s v="GB"/>
    <s v="GBP"/>
    <x v="248"/>
    <x v="249"/>
    <x v="0"/>
    <x v="0"/>
    <x v="1"/>
    <x v="1"/>
    <x v="1"/>
  </r>
  <r>
    <n v="257"/>
    <x v="256"/>
    <x v="257"/>
    <n v="5700"/>
    <n v="8322"/>
    <n v="146"/>
    <x v="1"/>
    <n v="92"/>
    <x v="242"/>
    <s v="US"/>
    <s v="USD"/>
    <x v="249"/>
    <x v="250"/>
    <x v="0"/>
    <x v="0"/>
    <x v="3"/>
    <x v="3"/>
    <x v="3"/>
  </r>
  <r>
    <n v="258"/>
    <x v="257"/>
    <x v="258"/>
    <n v="5000"/>
    <n v="13424"/>
    <n v="268"/>
    <x v="1"/>
    <n v="186"/>
    <x v="243"/>
    <s v="US"/>
    <s v="USD"/>
    <x v="250"/>
    <x v="251"/>
    <x v="0"/>
    <x v="1"/>
    <x v="3"/>
    <x v="3"/>
    <x v="3"/>
  </r>
  <r>
    <n v="259"/>
    <x v="258"/>
    <x v="259"/>
    <n v="1800"/>
    <n v="10755"/>
    <n v="598"/>
    <x v="1"/>
    <n v="138"/>
    <x v="244"/>
    <s v="US"/>
    <s v="USD"/>
    <x v="251"/>
    <x v="252"/>
    <x v="1"/>
    <x v="0"/>
    <x v="14"/>
    <x v="7"/>
    <x v="14"/>
  </r>
  <r>
    <n v="260"/>
    <x v="259"/>
    <x v="260"/>
    <n v="6300"/>
    <n v="9935"/>
    <n v="158"/>
    <x v="1"/>
    <n v="261"/>
    <x v="245"/>
    <s v="US"/>
    <s v="USD"/>
    <x v="136"/>
    <x v="253"/>
    <x v="0"/>
    <x v="0"/>
    <x v="1"/>
    <x v="1"/>
    <x v="1"/>
  </r>
  <r>
    <n v="261"/>
    <x v="260"/>
    <x v="261"/>
    <n v="84300"/>
    <n v="26303"/>
    <n v="31"/>
    <x v="0"/>
    <n v="454"/>
    <x v="246"/>
    <s v="US"/>
    <s v="USD"/>
    <x v="252"/>
    <x v="254"/>
    <x v="0"/>
    <x v="1"/>
    <x v="1"/>
    <x v="1"/>
    <x v="1"/>
  </r>
  <r>
    <n v="262"/>
    <x v="261"/>
    <x v="262"/>
    <n v="1700"/>
    <n v="5328"/>
    <n v="313"/>
    <x v="1"/>
    <n v="107"/>
    <x v="247"/>
    <s v="US"/>
    <s v="USD"/>
    <x v="253"/>
    <x v="255"/>
    <x v="0"/>
    <x v="1"/>
    <x v="7"/>
    <x v="1"/>
    <x v="7"/>
  </r>
  <r>
    <n v="263"/>
    <x v="262"/>
    <x v="263"/>
    <n v="2900"/>
    <n v="10756"/>
    <n v="371"/>
    <x v="1"/>
    <n v="199"/>
    <x v="248"/>
    <s v="US"/>
    <s v="USD"/>
    <x v="254"/>
    <x v="256"/>
    <x v="0"/>
    <x v="0"/>
    <x v="14"/>
    <x v="7"/>
    <x v="14"/>
  </r>
  <r>
    <n v="264"/>
    <x v="263"/>
    <x v="264"/>
    <n v="45600"/>
    <n v="165375"/>
    <n v="363"/>
    <x v="1"/>
    <n v="5512"/>
    <x v="214"/>
    <s v="US"/>
    <s v="USD"/>
    <x v="255"/>
    <x v="257"/>
    <x v="0"/>
    <x v="0"/>
    <x v="3"/>
    <x v="3"/>
    <x v="3"/>
  </r>
  <r>
    <n v="265"/>
    <x v="264"/>
    <x v="265"/>
    <n v="4900"/>
    <n v="6031"/>
    <n v="123"/>
    <x v="1"/>
    <n v="86"/>
    <x v="249"/>
    <s v="US"/>
    <s v="USD"/>
    <x v="256"/>
    <x v="258"/>
    <x v="0"/>
    <x v="0"/>
    <x v="3"/>
    <x v="3"/>
    <x v="3"/>
  </r>
  <r>
    <n v="266"/>
    <x v="265"/>
    <x v="266"/>
    <n v="111900"/>
    <n v="85902"/>
    <n v="77"/>
    <x v="0"/>
    <n v="3182"/>
    <x v="42"/>
    <s v="IT"/>
    <s v="EUR"/>
    <x v="257"/>
    <x v="259"/>
    <x v="0"/>
    <x v="1"/>
    <x v="17"/>
    <x v="1"/>
    <x v="17"/>
  </r>
  <r>
    <n v="267"/>
    <x v="266"/>
    <x v="267"/>
    <n v="61600"/>
    <n v="143910"/>
    <n v="234"/>
    <x v="1"/>
    <n v="2768"/>
    <x v="250"/>
    <s v="AU"/>
    <s v="AUD"/>
    <x v="258"/>
    <x v="260"/>
    <x v="0"/>
    <x v="0"/>
    <x v="3"/>
    <x v="3"/>
    <x v="3"/>
  </r>
  <r>
    <n v="268"/>
    <x v="267"/>
    <x v="268"/>
    <n v="1500"/>
    <n v="2708"/>
    <n v="181"/>
    <x v="1"/>
    <n v="48"/>
    <x v="251"/>
    <s v="US"/>
    <s v="USD"/>
    <x v="259"/>
    <x v="261"/>
    <x v="0"/>
    <x v="0"/>
    <x v="4"/>
    <x v="4"/>
    <x v="4"/>
  </r>
  <r>
    <n v="269"/>
    <x v="268"/>
    <x v="269"/>
    <n v="3500"/>
    <n v="8842"/>
    <n v="253"/>
    <x v="1"/>
    <n v="87"/>
    <x v="252"/>
    <s v="US"/>
    <s v="USD"/>
    <x v="260"/>
    <x v="262"/>
    <x v="0"/>
    <x v="0"/>
    <x v="19"/>
    <x v="4"/>
    <x v="19"/>
  </r>
  <r>
    <n v="270"/>
    <x v="269"/>
    <x v="270"/>
    <n v="173900"/>
    <n v="47260"/>
    <n v="27"/>
    <x v="3"/>
    <n v="1890"/>
    <x v="253"/>
    <s v="US"/>
    <s v="USD"/>
    <x v="261"/>
    <x v="263"/>
    <x v="0"/>
    <x v="0"/>
    <x v="11"/>
    <x v="6"/>
    <x v="11"/>
  </r>
  <r>
    <n v="271"/>
    <x v="270"/>
    <x v="271"/>
    <n v="153700"/>
    <n v="1953"/>
    <n v="1"/>
    <x v="2"/>
    <n v="61"/>
    <x v="254"/>
    <s v="US"/>
    <s v="USD"/>
    <x v="262"/>
    <x v="264"/>
    <x v="0"/>
    <x v="0"/>
    <x v="14"/>
    <x v="7"/>
    <x v="14"/>
  </r>
  <r>
    <n v="272"/>
    <x v="271"/>
    <x v="272"/>
    <n v="51100"/>
    <n v="155349"/>
    <n v="304"/>
    <x v="1"/>
    <n v="1894"/>
    <x v="255"/>
    <s v="US"/>
    <s v="USD"/>
    <x v="263"/>
    <x v="265"/>
    <x v="0"/>
    <x v="1"/>
    <x v="3"/>
    <x v="3"/>
    <x v="3"/>
  </r>
  <r>
    <n v="273"/>
    <x v="272"/>
    <x v="273"/>
    <n v="7800"/>
    <n v="10704"/>
    <n v="137"/>
    <x v="1"/>
    <n v="282"/>
    <x v="256"/>
    <s v="CA"/>
    <s v="CAD"/>
    <x v="264"/>
    <x v="266"/>
    <x v="0"/>
    <x v="0"/>
    <x v="3"/>
    <x v="3"/>
    <x v="3"/>
  </r>
  <r>
    <n v="274"/>
    <x v="273"/>
    <x v="274"/>
    <n v="2400"/>
    <n v="773"/>
    <n v="32"/>
    <x v="0"/>
    <n v="15"/>
    <x v="257"/>
    <s v="US"/>
    <s v="USD"/>
    <x v="265"/>
    <x v="267"/>
    <x v="0"/>
    <x v="0"/>
    <x v="3"/>
    <x v="3"/>
    <x v="3"/>
  </r>
  <r>
    <n v="275"/>
    <x v="274"/>
    <x v="275"/>
    <n v="3900"/>
    <n v="9419"/>
    <n v="242"/>
    <x v="1"/>
    <n v="116"/>
    <x v="258"/>
    <s v="US"/>
    <s v="USD"/>
    <x v="266"/>
    <x v="153"/>
    <x v="0"/>
    <x v="0"/>
    <x v="18"/>
    <x v="5"/>
    <x v="18"/>
  </r>
  <r>
    <n v="276"/>
    <x v="275"/>
    <x v="276"/>
    <n v="5500"/>
    <n v="5324"/>
    <n v="97"/>
    <x v="0"/>
    <n v="133"/>
    <x v="259"/>
    <s v="US"/>
    <s v="USD"/>
    <x v="267"/>
    <x v="268"/>
    <x v="0"/>
    <x v="1"/>
    <x v="11"/>
    <x v="6"/>
    <x v="11"/>
  </r>
  <r>
    <n v="277"/>
    <x v="276"/>
    <x v="277"/>
    <n v="700"/>
    <n v="7465"/>
    <n v="1066"/>
    <x v="1"/>
    <n v="83"/>
    <x v="123"/>
    <s v="US"/>
    <s v="USD"/>
    <x v="268"/>
    <x v="269"/>
    <x v="0"/>
    <x v="0"/>
    <x v="3"/>
    <x v="3"/>
    <x v="3"/>
  </r>
  <r>
    <n v="278"/>
    <x v="277"/>
    <x v="278"/>
    <n v="2700"/>
    <n v="8799"/>
    <n v="326"/>
    <x v="1"/>
    <n v="91"/>
    <x v="260"/>
    <s v="US"/>
    <s v="USD"/>
    <x v="269"/>
    <x v="270"/>
    <x v="0"/>
    <x v="0"/>
    <x v="2"/>
    <x v="2"/>
    <x v="2"/>
  </r>
  <r>
    <n v="279"/>
    <x v="278"/>
    <x v="279"/>
    <n v="8000"/>
    <n v="13656"/>
    <n v="171"/>
    <x v="1"/>
    <n v="546"/>
    <x v="253"/>
    <s v="US"/>
    <s v="USD"/>
    <x v="270"/>
    <x v="271"/>
    <x v="0"/>
    <x v="0"/>
    <x v="3"/>
    <x v="3"/>
    <x v="3"/>
  </r>
  <r>
    <n v="280"/>
    <x v="279"/>
    <x v="280"/>
    <n v="2500"/>
    <n v="14536"/>
    <n v="581"/>
    <x v="1"/>
    <n v="393"/>
    <x v="261"/>
    <s v="US"/>
    <s v="USD"/>
    <x v="271"/>
    <x v="272"/>
    <x v="0"/>
    <x v="0"/>
    <x v="10"/>
    <x v="4"/>
    <x v="10"/>
  </r>
  <r>
    <n v="281"/>
    <x v="280"/>
    <x v="281"/>
    <n v="164500"/>
    <n v="150552"/>
    <n v="92"/>
    <x v="0"/>
    <n v="2062"/>
    <x v="262"/>
    <s v="US"/>
    <s v="USD"/>
    <x v="272"/>
    <x v="273"/>
    <x v="0"/>
    <x v="1"/>
    <x v="3"/>
    <x v="3"/>
    <x v="3"/>
  </r>
  <r>
    <n v="282"/>
    <x v="281"/>
    <x v="282"/>
    <n v="8400"/>
    <n v="9076"/>
    <n v="108"/>
    <x v="1"/>
    <n v="133"/>
    <x v="263"/>
    <s v="US"/>
    <s v="USD"/>
    <x v="73"/>
    <x v="274"/>
    <x v="0"/>
    <x v="1"/>
    <x v="19"/>
    <x v="4"/>
    <x v="19"/>
  </r>
  <r>
    <n v="283"/>
    <x v="282"/>
    <x v="283"/>
    <n v="8100"/>
    <n v="1517"/>
    <n v="19"/>
    <x v="0"/>
    <n v="29"/>
    <x v="264"/>
    <s v="DK"/>
    <s v="DKK"/>
    <x v="273"/>
    <x v="148"/>
    <x v="0"/>
    <x v="0"/>
    <x v="1"/>
    <x v="1"/>
    <x v="1"/>
  </r>
  <r>
    <n v="284"/>
    <x v="283"/>
    <x v="284"/>
    <n v="9800"/>
    <n v="8153"/>
    <n v="83"/>
    <x v="0"/>
    <n v="132"/>
    <x v="265"/>
    <s v="US"/>
    <s v="USD"/>
    <x v="274"/>
    <x v="275"/>
    <x v="0"/>
    <x v="0"/>
    <x v="2"/>
    <x v="2"/>
    <x v="2"/>
  </r>
  <r>
    <n v="285"/>
    <x v="284"/>
    <x v="285"/>
    <n v="900"/>
    <n v="6357"/>
    <n v="706"/>
    <x v="1"/>
    <n v="254"/>
    <x v="266"/>
    <s v="US"/>
    <s v="USD"/>
    <x v="275"/>
    <x v="276"/>
    <x v="0"/>
    <x v="0"/>
    <x v="3"/>
    <x v="3"/>
    <x v="3"/>
  </r>
  <r>
    <n v="286"/>
    <x v="285"/>
    <x v="286"/>
    <n v="112100"/>
    <n v="19557"/>
    <n v="17"/>
    <x v="3"/>
    <n v="184"/>
    <x v="267"/>
    <s v="US"/>
    <s v="USD"/>
    <x v="276"/>
    <x v="72"/>
    <x v="0"/>
    <x v="0"/>
    <x v="3"/>
    <x v="3"/>
    <x v="3"/>
  </r>
  <r>
    <n v="287"/>
    <x v="286"/>
    <x v="287"/>
    <n v="6300"/>
    <n v="13213"/>
    <n v="210"/>
    <x v="1"/>
    <n v="176"/>
    <x v="268"/>
    <s v="US"/>
    <s v="USD"/>
    <x v="277"/>
    <x v="277"/>
    <x v="0"/>
    <x v="0"/>
    <x v="5"/>
    <x v="1"/>
    <x v="5"/>
  </r>
  <r>
    <n v="288"/>
    <x v="287"/>
    <x v="288"/>
    <n v="5600"/>
    <n v="5476"/>
    <n v="98"/>
    <x v="0"/>
    <n v="137"/>
    <x v="269"/>
    <s v="DK"/>
    <s v="DKK"/>
    <x v="278"/>
    <x v="278"/>
    <x v="0"/>
    <x v="1"/>
    <x v="16"/>
    <x v="1"/>
    <x v="16"/>
  </r>
  <r>
    <n v="289"/>
    <x v="288"/>
    <x v="289"/>
    <n v="800"/>
    <n v="13474"/>
    <n v="1684"/>
    <x v="1"/>
    <n v="337"/>
    <x v="270"/>
    <s v="CA"/>
    <s v="CAD"/>
    <x v="279"/>
    <x v="71"/>
    <x v="0"/>
    <x v="0"/>
    <x v="3"/>
    <x v="3"/>
    <x v="3"/>
  </r>
  <r>
    <n v="290"/>
    <x v="289"/>
    <x v="290"/>
    <n v="168600"/>
    <n v="91722"/>
    <n v="54"/>
    <x v="0"/>
    <n v="908"/>
    <x v="271"/>
    <s v="US"/>
    <s v="USD"/>
    <x v="280"/>
    <x v="279"/>
    <x v="0"/>
    <x v="1"/>
    <x v="4"/>
    <x v="4"/>
    <x v="4"/>
  </r>
  <r>
    <n v="291"/>
    <x v="290"/>
    <x v="291"/>
    <n v="1800"/>
    <n v="8219"/>
    <n v="457"/>
    <x v="1"/>
    <n v="107"/>
    <x v="272"/>
    <s v="US"/>
    <s v="USD"/>
    <x v="281"/>
    <x v="280"/>
    <x v="1"/>
    <x v="0"/>
    <x v="2"/>
    <x v="2"/>
    <x v="2"/>
  </r>
  <r>
    <n v="292"/>
    <x v="291"/>
    <x v="292"/>
    <n v="7300"/>
    <n v="717"/>
    <n v="10"/>
    <x v="0"/>
    <n v="10"/>
    <x v="273"/>
    <s v="US"/>
    <s v="USD"/>
    <x v="282"/>
    <x v="281"/>
    <x v="0"/>
    <x v="0"/>
    <x v="0"/>
    <x v="0"/>
    <x v="0"/>
  </r>
  <r>
    <n v="293"/>
    <x v="292"/>
    <x v="293"/>
    <n v="6500"/>
    <n v="1065"/>
    <n v="16"/>
    <x v="3"/>
    <n v="32"/>
    <x v="274"/>
    <s v="IT"/>
    <s v="EUR"/>
    <x v="283"/>
    <x v="282"/>
    <x v="0"/>
    <x v="0"/>
    <x v="3"/>
    <x v="3"/>
    <x v="3"/>
  </r>
  <r>
    <n v="294"/>
    <x v="293"/>
    <x v="294"/>
    <n v="600"/>
    <n v="8038"/>
    <n v="1340"/>
    <x v="1"/>
    <n v="183"/>
    <x v="275"/>
    <s v="US"/>
    <s v="USD"/>
    <x v="284"/>
    <x v="283"/>
    <x v="0"/>
    <x v="0"/>
    <x v="3"/>
    <x v="3"/>
    <x v="3"/>
  </r>
  <r>
    <n v="295"/>
    <x v="294"/>
    <x v="295"/>
    <n v="192900"/>
    <n v="68769"/>
    <n v="36"/>
    <x v="0"/>
    <n v="1910"/>
    <x v="41"/>
    <s v="CH"/>
    <s v="CHF"/>
    <x v="285"/>
    <x v="284"/>
    <x v="0"/>
    <x v="0"/>
    <x v="3"/>
    <x v="3"/>
    <x v="3"/>
  </r>
  <r>
    <n v="296"/>
    <x v="295"/>
    <x v="296"/>
    <n v="6100"/>
    <n v="3352"/>
    <n v="55"/>
    <x v="0"/>
    <n v="38"/>
    <x v="276"/>
    <s v="AU"/>
    <s v="AUD"/>
    <x v="286"/>
    <x v="285"/>
    <x v="0"/>
    <x v="0"/>
    <x v="3"/>
    <x v="3"/>
    <x v="3"/>
  </r>
  <r>
    <n v="297"/>
    <x v="296"/>
    <x v="297"/>
    <n v="7200"/>
    <n v="6785"/>
    <n v="94"/>
    <x v="0"/>
    <n v="104"/>
    <x v="277"/>
    <s v="AU"/>
    <s v="AUD"/>
    <x v="287"/>
    <x v="286"/>
    <x v="0"/>
    <x v="1"/>
    <x v="3"/>
    <x v="3"/>
    <x v="3"/>
  </r>
  <r>
    <n v="298"/>
    <x v="297"/>
    <x v="298"/>
    <n v="3500"/>
    <n v="5037"/>
    <n v="144"/>
    <x v="1"/>
    <n v="72"/>
    <x v="278"/>
    <s v="US"/>
    <s v="USD"/>
    <x v="288"/>
    <x v="287"/>
    <x v="0"/>
    <x v="1"/>
    <x v="1"/>
    <x v="1"/>
    <x v="1"/>
  </r>
  <r>
    <n v="299"/>
    <x v="298"/>
    <x v="299"/>
    <n v="3800"/>
    <n v="1954"/>
    <n v="51"/>
    <x v="0"/>
    <n v="49"/>
    <x v="279"/>
    <s v="US"/>
    <s v="USD"/>
    <x v="289"/>
    <x v="288"/>
    <x v="0"/>
    <x v="0"/>
    <x v="0"/>
    <x v="0"/>
    <x v="0"/>
  </r>
  <r>
    <n v="300"/>
    <x v="299"/>
    <x v="300"/>
    <n v="100"/>
    <n v="5"/>
    <n v="5"/>
    <x v="0"/>
    <n v="1"/>
    <x v="280"/>
    <s v="DK"/>
    <s v="DKK"/>
    <x v="290"/>
    <x v="289"/>
    <x v="0"/>
    <x v="1"/>
    <x v="9"/>
    <x v="5"/>
    <x v="9"/>
  </r>
  <r>
    <n v="301"/>
    <x v="300"/>
    <x v="301"/>
    <n v="900"/>
    <n v="12102"/>
    <n v="1345"/>
    <x v="1"/>
    <n v="295"/>
    <x v="76"/>
    <s v="US"/>
    <s v="USD"/>
    <x v="291"/>
    <x v="290"/>
    <x v="0"/>
    <x v="0"/>
    <x v="4"/>
    <x v="4"/>
    <x v="4"/>
  </r>
  <r>
    <n v="302"/>
    <x v="301"/>
    <x v="302"/>
    <n v="76100"/>
    <n v="24234"/>
    <n v="32"/>
    <x v="0"/>
    <n v="245"/>
    <x v="281"/>
    <s v="US"/>
    <s v="USD"/>
    <x v="292"/>
    <x v="18"/>
    <x v="0"/>
    <x v="0"/>
    <x v="3"/>
    <x v="3"/>
    <x v="3"/>
  </r>
  <r>
    <n v="303"/>
    <x v="302"/>
    <x v="303"/>
    <n v="3400"/>
    <n v="2809"/>
    <n v="83"/>
    <x v="0"/>
    <n v="32"/>
    <x v="282"/>
    <s v="US"/>
    <s v="USD"/>
    <x v="293"/>
    <x v="291"/>
    <x v="0"/>
    <x v="0"/>
    <x v="7"/>
    <x v="1"/>
    <x v="7"/>
  </r>
  <r>
    <n v="304"/>
    <x v="303"/>
    <x v="304"/>
    <n v="2100"/>
    <n v="11469"/>
    <n v="546"/>
    <x v="1"/>
    <n v="142"/>
    <x v="283"/>
    <s v="US"/>
    <s v="USD"/>
    <x v="294"/>
    <x v="292"/>
    <x v="0"/>
    <x v="0"/>
    <x v="4"/>
    <x v="4"/>
    <x v="4"/>
  </r>
  <r>
    <n v="305"/>
    <x v="304"/>
    <x v="305"/>
    <n v="2800"/>
    <n v="8014"/>
    <n v="286"/>
    <x v="1"/>
    <n v="85"/>
    <x v="284"/>
    <s v="US"/>
    <s v="USD"/>
    <x v="295"/>
    <x v="293"/>
    <x v="0"/>
    <x v="0"/>
    <x v="3"/>
    <x v="3"/>
    <x v="3"/>
  </r>
  <r>
    <n v="306"/>
    <x v="305"/>
    <x v="306"/>
    <n v="6500"/>
    <n v="514"/>
    <n v="8"/>
    <x v="0"/>
    <n v="7"/>
    <x v="285"/>
    <s v="US"/>
    <s v="USD"/>
    <x v="296"/>
    <x v="294"/>
    <x v="0"/>
    <x v="1"/>
    <x v="3"/>
    <x v="3"/>
    <x v="3"/>
  </r>
  <r>
    <n v="307"/>
    <x v="306"/>
    <x v="307"/>
    <n v="32900"/>
    <n v="43473"/>
    <n v="132"/>
    <x v="1"/>
    <n v="659"/>
    <x v="286"/>
    <s v="DK"/>
    <s v="DKK"/>
    <x v="297"/>
    <x v="295"/>
    <x v="0"/>
    <x v="1"/>
    <x v="13"/>
    <x v="5"/>
    <x v="13"/>
  </r>
  <r>
    <n v="308"/>
    <x v="307"/>
    <x v="308"/>
    <n v="118200"/>
    <n v="87560"/>
    <n v="74"/>
    <x v="0"/>
    <n v="803"/>
    <x v="287"/>
    <s v="US"/>
    <s v="USD"/>
    <x v="298"/>
    <x v="296"/>
    <x v="0"/>
    <x v="0"/>
    <x v="3"/>
    <x v="3"/>
    <x v="3"/>
  </r>
  <r>
    <n v="309"/>
    <x v="308"/>
    <x v="309"/>
    <n v="4100"/>
    <n v="3087"/>
    <n v="75"/>
    <x v="3"/>
    <n v="75"/>
    <x v="288"/>
    <s v="US"/>
    <s v="USD"/>
    <x v="299"/>
    <x v="297"/>
    <x v="0"/>
    <x v="1"/>
    <x v="7"/>
    <x v="1"/>
    <x v="7"/>
  </r>
  <r>
    <n v="310"/>
    <x v="309"/>
    <x v="310"/>
    <n v="7800"/>
    <n v="1586"/>
    <n v="20"/>
    <x v="0"/>
    <n v="16"/>
    <x v="289"/>
    <s v="US"/>
    <s v="USD"/>
    <x v="300"/>
    <x v="298"/>
    <x v="0"/>
    <x v="0"/>
    <x v="11"/>
    <x v="6"/>
    <x v="11"/>
  </r>
  <r>
    <n v="311"/>
    <x v="310"/>
    <x v="311"/>
    <n v="6300"/>
    <n v="12812"/>
    <n v="203"/>
    <x v="1"/>
    <n v="121"/>
    <x v="290"/>
    <s v="US"/>
    <s v="USD"/>
    <x v="247"/>
    <x v="299"/>
    <x v="0"/>
    <x v="0"/>
    <x v="3"/>
    <x v="3"/>
    <x v="3"/>
  </r>
  <r>
    <n v="312"/>
    <x v="311"/>
    <x v="312"/>
    <n v="59100"/>
    <n v="183345"/>
    <n v="310"/>
    <x v="1"/>
    <n v="3742"/>
    <x v="291"/>
    <s v="US"/>
    <s v="USD"/>
    <x v="244"/>
    <x v="300"/>
    <x v="0"/>
    <x v="0"/>
    <x v="3"/>
    <x v="3"/>
    <x v="3"/>
  </r>
  <r>
    <n v="313"/>
    <x v="312"/>
    <x v="313"/>
    <n v="2200"/>
    <n v="8697"/>
    <n v="395"/>
    <x v="1"/>
    <n v="223"/>
    <x v="24"/>
    <s v="US"/>
    <s v="USD"/>
    <x v="301"/>
    <x v="301"/>
    <x v="0"/>
    <x v="0"/>
    <x v="1"/>
    <x v="1"/>
    <x v="1"/>
  </r>
  <r>
    <n v="314"/>
    <x v="313"/>
    <x v="314"/>
    <n v="1400"/>
    <n v="4126"/>
    <n v="295"/>
    <x v="1"/>
    <n v="133"/>
    <x v="100"/>
    <s v="US"/>
    <s v="USD"/>
    <x v="188"/>
    <x v="162"/>
    <x v="0"/>
    <x v="1"/>
    <x v="4"/>
    <x v="4"/>
    <x v="4"/>
  </r>
  <r>
    <n v="315"/>
    <x v="314"/>
    <x v="315"/>
    <n v="9500"/>
    <n v="3220"/>
    <n v="34"/>
    <x v="0"/>
    <n v="31"/>
    <x v="292"/>
    <s v="US"/>
    <s v="USD"/>
    <x v="302"/>
    <x v="302"/>
    <x v="0"/>
    <x v="0"/>
    <x v="3"/>
    <x v="3"/>
    <x v="3"/>
  </r>
  <r>
    <n v="316"/>
    <x v="315"/>
    <x v="316"/>
    <n v="9600"/>
    <n v="6401"/>
    <n v="67"/>
    <x v="0"/>
    <n v="108"/>
    <x v="293"/>
    <s v="IT"/>
    <s v="EUR"/>
    <x v="303"/>
    <x v="303"/>
    <x v="0"/>
    <x v="1"/>
    <x v="0"/>
    <x v="0"/>
    <x v="0"/>
  </r>
  <r>
    <n v="317"/>
    <x v="316"/>
    <x v="317"/>
    <n v="6600"/>
    <n v="1269"/>
    <n v="19"/>
    <x v="0"/>
    <n v="30"/>
    <x v="294"/>
    <s v="US"/>
    <s v="USD"/>
    <x v="304"/>
    <x v="304"/>
    <x v="0"/>
    <x v="0"/>
    <x v="3"/>
    <x v="3"/>
    <x v="3"/>
  </r>
  <r>
    <n v="318"/>
    <x v="317"/>
    <x v="318"/>
    <n v="5700"/>
    <n v="903"/>
    <n v="16"/>
    <x v="0"/>
    <n v="17"/>
    <x v="295"/>
    <s v="US"/>
    <s v="USD"/>
    <x v="305"/>
    <x v="305"/>
    <x v="0"/>
    <x v="0"/>
    <x v="1"/>
    <x v="1"/>
    <x v="1"/>
  </r>
  <r>
    <n v="319"/>
    <x v="318"/>
    <x v="319"/>
    <n v="8400"/>
    <n v="3251"/>
    <n v="39"/>
    <x v="3"/>
    <n v="64"/>
    <x v="296"/>
    <s v="US"/>
    <s v="USD"/>
    <x v="306"/>
    <x v="306"/>
    <x v="0"/>
    <x v="0"/>
    <x v="2"/>
    <x v="2"/>
    <x v="2"/>
  </r>
  <r>
    <n v="320"/>
    <x v="319"/>
    <x v="320"/>
    <n v="84400"/>
    <n v="8092"/>
    <n v="10"/>
    <x v="0"/>
    <n v="80"/>
    <x v="297"/>
    <s v="US"/>
    <s v="USD"/>
    <x v="307"/>
    <x v="307"/>
    <x v="0"/>
    <x v="0"/>
    <x v="13"/>
    <x v="5"/>
    <x v="13"/>
  </r>
  <r>
    <n v="321"/>
    <x v="320"/>
    <x v="321"/>
    <n v="170400"/>
    <n v="160422"/>
    <n v="94"/>
    <x v="0"/>
    <n v="2468"/>
    <x v="94"/>
    <s v="US"/>
    <s v="USD"/>
    <x v="308"/>
    <x v="308"/>
    <x v="0"/>
    <x v="0"/>
    <x v="12"/>
    <x v="4"/>
    <x v="12"/>
  </r>
  <r>
    <n v="322"/>
    <x v="321"/>
    <x v="322"/>
    <n v="117900"/>
    <n v="196377"/>
    <n v="167"/>
    <x v="1"/>
    <n v="5168"/>
    <x v="32"/>
    <s v="US"/>
    <s v="USD"/>
    <x v="309"/>
    <x v="309"/>
    <x v="0"/>
    <x v="0"/>
    <x v="3"/>
    <x v="3"/>
    <x v="3"/>
  </r>
  <r>
    <n v="323"/>
    <x v="322"/>
    <x v="323"/>
    <n v="8900"/>
    <n v="2148"/>
    <n v="24"/>
    <x v="0"/>
    <n v="26"/>
    <x v="298"/>
    <s v="GB"/>
    <s v="GBP"/>
    <x v="310"/>
    <x v="310"/>
    <x v="0"/>
    <x v="0"/>
    <x v="4"/>
    <x v="4"/>
    <x v="4"/>
  </r>
  <r>
    <n v="324"/>
    <x v="323"/>
    <x v="324"/>
    <n v="7100"/>
    <n v="11648"/>
    <n v="164"/>
    <x v="1"/>
    <n v="307"/>
    <x v="299"/>
    <s v="US"/>
    <s v="USD"/>
    <x v="311"/>
    <x v="311"/>
    <x v="0"/>
    <x v="1"/>
    <x v="3"/>
    <x v="3"/>
    <x v="3"/>
  </r>
  <r>
    <n v="325"/>
    <x v="324"/>
    <x v="325"/>
    <n v="6500"/>
    <n v="5897"/>
    <n v="91"/>
    <x v="0"/>
    <n v="73"/>
    <x v="300"/>
    <s v="US"/>
    <s v="USD"/>
    <x v="79"/>
    <x v="312"/>
    <x v="0"/>
    <x v="1"/>
    <x v="3"/>
    <x v="3"/>
    <x v="3"/>
  </r>
  <r>
    <n v="326"/>
    <x v="325"/>
    <x v="326"/>
    <n v="7200"/>
    <n v="3326"/>
    <n v="46"/>
    <x v="0"/>
    <n v="128"/>
    <x v="301"/>
    <s v="US"/>
    <s v="USD"/>
    <x v="312"/>
    <x v="313"/>
    <x v="0"/>
    <x v="0"/>
    <x v="10"/>
    <x v="4"/>
    <x v="10"/>
  </r>
  <r>
    <n v="327"/>
    <x v="326"/>
    <x v="327"/>
    <n v="2600"/>
    <n v="1002"/>
    <n v="39"/>
    <x v="0"/>
    <n v="33"/>
    <x v="302"/>
    <s v="US"/>
    <s v="USD"/>
    <x v="313"/>
    <x v="314"/>
    <x v="0"/>
    <x v="1"/>
    <x v="3"/>
    <x v="3"/>
    <x v="3"/>
  </r>
  <r>
    <n v="328"/>
    <x v="327"/>
    <x v="328"/>
    <n v="98700"/>
    <n v="131826"/>
    <n v="134"/>
    <x v="1"/>
    <n v="2441"/>
    <x v="303"/>
    <s v="US"/>
    <s v="USD"/>
    <x v="314"/>
    <x v="315"/>
    <x v="0"/>
    <x v="0"/>
    <x v="1"/>
    <x v="1"/>
    <x v="1"/>
  </r>
  <r>
    <n v="329"/>
    <x v="328"/>
    <x v="329"/>
    <n v="93800"/>
    <n v="21477"/>
    <n v="23"/>
    <x v="2"/>
    <n v="211"/>
    <x v="304"/>
    <s v="US"/>
    <s v="USD"/>
    <x v="315"/>
    <x v="316"/>
    <x v="0"/>
    <x v="0"/>
    <x v="11"/>
    <x v="6"/>
    <x v="11"/>
  </r>
  <r>
    <n v="330"/>
    <x v="329"/>
    <x v="330"/>
    <n v="33700"/>
    <n v="62330"/>
    <n v="185"/>
    <x v="1"/>
    <n v="1385"/>
    <x v="19"/>
    <s v="GB"/>
    <s v="GBP"/>
    <x v="316"/>
    <x v="317"/>
    <x v="0"/>
    <x v="0"/>
    <x v="4"/>
    <x v="4"/>
    <x v="4"/>
  </r>
  <r>
    <n v="331"/>
    <x v="330"/>
    <x v="331"/>
    <n v="3300"/>
    <n v="14643"/>
    <n v="444"/>
    <x v="1"/>
    <n v="190"/>
    <x v="305"/>
    <s v="US"/>
    <s v="USD"/>
    <x v="317"/>
    <x v="318"/>
    <x v="0"/>
    <x v="0"/>
    <x v="0"/>
    <x v="0"/>
    <x v="0"/>
  </r>
  <r>
    <n v="332"/>
    <x v="331"/>
    <x v="332"/>
    <n v="20700"/>
    <n v="41396"/>
    <n v="200"/>
    <x v="1"/>
    <n v="470"/>
    <x v="306"/>
    <s v="US"/>
    <s v="USD"/>
    <x v="318"/>
    <x v="319"/>
    <x v="0"/>
    <x v="0"/>
    <x v="8"/>
    <x v="2"/>
    <x v="8"/>
  </r>
  <r>
    <n v="333"/>
    <x v="332"/>
    <x v="333"/>
    <n v="9600"/>
    <n v="11900"/>
    <n v="124"/>
    <x v="1"/>
    <n v="253"/>
    <x v="307"/>
    <s v="US"/>
    <s v="USD"/>
    <x v="319"/>
    <x v="320"/>
    <x v="0"/>
    <x v="0"/>
    <x v="3"/>
    <x v="3"/>
    <x v="3"/>
  </r>
  <r>
    <n v="334"/>
    <x v="333"/>
    <x v="334"/>
    <n v="66200"/>
    <n v="123538"/>
    <n v="187"/>
    <x v="1"/>
    <n v="1113"/>
    <x v="308"/>
    <s v="US"/>
    <s v="USD"/>
    <x v="32"/>
    <x v="321"/>
    <x v="0"/>
    <x v="0"/>
    <x v="1"/>
    <x v="1"/>
    <x v="1"/>
  </r>
  <r>
    <n v="335"/>
    <x v="334"/>
    <x v="335"/>
    <n v="173800"/>
    <n v="198628"/>
    <n v="114"/>
    <x v="1"/>
    <n v="2283"/>
    <x v="309"/>
    <s v="US"/>
    <s v="USD"/>
    <x v="320"/>
    <x v="322"/>
    <x v="0"/>
    <x v="0"/>
    <x v="1"/>
    <x v="1"/>
    <x v="1"/>
  </r>
  <r>
    <n v="336"/>
    <x v="335"/>
    <x v="336"/>
    <n v="70700"/>
    <n v="68602"/>
    <n v="97"/>
    <x v="0"/>
    <n v="1072"/>
    <x v="310"/>
    <s v="US"/>
    <s v="USD"/>
    <x v="321"/>
    <x v="323"/>
    <x v="0"/>
    <x v="1"/>
    <x v="1"/>
    <x v="1"/>
    <x v="1"/>
  </r>
  <r>
    <n v="337"/>
    <x v="336"/>
    <x v="337"/>
    <n v="94500"/>
    <n v="116064"/>
    <n v="123"/>
    <x v="1"/>
    <n v="1095"/>
    <x v="311"/>
    <s v="US"/>
    <s v="USD"/>
    <x v="322"/>
    <x v="324"/>
    <x v="0"/>
    <x v="0"/>
    <x v="3"/>
    <x v="3"/>
    <x v="3"/>
  </r>
  <r>
    <n v="338"/>
    <x v="337"/>
    <x v="338"/>
    <n v="69800"/>
    <n v="125042"/>
    <n v="179"/>
    <x v="1"/>
    <n v="1690"/>
    <x v="312"/>
    <s v="US"/>
    <s v="USD"/>
    <x v="323"/>
    <x v="325"/>
    <x v="0"/>
    <x v="0"/>
    <x v="3"/>
    <x v="3"/>
    <x v="3"/>
  </r>
  <r>
    <n v="339"/>
    <x v="338"/>
    <x v="339"/>
    <n v="136300"/>
    <n v="108974"/>
    <n v="80"/>
    <x v="3"/>
    <n v="1297"/>
    <x v="313"/>
    <s v="CA"/>
    <s v="CAD"/>
    <x v="324"/>
    <x v="326"/>
    <x v="0"/>
    <x v="0"/>
    <x v="3"/>
    <x v="3"/>
    <x v="3"/>
  </r>
  <r>
    <n v="340"/>
    <x v="339"/>
    <x v="340"/>
    <n v="37100"/>
    <n v="34964"/>
    <n v="94"/>
    <x v="0"/>
    <n v="393"/>
    <x v="314"/>
    <s v="US"/>
    <s v="USD"/>
    <x v="325"/>
    <x v="327"/>
    <x v="0"/>
    <x v="0"/>
    <x v="14"/>
    <x v="7"/>
    <x v="14"/>
  </r>
  <r>
    <n v="341"/>
    <x v="340"/>
    <x v="341"/>
    <n v="114300"/>
    <n v="96777"/>
    <n v="85"/>
    <x v="0"/>
    <n v="1257"/>
    <x v="141"/>
    <s v="US"/>
    <s v="USD"/>
    <x v="326"/>
    <x v="328"/>
    <x v="0"/>
    <x v="0"/>
    <x v="7"/>
    <x v="1"/>
    <x v="7"/>
  </r>
  <r>
    <n v="342"/>
    <x v="341"/>
    <x v="342"/>
    <n v="47900"/>
    <n v="31864"/>
    <n v="67"/>
    <x v="0"/>
    <n v="328"/>
    <x v="315"/>
    <s v="US"/>
    <s v="USD"/>
    <x v="327"/>
    <x v="329"/>
    <x v="0"/>
    <x v="0"/>
    <x v="3"/>
    <x v="3"/>
    <x v="3"/>
  </r>
  <r>
    <n v="343"/>
    <x v="342"/>
    <x v="343"/>
    <n v="9000"/>
    <n v="4853"/>
    <n v="54"/>
    <x v="0"/>
    <n v="147"/>
    <x v="316"/>
    <s v="US"/>
    <s v="USD"/>
    <x v="328"/>
    <x v="151"/>
    <x v="0"/>
    <x v="0"/>
    <x v="3"/>
    <x v="3"/>
    <x v="3"/>
  </r>
  <r>
    <n v="344"/>
    <x v="343"/>
    <x v="344"/>
    <n v="197600"/>
    <n v="82959"/>
    <n v="42"/>
    <x v="0"/>
    <n v="830"/>
    <x v="317"/>
    <s v="US"/>
    <s v="USD"/>
    <x v="329"/>
    <x v="330"/>
    <x v="0"/>
    <x v="0"/>
    <x v="11"/>
    <x v="6"/>
    <x v="11"/>
  </r>
  <r>
    <n v="345"/>
    <x v="344"/>
    <x v="345"/>
    <n v="157600"/>
    <n v="23159"/>
    <n v="15"/>
    <x v="0"/>
    <n v="331"/>
    <x v="318"/>
    <s v="GB"/>
    <s v="GBP"/>
    <x v="330"/>
    <x v="331"/>
    <x v="0"/>
    <x v="0"/>
    <x v="6"/>
    <x v="4"/>
    <x v="6"/>
  </r>
  <r>
    <n v="346"/>
    <x v="345"/>
    <x v="346"/>
    <n v="8000"/>
    <n v="2758"/>
    <n v="34"/>
    <x v="0"/>
    <n v="25"/>
    <x v="319"/>
    <s v="US"/>
    <s v="USD"/>
    <x v="331"/>
    <x v="332"/>
    <x v="0"/>
    <x v="1"/>
    <x v="7"/>
    <x v="1"/>
    <x v="7"/>
  </r>
  <r>
    <n v="347"/>
    <x v="346"/>
    <x v="347"/>
    <n v="900"/>
    <n v="12607"/>
    <n v="1401"/>
    <x v="1"/>
    <n v="191"/>
    <x v="320"/>
    <s v="US"/>
    <s v="USD"/>
    <x v="332"/>
    <x v="333"/>
    <x v="0"/>
    <x v="0"/>
    <x v="2"/>
    <x v="2"/>
    <x v="2"/>
  </r>
  <r>
    <n v="348"/>
    <x v="347"/>
    <x v="348"/>
    <n v="199000"/>
    <n v="142823"/>
    <n v="72"/>
    <x v="0"/>
    <n v="3483"/>
    <x v="321"/>
    <s v="US"/>
    <s v="USD"/>
    <x v="333"/>
    <x v="334"/>
    <x v="0"/>
    <x v="0"/>
    <x v="0"/>
    <x v="0"/>
    <x v="0"/>
  </r>
  <r>
    <n v="349"/>
    <x v="348"/>
    <x v="349"/>
    <n v="180800"/>
    <n v="95958"/>
    <n v="53"/>
    <x v="0"/>
    <n v="923"/>
    <x v="322"/>
    <s v="US"/>
    <s v="USD"/>
    <x v="296"/>
    <x v="335"/>
    <x v="0"/>
    <x v="0"/>
    <x v="3"/>
    <x v="3"/>
    <x v="3"/>
  </r>
  <r>
    <n v="350"/>
    <x v="349"/>
    <x v="350"/>
    <n v="100"/>
    <n v="5"/>
    <n v="5"/>
    <x v="0"/>
    <n v="1"/>
    <x v="280"/>
    <s v="US"/>
    <s v="USD"/>
    <x v="334"/>
    <x v="336"/>
    <x v="0"/>
    <x v="1"/>
    <x v="17"/>
    <x v="1"/>
    <x v="17"/>
  </r>
  <r>
    <n v="351"/>
    <x v="350"/>
    <x v="351"/>
    <n v="74100"/>
    <n v="94631"/>
    <n v="128"/>
    <x v="1"/>
    <n v="2013"/>
    <x v="323"/>
    <s v="US"/>
    <s v="USD"/>
    <x v="335"/>
    <x v="337"/>
    <x v="0"/>
    <x v="0"/>
    <x v="1"/>
    <x v="1"/>
    <x v="1"/>
  </r>
  <r>
    <n v="352"/>
    <x v="351"/>
    <x v="352"/>
    <n v="2800"/>
    <n v="977"/>
    <n v="35"/>
    <x v="0"/>
    <n v="33"/>
    <x v="324"/>
    <s v="CA"/>
    <s v="CAD"/>
    <x v="336"/>
    <x v="338"/>
    <x v="0"/>
    <x v="0"/>
    <x v="3"/>
    <x v="3"/>
    <x v="3"/>
  </r>
  <r>
    <n v="353"/>
    <x v="352"/>
    <x v="353"/>
    <n v="33600"/>
    <n v="137961"/>
    <n v="411"/>
    <x v="1"/>
    <n v="1703"/>
    <x v="325"/>
    <s v="US"/>
    <s v="USD"/>
    <x v="337"/>
    <x v="339"/>
    <x v="0"/>
    <x v="0"/>
    <x v="3"/>
    <x v="3"/>
    <x v="3"/>
  </r>
  <r>
    <n v="354"/>
    <x v="353"/>
    <x v="354"/>
    <n v="6100"/>
    <n v="7548"/>
    <n v="124"/>
    <x v="1"/>
    <n v="80"/>
    <x v="326"/>
    <s v="DK"/>
    <s v="DKK"/>
    <x v="338"/>
    <x v="340"/>
    <x v="0"/>
    <x v="0"/>
    <x v="4"/>
    <x v="4"/>
    <x v="4"/>
  </r>
  <r>
    <n v="355"/>
    <x v="354"/>
    <x v="355"/>
    <n v="3800"/>
    <n v="2241"/>
    <n v="59"/>
    <x v="2"/>
    <n v="86"/>
    <x v="327"/>
    <s v="US"/>
    <s v="USD"/>
    <x v="339"/>
    <x v="341"/>
    <x v="0"/>
    <x v="0"/>
    <x v="8"/>
    <x v="2"/>
    <x v="8"/>
  </r>
  <r>
    <n v="356"/>
    <x v="355"/>
    <x v="356"/>
    <n v="9300"/>
    <n v="3431"/>
    <n v="37"/>
    <x v="0"/>
    <n v="40"/>
    <x v="328"/>
    <s v="IT"/>
    <s v="EUR"/>
    <x v="340"/>
    <x v="342"/>
    <x v="0"/>
    <x v="0"/>
    <x v="3"/>
    <x v="3"/>
    <x v="3"/>
  </r>
  <r>
    <n v="357"/>
    <x v="356"/>
    <x v="357"/>
    <n v="2300"/>
    <n v="4253"/>
    <n v="185"/>
    <x v="1"/>
    <n v="41"/>
    <x v="329"/>
    <s v="US"/>
    <s v="USD"/>
    <x v="341"/>
    <x v="343"/>
    <x v="0"/>
    <x v="0"/>
    <x v="11"/>
    <x v="6"/>
    <x v="11"/>
  </r>
  <r>
    <n v="358"/>
    <x v="357"/>
    <x v="358"/>
    <n v="9700"/>
    <n v="1146"/>
    <n v="12"/>
    <x v="0"/>
    <n v="23"/>
    <x v="330"/>
    <s v="CA"/>
    <s v="CAD"/>
    <x v="342"/>
    <x v="344"/>
    <x v="1"/>
    <x v="0"/>
    <x v="14"/>
    <x v="7"/>
    <x v="14"/>
  </r>
  <r>
    <n v="359"/>
    <x v="358"/>
    <x v="359"/>
    <n v="4000"/>
    <n v="11948"/>
    <n v="299"/>
    <x v="1"/>
    <n v="187"/>
    <x v="331"/>
    <s v="US"/>
    <s v="USD"/>
    <x v="343"/>
    <x v="127"/>
    <x v="0"/>
    <x v="0"/>
    <x v="10"/>
    <x v="4"/>
    <x v="10"/>
  </r>
  <r>
    <n v="360"/>
    <x v="359"/>
    <x v="360"/>
    <n v="59700"/>
    <n v="135132"/>
    <n v="226"/>
    <x v="1"/>
    <n v="2875"/>
    <x v="332"/>
    <s v="GB"/>
    <s v="GBP"/>
    <x v="344"/>
    <x v="345"/>
    <x v="0"/>
    <x v="1"/>
    <x v="3"/>
    <x v="3"/>
    <x v="3"/>
  </r>
  <r>
    <n v="361"/>
    <x v="360"/>
    <x v="361"/>
    <n v="5500"/>
    <n v="9546"/>
    <n v="174"/>
    <x v="1"/>
    <n v="88"/>
    <x v="333"/>
    <s v="US"/>
    <s v="USD"/>
    <x v="345"/>
    <x v="346"/>
    <x v="0"/>
    <x v="0"/>
    <x v="3"/>
    <x v="3"/>
    <x v="3"/>
  </r>
  <r>
    <n v="362"/>
    <x v="361"/>
    <x v="362"/>
    <n v="3700"/>
    <n v="13755"/>
    <n v="372"/>
    <x v="1"/>
    <n v="191"/>
    <x v="334"/>
    <s v="US"/>
    <s v="USD"/>
    <x v="65"/>
    <x v="347"/>
    <x v="0"/>
    <x v="0"/>
    <x v="1"/>
    <x v="1"/>
    <x v="1"/>
  </r>
  <r>
    <n v="363"/>
    <x v="362"/>
    <x v="363"/>
    <n v="5200"/>
    <n v="8330"/>
    <n v="160"/>
    <x v="1"/>
    <n v="139"/>
    <x v="335"/>
    <s v="US"/>
    <s v="USD"/>
    <x v="346"/>
    <x v="348"/>
    <x v="0"/>
    <x v="0"/>
    <x v="1"/>
    <x v="1"/>
    <x v="1"/>
  </r>
  <r>
    <n v="364"/>
    <x v="363"/>
    <x v="364"/>
    <n v="900"/>
    <n v="14547"/>
    <n v="1616"/>
    <x v="1"/>
    <n v="186"/>
    <x v="336"/>
    <s v="US"/>
    <s v="USD"/>
    <x v="347"/>
    <x v="349"/>
    <x v="0"/>
    <x v="0"/>
    <x v="7"/>
    <x v="1"/>
    <x v="7"/>
  </r>
  <r>
    <n v="365"/>
    <x v="364"/>
    <x v="365"/>
    <n v="1600"/>
    <n v="11735"/>
    <n v="733"/>
    <x v="1"/>
    <n v="112"/>
    <x v="337"/>
    <s v="AU"/>
    <s v="AUD"/>
    <x v="348"/>
    <x v="350"/>
    <x v="0"/>
    <x v="0"/>
    <x v="3"/>
    <x v="3"/>
    <x v="3"/>
  </r>
  <r>
    <n v="366"/>
    <x v="365"/>
    <x v="366"/>
    <n v="1800"/>
    <n v="10658"/>
    <n v="592"/>
    <x v="1"/>
    <n v="101"/>
    <x v="338"/>
    <s v="US"/>
    <s v="USD"/>
    <x v="349"/>
    <x v="351"/>
    <x v="0"/>
    <x v="1"/>
    <x v="3"/>
    <x v="3"/>
    <x v="3"/>
  </r>
  <r>
    <n v="367"/>
    <x v="366"/>
    <x v="367"/>
    <n v="9900"/>
    <n v="1870"/>
    <n v="19"/>
    <x v="0"/>
    <n v="75"/>
    <x v="339"/>
    <s v="US"/>
    <s v="USD"/>
    <x v="350"/>
    <x v="33"/>
    <x v="0"/>
    <x v="1"/>
    <x v="3"/>
    <x v="3"/>
    <x v="3"/>
  </r>
  <r>
    <n v="368"/>
    <x v="367"/>
    <x v="368"/>
    <n v="5200"/>
    <n v="14394"/>
    <n v="277"/>
    <x v="1"/>
    <n v="206"/>
    <x v="340"/>
    <s v="GB"/>
    <s v="GBP"/>
    <x v="351"/>
    <x v="352"/>
    <x v="0"/>
    <x v="1"/>
    <x v="4"/>
    <x v="4"/>
    <x v="4"/>
  </r>
  <r>
    <n v="369"/>
    <x v="368"/>
    <x v="369"/>
    <n v="5400"/>
    <n v="14743"/>
    <n v="273"/>
    <x v="1"/>
    <n v="154"/>
    <x v="341"/>
    <s v="US"/>
    <s v="USD"/>
    <x v="352"/>
    <x v="353"/>
    <x v="0"/>
    <x v="1"/>
    <x v="19"/>
    <x v="4"/>
    <x v="19"/>
  </r>
  <r>
    <n v="370"/>
    <x v="369"/>
    <x v="370"/>
    <n v="112300"/>
    <n v="178965"/>
    <n v="159"/>
    <x v="1"/>
    <n v="5966"/>
    <x v="214"/>
    <s v="US"/>
    <s v="USD"/>
    <x v="353"/>
    <x v="354"/>
    <x v="0"/>
    <x v="0"/>
    <x v="3"/>
    <x v="3"/>
    <x v="3"/>
  </r>
  <r>
    <n v="371"/>
    <x v="370"/>
    <x v="371"/>
    <n v="189200"/>
    <n v="128410"/>
    <n v="68"/>
    <x v="0"/>
    <n v="2176"/>
    <x v="342"/>
    <s v="US"/>
    <s v="USD"/>
    <x v="354"/>
    <x v="355"/>
    <x v="0"/>
    <x v="0"/>
    <x v="3"/>
    <x v="3"/>
    <x v="3"/>
  </r>
  <r>
    <n v="372"/>
    <x v="371"/>
    <x v="372"/>
    <n v="900"/>
    <n v="14324"/>
    <n v="1592"/>
    <x v="1"/>
    <n v="169"/>
    <x v="343"/>
    <s v="US"/>
    <s v="USD"/>
    <x v="355"/>
    <x v="356"/>
    <x v="0"/>
    <x v="1"/>
    <x v="4"/>
    <x v="4"/>
    <x v="4"/>
  </r>
  <r>
    <n v="373"/>
    <x v="372"/>
    <x v="373"/>
    <n v="22500"/>
    <n v="164291"/>
    <n v="730"/>
    <x v="1"/>
    <n v="2106"/>
    <x v="344"/>
    <s v="US"/>
    <s v="USD"/>
    <x v="356"/>
    <x v="357"/>
    <x v="0"/>
    <x v="0"/>
    <x v="3"/>
    <x v="3"/>
    <x v="3"/>
  </r>
  <r>
    <n v="374"/>
    <x v="373"/>
    <x v="374"/>
    <n v="167400"/>
    <n v="22073"/>
    <n v="13"/>
    <x v="0"/>
    <n v="441"/>
    <x v="345"/>
    <s v="US"/>
    <s v="USD"/>
    <x v="357"/>
    <x v="358"/>
    <x v="0"/>
    <x v="1"/>
    <x v="4"/>
    <x v="4"/>
    <x v="4"/>
  </r>
  <r>
    <n v="375"/>
    <x v="374"/>
    <x v="375"/>
    <n v="2700"/>
    <n v="1479"/>
    <n v="55"/>
    <x v="0"/>
    <n v="25"/>
    <x v="346"/>
    <s v="US"/>
    <s v="USD"/>
    <x v="358"/>
    <x v="359"/>
    <x v="0"/>
    <x v="0"/>
    <x v="7"/>
    <x v="1"/>
    <x v="7"/>
  </r>
  <r>
    <n v="376"/>
    <x v="375"/>
    <x v="376"/>
    <n v="3400"/>
    <n v="12275"/>
    <n v="361"/>
    <x v="1"/>
    <n v="131"/>
    <x v="347"/>
    <s v="US"/>
    <s v="USD"/>
    <x v="359"/>
    <x v="360"/>
    <x v="0"/>
    <x v="0"/>
    <x v="1"/>
    <x v="1"/>
    <x v="1"/>
  </r>
  <r>
    <n v="377"/>
    <x v="376"/>
    <x v="377"/>
    <n v="49700"/>
    <n v="5098"/>
    <n v="10"/>
    <x v="0"/>
    <n v="127"/>
    <x v="348"/>
    <s v="US"/>
    <s v="USD"/>
    <x v="12"/>
    <x v="361"/>
    <x v="0"/>
    <x v="0"/>
    <x v="3"/>
    <x v="3"/>
    <x v="3"/>
  </r>
  <r>
    <n v="378"/>
    <x v="377"/>
    <x v="378"/>
    <n v="178200"/>
    <n v="24882"/>
    <n v="14"/>
    <x v="0"/>
    <n v="355"/>
    <x v="349"/>
    <s v="US"/>
    <s v="USD"/>
    <x v="360"/>
    <x v="362"/>
    <x v="0"/>
    <x v="0"/>
    <x v="4"/>
    <x v="4"/>
    <x v="4"/>
  </r>
  <r>
    <n v="379"/>
    <x v="378"/>
    <x v="379"/>
    <n v="7200"/>
    <n v="2912"/>
    <n v="40"/>
    <x v="0"/>
    <n v="44"/>
    <x v="350"/>
    <s v="GB"/>
    <s v="GBP"/>
    <x v="361"/>
    <x v="363"/>
    <x v="0"/>
    <x v="0"/>
    <x v="3"/>
    <x v="3"/>
    <x v="3"/>
  </r>
  <r>
    <n v="380"/>
    <x v="379"/>
    <x v="380"/>
    <n v="2500"/>
    <n v="4008"/>
    <n v="160"/>
    <x v="1"/>
    <n v="84"/>
    <x v="351"/>
    <s v="US"/>
    <s v="USD"/>
    <x v="362"/>
    <x v="364"/>
    <x v="0"/>
    <x v="0"/>
    <x v="3"/>
    <x v="3"/>
    <x v="3"/>
  </r>
  <r>
    <n v="381"/>
    <x v="380"/>
    <x v="381"/>
    <n v="5300"/>
    <n v="9749"/>
    <n v="184"/>
    <x v="1"/>
    <n v="155"/>
    <x v="10"/>
    <s v="US"/>
    <s v="USD"/>
    <x v="363"/>
    <x v="365"/>
    <x v="0"/>
    <x v="0"/>
    <x v="3"/>
    <x v="3"/>
    <x v="3"/>
  </r>
  <r>
    <n v="382"/>
    <x v="381"/>
    <x v="382"/>
    <n v="9100"/>
    <n v="5803"/>
    <n v="64"/>
    <x v="0"/>
    <n v="67"/>
    <x v="352"/>
    <s v="US"/>
    <s v="USD"/>
    <x v="364"/>
    <x v="366"/>
    <x v="0"/>
    <x v="0"/>
    <x v="14"/>
    <x v="7"/>
    <x v="14"/>
  </r>
  <r>
    <n v="383"/>
    <x v="382"/>
    <x v="383"/>
    <n v="6300"/>
    <n v="14199"/>
    <n v="225"/>
    <x v="1"/>
    <n v="189"/>
    <x v="353"/>
    <s v="US"/>
    <s v="USD"/>
    <x v="210"/>
    <x v="285"/>
    <x v="0"/>
    <x v="1"/>
    <x v="0"/>
    <x v="0"/>
    <x v="0"/>
  </r>
  <r>
    <n v="384"/>
    <x v="383"/>
    <x v="384"/>
    <n v="114400"/>
    <n v="196779"/>
    <n v="172"/>
    <x v="1"/>
    <n v="4799"/>
    <x v="354"/>
    <s v="US"/>
    <s v="USD"/>
    <x v="365"/>
    <x v="367"/>
    <x v="1"/>
    <x v="1"/>
    <x v="4"/>
    <x v="4"/>
    <x v="4"/>
  </r>
  <r>
    <n v="385"/>
    <x v="384"/>
    <x v="385"/>
    <n v="38900"/>
    <n v="56859"/>
    <n v="146"/>
    <x v="1"/>
    <n v="1137"/>
    <x v="355"/>
    <s v="US"/>
    <s v="USD"/>
    <x v="366"/>
    <x v="368"/>
    <x v="0"/>
    <x v="0"/>
    <x v="9"/>
    <x v="5"/>
    <x v="9"/>
  </r>
  <r>
    <n v="386"/>
    <x v="385"/>
    <x v="386"/>
    <n v="135500"/>
    <n v="103554"/>
    <n v="76"/>
    <x v="0"/>
    <n v="1068"/>
    <x v="356"/>
    <s v="US"/>
    <s v="USD"/>
    <x v="367"/>
    <x v="369"/>
    <x v="0"/>
    <x v="0"/>
    <x v="3"/>
    <x v="3"/>
    <x v="3"/>
  </r>
  <r>
    <n v="387"/>
    <x v="386"/>
    <x v="387"/>
    <n v="109000"/>
    <n v="42795"/>
    <n v="39"/>
    <x v="0"/>
    <n v="424"/>
    <x v="357"/>
    <s v="US"/>
    <s v="USD"/>
    <x v="368"/>
    <x v="370"/>
    <x v="0"/>
    <x v="0"/>
    <x v="8"/>
    <x v="2"/>
    <x v="8"/>
  </r>
  <r>
    <n v="388"/>
    <x v="387"/>
    <x v="388"/>
    <n v="114800"/>
    <n v="12938"/>
    <n v="11"/>
    <x v="3"/>
    <n v="145"/>
    <x v="358"/>
    <s v="CH"/>
    <s v="CHF"/>
    <x v="369"/>
    <x v="371"/>
    <x v="0"/>
    <x v="0"/>
    <x v="7"/>
    <x v="1"/>
    <x v="7"/>
  </r>
  <r>
    <n v="389"/>
    <x v="388"/>
    <x v="389"/>
    <n v="83000"/>
    <n v="101352"/>
    <n v="122"/>
    <x v="1"/>
    <n v="1152"/>
    <x v="359"/>
    <s v="US"/>
    <s v="USD"/>
    <x v="370"/>
    <x v="372"/>
    <x v="0"/>
    <x v="0"/>
    <x v="3"/>
    <x v="3"/>
    <x v="3"/>
  </r>
  <r>
    <n v="390"/>
    <x v="389"/>
    <x v="390"/>
    <n v="2400"/>
    <n v="4477"/>
    <n v="187"/>
    <x v="1"/>
    <n v="50"/>
    <x v="360"/>
    <s v="US"/>
    <s v="USD"/>
    <x v="371"/>
    <x v="373"/>
    <x v="0"/>
    <x v="0"/>
    <x v="14"/>
    <x v="7"/>
    <x v="14"/>
  </r>
  <r>
    <n v="391"/>
    <x v="390"/>
    <x v="391"/>
    <n v="60400"/>
    <n v="4393"/>
    <n v="7"/>
    <x v="0"/>
    <n v="151"/>
    <x v="361"/>
    <s v="US"/>
    <s v="USD"/>
    <x v="287"/>
    <x v="374"/>
    <x v="0"/>
    <x v="0"/>
    <x v="9"/>
    <x v="5"/>
    <x v="9"/>
  </r>
  <r>
    <n v="392"/>
    <x v="391"/>
    <x v="392"/>
    <n v="102900"/>
    <n v="67546"/>
    <n v="66"/>
    <x v="0"/>
    <n v="1608"/>
    <x v="362"/>
    <s v="US"/>
    <s v="USD"/>
    <x v="372"/>
    <x v="375"/>
    <x v="0"/>
    <x v="0"/>
    <x v="8"/>
    <x v="2"/>
    <x v="8"/>
  </r>
  <r>
    <n v="393"/>
    <x v="392"/>
    <x v="393"/>
    <n v="62800"/>
    <n v="143788"/>
    <n v="229"/>
    <x v="1"/>
    <n v="3059"/>
    <x v="332"/>
    <s v="CA"/>
    <s v="CAD"/>
    <x v="373"/>
    <x v="376"/>
    <x v="0"/>
    <x v="0"/>
    <x v="17"/>
    <x v="1"/>
    <x v="17"/>
  </r>
  <r>
    <n v="394"/>
    <x v="393"/>
    <x v="394"/>
    <n v="800"/>
    <n v="3755"/>
    <n v="469"/>
    <x v="1"/>
    <n v="34"/>
    <x v="363"/>
    <s v="US"/>
    <s v="USD"/>
    <x v="374"/>
    <x v="377"/>
    <x v="0"/>
    <x v="1"/>
    <x v="4"/>
    <x v="4"/>
    <x v="4"/>
  </r>
  <r>
    <n v="395"/>
    <x v="122"/>
    <x v="395"/>
    <n v="7100"/>
    <n v="9238"/>
    <n v="130"/>
    <x v="1"/>
    <n v="220"/>
    <x v="364"/>
    <s v="US"/>
    <s v="USD"/>
    <x v="375"/>
    <x v="378"/>
    <x v="1"/>
    <x v="0"/>
    <x v="3"/>
    <x v="3"/>
    <x v="3"/>
  </r>
  <r>
    <n v="396"/>
    <x v="394"/>
    <x v="396"/>
    <n v="46100"/>
    <n v="77012"/>
    <n v="167"/>
    <x v="1"/>
    <n v="1604"/>
    <x v="31"/>
    <s v="AU"/>
    <s v="AUD"/>
    <x v="376"/>
    <x v="379"/>
    <x v="0"/>
    <x v="0"/>
    <x v="6"/>
    <x v="4"/>
    <x v="6"/>
  </r>
  <r>
    <n v="397"/>
    <x v="395"/>
    <x v="397"/>
    <n v="8100"/>
    <n v="14083"/>
    <n v="174"/>
    <x v="1"/>
    <n v="454"/>
    <x v="100"/>
    <s v="US"/>
    <s v="USD"/>
    <x v="377"/>
    <x v="380"/>
    <x v="0"/>
    <x v="0"/>
    <x v="1"/>
    <x v="1"/>
    <x v="1"/>
  </r>
  <r>
    <n v="398"/>
    <x v="396"/>
    <x v="398"/>
    <n v="1700"/>
    <n v="12202"/>
    <n v="718"/>
    <x v="1"/>
    <n v="123"/>
    <x v="365"/>
    <s v="IT"/>
    <s v="EUR"/>
    <x v="378"/>
    <x v="103"/>
    <x v="0"/>
    <x v="1"/>
    <x v="10"/>
    <x v="4"/>
    <x v="10"/>
  </r>
  <r>
    <n v="399"/>
    <x v="397"/>
    <x v="399"/>
    <n v="97300"/>
    <n v="62127"/>
    <n v="64"/>
    <x v="0"/>
    <n v="941"/>
    <x v="366"/>
    <s v="US"/>
    <s v="USD"/>
    <x v="379"/>
    <x v="381"/>
    <x v="0"/>
    <x v="0"/>
    <x v="7"/>
    <x v="1"/>
    <x v="7"/>
  </r>
  <r>
    <n v="400"/>
    <x v="398"/>
    <x v="400"/>
    <n v="100"/>
    <n v="2"/>
    <n v="2"/>
    <x v="0"/>
    <n v="1"/>
    <x v="49"/>
    <s v="US"/>
    <s v="USD"/>
    <x v="380"/>
    <x v="382"/>
    <x v="0"/>
    <x v="1"/>
    <x v="14"/>
    <x v="7"/>
    <x v="14"/>
  </r>
  <r>
    <n v="401"/>
    <x v="399"/>
    <x v="401"/>
    <n v="900"/>
    <n v="13772"/>
    <n v="1530"/>
    <x v="1"/>
    <n v="299"/>
    <x v="367"/>
    <s v="US"/>
    <s v="USD"/>
    <x v="381"/>
    <x v="383"/>
    <x v="0"/>
    <x v="0"/>
    <x v="3"/>
    <x v="3"/>
    <x v="3"/>
  </r>
  <r>
    <n v="402"/>
    <x v="400"/>
    <x v="402"/>
    <n v="7300"/>
    <n v="2946"/>
    <n v="40"/>
    <x v="0"/>
    <n v="40"/>
    <x v="368"/>
    <s v="US"/>
    <s v="USD"/>
    <x v="382"/>
    <x v="384"/>
    <x v="0"/>
    <x v="1"/>
    <x v="12"/>
    <x v="4"/>
    <x v="12"/>
  </r>
  <r>
    <n v="403"/>
    <x v="401"/>
    <x v="403"/>
    <n v="195800"/>
    <n v="168820"/>
    <n v="86"/>
    <x v="0"/>
    <n v="3015"/>
    <x v="369"/>
    <s v="CA"/>
    <s v="CAD"/>
    <x v="125"/>
    <x v="385"/>
    <x v="0"/>
    <x v="1"/>
    <x v="3"/>
    <x v="3"/>
    <x v="3"/>
  </r>
  <r>
    <n v="404"/>
    <x v="402"/>
    <x v="404"/>
    <n v="48900"/>
    <n v="154321"/>
    <n v="316"/>
    <x v="1"/>
    <n v="2237"/>
    <x v="370"/>
    <s v="US"/>
    <s v="USD"/>
    <x v="383"/>
    <x v="386"/>
    <x v="0"/>
    <x v="0"/>
    <x v="3"/>
    <x v="3"/>
    <x v="3"/>
  </r>
  <r>
    <n v="405"/>
    <x v="403"/>
    <x v="405"/>
    <n v="29600"/>
    <n v="26527"/>
    <n v="90"/>
    <x v="0"/>
    <n v="435"/>
    <x v="202"/>
    <s v="US"/>
    <s v="USD"/>
    <x v="384"/>
    <x v="387"/>
    <x v="0"/>
    <x v="0"/>
    <x v="3"/>
    <x v="3"/>
    <x v="3"/>
  </r>
  <r>
    <n v="406"/>
    <x v="404"/>
    <x v="406"/>
    <n v="39300"/>
    <n v="71583"/>
    <n v="182"/>
    <x v="1"/>
    <n v="645"/>
    <x v="371"/>
    <s v="US"/>
    <s v="USD"/>
    <x v="385"/>
    <x v="388"/>
    <x v="1"/>
    <x v="0"/>
    <x v="4"/>
    <x v="4"/>
    <x v="4"/>
  </r>
  <r>
    <n v="407"/>
    <x v="405"/>
    <x v="407"/>
    <n v="3400"/>
    <n v="12100"/>
    <n v="356"/>
    <x v="1"/>
    <n v="484"/>
    <x v="372"/>
    <s v="DK"/>
    <s v="DKK"/>
    <x v="386"/>
    <x v="389"/>
    <x v="0"/>
    <x v="0"/>
    <x v="3"/>
    <x v="3"/>
    <x v="3"/>
  </r>
  <r>
    <n v="408"/>
    <x v="406"/>
    <x v="408"/>
    <n v="9200"/>
    <n v="12129"/>
    <n v="132"/>
    <x v="1"/>
    <n v="154"/>
    <x v="373"/>
    <s v="CA"/>
    <s v="CAD"/>
    <x v="387"/>
    <x v="390"/>
    <x v="0"/>
    <x v="0"/>
    <x v="4"/>
    <x v="4"/>
    <x v="4"/>
  </r>
  <r>
    <n v="409"/>
    <x v="97"/>
    <x v="409"/>
    <n v="135600"/>
    <n v="62804"/>
    <n v="46"/>
    <x v="0"/>
    <n v="714"/>
    <x v="130"/>
    <s v="US"/>
    <s v="USD"/>
    <x v="388"/>
    <x v="391"/>
    <x v="0"/>
    <x v="0"/>
    <x v="1"/>
    <x v="1"/>
    <x v="1"/>
  </r>
  <r>
    <n v="410"/>
    <x v="407"/>
    <x v="410"/>
    <n v="153700"/>
    <n v="55536"/>
    <n v="36"/>
    <x v="2"/>
    <n v="1111"/>
    <x v="120"/>
    <s v="US"/>
    <s v="USD"/>
    <x v="277"/>
    <x v="277"/>
    <x v="0"/>
    <x v="0"/>
    <x v="20"/>
    <x v="6"/>
    <x v="20"/>
  </r>
  <r>
    <n v="411"/>
    <x v="408"/>
    <x v="411"/>
    <n v="7800"/>
    <n v="8161"/>
    <n v="105"/>
    <x v="1"/>
    <n v="82"/>
    <x v="374"/>
    <s v="US"/>
    <s v="USD"/>
    <x v="389"/>
    <x v="392"/>
    <x v="0"/>
    <x v="0"/>
    <x v="3"/>
    <x v="3"/>
    <x v="3"/>
  </r>
  <r>
    <n v="412"/>
    <x v="409"/>
    <x v="412"/>
    <n v="2100"/>
    <n v="14046"/>
    <n v="669"/>
    <x v="1"/>
    <n v="134"/>
    <x v="375"/>
    <s v="US"/>
    <s v="USD"/>
    <x v="390"/>
    <x v="393"/>
    <x v="0"/>
    <x v="0"/>
    <x v="13"/>
    <x v="5"/>
    <x v="13"/>
  </r>
  <r>
    <n v="413"/>
    <x v="410"/>
    <x v="413"/>
    <n v="189500"/>
    <n v="117628"/>
    <n v="62"/>
    <x v="2"/>
    <n v="1089"/>
    <x v="376"/>
    <s v="US"/>
    <s v="USD"/>
    <x v="391"/>
    <x v="394"/>
    <x v="0"/>
    <x v="0"/>
    <x v="10"/>
    <x v="4"/>
    <x v="10"/>
  </r>
  <r>
    <n v="414"/>
    <x v="411"/>
    <x v="414"/>
    <n v="188200"/>
    <n v="159405"/>
    <n v="85"/>
    <x v="0"/>
    <n v="5497"/>
    <x v="65"/>
    <s v="US"/>
    <s v="USD"/>
    <x v="392"/>
    <x v="395"/>
    <x v="0"/>
    <x v="1"/>
    <x v="0"/>
    <x v="0"/>
    <x v="0"/>
  </r>
  <r>
    <n v="415"/>
    <x v="412"/>
    <x v="415"/>
    <n v="113500"/>
    <n v="12552"/>
    <n v="11"/>
    <x v="0"/>
    <n v="418"/>
    <x v="377"/>
    <s v="US"/>
    <s v="USD"/>
    <x v="393"/>
    <x v="396"/>
    <x v="0"/>
    <x v="0"/>
    <x v="3"/>
    <x v="3"/>
    <x v="3"/>
  </r>
  <r>
    <n v="416"/>
    <x v="413"/>
    <x v="416"/>
    <n v="134600"/>
    <n v="59007"/>
    <n v="44"/>
    <x v="0"/>
    <n v="1439"/>
    <x v="321"/>
    <s v="US"/>
    <s v="USD"/>
    <x v="394"/>
    <x v="397"/>
    <x v="0"/>
    <x v="1"/>
    <x v="4"/>
    <x v="4"/>
    <x v="4"/>
  </r>
  <r>
    <n v="417"/>
    <x v="414"/>
    <x v="417"/>
    <n v="1700"/>
    <n v="943"/>
    <n v="55"/>
    <x v="0"/>
    <n v="15"/>
    <x v="378"/>
    <s v="US"/>
    <s v="USD"/>
    <x v="395"/>
    <x v="398"/>
    <x v="0"/>
    <x v="0"/>
    <x v="3"/>
    <x v="3"/>
    <x v="3"/>
  </r>
  <r>
    <n v="418"/>
    <x v="32"/>
    <x v="418"/>
    <n v="163700"/>
    <n v="93963"/>
    <n v="57"/>
    <x v="0"/>
    <n v="1999"/>
    <x v="323"/>
    <s v="CA"/>
    <s v="CAD"/>
    <x v="396"/>
    <x v="399"/>
    <x v="0"/>
    <x v="0"/>
    <x v="4"/>
    <x v="4"/>
    <x v="4"/>
  </r>
  <r>
    <n v="419"/>
    <x v="415"/>
    <x v="419"/>
    <n v="113800"/>
    <n v="140469"/>
    <n v="123"/>
    <x v="1"/>
    <n v="5203"/>
    <x v="42"/>
    <s v="US"/>
    <s v="USD"/>
    <x v="397"/>
    <x v="348"/>
    <x v="0"/>
    <x v="0"/>
    <x v="2"/>
    <x v="2"/>
    <x v="2"/>
  </r>
  <r>
    <n v="420"/>
    <x v="416"/>
    <x v="420"/>
    <n v="5000"/>
    <n v="6423"/>
    <n v="128"/>
    <x v="1"/>
    <n v="94"/>
    <x v="379"/>
    <s v="US"/>
    <s v="USD"/>
    <x v="398"/>
    <x v="400"/>
    <x v="0"/>
    <x v="0"/>
    <x v="3"/>
    <x v="3"/>
    <x v="3"/>
  </r>
  <r>
    <n v="421"/>
    <x v="417"/>
    <x v="421"/>
    <n v="9400"/>
    <n v="6015"/>
    <n v="64"/>
    <x v="0"/>
    <n v="118"/>
    <x v="380"/>
    <s v="US"/>
    <s v="USD"/>
    <x v="399"/>
    <x v="401"/>
    <x v="0"/>
    <x v="1"/>
    <x v="8"/>
    <x v="2"/>
    <x v="8"/>
  </r>
  <r>
    <n v="422"/>
    <x v="418"/>
    <x v="422"/>
    <n v="8700"/>
    <n v="11075"/>
    <n v="127"/>
    <x v="1"/>
    <n v="205"/>
    <x v="381"/>
    <s v="US"/>
    <s v="USD"/>
    <x v="400"/>
    <x v="402"/>
    <x v="0"/>
    <x v="1"/>
    <x v="3"/>
    <x v="3"/>
    <x v="3"/>
  </r>
  <r>
    <n v="423"/>
    <x v="419"/>
    <x v="423"/>
    <n v="147800"/>
    <n v="15723"/>
    <n v="11"/>
    <x v="0"/>
    <n v="162"/>
    <x v="382"/>
    <s v="US"/>
    <s v="USD"/>
    <x v="116"/>
    <x v="403"/>
    <x v="0"/>
    <x v="1"/>
    <x v="0"/>
    <x v="0"/>
    <x v="0"/>
  </r>
  <r>
    <n v="424"/>
    <x v="420"/>
    <x v="424"/>
    <n v="5100"/>
    <n v="2064"/>
    <n v="40"/>
    <x v="0"/>
    <n v="83"/>
    <x v="383"/>
    <s v="US"/>
    <s v="USD"/>
    <x v="401"/>
    <x v="404"/>
    <x v="0"/>
    <x v="0"/>
    <x v="7"/>
    <x v="1"/>
    <x v="7"/>
  </r>
  <r>
    <n v="425"/>
    <x v="421"/>
    <x v="425"/>
    <n v="2700"/>
    <n v="7767"/>
    <n v="288"/>
    <x v="1"/>
    <n v="92"/>
    <x v="384"/>
    <s v="US"/>
    <s v="USD"/>
    <x v="402"/>
    <x v="405"/>
    <x v="0"/>
    <x v="0"/>
    <x v="14"/>
    <x v="7"/>
    <x v="14"/>
  </r>
  <r>
    <n v="426"/>
    <x v="422"/>
    <x v="426"/>
    <n v="1800"/>
    <n v="10313"/>
    <n v="573"/>
    <x v="1"/>
    <n v="219"/>
    <x v="385"/>
    <s v="US"/>
    <s v="USD"/>
    <x v="403"/>
    <x v="406"/>
    <x v="0"/>
    <x v="0"/>
    <x v="3"/>
    <x v="3"/>
    <x v="3"/>
  </r>
  <r>
    <n v="427"/>
    <x v="423"/>
    <x v="427"/>
    <n v="174500"/>
    <n v="197018"/>
    <n v="113"/>
    <x v="1"/>
    <n v="2526"/>
    <x v="386"/>
    <s v="US"/>
    <s v="USD"/>
    <x v="404"/>
    <x v="407"/>
    <x v="0"/>
    <x v="1"/>
    <x v="3"/>
    <x v="3"/>
    <x v="3"/>
  </r>
  <r>
    <n v="428"/>
    <x v="424"/>
    <x v="428"/>
    <n v="101400"/>
    <n v="47037"/>
    <n v="46"/>
    <x v="0"/>
    <n v="747"/>
    <x v="387"/>
    <s v="US"/>
    <s v="USD"/>
    <x v="405"/>
    <x v="408"/>
    <x v="0"/>
    <x v="0"/>
    <x v="10"/>
    <x v="4"/>
    <x v="10"/>
  </r>
  <r>
    <n v="429"/>
    <x v="425"/>
    <x v="429"/>
    <n v="191000"/>
    <n v="173191"/>
    <n v="91"/>
    <x v="3"/>
    <n v="2138"/>
    <x v="325"/>
    <s v="US"/>
    <s v="USD"/>
    <x v="406"/>
    <x v="409"/>
    <x v="0"/>
    <x v="1"/>
    <x v="14"/>
    <x v="7"/>
    <x v="14"/>
  </r>
  <r>
    <n v="430"/>
    <x v="426"/>
    <x v="430"/>
    <n v="8100"/>
    <n v="5487"/>
    <n v="68"/>
    <x v="0"/>
    <n v="84"/>
    <x v="388"/>
    <s v="US"/>
    <s v="USD"/>
    <x v="407"/>
    <x v="410"/>
    <x v="0"/>
    <x v="0"/>
    <x v="3"/>
    <x v="3"/>
    <x v="3"/>
  </r>
  <r>
    <n v="431"/>
    <x v="427"/>
    <x v="431"/>
    <n v="5100"/>
    <n v="9817"/>
    <n v="192"/>
    <x v="1"/>
    <n v="94"/>
    <x v="389"/>
    <s v="US"/>
    <s v="USD"/>
    <x v="408"/>
    <x v="312"/>
    <x v="1"/>
    <x v="0"/>
    <x v="3"/>
    <x v="3"/>
    <x v="3"/>
  </r>
  <r>
    <n v="432"/>
    <x v="428"/>
    <x v="432"/>
    <n v="7700"/>
    <n v="6369"/>
    <n v="83"/>
    <x v="0"/>
    <n v="91"/>
    <x v="390"/>
    <s v="US"/>
    <s v="USD"/>
    <x v="409"/>
    <x v="411"/>
    <x v="0"/>
    <x v="0"/>
    <x v="3"/>
    <x v="3"/>
    <x v="3"/>
  </r>
  <r>
    <n v="433"/>
    <x v="429"/>
    <x v="433"/>
    <n v="121400"/>
    <n v="65755"/>
    <n v="54"/>
    <x v="0"/>
    <n v="792"/>
    <x v="85"/>
    <s v="US"/>
    <s v="USD"/>
    <x v="410"/>
    <x v="412"/>
    <x v="0"/>
    <x v="1"/>
    <x v="4"/>
    <x v="4"/>
    <x v="4"/>
  </r>
  <r>
    <n v="434"/>
    <x v="430"/>
    <x v="434"/>
    <n v="5400"/>
    <n v="903"/>
    <n v="17"/>
    <x v="3"/>
    <n v="10"/>
    <x v="391"/>
    <s v="CA"/>
    <s v="CAD"/>
    <x v="411"/>
    <x v="413"/>
    <x v="1"/>
    <x v="0"/>
    <x v="3"/>
    <x v="3"/>
    <x v="3"/>
  </r>
  <r>
    <n v="435"/>
    <x v="431"/>
    <x v="435"/>
    <n v="152400"/>
    <n v="178120"/>
    <n v="117"/>
    <x v="1"/>
    <n v="1713"/>
    <x v="206"/>
    <s v="IT"/>
    <s v="EUR"/>
    <x v="412"/>
    <x v="414"/>
    <x v="0"/>
    <x v="1"/>
    <x v="3"/>
    <x v="3"/>
    <x v="3"/>
  </r>
  <r>
    <n v="436"/>
    <x v="432"/>
    <x v="436"/>
    <n v="1300"/>
    <n v="13678"/>
    <n v="1052"/>
    <x v="1"/>
    <n v="249"/>
    <x v="392"/>
    <s v="US"/>
    <s v="USD"/>
    <x v="413"/>
    <x v="354"/>
    <x v="0"/>
    <x v="0"/>
    <x v="17"/>
    <x v="1"/>
    <x v="17"/>
  </r>
  <r>
    <n v="437"/>
    <x v="433"/>
    <x v="437"/>
    <n v="8100"/>
    <n v="9969"/>
    <n v="123"/>
    <x v="1"/>
    <n v="192"/>
    <x v="393"/>
    <s v="US"/>
    <s v="USD"/>
    <x v="414"/>
    <x v="415"/>
    <x v="0"/>
    <x v="1"/>
    <x v="10"/>
    <x v="4"/>
    <x v="10"/>
  </r>
  <r>
    <n v="438"/>
    <x v="434"/>
    <x v="438"/>
    <n v="8300"/>
    <n v="14827"/>
    <n v="179"/>
    <x v="1"/>
    <n v="247"/>
    <x v="394"/>
    <s v="US"/>
    <s v="USD"/>
    <x v="415"/>
    <x v="416"/>
    <x v="0"/>
    <x v="0"/>
    <x v="3"/>
    <x v="3"/>
    <x v="3"/>
  </r>
  <r>
    <n v="439"/>
    <x v="435"/>
    <x v="439"/>
    <n v="28400"/>
    <n v="100900"/>
    <n v="355"/>
    <x v="1"/>
    <n v="2293"/>
    <x v="112"/>
    <s v="US"/>
    <s v="USD"/>
    <x v="416"/>
    <x v="417"/>
    <x v="0"/>
    <x v="0"/>
    <x v="22"/>
    <x v="4"/>
    <x v="22"/>
  </r>
  <r>
    <n v="440"/>
    <x v="436"/>
    <x v="440"/>
    <n v="102500"/>
    <n v="165954"/>
    <n v="162"/>
    <x v="1"/>
    <n v="3131"/>
    <x v="395"/>
    <s v="US"/>
    <s v="USD"/>
    <x v="417"/>
    <x v="418"/>
    <x v="0"/>
    <x v="0"/>
    <x v="19"/>
    <x v="4"/>
    <x v="19"/>
  </r>
  <r>
    <n v="441"/>
    <x v="437"/>
    <x v="441"/>
    <n v="7000"/>
    <n v="1744"/>
    <n v="25"/>
    <x v="0"/>
    <n v="32"/>
    <x v="396"/>
    <s v="US"/>
    <s v="USD"/>
    <x v="418"/>
    <x v="419"/>
    <x v="0"/>
    <x v="0"/>
    <x v="8"/>
    <x v="2"/>
    <x v="8"/>
  </r>
  <r>
    <n v="442"/>
    <x v="438"/>
    <x v="442"/>
    <n v="5400"/>
    <n v="10731"/>
    <n v="199"/>
    <x v="1"/>
    <n v="143"/>
    <x v="397"/>
    <s v="IT"/>
    <s v="EUR"/>
    <x v="419"/>
    <x v="420"/>
    <x v="0"/>
    <x v="0"/>
    <x v="3"/>
    <x v="3"/>
    <x v="3"/>
  </r>
  <r>
    <n v="443"/>
    <x v="439"/>
    <x v="443"/>
    <n v="9300"/>
    <n v="3232"/>
    <n v="35"/>
    <x v="3"/>
    <n v="90"/>
    <x v="398"/>
    <s v="US"/>
    <s v="USD"/>
    <x v="420"/>
    <x v="421"/>
    <x v="0"/>
    <x v="0"/>
    <x v="3"/>
    <x v="3"/>
    <x v="3"/>
  </r>
  <r>
    <n v="444"/>
    <x v="347"/>
    <x v="444"/>
    <n v="6200"/>
    <n v="10938"/>
    <n v="176"/>
    <x v="1"/>
    <n v="296"/>
    <x v="399"/>
    <s v="US"/>
    <s v="USD"/>
    <x v="421"/>
    <x v="422"/>
    <x v="0"/>
    <x v="1"/>
    <x v="7"/>
    <x v="1"/>
    <x v="7"/>
  </r>
  <r>
    <n v="445"/>
    <x v="440"/>
    <x v="445"/>
    <n v="2100"/>
    <n v="10739"/>
    <n v="511"/>
    <x v="1"/>
    <n v="170"/>
    <x v="400"/>
    <s v="US"/>
    <s v="USD"/>
    <x v="422"/>
    <x v="423"/>
    <x v="0"/>
    <x v="1"/>
    <x v="3"/>
    <x v="3"/>
    <x v="3"/>
  </r>
  <r>
    <n v="446"/>
    <x v="441"/>
    <x v="446"/>
    <n v="6800"/>
    <n v="5579"/>
    <n v="82"/>
    <x v="0"/>
    <n v="186"/>
    <x v="401"/>
    <s v="US"/>
    <s v="USD"/>
    <x v="423"/>
    <x v="424"/>
    <x v="0"/>
    <x v="0"/>
    <x v="8"/>
    <x v="2"/>
    <x v="8"/>
  </r>
  <r>
    <n v="447"/>
    <x v="442"/>
    <x v="447"/>
    <n v="155200"/>
    <n v="37754"/>
    <n v="24"/>
    <x v="3"/>
    <n v="439"/>
    <x v="402"/>
    <s v="GB"/>
    <s v="GBP"/>
    <x v="424"/>
    <x v="425"/>
    <x v="0"/>
    <x v="0"/>
    <x v="19"/>
    <x v="4"/>
    <x v="19"/>
  </r>
  <r>
    <n v="448"/>
    <x v="443"/>
    <x v="448"/>
    <n v="89900"/>
    <n v="45384"/>
    <n v="50"/>
    <x v="0"/>
    <n v="605"/>
    <x v="403"/>
    <s v="US"/>
    <s v="USD"/>
    <x v="425"/>
    <x v="426"/>
    <x v="0"/>
    <x v="1"/>
    <x v="11"/>
    <x v="6"/>
    <x v="11"/>
  </r>
  <r>
    <n v="449"/>
    <x v="444"/>
    <x v="449"/>
    <n v="900"/>
    <n v="8703"/>
    <n v="967"/>
    <x v="1"/>
    <n v="86"/>
    <x v="404"/>
    <s v="DK"/>
    <s v="DKK"/>
    <x v="426"/>
    <x v="427"/>
    <x v="0"/>
    <x v="0"/>
    <x v="11"/>
    <x v="6"/>
    <x v="11"/>
  </r>
  <r>
    <n v="450"/>
    <x v="445"/>
    <x v="450"/>
    <n v="100"/>
    <n v="4"/>
    <n v="4"/>
    <x v="0"/>
    <n v="1"/>
    <x v="405"/>
    <s v="CA"/>
    <s v="CAD"/>
    <x v="427"/>
    <x v="428"/>
    <x v="0"/>
    <x v="0"/>
    <x v="10"/>
    <x v="4"/>
    <x v="10"/>
  </r>
  <r>
    <n v="451"/>
    <x v="446"/>
    <x v="451"/>
    <n v="148400"/>
    <n v="182302"/>
    <n v="123"/>
    <x v="1"/>
    <n v="6286"/>
    <x v="65"/>
    <s v="US"/>
    <s v="USD"/>
    <x v="428"/>
    <x v="429"/>
    <x v="0"/>
    <x v="0"/>
    <x v="1"/>
    <x v="1"/>
    <x v="1"/>
  </r>
  <r>
    <n v="452"/>
    <x v="447"/>
    <x v="452"/>
    <n v="4800"/>
    <n v="3045"/>
    <n v="63"/>
    <x v="0"/>
    <n v="31"/>
    <x v="406"/>
    <s v="US"/>
    <s v="USD"/>
    <x v="429"/>
    <x v="430"/>
    <x v="0"/>
    <x v="0"/>
    <x v="6"/>
    <x v="4"/>
    <x v="6"/>
  </r>
  <r>
    <n v="453"/>
    <x v="448"/>
    <x v="453"/>
    <n v="182400"/>
    <n v="102749"/>
    <n v="56"/>
    <x v="0"/>
    <n v="1181"/>
    <x v="309"/>
    <s v="US"/>
    <s v="USD"/>
    <x v="411"/>
    <x v="431"/>
    <x v="0"/>
    <x v="0"/>
    <x v="22"/>
    <x v="4"/>
    <x v="22"/>
  </r>
  <r>
    <n v="454"/>
    <x v="449"/>
    <x v="454"/>
    <n v="4000"/>
    <n v="1763"/>
    <n v="44"/>
    <x v="0"/>
    <n v="39"/>
    <x v="407"/>
    <s v="US"/>
    <s v="USD"/>
    <x v="430"/>
    <x v="432"/>
    <x v="0"/>
    <x v="1"/>
    <x v="6"/>
    <x v="4"/>
    <x v="6"/>
  </r>
  <r>
    <n v="455"/>
    <x v="450"/>
    <x v="455"/>
    <n v="116500"/>
    <n v="137904"/>
    <n v="118"/>
    <x v="1"/>
    <n v="3727"/>
    <x v="408"/>
    <s v="US"/>
    <s v="USD"/>
    <x v="431"/>
    <x v="433"/>
    <x v="0"/>
    <x v="0"/>
    <x v="3"/>
    <x v="3"/>
    <x v="3"/>
  </r>
  <r>
    <n v="456"/>
    <x v="451"/>
    <x v="456"/>
    <n v="146400"/>
    <n v="152438"/>
    <n v="104"/>
    <x v="1"/>
    <n v="1605"/>
    <x v="409"/>
    <s v="US"/>
    <s v="USD"/>
    <x v="432"/>
    <x v="434"/>
    <x v="0"/>
    <x v="1"/>
    <x v="7"/>
    <x v="1"/>
    <x v="7"/>
  </r>
  <r>
    <n v="457"/>
    <x v="452"/>
    <x v="457"/>
    <n v="5000"/>
    <n v="1332"/>
    <n v="27"/>
    <x v="0"/>
    <n v="46"/>
    <x v="410"/>
    <s v="US"/>
    <s v="USD"/>
    <x v="433"/>
    <x v="435"/>
    <x v="0"/>
    <x v="0"/>
    <x v="3"/>
    <x v="3"/>
    <x v="3"/>
  </r>
  <r>
    <n v="458"/>
    <x v="453"/>
    <x v="458"/>
    <n v="33800"/>
    <n v="118706"/>
    <n v="351"/>
    <x v="1"/>
    <n v="2120"/>
    <x v="369"/>
    <s v="US"/>
    <s v="USD"/>
    <x v="434"/>
    <x v="436"/>
    <x v="0"/>
    <x v="0"/>
    <x v="3"/>
    <x v="3"/>
    <x v="3"/>
  </r>
  <r>
    <n v="459"/>
    <x v="454"/>
    <x v="459"/>
    <n v="6300"/>
    <n v="5674"/>
    <n v="90"/>
    <x v="0"/>
    <n v="105"/>
    <x v="411"/>
    <s v="US"/>
    <s v="USD"/>
    <x v="435"/>
    <x v="437"/>
    <x v="0"/>
    <x v="0"/>
    <x v="4"/>
    <x v="4"/>
    <x v="4"/>
  </r>
  <r>
    <n v="460"/>
    <x v="455"/>
    <x v="460"/>
    <n v="2400"/>
    <n v="4119"/>
    <n v="172"/>
    <x v="1"/>
    <n v="50"/>
    <x v="412"/>
    <s v="US"/>
    <s v="USD"/>
    <x v="8"/>
    <x v="438"/>
    <x v="0"/>
    <x v="0"/>
    <x v="3"/>
    <x v="3"/>
    <x v="3"/>
  </r>
  <r>
    <n v="461"/>
    <x v="456"/>
    <x v="461"/>
    <n v="98800"/>
    <n v="139354"/>
    <n v="141"/>
    <x v="1"/>
    <n v="2080"/>
    <x v="217"/>
    <s v="US"/>
    <s v="USD"/>
    <x v="436"/>
    <x v="439"/>
    <x v="0"/>
    <x v="0"/>
    <x v="6"/>
    <x v="4"/>
    <x v="6"/>
  </r>
  <r>
    <n v="462"/>
    <x v="457"/>
    <x v="462"/>
    <n v="188800"/>
    <n v="57734"/>
    <n v="31"/>
    <x v="0"/>
    <n v="535"/>
    <x v="413"/>
    <s v="US"/>
    <s v="USD"/>
    <x v="385"/>
    <x v="440"/>
    <x v="0"/>
    <x v="0"/>
    <x v="20"/>
    <x v="6"/>
    <x v="20"/>
  </r>
  <r>
    <n v="463"/>
    <x v="458"/>
    <x v="463"/>
    <n v="134300"/>
    <n v="145265"/>
    <n v="108"/>
    <x v="1"/>
    <n v="2105"/>
    <x v="414"/>
    <s v="US"/>
    <s v="USD"/>
    <x v="437"/>
    <x v="441"/>
    <x v="0"/>
    <x v="0"/>
    <x v="10"/>
    <x v="4"/>
    <x v="10"/>
  </r>
  <r>
    <n v="464"/>
    <x v="459"/>
    <x v="464"/>
    <n v="71200"/>
    <n v="95020"/>
    <n v="133"/>
    <x v="1"/>
    <n v="2436"/>
    <x v="224"/>
    <s v="US"/>
    <s v="USD"/>
    <x v="438"/>
    <x v="442"/>
    <x v="0"/>
    <x v="0"/>
    <x v="3"/>
    <x v="3"/>
    <x v="3"/>
  </r>
  <r>
    <n v="465"/>
    <x v="460"/>
    <x v="465"/>
    <n v="4700"/>
    <n v="8829"/>
    <n v="188"/>
    <x v="1"/>
    <n v="80"/>
    <x v="415"/>
    <s v="US"/>
    <s v="USD"/>
    <x v="439"/>
    <x v="443"/>
    <x v="0"/>
    <x v="0"/>
    <x v="18"/>
    <x v="5"/>
    <x v="18"/>
  </r>
  <r>
    <n v="466"/>
    <x v="461"/>
    <x v="466"/>
    <n v="1200"/>
    <n v="3984"/>
    <n v="332"/>
    <x v="1"/>
    <n v="42"/>
    <x v="416"/>
    <s v="US"/>
    <s v="USD"/>
    <x v="440"/>
    <x v="444"/>
    <x v="0"/>
    <x v="1"/>
    <x v="8"/>
    <x v="2"/>
    <x v="8"/>
  </r>
  <r>
    <n v="467"/>
    <x v="462"/>
    <x v="467"/>
    <n v="1400"/>
    <n v="8053"/>
    <n v="575"/>
    <x v="1"/>
    <n v="139"/>
    <x v="246"/>
    <s v="CA"/>
    <s v="CAD"/>
    <x v="441"/>
    <x v="445"/>
    <x v="0"/>
    <x v="1"/>
    <x v="2"/>
    <x v="2"/>
    <x v="2"/>
  </r>
  <r>
    <n v="468"/>
    <x v="463"/>
    <x v="468"/>
    <n v="4000"/>
    <n v="1620"/>
    <n v="41"/>
    <x v="0"/>
    <n v="16"/>
    <x v="417"/>
    <s v="US"/>
    <s v="USD"/>
    <x v="442"/>
    <x v="368"/>
    <x v="0"/>
    <x v="0"/>
    <x v="3"/>
    <x v="3"/>
    <x v="3"/>
  </r>
  <r>
    <n v="469"/>
    <x v="464"/>
    <x v="469"/>
    <n v="5600"/>
    <n v="10328"/>
    <n v="184"/>
    <x v="1"/>
    <n v="159"/>
    <x v="418"/>
    <s v="US"/>
    <s v="USD"/>
    <x v="443"/>
    <x v="446"/>
    <x v="0"/>
    <x v="0"/>
    <x v="6"/>
    <x v="4"/>
    <x v="6"/>
  </r>
  <r>
    <n v="470"/>
    <x v="465"/>
    <x v="470"/>
    <n v="3600"/>
    <n v="10289"/>
    <n v="286"/>
    <x v="1"/>
    <n v="381"/>
    <x v="96"/>
    <s v="US"/>
    <s v="USD"/>
    <x v="315"/>
    <x v="447"/>
    <x v="0"/>
    <x v="0"/>
    <x v="8"/>
    <x v="2"/>
    <x v="8"/>
  </r>
  <r>
    <n v="471"/>
    <x v="197"/>
    <x v="471"/>
    <n v="3100"/>
    <n v="9889"/>
    <n v="319"/>
    <x v="1"/>
    <n v="194"/>
    <x v="380"/>
    <s v="GB"/>
    <s v="GBP"/>
    <x v="444"/>
    <x v="448"/>
    <x v="0"/>
    <x v="1"/>
    <x v="0"/>
    <x v="0"/>
    <x v="0"/>
  </r>
  <r>
    <n v="472"/>
    <x v="466"/>
    <x v="472"/>
    <n v="153800"/>
    <n v="60342"/>
    <n v="39"/>
    <x v="0"/>
    <n v="575"/>
    <x v="419"/>
    <s v="US"/>
    <s v="USD"/>
    <x v="445"/>
    <x v="178"/>
    <x v="0"/>
    <x v="0"/>
    <x v="1"/>
    <x v="1"/>
    <x v="1"/>
  </r>
  <r>
    <n v="473"/>
    <x v="467"/>
    <x v="473"/>
    <n v="5000"/>
    <n v="8907"/>
    <n v="178"/>
    <x v="1"/>
    <n v="106"/>
    <x v="420"/>
    <s v="US"/>
    <s v="USD"/>
    <x v="446"/>
    <x v="449"/>
    <x v="0"/>
    <x v="0"/>
    <x v="5"/>
    <x v="1"/>
    <x v="5"/>
  </r>
  <r>
    <n v="474"/>
    <x v="468"/>
    <x v="474"/>
    <n v="4000"/>
    <n v="14606"/>
    <n v="365"/>
    <x v="1"/>
    <n v="142"/>
    <x v="421"/>
    <s v="US"/>
    <s v="USD"/>
    <x v="447"/>
    <x v="450"/>
    <x v="0"/>
    <x v="0"/>
    <x v="19"/>
    <x v="4"/>
    <x v="19"/>
  </r>
  <r>
    <n v="475"/>
    <x v="469"/>
    <x v="475"/>
    <n v="7400"/>
    <n v="8432"/>
    <n v="114"/>
    <x v="1"/>
    <n v="211"/>
    <x v="422"/>
    <s v="US"/>
    <s v="USD"/>
    <x v="448"/>
    <x v="451"/>
    <x v="0"/>
    <x v="1"/>
    <x v="18"/>
    <x v="5"/>
    <x v="18"/>
  </r>
  <r>
    <n v="476"/>
    <x v="470"/>
    <x v="476"/>
    <n v="191500"/>
    <n v="57122"/>
    <n v="30"/>
    <x v="0"/>
    <n v="1120"/>
    <x v="200"/>
    <s v="US"/>
    <s v="USD"/>
    <x v="342"/>
    <x v="452"/>
    <x v="0"/>
    <x v="0"/>
    <x v="13"/>
    <x v="5"/>
    <x v="13"/>
  </r>
  <r>
    <n v="477"/>
    <x v="471"/>
    <x v="477"/>
    <n v="8500"/>
    <n v="4613"/>
    <n v="54"/>
    <x v="0"/>
    <n v="113"/>
    <x v="423"/>
    <s v="US"/>
    <s v="USD"/>
    <x v="449"/>
    <x v="453"/>
    <x v="0"/>
    <x v="0"/>
    <x v="22"/>
    <x v="4"/>
    <x v="22"/>
  </r>
  <r>
    <n v="478"/>
    <x v="472"/>
    <x v="478"/>
    <n v="68800"/>
    <n v="162603"/>
    <n v="236"/>
    <x v="1"/>
    <n v="2756"/>
    <x v="170"/>
    <s v="US"/>
    <s v="USD"/>
    <x v="450"/>
    <x v="454"/>
    <x v="0"/>
    <x v="0"/>
    <x v="8"/>
    <x v="2"/>
    <x v="8"/>
  </r>
  <r>
    <n v="479"/>
    <x v="473"/>
    <x v="479"/>
    <n v="2400"/>
    <n v="12310"/>
    <n v="513"/>
    <x v="1"/>
    <n v="173"/>
    <x v="424"/>
    <s v="GB"/>
    <s v="GBP"/>
    <x v="451"/>
    <x v="455"/>
    <x v="0"/>
    <x v="0"/>
    <x v="0"/>
    <x v="0"/>
    <x v="0"/>
  </r>
  <r>
    <n v="480"/>
    <x v="474"/>
    <x v="480"/>
    <n v="8600"/>
    <n v="8656"/>
    <n v="101"/>
    <x v="1"/>
    <n v="87"/>
    <x v="425"/>
    <s v="US"/>
    <s v="USD"/>
    <x v="452"/>
    <x v="456"/>
    <x v="0"/>
    <x v="1"/>
    <x v="14"/>
    <x v="7"/>
    <x v="14"/>
  </r>
  <r>
    <n v="481"/>
    <x v="475"/>
    <x v="481"/>
    <n v="196600"/>
    <n v="159931"/>
    <n v="81"/>
    <x v="0"/>
    <n v="1538"/>
    <x v="426"/>
    <s v="US"/>
    <s v="USD"/>
    <x v="453"/>
    <x v="457"/>
    <x v="0"/>
    <x v="1"/>
    <x v="3"/>
    <x v="3"/>
    <x v="3"/>
  </r>
  <r>
    <n v="482"/>
    <x v="476"/>
    <x v="482"/>
    <n v="4200"/>
    <n v="689"/>
    <n v="16"/>
    <x v="0"/>
    <n v="9"/>
    <x v="427"/>
    <s v="US"/>
    <s v="USD"/>
    <x v="454"/>
    <x v="458"/>
    <x v="0"/>
    <x v="1"/>
    <x v="13"/>
    <x v="5"/>
    <x v="13"/>
  </r>
  <r>
    <n v="483"/>
    <x v="477"/>
    <x v="483"/>
    <n v="91400"/>
    <n v="48236"/>
    <n v="53"/>
    <x v="0"/>
    <n v="554"/>
    <x v="428"/>
    <s v="US"/>
    <s v="USD"/>
    <x v="455"/>
    <x v="459"/>
    <x v="0"/>
    <x v="0"/>
    <x v="3"/>
    <x v="3"/>
    <x v="3"/>
  </r>
  <r>
    <n v="484"/>
    <x v="478"/>
    <x v="484"/>
    <n v="29600"/>
    <n v="77021"/>
    <n v="260"/>
    <x v="1"/>
    <n v="1572"/>
    <x v="291"/>
    <s v="GB"/>
    <s v="GBP"/>
    <x v="456"/>
    <x v="460"/>
    <x v="0"/>
    <x v="1"/>
    <x v="0"/>
    <x v="0"/>
    <x v="0"/>
  </r>
  <r>
    <n v="485"/>
    <x v="479"/>
    <x v="485"/>
    <n v="90600"/>
    <n v="27844"/>
    <n v="31"/>
    <x v="0"/>
    <n v="648"/>
    <x v="429"/>
    <s v="GB"/>
    <s v="GBP"/>
    <x v="457"/>
    <x v="461"/>
    <x v="0"/>
    <x v="0"/>
    <x v="3"/>
    <x v="3"/>
    <x v="3"/>
  </r>
  <r>
    <n v="486"/>
    <x v="480"/>
    <x v="486"/>
    <n v="5200"/>
    <n v="702"/>
    <n v="14"/>
    <x v="0"/>
    <n v="21"/>
    <x v="430"/>
    <s v="GB"/>
    <s v="GBP"/>
    <x v="458"/>
    <x v="462"/>
    <x v="0"/>
    <x v="1"/>
    <x v="18"/>
    <x v="5"/>
    <x v="18"/>
  </r>
  <r>
    <n v="487"/>
    <x v="481"/>
    <x v="487"/>
    <n v="110300"/>
    <n v="197024"/>
    <n v="179"/>
    <x v="1"/>
    <n v="2346"/>
    <x v="431"/>
    <s v="US"/>
    <s v="USD"/>
    <x v="459"/>
    <x v="463"/>
    <x v="0"/>
    <x v="0"/>
    <x v="3"/>
    <x v="3"/>
    <x v="3"/>
  </r>
  <r>
    <n v="488"/>
    <x v="482"/>
    <x v="488"/>
    <n v="5300"/>
    <n v="11663"/>
    <n v="220"/>
    <x v="1"/>
    <n v="115"/>
    <x v="432"/>
    <s v="US"/>
    <s v="USD"/>
    <x v="460"/>
    <x v="464"/>
    <x v="0"/>
    <x v="0"/>
    <x v="3"/>
    <x v="3"/>
    <x v="3"/>
  </r>
  <r>
    <n v="489"/>
    <x v="483"/>
    <x v="489"/>
    <n v="9200"/>
    <n v="9339"/>
    <n v="102"/>
    <x v="1"/>
    <n v="85"/>
    <x v="433"/>
    <s v="IT"/>
    <s v="EUR"/>
    <x v="461"/>
    <x v="465"/>
    <x v="0"/>
    <x v="0"/>
    <x v="8"/>
    <x v="2"/>
    <x v="8"/>
  </r>
  <r>
    <n v="490"/>
    <x v="484"/>
    <x v="490"/>
    <n v="2400"/>
    <n v="4596"/>
    <n v="192"/>
    <x v="1"/>
    <n v="144"/>
    <x v="434"/>
    <s v="US"/>
    <s v="USD"/>
    <x v="462"/>
    <x v="466"/>
    <x v="0"/>
    <x v="0"/>
    <x v="23"/>
    <x v="8"/>
    <x v="23"/>
  </r>
  <r>
    <n v="491"/>
    <x v="485"/>
    <x v="491"/>
    <n v="56800"/>
    <n v="173437"/>
    <n v="305"/>
    <x v="1"/>
    <n v="2443"/>
    <x v="435"/>
    <s v="US"/>
    <s v="USD"/>
    <x v="463"/>
    <x v="467"/>
    <x v="0"/>
    <x v="1"/>
    <x v="0"/>
    <x v="0"/>
    <x v="0"/>
  </r>
  <r>
    <n v="492"/>
    <x v="486"/>
    <x v="492"/>
    <n v="191000"/>
    <n v="45831"/>
    <n v="24"/>
    <x v="3"/>
    <n v="595"/>
    <x v="436"/>
    <s v="US"/>
    <s v="USD"/>
    <x v="464"/>
    <x v="468"/>
    <x v="1"/>
    <x v="1"/>
    <x v="12"/>
    <x v="4"/>
    <x v="12"/>
  </r>
  <r>
    <n v="493"/>
    <x v="487"/>
    <x v="493"/>
    <n v="900"/>
    <n v="6514"/>
    <n v="724"/>
    <x v="1"/>
    <n v="64"/>
    <x v="437"/>
    <s v="US"/>
    <s v="USD"/>
    <x v="465"/>
    <x v="469"/>
    <x v="0"/>
    <x v="0"/>
    <x v="14"/>
    <x v="7"/>
    <x v="14"/>
  </r>
  <r>
    <n v="494"/>
    <x v="488"/>
    <x v="494"/>
    <n v="2500"/>
    <n v="13684"/>
    <n v="547"/>
    <x v="1"/>
    <n v="268"/>
    <x v="438"/>
    <s v="US"/>
    <s v="USD"/>
    <x v="466"/>
    <x v="470"/>
    <x v="0"/>
    <x v="0"/>
    <x v="8"/>
    <x v="2"/>
    <x v="8"/>
  </r>
  <r>
    <n v="495"/>
    <x v="489"/>
    <x v="495"/>
    <n v="3200"/>
    <n v="13264"/>
    <n v="415"/>
    <x v="1"/>
    <n v="195"/>
    <x v="439"/>
    <s v="DK"/>
    <s v="DKK"/>
    <x v="467"/>
    <x v="471"/>
    <x v="0"/>
    <x v="0"/>
    <x v="3"/>
    <x v="3"/>
    <x v="3"/>
  </r>
  <r>
    <n v="496"/>
    <x v="490"/>
    <x v="496"/>
    <n v="183800"/>
    <n v="1667"/>
    <n v="1"/>
    <x v="0"/>
    <n v="54"/>
    <x v="440"/>
    <s v="US"/>
    <s v="USD"/>
    <x v="468"/>
    <x v="472"/>
    <x v="0"/>
    <x v="0"/>
    <x v="10"/>
    <x v="4"/>
    <x v="10"/>
  </r>
  <r>
    <n v="497"/>
    <x v="491"/>
    <x v="497"/>
    <n v="9800"/>
    <n v="3349"/>
    <n v="34"/>
    <x v="0"/>
    <n v="120"/>
    <x v="441"/>
    <s v="US"/>
    <s v="USD"/>
    <x v="469"/>
    <x v="473"/>
    <x v="0"/>
    <x v="1"/>
    <x v="8"/>
    <x v="2"/>
    <x v="8"/>
  </r>
  <r>
    <n v="498"/>
    <x v="492"/>
    <x v="498"/>
    <n v="193400"/>
    <n v="46317"/>
    <n v="24"/>
    <x v="0"/>
    <n v="579"/>
    <x v="442"/>
    <s v="DK"/>
    <s v="DKK"/>
    <x v="470"/>
    <x v="474"/>
    <x v="0"/>
    <x v="0"/>
    <x v="2"/>
    <x v="2"/>
    <x v="2"/>
  </r>
  <r>
    <n v="499"/>
    <x v="493"/>
    <x v="499"/>
    <n v="163800"/>
    <n v="78743"/>
    <n v="48"/>
    <x v="0"/>
    <n v="2072"/>
    <x v="32"/>
    <s v="US"/>
    <s v="USD"/>
    <x v="471"/>
    <x v="475"/>
    <x v="0"/>
    <x v="1"/>
    <x v="4"/>
    <x v="4"/>
    <x v="4"/>
  </r>
  <r>
    <n v="500"/>
    <x v="494"/>
    <x v="500"/>
    <n v="100"/>
    <n v="0"/>
    <n v="0"/>
    <x v="0"/>
    <n v="0"/>
    <x v="443"/>
    <s v="US"/>
    <s v="USD"/>
    <x v="472"/>
    <x v="380"/>
    <x v="0"/>
    <x v="1"/>
    <x v="3"/>
    <x v="3"/>
    <x v="3"/>
  </r>
  <r>
    <n v="501"/>
    <x v="495"/>
    <x v="501"/>
    <n v="153600"/>
    <n v="107743"/>
    <n v="70"/>
    <x v="0"/>
    <n v="1796"/>
    <x v="444"/>
    <s v="US"/>
    <s v="USD"/>
    <x v="473"/>
    <x v="353"/>
    <x v="0"/>
    <x v="0"/>
    <x v="4"/>
    <x v="4"/>
    <x v="4"/>
  </r>
  <r>
    <n v="502"/>
    <x v="212"/>
    <x v="502"/>
    <n v="1300"/>
    <n v="6889"/>
    <n v="530"/>
    <x v="1"/>
    <n v="186"/>
    <x v="445"/>
    <s v="AU"/>
    <s v="AUD"/>
    <x v="474"/>
    <x v="476"/>
    <x v="0"/>
    <x v="1"/>
    <x v="11"/>
    <x v="6"/>
    <x v="11"/>
  </r>
  <r>
    <n v="503"/>
    <x v="496"/>
    <x v="503"/>
    <n v="25500"/>
    <n v="45983"/>
    <n v="180"/>
    <x v="1"/>
    <n v="460"/>
    <x v="446"/>
    <s v="US"/>
    <s v="USD"/>
    <x v="72"/>
    <x v="477"/>
    <x v="0"/>
    <x v="0"/>
    <x v="6"/>
    <x v="4"/>
    <x v="6"/>
  </r>
  <r>
    <n v="504"/>
    <x v="497"/>
    <x v="504"/>
    <n v="7500"/>
    <n v="6924"/>
    <n v="92"/>
    <x v="0"/>
    <n v="62"/>
    <x v="447"/>
    <s v="IT"/>
    <s v="EUR"/>
    <x v="443"/>
    <x v="478"/>
    <x v="0"/>
    <x v="0"/>
    <x v="1"/>
    <x v="1"/>
    <x v="1"/>
  </r>
  <r>
    <n v="505"/>
    <x v="498"/>
    <x v="505"/>
    <n v="89900"/>
    <n v="12497"/>
    <n v="14"/>
    <x v="0"/>
    <n v="347"/>
    <x v="448"/>
    <s v="US"/>
    <s v="USD"/>
    <x v="475"/>
    <x v="479"/>
    <x v="0"/>
    <x v="1"/>
    <x v="15"/>
    <x v="5"/>
    <x v="15"/>
  </r>
  <r>
    <n v="506"/>
    <x v="499"/>
    <x v="506"/>
    <n v="18000"/>
    <n v="166874"/>
    <n v="927"/>
    <x v="1"/>
    <n v="2528"/>
    <x v="320"/>
    <s v="US"/>
    <s v="USD"/>
    <x v="81"/>
    <x v="480"/>
    <x v="0"/>
    <x v="1"/>
    <x v="3"/>
    <x v="3"/>
    <x v="3"/>
  </r>
  <r>
    <n v="507"/>
    <x v="500"/>
    <x v="507"/>
    <n v="2100"/>
    <n v="837"/>
    <n v="40"/>
    <x v="0"/>
    <n v="19"/>
    <x v="449"/>
    <s v="US"/>
    <s v="USD"/>
    <x v="476"/>
    <x v="481"/>
    <x v="0"/>
    <x v="1"/>
    <x v="2"/>
    <x v="2"/>
    <x v="2"/>
  </r>
  <r>
    <n v="508"/>
    <x v="501"/>
    <x v="508"/>
    <n v="172700"/>
    <n v="193820"/>
    <n v="112"/>
    <x v="1"/>
    <n v="3657"/>
    <x v="395"/>
    <s v="US"/>
    <s v="USD"/>
    <x v="192"/>
    <x v="482"/>
    <x v="0"/>
    <x v="0"/>
    <x v="3"/>
    <x v="3"/>
    <x v="3"/>
  </r>
  <r>
    <n v="509"/>
    <x v="173"/>
    <x v="509"/>
    <n v="168500"/>
    <n v="119510"/>
    <n v="71"/>
    <x v="0"/>
    <n v="1258"/>
    <x v="450"/>
    <s v="US"/>
    <s v="USD"/>
    <x v="477"/>
    <x v="483"/>
    <x v="0"/>
    <x v="0"/>
    <x v="3"/>
    <x v="3"/>
    <x v="3"/>
  </r>
  <r>
    <n v="510"/>
    <x v="502"/>
    <x v="510"/>
    <n v="7800"/>
    <n v="9289"/>
    <n v="119"/>
    <x v="1"/>
    <n v="131"/>
    <x v="451"/>
    <s v="AU"/>
    <s v="AUD"/>
    <x v="478"/>
    <x v="484"/>
    <x v="0"/>
    <x v="0"/>
    <x v="6"/>
    <x v="4"/>
    <x v="6"/>
  </r>
  <r>
    <n v="511"/>
    <x v="503"/>
    <x v="511"/>
    <n v="147800"/>
    <n v="35498"/>
    <n v="24"/>
    <x v="0"/>
    <n v="362"/>
    <x v="452"/>
    <s v="US"/>
    <s v="USD"/>
    <x v="479"/>
    <x v="265"/>
    <x v="0"/>
    <x v="0"/>
    <x v="3"/>
    <x v="3"/>
    <x v="3"/>
  </r>
  <r>
    <n v="512"/>
    <x v="504"/>
    <x v="512"/>
    <n v="9100"/>
    <n v="12678"/>
    <n v="139"/>
    <x v="1"/>
    <n v="239"/>
    <x v="453"/>
    <s v="US"/>
    <s v="USD"/>
    <x v="480"/>
    <x v="485"/>
    <x v="0"/>
    <x v="1"/>
    <x v="11"/>
    <x v="6"/>
    <x v="11"/>
  </r>
  <r>
    <n v="513"/>
    <x v="505"/>
    <x v="513"/>
    <n v="8300"/>
    <n v="3260"/>
    <n v="39"/>
    <x v="3"/>
    <n v="35"/>
    <x v="454"/>
    <s v="US"/>
    <s v="USD"/>
    <x v="180"/>
    <x v="486"/>
    <x v="0"/>
    <x v="0"/>
    <x v="19"/>
    <x v="4"/>
    <x v="19"/>
  </r>
  <r>
    <n v="514"/>
    <x v="506"/>
    <x v="514"/>
    <n v="138700"/>
    <n v="31123"/>
    <n v="22"/>
    <x v="3"/>
    <n v="528"/>
    <x v="455"/>
    <s v="CH"/>
    <s v="CHF"/>
    <x v="481"/>
    <x v="412"/>
    <x v="0"/>
    <x v="1"/>
    <x v="1"/>
    <x v="1"/>
    <x v="1"/>
  </r>
  <r>
    <n v="515"/>
    <x v="507"/>
    <x v="515"/>
    <n v="8600"/>
    <n v="4797"/>
    <n v="56"/>
    <x v="0"/>
    <n v="133"/>
    <x v="456"/>
    <s v="CA"/>
    <s v="CAD"/>
    <x v="482"/>
    <x v="487"/>
    <x v="0"/>
    <x v="1"/>
    <x v="3"/>
    <x v="3"/>
    <x v="3"/>
  </r>
  <r>
    <n v="516"/>
    <x v="508"/>
    <x v="516"/>
    <n v="125400"/>
    <n v="53324"/>
    <n v="43"/>
    <x v="0"/>
    <n v="846"/>
    <x v="457"/>
    <s v="US"/>
    <s v="USD"/>
    <x v="194"/>
    <x v="488"/>
    <x v="0"/>
    <x v="0"/>
    <x v="9"/>
    <x v="5"/>
    <x v="9"/>
  </r>
  <r>
    <n v="517"/>
    <x v="509"/>
    <x v="517"/>
    <n v="5900"/>
    <n v="6608"/>
    <n v="112"/>
    <x v="1"/>
    <n v="78"/>
    <x v="458"/>
    <s v="US"/>
    <s v="USD"/>
    <x v="483"/>
    <x v="489"/>
    <x v="0"/>
    <x v="0"/>
    <x v="0"/>
    <x v="0"/>
    <x v="0"/>
  </r>
  <r>
    <n v="518"/>
    <x v="510"/>
    <x v="518"/>
    <n v="8800"/>
    <n v="622"/>
    <n v="7"/>
    <x v="0"/>
    <n v="10"/>
    <x v="459"/>
    <s v="US"/>
    <s v="USD"/>
    <x v="484"/>
    <x v="442"/>
    <x v="0"/>
    <x v="1"/>
    <x v="10"/>
    <x v="4"/>
    <x v="10"/>
  </r>
  <r>
    <n v="519"/>
    <x v="511"/>
    <x v="519"/>
    <n v="177700"/>
    <n v="180802"/>
    <n v="102"/>
    <x v="1"/>
    <n v="1773"/>
    <x v="230"/>
    <s v="US"/>
    <s v="USD"/>
    <x v="355"/>
    <x v="437"/>
    <x v="0"/>
    <x v="1"/>
    <x v="1"/>
    <x v="1"/>
    <x v="1"/>
  </r>
  <r>
    <n v="520"/>
    <x v="512"/>
    <x v="520"/>
    <n v="800"/>
    <n v="3406"/>
    <n v="426"/>
    <x v="1"/>
    <n v="32"/>
    <x v="460"/>
    <s v="US"/>
    <s v="USD"/>
    <x v="485"/>
    <x v="490"/>
    <x v="0"/>
    <x v="0"/>
    <x v="3"/>
    <x v="3"/>
    <x v="3"/>
  </r>
  <r>
    <n v="521"/>
    <x v="513"/>
    <x v="47"/>
    <n v="7600"/>
    <n v="11061"/>
    <n v="146"/>
    <x v="1"/>
    <n v="369"/>
    <x v="461"/>
    <s v="US"/>
    <s v="USD"/>
    <x v="486"/>
    <x v="491"/>
    <x v="0"/>
    <x v="1"/>
    <x v="6"/>
    <x v="4"/>
    <x v="6"/>
  </r>
  <r>
    <n v="522"/>
    <x v="514"/>
    <x v="521"/>
    <n v="50500"/>
    <n v="16389"/>
    <n v="32"/>
    <x v="0"/>
    <n v="191"/>
    <x v="462"/>
    <s v="US"/>
    <s v="USD"/>
    <x v="487"/>
    <x v="163"/>
    <x v="0"/>
    <x v="0"/>
    <x v="12"/>
    <x v="4"/>
    <x v="12"/>
  </r>
  <r>
    <n v="523"/>
    <x v="515"/>
    <x v="522"/>
    <n v="900"/>
    <n v="6303"/>
    <n v="700"/>
    <x v="1"/>
    <n v="89"/>
    <x v="463"/>
    <s v="US"/>
    <s v="USD"/>
    <x v="488"/>
    <x v="492"/>
    <x v="0"/>
    <x v="0"/>
    <x v="12"/>
    <x v="4"/>
    <x v="12"/>
  </r>
  <r>
    <n v="524"/>
    <x v="516"/>
    <x v="523"/>
    <n v="96700"/>
    <n v="81136"/>
    <n v="84"/>
    <x v="0"/>
    <n v="1979"/>
    <x v="354"/>
    <s v="US"/>
    <s v="USD"/>
    <x v="489"/>
    <x v="493"/>
    <x v="0"/>
    <x v="0"/>
    <x v="3"/>
    <x v="3"/>
    <x v="3"/>
  </r>
  <r>
    <n v="525"/>
    <x v="517"/>
    <x v="524"/>
    <n v="2100"/>
    <n v="1768"/>
    <n v="84"/>
    <x v="0"/>
    <n v="63"/>
    <x v="464"/>
    <s v="US"/>
    <s v="USD"/>
    <x v="490"/>
    <x v="494"/>
    <x v="0"/>
    <x v="0"/>
    <x v="8"/>
    <x v="2"/>
    <x v="8"/>
  </r>
  <r>
    <n v="526"/>
    <x v="518"/>
    <x v="525"/>
    <n v="8300"/>
    <n v="12944"/>
    <n v="156"/>
    <x v="1"/>
    <n v="147"/>
    <x v="465"/>
    <s v="US"/>
    <s v="USD"/>
    <x v="312"/>
    <x v="495"/>
    <x v="0"/>
    <x v="1"/>
    <x v="3"/>
    <x v="3"/>
    <x v="3"/>
  </r>
  <r>
    <n v="527"/>
    <x v="519"/>
    <x v="526"/>
    <n v="189200"/>
    <n v="188480"/>
    <n v="100"/>
    <x v="0"/>
    <n v="6080"/>
    <x v="8"/>
    <s v="CA"/>
    <s v="CAD"/>
    <x v="491"/>
    <x v="496"/>
    <x v="0"/>
    <x v="0"/>
    <x v="10"/>
    <x v="4"/>
    <x v="10"/>
  </r>
  <r>
    <n v="528"/>
    <x v="520"/>
    <x v="527"/>
    <n v="9000"/>
    <n v="7227"/>
    <n v="80"/>
    <x v="0"/>
    <n v="80"/>
    <x v="466"/>
    <s v="GB"/>
    <s v="GBP"/>
    <x v="492"/>
    <x v="497"/>
    <x v="0"/>
    <x v="0"/>
    <x v="7"/>
    <x v="1"/>
    <x v="7"/>
  </r>
  <r>
    <n v="529"/>
    <x v="521"/>
    <x v="528"/>
    <n v="5100"/>
    <n v="574"/>
    <n v="11"/>
    <x v="0"/>
    <n v="9"/>
    <x v="467"/>
    <s v="US"/>
    <s v="USD"/>
    <x v="493"/>
    <x v="180"/>
    <x v="0"/>
    <x v="0"/>
    <x v="11"/>
    <x v="6"/>
    <x v="11"/>
  </r>
  <r>
    <n v="530"/>
    <x v="522"/>
    <x v="529"/>
    <n v="105000"/>
    <n v="96328"/>
    <n v="92"/>
    <x v="0"/>
    <n v="1784"/>
    <x v="303"/>
    <s v="US"/>
    <s v="USD"/>
    <x v="494"/>
    <x v="498"/>
    <x v="0"/>
    <x v="1"/>
    <x v="13"/>
    <x v="5"/>
    <x v="13"/>
  </r>
  <r>
    <n v="531"/>
    <x v="523"/>
    <x v="530"/>
    <n v="186700"/>
    <n v="178338"/>
    <n v="96"/>
    <x v="2"/>
    <n v="3640"/>
    <x v="468"/>
    <s v="CH"/>
    <s v="CHF"/>
    <x v="495"/>
    <x v="499"/>
    <x v="0"/>
    <x v="0"/>
    <x v="11"/>
    <x v="6"/>
    <x v="11"/>
  </r>
  <r>
    <n v="532"/>
    <x v="524"/>
    <x v="531"/>
    <n v="1600"/>
    <n v="8046"/>
    <n v="503"/>
    <x v="1"/>
    <n v="126"/>
    <x v="469"/>
    <s v="CA"/>
    <s v="CAD"/>
    <x v="496"/>
    <x v="500"/>
    <x v="0"/>
    <x v="0"/>
    <x v="3"/>
    <x v="3"/>
    <x v="3"/>
  </r>
  <r>
    <n v="533"/>
    <x v="525"/>
    <x v="532"/>
    <n v="115600"/>
    <n v="184086"/>
    <n v="159"/>
    <x v="1"/>
    <n v="2218"/>
    <x v="470"/>
    <s v="GB"/>
    <s v="GBP"/>
    <x v="497"/>
    <x v="50"/>
    <x v="0"/>
    <x v="0"/>
    <x v="7"/>
    <x v="1"/>
    <x v="7"/>
  </r>
  <r>
    <n v="534"/>
    <x v="526"/>
    <x v="533"/>
    <n v="89100"/>
    <n v="13385"/>
    <n v="15"/>
    <x v="0"/>
    <n v="243"/>
    <x v="160"/>
    <s v="US"/>
    <s v="USD"/>
    <x v="498"/>
    <x v="501"/>
    <x v="0"/>
    <x v="1"/>
    <x v="6"/>
    <x v="4"/>
    <x v="6"/>
  </r>
  <r>
    <n v="535"/>
    <x v="527"/>
    <x v="534"/>
    <n v="2600"/>
    <n v="12533"/>
    <n v="482"/>
    <x v="1"/>
    <n v="202"/>
    <x v="471"/>
    <s v="IT"/>
    <s v="EUR"/>
    <x v="499"/>
    <x v="502"/>
    <x v="0"/>
    <x v="1"/>
    <x v="3"/>
    <x v="3"/>
    <x v="3"/>
  </r>
  <r>
    <n v="536"/>
    <x v="528"/>
    <x v="535"/>
    <n v="9800"/>
    <n v="14697"/>
    <n v="150"/>
    <x v="1"/>
    <n v="140"/>
    <x v="472"/>
    <s v="IT"/>
    <s v="EUR"/>
    <x v="500"/>
    <x v="52"/>
    <x v="0"/>
    <x v="0"/>
    <x v="13"/>
    <x v="5"/>
    <x v="13"/>
  </r>
  <r>
    <n v="537"/>
    <x v="529"/>
    <x v="536"/>
    <n v="84400"/>
    <n v="98935"/>
    <n v="117"/>
    <x v="1"/>
    <n v="1052"/>
    <x v="473"/>
    <s v="DK"/>
    <s v="DKK"/>
    <x v="501"/>
    <x v="503"/>
    <x v="1"/>
    <x v="1"/>
    <x v="4"/>
    <x v="4"/>
    <x v="4"/>
  </r>
  <r>
    <n v="538"/>
    <x v="530"/>
    <x v="537"/>
    <n v="151300"/>
    <n v="57034"/>
    <n v="38"/>
    <x v="0"/>
    <n v="1296"/>
    <x v="159"/>
    <s v="US"/>
    <s v="USD"/>
    <x v="502"/>
    <x v="504"/>
    <x v="0"/>
    <x v="0"/>
    <x v="20"/>
    <x v="6"/>
    <x v="20"/>
  </r>
  <r>
    <n v="539"/>
    <x v="531"/>
    <x v="538"/>
    <n v="9800"/>
    <n v="7120"/>
    <n v="73"/>
    <x v="0"/>
    <n v="77"/>
    <x v="474"/>
    <s v="US"/>
    <s v="USD"/>
    <x v="503"/>
    <x v="505"/>
    <x v="0"/>
    <x v="1"/>
    <x v="0"/>
    <x v="0"/>
    <x v="0"/>
  </r>
  <r>
    <n v="540"/>
    <x v="532"/>
    <x v="539"/>
    <n v="5300"/>
    <n v="14097"/>
    <n v="266"/>
    <x v="1"/>
    <n v="247"/>
    <x v="475"/>
    <s v="US"/>
    <s v="USD"/>
    <x v="504"/>
    <x v="506"/>
    <x v="0"/>
    <x v="0"/>
    <x v="14"/>
    <x v="7"/>
    <x v="14"/>
  </r>
  <r>
    <n v="541"/>
    <x v="533"/>
    <x v="540"/>
    <n v="178000"/>
    <n v="43086"/>
    <n v="24"/>
    <x v="0"/>
    <n v="395"/>
    <x v="187"/>
    <s v="IT"/>
    <s v="EUR"/>
    <x v="505"/>
    <x v="507"/>
    <x v="0"/>
    <x v="0"/>
    <x v="20"/>
    <x v="6"/>
    <x v="20"/>
  </r>
  <r>
    <n v="542"/>
    <x v="534"/>
    <x v="541"/>
    <n v="77000"/>
    <n v="1930"/>
    <n v="3"/>
    <x v="0"/>
    <n v="49"/>
    <x v="476"/>
    <s v="GB"/>
    <s v="GBP"/>
    <x v="506"/>
    <x v="508"/>
    <x v="0"/>
    <x v="0"/>
    <x v="7"/>
    <x v="1"/>
    <x v="7"/>
  </r>
  <r>
    <n v="543"/>
    <x v="535"/>
    <x v="542"/>
    <n v="84900"/>
    <n v="13864"/>
    <n v="16"/>
    <x v="0"/>
    <n v="180"/>
    <x v="477"/>
    <s v="US"/>
    <s v="USD"/>
    <x v="507"/>
    <x v="509"/>
    <x v="0"/>
    <x v="0"/>
    <x v="11"/>
    <x v="6"/>
    <x v="11"/>
  </r>
  <r>
    <n v="544"/>
    <x v="536"/>
    <x v="543"/>
    <n v="2800"/>
    <n v="7742"/>
    <n v="277"/>
    <x v="1"/>
    <n v="84"/>
    <x v="478"/>
    <s v="US"/>
    <s v="USD"/>
    <x v="508"/>
    <x v="510"/>
    <x v="0"/>
    <x v="0"/>
    <x v="1"/>
    <x v="1"/>
    <x v="1"/>
  </r>
  <r>
    <n v="545"/>
    <x v="537"/>
    <x v="544"/>
    <n v="184800"/>
    <n v="164109"/>
    <n v="89"/>
    <x v="0"/>
    <n v="2690"/>
    <x v="479"/>
    <s v="US"/>
    <s v="USD"/>
    <x v="509"/>
    <x v="511"/>
    <x v="0"/>
    <x v="0"/>
    <x v="3"/>
    <x v="3"/>
    <x v="3"/>
  </r>
  <r>
    <n v="546"/>
    <x v="538"/>
    <x v="545"/>
    <n v="4200"/>
    <n v="6870"/>
    <n v="164"/>
    <x v="1"/>
    <n v="88"/>
    <x v="480"/>
    <s v="US"/>
    <s v="USD"/>
    <x v="510"/>
    <x v="512"/>
    <x v="0"/>
    <x v="1"/>
    <x v="3"/>
    <x v="3"/>
    <x v="3"/>
  </r>
  <r>
    <n v="547"/>
    <x v="539"/>
    <x v="546"/>
    <n v="1300"/>
    <n v="12597"/>
    <n v="969"/>
    <x v="1"/>
    <n v="156"/>
    <x v="481"/>
    <s v="US"/>
    <s v="USD"/>
    <x v="511"/>
    <x v="513"/>
    <x v="0"/>
    <x v="0"/>
    <x v="6"/>
    <x v="4"/>
    <x v="6"/>
  </r>
  <r>
    <n v="548"/>
    <x v="540"/>
    <x v="547"/>
    <n v="66100"/>
    <n v="179074"/>
    <n v="271"/>
    <x v="1"/>
    <n v="2985"/>
    <x v="444"/>
    <s v="US"/>
    <s v="USD"/>
    <x v="512"/>
    <x v="514"/>
    <x v="0"/>
    <x v="0"/>
    <x v="3"/>
    <x v="3"/>
    <x v="3"/>
  </r>
  <r>
    <n v="549"/>
    <x v="541"/>
    <x v="548"/>
    <n v="29500"/>
    <n v="83843"/>
    <n v="284"/>
    <x v="1"/>
    <n v="762"/>
    <x v="118"/>
    <s v="US"/>
    <s v="USD"/>
    <x v="513"/>
    <x v="515"/>
    <x v="0"/>
    <x v="0"/>
    <x v="8"/>
    <x v="2"/>
    <x v="8"/>
  </r>
  <r>
    <n v="550"/>
    <x v="542"/>
    <x v="549"/>
    <n v="100"/>
    <n v="4"/>
    <n v="4"/>
    <x v="3"/>
    <n v="1"/>
    <x v="405"/>
    <s v="CH"/>
    <s v="CHF"/>
    <x v="514"/>
    <x v="516"/>
    <x v="0"/>
    <x v="0"/>
    <x v="7"/>
    <x v="1"/>
    <x v="7"/>
  </r>
  <r>
    <n v="551"/>
    <x v="543"/>
    <x v="550"/>
    <n v="180100"/>
    <n v="105598"/>
    <n v="59"/>
    <x v="0"/>
    <n v="2779"/>
    <x v="32"/>
    <s v="AU"/>
    <s v="AUD"/>
    <x v="515"/>
    <x v="517"/>
    <x v="0"/>
    <x v="1"/>
    <x v="2"/>
    <x v="2"/>
    <x v="2"/>
  </r>
  <r>
    <n v="552"/>
    <x v="544"/>
    <x v="551"/>
    <n v="9000"/>
    <n v="8866"/>
    <n v="99"/>
    <x v="0"/>
    <n v="92"/>
    <x v="482"/>
    <s v="US"/>
    <s v="USD"/>
    <x v="516"/>
    <x v="518"/>
    <x v="0"/>
    <x v="0"/>
    <x v="3"/>
    <x v="3"/>
    <x v="3"/>
  </r>
  <r>
    <n v="553"/>
    <x v="545"/>
    <x v="552"/>
    <n v="170600"/>
    <n v="75022"/>
    <n v="44"/>
    <x v="0"/>
    <n v="1028"/>
    <x v="483"/>
    <s v="US"/>
    <s v="USD"/>
    <x v="517"/>
    <x v="519"/>
    <x v="0"/>
    <x v="0"/>
    <x v="1"/>
    <x v="1"/>
    <x v="1"/>
  </r>
  <r>
    <n v="554"/>
    <x v="546"/>
    <x v="553"/>
    <n v="9500"/>
    <n v="14408"/>
    <n v="152"/>
    <x v="1"/>
    <n v="554"/>
    <x v="484"/>
    <s v="CA"/>
    <s v="CAD"/>
    <x v="518"/>
    <x v="520"/>
    <x v="0"/>
    <x v="0"/>
    <x v="7"/>
    <x v="1"/>
    <x v="7"/>
  </r>
  <r>
    <n v="555"/>
    <x v="547"/>
    <x v="554"/>
    <n v="6300"/>
    <n v="14089"/>
    <n v="224"/>
    <x v="1"/>
    <n v="135"/>
    <x v="485"/>
    <s v="DK"/>
    <s v="DKK"/>
    <x v="519"/>
    <x v="219"/>
    <x v="0"/>
    <x v="0"/>
    <x v="1"/>
    <x v="1"/>
    <x v="1"/>
  </r>
  <r>
    <n v="556"/>
    <x v="195"/>
    <x v="555"/>
    <n v="5200"/>
    <n v="12467"/>
    <n v="240"/>
    <x v="1"/>
    <n v="122"/>
    <x v="486"/>
    <s v="US"/>
    <s v="USD"/>
    <x v="520"/>
    <x v="521"/>
    <x v="0"/>
    <x v="1"/>
    <x v="18"/>
    <x v="5"/>
    <x v="18"/>
  </r>
  <r>
    <n v="557"/>
    <x v="548"/>
    <x v="556"/>
    <n v="6000"/>
    <n v="11960"/>
    <n v="199"/>
    <x v="1"/>
    <n v="221"/>
    <x v="487"/>
    <s v="US"/>
    <s v="USD"/>
    <x v="521"/>
    <x v="522"/>
    <x v="0"/>
    <x v="1"/>
    <x v="22"/>
    <x v="4"/>
    <x v="22"/>
  </r>
  <r>
    <n v="558"/>
    <x v="549"/>
    <x v="557"/>
    <n v="5800"/>
    <n v="7966"/>
    <n v="137"/>
    <x v="1"/>
    <n v="126"/>
    <x v="488"/>
    <s v="US"/>
    <s v="USD"/>
    <x v="522"/>
    <x v="523"/>
    <x v="0"/>
    <x v="0"/>
    <x v="3"/>
    <x v="3"/>
    <x v="3"/>
  </r>
  <r>
    <n v="559"/>
    <x v="550"/>
    <x v="558"/>
    <n v="105300"/>
    <n v="106321"/>
    <n v="101"/>
    <x v="1"/>
    <n v="1022"/>
    <x v="489"/>
    <s v="US"/>
    <s v="USD"/>
    <x v="523"/>
    <x v="524"/>
    <x v="0"/>
    <x v="0"/>
    <x v="3"/>
    <x v="3"/>
    <x v="3"/>
  </r>
  <r>
    <n v="560"/>
    <x v="551"/>
    <x v="559"/>
    <n v="20000"/>
    <n v="158832"/>
    <n v="794"/>
    <x v="1"/>
    <n v="3177"/>
    <x v="120"/>
    <s v="US"/>
    <s v="USD"/>
    <x v="524"/>
    <x v="348"/>
    <x v="0"/>
    <x v="0"/>
    <x v="10"/>
    <x v="4"/>
    <x v="10"/>
  </r>
  <r>
    <n v="561"/>
    <x v="552"/>
    <x v="560"/>
    <n v="3000"/>
    <n v="11091"/>
    <n v="370"/>
    <x v="1"/>
    <n v="198"/>
    <x v="490"/>
    <s v="CH"/>
    <s v="CHF"/>
    <x v="525"/>
    <x v="280"/>
    <x v="0"/>
    <x v="0"/>
    <x v="3"/>
    <x v="3"/>
    <x v="3"/>
  </r>
  <r>
    <n v="562"/>
    <x v="553"/>
    <x v="561"/>
    <n v="9900"/>
    <n v="1269"/>
    <n v="13"/>
    <x v="0"/>
    <n v="26"/>
    <x v="491"/>
    <s v="CH"/>
    <s v="CHF"/>
    <x v="188"/>
    <x v="525"/>
    <x v="0"/>
    <x v="0"/>
    <x v="1"/>
    <x v="1"/>
    <x v="1"/>
  </r>
  <r>
    <n v="563"/>
    <x v="554"/>
    <x v="562"/>
    <n v="3700"/>
    <n v="5107"/>
    <n v="138"/>
    <x v="1"/>
    <n v="85"/>
    <x v="492"/>
    <s v="AU"/>
    <s v="AUD"/>
    <x v="526"/>
    <x v="526"/>
    <x v="0"/>
    <x v="0"/>
    <x v="4"/>
    <x v="4"/>
    <x v="4"/>
  </r>
  <r>
    <n v="564"/>
    <x v="555"/>
    <x v="563"/>
    <n v="168700"/>
    <n v="141393"/>
    <n v="84"/>
    <x v="0"/>
    <n v="1790"/>
    <x v="493"/>
    <s v="US"/>
    <s v="USD"/>
    <x v="527"/>
    <x v="527"/>
    <x v="0"/>
    <x v="0"/>
    <x v="3"/>
    <x v="3"/>
    <x v="3"/>
  </r>
  <r>
    <n v="565"/>
    <x v="556"/>
    <x v="564"/>
    <n v="94900"/>
    <n v="194166"/>
    <n v="205"/>
    <x v="1"/>
    <n v="3596"/>
    <x v="494"/>
    <s v="US"/>
    <s v="USD"/>
    <x v="528"/>
    <x v="528"/>
    <x v="0"/>
    <x v="0"/>
    <x v="3"/>
    <x v="3"/>
    <x v="3"/>
  </r>
  <r>
    <n v="566"/>
    <x v="557"/>
    <x v="565"/>
    <n v="9300"/>
    <n v="4124"/>
    <n v="44"/>
    <x v="0"/>
    <n v="37"/>
    <x v="495"/>
    <s v="US"/>
    <s v="USD"/>
    <x v="522"/>
    <x v="529"/>
    <x v="0"/>
    <x v="1"/>
    <x v="5"/>
    <x v="1"/>
    <x v="5"/>
  </r>
  <r>
    <n v="567"/>
    <x v="558"/>
    <x v="566"/>
    <n v="6800"/>
    <n v="14865"/>
    <n v="219"/>
    <x v="1"/>
    <n v="244"/>
    <x v="496"/>
    <s v="US"/>
    <s v="USD"/>
    <x v="529"/>
    <x v="360"/>
    <x v="0"/>
    <x v="0"/>
    <x v="1"/>
    <x v="1"/>
    <x v="1"/>
  </r>
  <r>
    <n v="568"/>
    <x v="559"/>
    <x v="567"/>
    <n v="72400"/>
    <n v="134688"/>
    <n v="186"/>
    <x v="1"/>
    <n v="5180"/>
    <x v="119"/>
    <s v="US"/>
    <s v="USD"/>
    <x v="530"/>
    <x v="254"/>
    <x v="0"/>
    <x v="0"/>
    <x v="3"/>
    <x v="3"/>
    <x v="3"/>
  </r>
  <r>
    <n v="569"/>
    <x v="560"/>
    <x v="568"/>
    <n v="20100"/>
    <n v="47705"/>
    <n v="237"/>
    <x v="1"/>
    <n v="589"/>
    <x v="497"/>
    <s v="IT"/>
    <s v="EUR"/>
    <x v="531"/>
    <x v="530"/>
    <x v="0"/>
    <x v="0"/>
    <x v="10"/>
    <x v="4"/>
    <x v="10"/>
  </r>
  <r>
    <n v="570"/>
    <x v="561"/>
    <x v="569"/>
    <n v="31200"/>
    <n v="95364"/>
    <n v="306"/>
    <x v="1"/>
    <n v="2725"/>
    <x v="33"/>
    <s v="US"/>
    <s v="USD"/>
    <x v="515"/>
    <x v="531"/>
    <x v="0"/>
    <x v="1"/>
    <x v="1"/>
    <x v="1"/>
    <x v="1"/>
  </r>
  <r>
    <n v="571"/>
    <x v="562"/>
    <x v="570"/>
    <n v="3500"/>
    <n v="3295"/>
    <n v="94"/>
    <x v="0"/>
    <n v="35"/>
    <x v="498"/>
    <s v="IT"/>
    <s v="EUR"/>
    <x v="532"/>
    <x v="532"/>
    <x v="0"/>
    <x v="0"/>
    <x v="12"/>
    <x v="4"/>
    <x v="12"/>
  </r>
  <r>
    <n v="572"/>
    <x v="563"/>
    <x v="571"/>
    <n v="9000"/>
    <n v="4896"/>
    <n v="54"/>
    <x v="3"/>
    <n v="94"/>
    <x v="499"/>
    <s v="US"/>
    <s v="USD"/>
    <x v="533"/>
    <x v="533"/>
    <x v="0"/>
    <x v="1"/>
    <x v="1"/>
    <x v="1"/>
    <x v="1"/>
  </r>
  <r>
    <n v="573"/>
    <x v="564"/>
    <x v="572"/>
    <n v="6700"/>
    <n v="7496"/>
    <n v="112"/>
    <x v="1"/>
    <n v="300"/>
    <x v="500"/>
    <s v="US"/>
    <s v="USD"/>
    <x v="409"/>
    <x v="534"/>
    <x v="0"/>
    <x v="0"/>
    <x v="23"/>
    <x v="8"/>
    <x v="23"/>
  </r>
  <r>
    <n v="574"/>
    <x v="565"/>
    <x v="573"/>
    <n v="2700"/>
    <n v="9967"/>
    <n v="369"/>
    <x v="1"/>
    <n v="144"/>
    <x v="501"/>
    <s v="US"/>
    <s v="USD"/>
    <x v="534"/>
    <x v="535"/>
    <x v="0"/>
    <x v="1"/>
    <x v="0"/>
    <x v="0"/>
    <x v="0"/>
  </r>
  <r>
    <n v="575"/>
    <x v="566"/>
    <x v="574"/>
    <n v="83300"/>
    <n v="52421"/>
    <n v="63"/>
    <x v="0"/>
    <n v="558"/>
    <x v="502"/>
    <s v="US"/>
    <s v="USD"/>
    <x v="53"/>
    <x v="536"/>
    <x v="0"/>
    <x v="1"/>
    <x v="3"/>
    <x v="3"/>
    <x v="3"/>
  </r>
  <r>
    <n v="576"/>
    <x v="567"/>
    <x v="575"/>
    <n v="9700"/>
    <n v="6298"/>
    <n v="65"/>
    <x v="0"/>
    <n v="64"/>
    <x v="503"/>
    <s v="US"/>
    <s v="USD"/>
    <x v="535"/>
    <x v="537"/>
    <x v="0"/>
    <x v="0"/>
    <x v="3"/>
    <x v="3"/>
    <x v="3"/>
  </r>
  <r>
    <n v="577"/>
    <x v="568"/>
    <x v="576"/>
    <n v="8200"/>
    <n v="1546"/>
    <n v="19"/>
    <x v="3"/>
    <n v="37"/>
    <x v="504"/>
    <s v="US"/>
    <s v="USD"/>
    <x v="536"/>
    <x v="538"/>
    <x v="0"/>
    <x v="0"/>
    <x v="17"/>
    <x v="1"/>
    <x v="17"/>
  </r>
  <r>
    <n v="578"/>
    <x v="569"/>
    <x v="577"/>
    <n v="96500"/>
    <n v="16168"/>
    <n v="17"/>
    <x v="0"/>
    <n v="245"/>
    <x v="136"/>
    <s v="US"/>
    <s v="USD"/>
    <x v="537"/>
    <x v="539"/>
    <x v="0"/>
    <x v="0"/>
    <x v="22"/>
    <x v="4"/>
    <x v="22"/>
  </r>
  <r>
    <n v="579"/>
    <x v="570"/>
    <x v="578"/>
    <n v="6200"/>
    <n v="6269"/>
    <n v="101"/>
    <x v="1"/>
    <n v="87"/>
    <x v="505"/>
    <s v="US"/>
    <s v="USD"/>
    <x v="538"/>
    <x v="540"/>
    <x v="0"/>
    <x v="0"/>
    <x v="17"/>
    <x v="1"/>
    <x v="17"/>
  </r>
  <r>
    <n v="580"/>
    <x v="251"/>
    <x v="579"/>
    <n v="43800"/>
    <n v="149578"/>
    <n v="342"/>
    <x v="1"/>
    <n v="3116"/>
    <x v="77"/>
    <s v="US"/>
    <s v="USD"/>
    <x v="539"/>
    <x v="541"/>
    <x v="0"/>
    <x v="0"/>
    <x v="3"/>
    <x v="3"/>
    <x v="3"/>
  </r>
  <r>
    <n v="581"/>
    <x v="571"/>
    <x v="580"/>
    <n v="6000"/>
    <n v="3841"/>
    <n v="64"/>
    <x v="0"/>
    <n v="71"/>
    <x v="506"/>
    <s v="US"/>
    <s v="USD"/>
    <x v="540"/>
    <x v="542"/>
    <x v="0"/>
    <x v="0"/>
    <x v="2"/>
    <x v="2"/>
    <x v="2"/>
  </r>
  <r>
    <n v="582"/>
    <x v="572"/>
    <x v="581"/>
    <n v="8700"/>
    <n v="4531"/>
    <n v="52"/>
    <x v="0"/>
    <n v="42"/>
    <x v="507"/>
    <s v="US"/>
    <s v="USD"/>
    <x v="505"/>
    <x v="543"/>
    <x v="0"/>
    <x v="1"/>
    <x v="11"/>
    <x v="6"/>
    <x v="11"/>
  </r>
  <r>
    <n v="583"/>
    <x v="573"/>
    <x v="582"/>
    <n v="18900"/>
    <n v="60934"/>
    <n v="322"/>
    <x v="1"/>
    <n v="909"/>
    <x v="508"/>
    <s v="US"/>
    <s v="USD"/>
    <x v="541"/>
    <x v="544"/>
    <x v="0"/>
    <x v="0"/>
    <x v="4"/>
    <x v="4"/>
    <x v="4"/>
  </r>
  <r>
    <n v="584"/>
    <x v="8"/>
    <x v="583"/>
    <n v="86400"/>
    <n v="103255"/>
    <n v="120"/>
    <x v="1"/>
    <n v="1613"/>
    <x v="509"/>
    <s v="US"/>
    <s v="USD"/>
    <x v="542"/>
    <x v="545"/>
    <x v="0"/>
    <x v="0"/>
    <x v="2"/>
    <x v="2"/>
    <x v="2"/>
  </r>
  <r>
    <n v="585"/>
    <x v="574"/>
    <x v="584"/>
    <n v="8900"/>
    <n v="13065"/>
    <n v="147"/>
    <x v="1"/>
    <n v="136"/>
    <x v="510"/>
    <s v="US"/>
    <s v="USD"/>
    <x v="543"/>
    <x v="546"/>
    <x v="0"/>
    <x v="0"/>
    <x v="18"/>
    <x v="5"/>
    <x v="18"/>
  </r>
  <r>
    <n v="586"/>
    <x v="575"/>
    <x v="585"/>
    <n v="700"/>
    <n v="6654"/>
    <n v="951"/>
    <x v="1"/>
    <n v="130"/>
    <x v="511"/>
    <s v="US"/>
    <s v="USD"/>
    <x v="544"/>
    <x v="547"/>
    <x v="0"/>
    <x v="0"/>
    <x v="1"/>
    <x v="1"/>
    <x v="1"/>
  </r>
  <r>
    <n v="587"/>
    <x v="576"/>
    <x v="586"/>
    <n v="9400"/>
    <n v="6852"/>
    <n v="73"/>
    <x v="0"/>
    <n v="156"/>
    <x v="275"/>
    <s v="CA"/>
    <s v="CAD"/>
    <x v="35"/>
    <x v="548"/>
    <x v="0"/>
    <x v="1"/>
    <x v="0"/>
    <x v="0"/>
    <x v="0"/>
  </r>
  <r>
    <n v="588"/>
    <x v="577"/>
    <x v="587"/>
    <n v="157600"/>
    <n v="124517"/>
    <n v="79"/>
    <x v="0"/>
    <n v="1368"/>
    <x v="512"/>
    <s v="GB"/>
    <s v="GBP"/>
    <x v="152"/>
    <x v="298"/>
    <x v="0"/>
    <x v="0"/>
    <x v="3"/>
    <x v="3"/>
    <x v="3"/>
  </r>
  <r>
    <n v="589"/>
    <x v="578"/>
    <x v="588"/>
    <n v="7900"/>
    <n v="5113"/>
    <n v="65"/>
    <x v="0"/>
    <n v="102"/>
    <x v="513"/>
    <s v="US"/>
    <s v="USD"/>
    <x v="545"/>
    <x v="549"/>
    <x v="0"/>
    <x v="0"/>
    <x v="4"/>
    <x v="4"/>
    <x v="4"/>
  </r>
  <r>
    <n v="590"/>
    <x v="579"/>
    <x v="589"/>
    <n v="7100"/>
    <n v="5824"/>
    <n v="82"/>
    <x v="0"/>
    <n v="86"/>
    <x v="514"/>
    <s v="AU"/>
    <s v="AUD"/>
    <x v="546"/>
    <x v="550"/>
    <x v="0"/>
    <x v="0"/>
    <x v="15"/>
    <x v="5"/>
    <x v="15"/>
  </r>
  <r>
    <n v="591"/>
    <x v="580"/>
    <x v="590"/>
    <n v="600"/>
    <n v="6226"/>
    <n v="1038"/>
    <x v="1"/>
    <n v="102"/>
    <x v="63"/>
    <s v="US"/>
    <s v="USD"/>
    <x v="547"/>
    <x v="551"/>
    <x v="0"/>
    <x v="0"/>
    <x v="11"/>
    <x v="6"/>
    <x v="11"/>
  </r>
  <r>
    <n v="592"/>
    <x v="581"/>
    <x v="591"/>
    <n v="156800"/>
    <n v="20243"/>
    <n v="13"/>
    <x v="0"/>
    <n v="253"/>
    <x v="515"/>
    <s v="US"/>
    <s v="USD"/>
    <x v="548"/>
    <x v="552"/>
    <x v="0"/>
    <x v="0"/>
    <x v="3"/>
    <x v="3"/>
    <x v="3"/>
  </r>
  <r>
    <n v="593"/>
    <x v="582"/>
    <x v="592"/>
    <n v="121600"/>
    <n v="188288"/>
    <n v="155"/>
    <x v="1"/>
    <n v="4006"/>
    <x v="332"/>
    <s v="US"/>
    <s v="USD"/>
    <x v="549"/>
    <x v="238"/>
    <x v="0"/>
    <x v="0"/>
    <x v="10"/>
    <x v="4"/>
    <x v="10"/>
  </r>
  <r>
    <n v="594"/>
    <x v="583"/>
    <x v="593"/>
    <n v="157300"/>
    <n v="11167"/>
    <n v="7"/>
    <x v="0"/>
    <n v="157"/>
    <x v="516"/>
    <s v="US"/>
    <s v="USD"/>
    <x v="550"/>
    <x v="553"/>
    <x v="0"/>
    <x v="1"/>
    <x v="3"/>
    <x v="3"/>
    <x v="3"/>
  </r>
  <r>
    <n v="595"/>
    <x v="584"/>
    <x v="594"/>
    <n v="70300"/>
    <n v="146595"/>
    <n v="209"/>
    <x v="1"/>
    <n v="1629"/>
    <x v="208"/>
    <s v="US"/>
    <s v="USD"/>
    <x v="551"/>
    <x v="554"/>
    <x v="0"/>
    <x v="1"/>
    <x v="3"/>
    <x v="3"/>
    <x v="3"/>
  </r>
  <r>
    <n v="596"/>
    <x v="585"/>
    <x v="595"/>
    <n v="7900"/>
    <n v="7875"/>
    <n v="100"/>
    <x v="0"/>
    <n v="183"/>
    <x v="232"/>
    <s v="US"/>
    <s v="USD"/>
    <x v="552"/>
    <x v="496"/>
    <x v="0"/>
    <x v="1"/>
    <x v="6"/>
    <x v="4"/>
    <x v="6"/>
  </r>
  <r>
    <n v="597"/>
    <x v="586"/>
    <x v="596"/>
    <n v="73800"/>
    <n v="148779"/>
    <n v="202"/>
    <x v="1"/>
    <n v="2188"/>
    <x v="128"/>
    <s v="US"/>
    <s v="USD"/>
    <x v="462"/>
    <x v="555"/>
    <x v="0"/>
    <x v="0"/>
    <x v="3"/>
    <x v="3"/>
    <x v="3"/>
  </r>
  <r>
    <n v="598"/>
    <x v="587"/>
    <x v="597"/>
    <n v="108500"/>
    <n v="175868"/>
    <n v="162"/>
    <x v="1"/>
    <n v="2409"/>
    <x v="517"/>
    <s v="IT"/>
    <s v="EUR"/>
    <x v="553"/>
    <x v="556"/>
    <x v="0"/>
    <x v="0"/>
    <x v="1"/>
    <x v="1"/>
    <x v="1"/>
  </r>
  <r>
    <n v="599"/>
    <x v="588"/>
    <x v="598"/>
    <n v="140300"/>
    <n v="5112"/>
    <n v="4"/>
    <x v="0"/>
    <n v="82"/>
    <x v="518"/>
    <s v="DK"/>
    <s v="DKK"/>
    <x v="554"/>
    <x v="557"/>
    <x v="0"/>
    <x v="0"/>
    <x v="4"/>
    <x v="4"/>
    <x v="4"/>
  </r>
  <r>
    <n v="600"/>
    <x v="589"/>
    <x v="599"/>
    <n v="100"/>
    <n v="5"/>
    <n v="5"/>
    <x v="0"/>
    <n v="1"/>
    <x v="280"/>
    <s v="GB"/>
    <s v="GBP"/>
    <x v="555"/>
    <x v="558"/>
    <x v="0"/>
    <x v="0"/>
    <x v="0"/>
    <x v="0"/>
    <x v="0"/>
  </r>
  <r>
    <n v="601"/>
    <x v="590"/>
    <x v="600"/>
    <n v="6300"/>
    <n v="13018"/>
    <n v="207"/>
    <x v="1"/>
    <n v="194"/>
    <x v="519"/>
    <s v="US"/>
    <s v="USD"/>
    <x v="548"/>
    <x v="559"/>
    <x v="1"/>
    <x v="0"/>
    <x v="8"/>
    <x v="2"/>
    <x v="8"/>
  </r>
  <r>
    <n v="602"/>
    <x v="591"/>
    <x v="601"/>
    <n v="71100"/>
    <n v="91176"/>
    <n v="128"/>
    <x v="1"/>
    <n v="1140"/>
    <x v="520"/>
    <s v="US"/>
    <s v="USD"/>
    <x v="62"/>
    <x v="560"/>
    <x v="0"/>
    <x v="0"/>
    <x v="3"/>
    <x v="3"/>
    <x v="3"/>
  </r>
  <r>
    <n v="603"/>
    <x v="592"/>
    <x v="602"/>
    <n v="5300"/>
    <n v="6342"/>
    <n v="120"/>
    <x v="1"/>
    <n v="102"/>
    <x v="521"/>
    <s v="US"/>
    <s v="USD"/>
    <x v="556"/>
    <x v="561"/>
    <x v="0"/>
    <x v="0"/>
    <x v="3"/>
    <x v="3"/>
    <x v="3"/>
  </r>
  <r>
    <n v="604"/>
    <x v="593"/>
    <x v="603"/>
    <n v="88700"/>
    <n v="151438"/>
    <n v="171"/>
    <x v="1"/>
    <n v="2857"/>
    <x v="47"/>
    <s v="US"/>
    <s v="USD"/>
    <x v="557"/>
    <x v="562"/>
    <x v="0"/>
    <x v="0"/>
    <x v="3"/>
    <x v="3"/>
    <x v="3"/>
  </r>
  <r>
    <n v="605"/>
    <x v="594"/>
    <x v="604"/>
    <n v="3300"/>
    <n v="6178"/>
    <n v="187"/>
    <x v="1"/>
    <n v="107"/>
    <x v="522"/>
    <s v="US"/>
    <s v="USD"/>
    <x v="27"/>
    <x v="563"/>
    <x v="0"/>
    <x v="0"/>
    <x v="9"/>
    <x v="5"/>
    <x v="9"/>
  </r>
  <r>
    <n v="606"/>
    <x v="595"/>
    <x v="605"/>
    <n v="3400"/>
    <n v="6405"/>
    <n v="188"/>
    <x v="1"/>
    <n v="160"/>
    <x v="259"/>
    <s v="GB"/>
    <s v="GBP"/>
    <x v="558"/>
    <x v="529"/>
    <x v="0"/>
    <x v="0"/>
    <x v="1"/>
    <x v="1"/>
    <x v="1"/>
  </r>
  <r>
    <n v="607"/>
    <x v="596"/>
    <x v="606"/>
    <n v="137600"/>
    <n v="180667"/>
    <n v="131"/>
    <x v="1"/>
    <n v="2230"/>
    <x v="239"/>
    <s v="US"/>
    <s v="USD"/>
    <x v="559"/>
    <x v="564"/>
    <x v="0"/>
    <x v="0"/>
    <x v="0"/>
    <x v="0"/>
    <x v="0"/>
  </r>
  <r>
    <n v="608"/>
    <x v="597"/>
    <x v="607"/>
    <n v="3900"/>
    <n v="11075"/>
    <n v="284"/>
    <x v="1"/>
    <n v="316"/>
    <x v="184"/>
    <s v="US"/>
    <s v="USD"/>
    <x v="426"/>
    <x v="565"/>
    <x v="0"/>
    <x v="1"/>
    <x v="17"/>
    <x v="1"/>
    <x v="17"/>
  </r>
  <r>
    <n v="609"/>
    <x v="598"/>
    <x v="608"/>
    <n v="10000"/>
    <n v="12042"/>
    <n v="120"/>
    <x v="1"/>
    <n v="117"/>
    <x v="523"/>
    <s v="US"/>
    <s v="USD"/>
    <x v="560"/>
    <x v="566"/>
    <x v="0"/>
    <x v="0"/>
    <x v="22"/>
    <x v="4"/>
    <x v="22"/>
  </r>
  <r>
    <n v="610"/>
    <x v="599"/>
    <x v="609"/>
    <n v="42800"/>
    <n v="179356"/>
    <n v="419"/>
    <x v="1"/>
    <n v="6406"/>
    <x v="127"/>
    <s v="US"/>
    <s v="USD"/>
    <x v="561"/>
    <x v="567"/>
    <x v="0"/>
    <x v="0"/>
    <x v="3"/>
    <x v="3"/>
    <x v="3"/>
  </r>
  <r>
    <n v="611"/>
    <x v="600"/>
    <x v="610"/>
    <n v="8200"/>
    <n v="1136"/>
    <n v="14"/>
    <x v="3"/>
    <n v="15"/>
    <x v="524"/>
    <s v="US"/>
    <s v="USD"/>
    <x v="562"/>
    <x v="568"/>
    <x v="0"/>
    <x v="0"/>
    <x v="3"/>
    <x v="3"/>
    <x v="3"/>
  </r>
  <r>
    <n v="612"/>
    <x v="601"/>
    <x v="611"/>
    <n v="6200"/>
    <n v="8645"/>
    <n v="139"/>
    <x v="1"/>
    <n v="192"/>
    <x v="525"/>
    <s v="US"/>
    <s v="USD"/>
    <x v="563"/>
    <x v="569"/>
    <x v="0"/>
    <x v="0"/>
    <x v="5"/>
    <x v="1"/>
    <x v="5"/>
  </r>
  <r>
    <n v="613"/>
    <x v="602"/>
    <x v="612"/>
    <n v="1100"/>
    <n v="1914"/>
    <n v="174"/>
    <x v="1"/>
    <n v="26"/>
    <x v="526"/>
    <s v="CA"/>
    <s v="CAD"/>
    <x v="564"/>
    <x v="570"/>
    <x v="0"/>
    <x v="0"/>
    <x v="3"/>
    <x v="3"/>
    <x v="3"/>
  </r>
  <r>
    <n v="614"/>
    <x v="603"/>
    <x v="613"/>
    <n v="26500"/>
    <n v="41205"/>
    <n v="155"/>
    <x v="1"/>
    <n v="723"/>
    <x v="527"/>
    <s v="US"/>
    <s v="USD"/>
    <x v="565"/>
    <x v="571"/>
    <x v="0"/>
    <x v="0"/>
    <x v="3"/>
    <x v="3"/>
    <x v="3"/>
  </r>
  <r>
    <n v="615"/>
    <x v="604"/>
    <x v="614"/>
    <n v="8500"/>
    <n v="14488"/>
    <n v="170"/>
    <x v="1"/>
    <n v="170"/>
    <x v="528"/>
    <s v="IT"/>
    <s v="EUR"/>
    <x v="566"/>
    <x v="572"/>
    <x v="0"/>
    <x v="0"/>
    <x v="3"/>
    <x v="3"/>
    <x v="3"/>
  </r>
  <r>
    <n v="616"/>
    <x v="605"/>
    <x v="615"/>
    <n v="6400"/>
    <n v="12129"/>
    <n v="190"/>
    <x v="1"/>
    <n v="238"/>
    <x v="529"/>
    <s v="GB"/>
    <s v="GBP"/>
    <x v="567"/>
    <x v="573"/>
    <x v="0"/>
    <x v="1"/>
    <x v="7"/>
    <x v="1"/>
    <x v="7"/>
  </r>
  <r>
    <n v="617"/>
    <x v="606"/>
    <x v="616"/>
    <n v="1400"/>
    <n v="3496"/>
    <n v="250"/>
    <x v="1"/>
    <n v="55"/>
    <x v="530"/>
    <s v="US"/>
    <s v="USD"/>
    <x v="568"/>
    <x v="471"/>
    <x v="0"/>
    <x v="0"/>
    <x v="3"/>
    <x v="3"/>
    <x v="3"/>
  </r>
  <r>
    <n v="618"/>
    <x v="607"/>
    <x v="617"/>
    <n v="198600"/>
    <n v="97037"/>
    <n v="49"/>
    <x v="0"/>
    <n v="1198"/>
    <x v="531"/>
    <s v="US"/>
    <s v="USD"/>
    <x v="569"/>
    <x v="574"/>
    <x v="0"/>
    <x v="0"/>
    <x v="9"/>
    <x v="5"/>
    <x v="9"/>
  </r>
  <r>
    <n v="619"/>
    <x v="608"/>
    <x v="618"/>
    <n v="195900"/>
    <n v="55757"/>
    <n v="28"/>
    <x v="0"/>
    <n v="648"/>
    <x v="532"/>
    <s v="US"/>
    <s v="USD"/>
    <x v="570"/>
    <x v="575"/>
    <x v="1"/>
    <x v="1"/>
    <x v="3"/>
    <x v="3"/>
    <x v="3"/>
  </r>
  <r>
    <n v="620"/>
    <x v="609"/>
    <x v="619"/>
    <n v="4300"/>
    <n v="11525"/>
    <n v="268"/>
    <x v="1"/>
    <n v="128"/>
    <x v="533"/>
    <s v="AU"/>
    <s v="AUD"/>
    <x v="571"/>
    <x v="576"/>
    <x v="0"/>
    <x v="0"/>
    <x v="14"/>
    <x v="7"/>
    <x v="14"/>
  </r>
  <r>
    <n v="621"/>
    <x v="610"/>
    <x v="620"/>
    <n v="25600"/>
    <n v="158669"/>
    <n v="620"/>
    <x v="1"/>
    <n v="2144"/>
    <x v="534"/>
    <s v="US"/>
    <s v="USD"/>
    <x v="572"/>
    <x v="577"/>
    <x v="0"/>
    <x v="0"/>
    <x v="3"/>
    <x v="3"/>
    <x v="3"/>
  </r>
  <r>
    <n v="622"/>
    <x v="611"/>
    <x v="621"/>
    <n v="189000"/>
    <n v="5916"/>
    <n v="3"/>
    <x v="0"/>
    <n v="64"/>
    <x v="535"/>
    <s v="US"/>
    <s v="USD"/>
    <x v="573"/>
    <x v="578"/>
    <x v="0"/>
    <x v="0"/>
    <x v="7"/>
    <x v="1"/>
    <x v="7"/>
  </r>
  <r>
    <n v="623"/>
    <x v="612"/>
    <x v="622"/>
    <n v="94300"/>
    <n v="150806"/>
    <n v="160"/>
    <x v="1"/>
    <n v="2693"/>
    <x v="536"/>
    <s v="GB"/>
    <s v="GBP"/>
    <x v="574"/>
    <x v="477"/>
    <x v="0"/>
    <x v="0"/>
    <x v="3"/>
    <x v="3"/>
    <x v="3"/>
  </r>
  <r>
    <n v="624"/>
    <x v="613"/>
    <x v="623"/>
    <n v="5100"/>
    <n v="14249"/>
    <n v="279"/>
    <x v="1"/>
    <n v="432"/>
    <x v="537"/>
    <s v="US"/>
    <s v="USD"/>
    <x v="511"/>
    <x v="579"/>
    <x v="0"/>
    <x v="0"/>
    <x v="14"/>
    <x v="7"/>
    <x v="14"/>
  </r>
  <r>
    <n v="625"/>
    <x v="614"/>
    <x v="624"/>
    <n v="7500"/>
    <n v="5803"/>
    <n v="77"/>
    <x v="0"/>
    <n v="62"/>
    <x v="538"/>
    <s v="US"/>
    <s v="USD"/>
    <x v="575"/>
    <x v="580"/>
    <x v="0"/>
    <x v="0"/>
    <x v="3"/>
    <x v="3"/>
    <x v="3"/>
  </r>
  <r>
    <n v="626"/>
    <x v="615"/>
    <x v="625"/>
    <n v="6400"/>
    <n v="13205"/>
    <n v="206"/>
    <x v="1"/>
    <n v="189"/>
    <x v="340"/>
    <s v="US"/>
    <s v="USD"/>
    <x v="576"/>
    <x v="581"/>
    <x v="0"/>
    <x v="1"/>
    <x v="3"/>
    <x v="3"/>
    <x v="3"/>
  </r>
  <r>
    <n v="627"/>
    <x v="616"/>
    <x v="626"/>
    <n v="1600"/>
    <n v="11108"/>
    <n v="694"/>
    <x v="1"/>
    <n v="154"/>
    <x v="539"/>
    <s v="GB"/>
    <s v="GBP"/>
    <x v="577"/>
    <x v="582"/>
    <x v="1"/>
    <x v="0"/>
    <x v="0"/>
    <x v="0"/>
    <x v="0"/>
  </r>
  <r>
    <n v="628"/>
    <x v="617"/>
    <x v="627"/>
    <n v="1900"/>
    <n v="2884"/>
    <n v="152"/>
    <x v="1"/>
    <n v="96"/>
    <x v="540"/>
    <s v="US"/>
    <s v="USD"/>
    <x v="578"/>
    <x v="581"/>
    <x v="0"/>
    <x v="0"/>
    <x v="7"/>
    <x v="1"/>
    <x v="7"/>
  </r>
  <r>
    <n v="629"/>
    <x v="618"/>
    <x v="628"/>
    <n v="85900"/>
    <n v="55476"/>
    <n v="65"/>
    <x v="0"/>
    <n v="750"/>
    <x v="541"/>
    <s v="US"/>
    <s v="USD"/>
    <x v="579"/>
    <x v="583"/>
    <x v="0"/>
    <x v="1"/>
    <x v="3"/>
    <x v="3"/>
    <x v="3"/>
  </r>
  <r>
    <n v="630"/>
    <x v="619"/>
    <x v="629"/>
    <n v="9500"/>
    <n v="5973"/>
    <n v="63"/>
    <x v="3"/>
    <n v="87"/>
    <x v="542"/>
    <s v="US"/>
    <s v="USD"/>
    <x v="580"/>
    <x v="584"/>
    <x v="0"/>
    <x v="1"/>
    <x v="3"/>
    <x v="3"/>
    <x v="3"/>
  </r>
  <r>
    <n v="631"/>
    <x v="620"/>
    <x v="630"/>
    <n v="59200"/>
    <n v="183756"/>
    <n v="310"/>
    <x v="1"/>
    <n v="3063"/>
    <x v="444"/>
    <s v="US"/>
    <s v="USD"/>
    <x v="581"/>
    <x v="585"/>
    <x v="0"/>
    <x v="0"/>
    <x v="3"/>
    <x v="3"/>
    <x v="3"/>
  </r>
  <r>
    <n v="632"/>
    <x v="621"/>
    <x v="631"/>
    <n v="72100"/>
    <n v="30902"/>
    <n v="43"/>
    <x v="2"/>
    <n v="278"/>
    <x v="543"/>
    <s v="US"/>
    <s v="USD"/>
    <x v="582"/>
    <x v="586"/>
    <x v="0"/>
    <x v="0"/>
    <x v="3"/>
    <x v="3"/>
    <x v="3"/>
  </r>
  <r>
    <n v="633"/>
    <x v="622"/>
    <x v="632"/>
    <n v="6700"/>
    <n v="5569"/>
    <n v="83"/>
    <x v="0"/>
    <n v="105"/>
    <x v="544"/>
    <s v="US"/>
    <s v="USD"/>
    <x v="336"/>
    <x v="587"/>
    <x v="0"/>
    <x v="0"/>
    <x v="10"/>
    <x v="4"/>
    <x v="10"/>
  </r>
  <r>
    <n v="634"/>
    <x v="623"/>
    <x v="633"/>
    <n v="118200"/>
    <n v="92824"/>
    <n v="79"/>
    <x v="3"/>
    <n v="1658"/>
    <x v="369"/>
    <s v="US"/>
    <s v="USD"/>
    <x v="583"/>
    <x v="588"/>
    <x v="0"/>
    <x v="0"/>
    <x v="19"/>
    <x v="4"/>
    <x v="19"/>
  </r>
  <r>
    <n v="635"/>
    <x v="624"/>
    <x v="634"/>
    <n v="139000"/>
    <n v="158590"/>
    <n v="114"/>
    <x v="1"/>
    <n v="2266"/>
    <x v="390"/>
    <s v="US"/>
    <s v="USD"/>
    <x v="584"/>
    <x v="589"/>
    <x v="0"/>
    <x v="0"/>
    <x v="19"/>
    <x v="4"/>
    <x v="19"/>
  </r>
  <r>
    <n v="636"/>
    <x v="625"/>
    <x v="635"/>
    <n v="197700"/>
    <n v="127591"/>
    <n v="65"/>
    <x v="0"/>
    <n v="2604"/>
    <x v="291"/>
    <s v="DK"/>
    <s v="DKK"/>
    <x v="585"/>
    <x v="590"/>
    <x v="0"/>
    <x v="1"/>
    <x v="10"/>
    <x v="4"/>
    <x v="10"/>
  </r>
  <r>
    <n v="637"/>
    <x v="626"/>
    <x v="636"/>
    <n v="8500"/>
    <n v="6750"/>
    <n v="79"/>
    <x v="0"/>
    <n v="65"/>
    <x v="545"/>
    <s v="US"/>
    <s v="USD"/>
    <x v="586"/>
    <x v="591"/>
    <x v="0"/>
    <x v="0"/>
    <x v="3"/>
    <x v="3"/>
    <x v="3"/>
  </r>
  <r>
    <n v="638"/>
    <x v="627"/>
    <x v="637"/>
    <n v="81600"/>
    <n v="9318"/>
    <n v="11"/>
    <x v="0"/>
    <n v="94"/>
    <x v="289"/>
    <s v="US"/>
    <s v="USD"/>
    <x v="587"/>
    <x v="592"/>
    <x v="0"/>
    <x v="1"/>
    <x v="3"/>
    <x v="3"/>
    <x v="3"/>
  </r>
  <r>
    <n v="639"/>
    <x v="628"/>
    <x v="638"/>
    <n v="8600"/>
    <n v="4832"/>
    <n v="56"/>
    <x v="2"/>
    <n v="45"/>
    <x v="546"/>
    <s v="US"/>
    <s v="USD"/>
    <x v="588"/>
    <x v="593"/>
    <x v="0"/>
    <x v="1"/>
    <x v="6"/>
    <x v="4"/>
    <x v="6"/>
  </r>
  <r>
    <n v="640"/>
    <x v="629"/>
    <x v="639"/>
    <n v="119800"/>
    <n v="19769"/>
    <n v="17"/>
    <x v="0"/>
    <n v="257"/>
    <x v="547"/>
    <s v="US"/>
    <s v="USD"/>
    <x v="589"/>
    <x v="510"/>
    <x v="0"/>
    <x v="0"/>
    <x v="3"/>
    <x v="3"/>
    <x v="3"/>
  </r>
  <r>
    <n v="641"/>
    <x v="630"/>
    <x v="640"/>
    <n v="9400"/>
    <n v="11277"/>
    <n v="120"/>
    <x v="1"/>
    <n v="194"/>
    <x v="548"/>
    <s v="CH"/>
    <s v="CHF"/>
    <x v="590"/>
    <x v="594"/>
    <x v="0"/>
    <x v="0"/>
    <x v="3"/>
    <x v="3"/>
    <x v="3"/>
  </r>
  <r>
    <n v="642"/>
    <x v="631"/>
    <x v="641"/>
    <n v="9200"/>
    <n v="13382"/>
    <n v="145"/>
    <x v="1"/>
    <n v="129"/>
    <x v="549"/>
    <s v="CA"/>
    <s v="CAD"/>
    <x v="591"/>
    <x v="595"/>
    <x v="0"/>
    <x v="0"/>
    <x v="8"/>
    <x v="2"/>
    <x v="8"/>
  </r>
  <r>
    <n v="643"/>
    <x v="632"/>
    <x v="642"/>
    <n v="14900"/>
    <n v="32986"/>
    <n v="221"/>
    <x v="1"/>
    <n v="375"/>
    <x v="130"/>
    <s v="US"/>
    <s v="USD"/>
    <x v="592"/>
    <x v="596"/>
    <x v="0"/>
    <x v="0"/>
    <x v="3"/>
    <x v="3"/>
    <x v="3"/>
  </r>
  <r>
    <n v="644"/>
    <x v="633"/>
    <x v="643"/>
    <n v="169400"/>
    <n v="81984"/>
    <n v="48"/>
    <x v="0"/>
    <n v="2928"/>
    <x v="127"/>
    <s v="CA"/>
    <s v="CAD"/>
    <x v="593"/>
    <x v="597"/>
    <x v="0"/>
    <x v="0"/>
    <x v="3"/>
    <x v="3"/>
    <x v="3"/>
  </r>
  <r>
    <n v="645"/>
    <x v="634"/>
    <x v="644"/>
    <n v="192100"/>
    <n v="178483"/>
    <n v="93"/>
    <x v="0"/>
    <n v="4697"/>
    <x v="32"/>
    <s v="US"/>
    <s v="USD"/>
    <x v="594"/>
    <x v="598"/>
    <x v="0"/>
    <x v="1"/>
    <x v="1"/>
    <x v="1"/>
    <x v="1"/>
  </r>
  <r>
    <n v="646"/>
    <x v="635"/>
    <x v="645"/>
    <n v="98700"/>
    <n v="87448"/>
    <n v="89"/>
    <x v="0"/>
    <n v="2915"/>
    <x v="214"/>
    <s v="US"/>
    <s v="USD"/>
    <x v="595"/>
    <x v="599"/>
    <x v="0"/>
    <x v="0"/>
    <x v="11"/>
    <x v="6"/>
    <x v="11"/>
  </r>
  <r>
    <n v="647"/>
    <x v="636"/>
    <x v="646"/>
    <n v="4500"/>
    <n v="1863"/>
    <n v="41"/>
    <x v="0"/>
    <n v="18"/>
    <x v="550"/>
    <s v="US"/>
    <s v="USD"/>
    <x v="596"/>
    <x v="600"/>
    <x v="0"/>
    <x v="0"/>
    <x v="18"/>
    <x v="5"/>
    <x v="18"/>
  </r>
  <r>
    <n v="648"/>
    <x v="637"/>
    <x v="647"/>
    <n v="98600"/>
    <n v="62174"/>
    <n v="63"/>
    <x v="3"/>
    <n v="723"/>
    <x v="551"/>
    <s v="US"/>
    <s v="USD"/>
    <x v="597"/>
    <x v="601"/>
    <x v="1"/>
    <x v="0"/>
    <x v="0"/>
    <x v="0"/>
    <x v="0"/>
  </r>
  <r>
    <n v="649"/>
    <x v="638"/>
    <x v="648"/>
    <n v="121700"/>
    <n v="59003"/>
    <n v="48"/>
    <x v="0"/>
    <n v="602"/>
    <x v="234"/>
    <s v="CH"/>
    <s v="CHF"/>
    <x v="598"/>
    <x v="602"/>
    <x v="1"/>
    <x v="1"/>
    <x v="3"/>
    <x v="3"/>
    <x v="3"/>
  </r>
  <r>
    <n v="650"/>
    <x v="639"/>
    <x v="649"/>
    <n v="100"/>
    <n v="2"/>
    <n v="2"/>
    <x v="0"/>
    <n v="1"/>
    <x v="49"/>
    <s v="US"/>
    <s v="USD"/>
    <x v="599"/>
    <x v="603"/>
    <x v="0"/>
    <x v="0"/>
    <x v="17"/>
    <x v="1"/>
    <x v="17"/>
  </r>
  <r>
    <n v="651"/>
    <x v="640"/>
    <x v="650"/>
    <n v="196700"/>
    <n v="174039"/>
    <n v="88"/>
    <x v="0"/>
    <n v="3868"/>
    <x v="552"/>
    <s v="IT"/>
    <s v="EUR"/>
    <x v="600"/>
    <x v="604"/>
    <x v="0"/>
    <x v="0"/>
    <x v="12"/>
    <x v="4"/>
    <x v="12"/>
  </r>
  <r>
    <n v="652"/>
    <x v="641"/>
    <x v="651"/>
    <n v="10000"/>
    <n v="12684"/>
    <n v="127"/>
    <x v="1"/>
    <n v="409"/>
    <x v="207"/>
    <s v="US"/>
    <s v="USD"/>
    <x v="601"/>
    <x v="292"/>
    <x v="0"/>
    <x v="0"/>
    <x v="2"/>
    <x v="2"/>
    <x v="2"/>
  </r>
  <r>
    <n v="653"/>
    <x v="642"/>
    <x v="652"/>
    <n v="600"/>
    <n v="14033"/>
    <n v="2339"/>
    <x v="1"/>
    <n v="234"/>
    <x v="553"/>
    <s v="US"/>
    <s v="USD"/>
    <x v="602"/>
    <x v="605"/>
    <x v="0"/>
    <x v="0"/>
    <x v="2"/>
    <x v="2"/>
    <x v="2"/>
  </r>
  <r>
    <n v="654"/>
    <x v="643"/>
    <x v="653"/>
    <n v="35000"/>
    <n v="177936"/>
    <n v="508"/>
    <x v="1"/>
    <n v="3016"/>
    <x v="170"/>
    <s v="US"/>
    <s v="USD"/>
    <x v="335"/>
    <x v="606"/>
    <x v="0"/>
    <x v="0"/>
    <x v="16"/>
    <x v="1"/>
    <x v="16"/>
  </r>
  <r>
    <n v="655"/>
    <x v="644"/>
    <x v="654"/>
    <n v="6900"/>
    <n v="13212"/>
    <n v="191"/>
    <x v="1"/>
    <n v="264"/>
    <x v="345"/>
    <s v="US"/>
    <s v="USD"/>
    <x v="603"/>
    <x v="607"/>
    <x v="1"/>
    <x v="0"/>
    <x v="14"/>
    <x v="7"/>
    <x v="14"/>
  </r>
  <r>
    <n v="656"/>
    <x v="645"/>
    <x v="655"/>
    <n v="118400"/>
    <n v="49879"/>
    <n v="42"/>
    <x v="0"/>
    <n v="504"/>
    <x v="554"/>
    <s v="AU"/>
    <s v="AUD"/>
    <x v="604"/>
    <x v="608"/>
    <x v="0"/>
    <x v="0"/>
    <x v="0"/>
    <x v="0"/>
    <x v="0"/>
  </r>
  <r>
    <n v="657"/>
    <x v="646"/>
    <x v="656"/>
    <n v="10000"/>
    <n v="824"/>
    <n v="8"/>
    <x v="0"/>
    <n v="14"/>
    <x v="555"/>
    <s v="US"/>
    <s v="USD"/>
    <x v="605"/>
    <x v="609"/>
    <x v="0"/>
    <x v="0"/>
    <x v="22"/>
    <x v="4"/>
    <x v="22"/>
  </r>
  <r>
    <n v="658"/>
    <x v="647"/>
    <x v="657"/>
    <n v="52600"/>
    <n v="31594"/>
    <n v="60"/>
    <x v="3"/>
    <n v="390"/>
    <x v="325"/>
    <s v="US"/>
    <s v="USD"/>
    <x v="606"/>
    <x v="610"/>
    <x v="0"/>
    <x v="0"/>
    <x v="1"/>
    <x v="1"/>
    <x v="1"/>
  </r>
  <r>
    <n v="659"/>
    <x v="648"/>
    <x v="658"/>
    <n v="120700"/>
    <n v="57010"/>
    <n v="47"/>
    <x v="0"/>
    <n v="750"/>
    <x v="556"/>
    <s v="GB"/>
    <s v="GBP"/>
    <x v="65"/>
    <x v="611"/>
    <x v="0"/>
    <x v="0"/>
    <x v="4"/>
    <x v="4"/>
    <x v="4"/>
  </r>
  <r>
    <n v="660"/>
    <x v="649"/>
    <x v="659"/>
    <n v="9100"/>
    <n v="7438"/>
    <n v="82"/>
    <x v="0"/>
    <n v="77"/>
    <x v="557"/>
    <s v="US"/>
    <s v="USD"/>
    <x v="607"/>
    <x v="612"/>
    <x v="1"/>
    <x v="0"/>
    <x v="3"/>
    <x v="3"/>
    <x v="3"/>
  </r>
  <r>
    <n v="661"/>
    <x v="650"/>
    <x v="660"/>
    <n v="106800"/>
    <n v="57872"/>
    <n v="54"/>
    <x v="0"/>
    <n v="752"/>
    <x v="558"/>
    <s v="DK"/>
    <s v="DKK"/>
    <x v="608"/>
    <x v="613"/>
    <x v="0"/>
    <x v="0"/>
    <x v="17"/>
    <x v="1"/>
    <x v="17"/>
  </r>
  <r>
    <n v="662"/>
    <x v="651"/>
    <x v="661"/>
    <n v="9100"/>
    <n v="8906"/>
    <n v="98"/>
    <x v="0"/>
    <n v="131"/>
    <x v="559"/>
    <s v="US"/>
    <s v="USD"/>
    <x v="609"/>
    <x v="614"/>
    <x v="0"/>
    <x v="0"/>
    <x v="3"/>
    <x v="3"/>
    <x v="3"/>
  </r>
  <r>
    <n v="663"/>
    <x v="652"/>
    <x v="662"/>
    <n v="10000"/>
    <n v="7724"/>
    <n v="77"/>
    <x v="0"/>
    <n v="87"/>
    <x v="560"/>
    <s v="US"/>
    <s v="USD"/>
    <x v="610"/>
    <x v="615"/>
    <x v="0"/>
    <x v="0"/>
    <x v="3"/>
    <x v="3"/>
    <x v="3"/>
  </r>
  <r>
    <n v="664"/>
    <x v="327"/>
    <x v="663"/>
    <n v="79400"/>
    <n v="26571"/>
    <n v="33"/>
    <x v="0"/>
    <n v="1063"/>
    <x v="372"/>
    <s v="US"/>
    <s v="USD"/>
    <x v="541"/>
    <x v="616"/>
    <x v="0"/>
    <x v="0"/>
    <x v="17"/>
    <x v="1"/>
    <x v="17"/>
  </r>
  <r>
    <n v="665"/>
    <x v="653"/>
    <x v="664"/>
    <n v="5100"/>
    <n v="12219"/>
    <n v="240"/>
    <x v="1"/>
    <n v="272"/>
    <x v="561"/>
    <s v="US"/>
    <s v="USD"/>
    <x v="611"/>
    <x v="453"/>
    <x v="0"/>
    <x v="1"/>
    <x v="4"/>
    <x v="4"/>
    <x v="4"/>
  </r>
  <r>
    <n v="666"/>
    <x v="654"/>
    <x v="665"/>
    <n v="3100"/>
    <n v="1985"/>
    <n v="64"/>
    <x v="3"/>
    <n v="25"/>
    <x v="562"/>
    <s v="US"/>
    <s v="USD"/>
    <x v="612"/>
    <x v="617"/>
    <x v="0"/>
    <x v="1"/>
    <x v="3"/>
    <x v="3"/>
    <x v="3"/>
  </r>
  <r>
    <n v="667"/>
    <x v="655"/>
    <x v="666"/>
    <n v="6900"/>
    <n v="12155"/>
    <n v="176"/>
    <x v="1"/>
    <n v="419"/>
    <x v="563"/>
    <s v="US"/>
    <s v="USD"/>
    <x v="613"/>
    <x v="618"/>
    <x v="0"/>
    <x v="0"/>
    <x v="23"/>
    <x v="8"/>
    <x v="23"/>
  </r>
  <r>
    <n v="668"/>
    <x v="656"/>
    <x v="667"/>
    <n v="27500"/>
    <n v="5593"/>
    <n v="20"/>
    <x v="0"/>
    <n v="76"/>
    <x v="564"/>
    <s v="US"/>
    <s v="USD"/>
    <x v="614"/>
    <x v="619"/>
    <x v="0"/>
    <x v="0"/>
    <x v="3"/>
    <x v="3"/>
    <x v="3"/>
  </r>
  <r>
    <n v="669"/>
    <x v="657"/>
    <x v="668"/>
    <n v="48800"/>
    <n v="175020"/>
    <n v="359"/>
    <x v="1"/>
    <n v="1621"/>
    <x v="565"/>
    <s v="IT"/>
    <s v="EUR"/>
    <x v="615"/>
    <x v="620"/>
    <x v="0"/>
    <x v="0"/>
    <x v="3"/>
    <x v="3"/>
    <x v="3"/>
  </r>
  <r>
    <n v="670"/>
    <x v="635"/>
    <x v="669"/>
    <n v="16200"/>
    <n v="75955"/>
    <n v="469"/>
    <x v="1"/>
    <n v="1101"/>
    <x v="370"/>
    <s v="US"/>
    <s v="USD"/>
    <x v="90"/>
    <x v="621"/>
    <x v="0"/>
    <x v="0"/>
    <x v="7"/>
    <x v="1"/>
    <x v="7"/>
  </r>
  <r>
    <n v="671"/>
    <x v="658"/>
    <x v="670"/>
    <n v="97600"/>
    <n v="119127"/>
    <n v="122"/>
    <x v="1"/>
    <n v="1073"/>
    <x v="566"/>
    <s v="US"/>
    <s v="USD"/>
    <x v="616"/>
    <x v="622"/>
    <x v="0"/>
    <x v="1"/>
    <x v="3"/>
    <x v="3"/>
    <x v="3"/>
  </r>
  <r>
    <n v="672"/>
    <x v="659"/>
    <x v="671"/>
    <n v="197900"/>
    <n v="110689"/>
    <n v="56"/>
    <x v="0"/>
    <n v="4428"/>
    <x v="372"/>
    <s v="AU"/>
    <s v="AUD"/>
    <x v="617"/>
    <x v="623"/>
    <x v="0"/>
    <x v="0"/>
    <x v="3"/>
    <x v="3"/>
    <x v="3"/>
  </r>
  <r>
    <n v="673"/>
    <x v="660"/>
    <x v="672"/>
    <n v="5600"/>
    <n v="2445"/>
    <n v="44"/>
    <x v="0"/>
    <n v="58"/>
    <x v="567"/>
    <s v="IT"/>
    <s v="EUR"/>
    <x v="618"/>
    <x v="624"/>
    <x v="0"/>
    <x v="0"/>
    <x v="7"/>
    <x v="1"/>
    <x v="7"/>
  </r>
  <r>
    <n v="674"/>
    <x v="661"/>
    <x v="673"/>
    <n v="170700"/>
    <n v="57250"/>
    <n v="34"/>
    <x v="3"/>
    <n v="1218"/>
    <x v="332"/>
    <s v="US"/>
    <s v="USD"/>
    <x v="619"/>
    <x v="625"/>
    <x v="0"/>
    <x v="0"/>
    <x v="14"/>
    <x v="7"/>
    <x v="14"/>
  </r>
  <r>
    <n v="675"/>
    <x v="662"/>
    <x v="674"/>
    <n v="9700"/>
    <n v="11929"/>
    <n v="123"/>
    <x v="1"/>
    <n v="331"/>
    <x v="568"/>
    <s v="US"/>
    <s v="USD"/>
    <x v="620"/>
    <x v="626"/>
    <x v="0"/>
    <x v="0"/>
    <x v="23"/>
    <x v="8"/>
    <x v="23"/>
  </r>
  <r>
    <n v="676"/>
    <x v="663"/>
    <x v="675"/>
    <n v="62300"/>
    <n v="118214"/>
    <n v="190"/>
    <x v="1"/>
    <n v="1170"/>
    <x v="569"/>
    <s v="US"/>
    <s v="USD"/>
    <x v="621"/>
    <x v="627"/>
    <x v="0"/>
    <x v="0"/>
    <x v="14"/>
    <x v="7"/>
    <x v="14"/>
  </r>
  <r>
    <n v="677"/>
    <x v="664"/>
    <x v="676"/>
    <n v="5300"/>
    <n v="4432"/>
    <n v="84"/>
    <x v="0"/>
    <n v="111"/>
    <x v="570"/>
    <s v="US"/>
    <s v="USD"/>
    <x v="622"/>
    <x v="491"/>
    <x v="0"/>
    <x v="0"/>
    <x v="13"/>
    <x v="5"/>
    <x v="13"/>
  </r>
  <r>
    <n v="678"/>
    <x v="665"/>
    <x v="677"/>
    <n v="99500"/>
    <n v="17879"/>
    <n v="18"/>
    <x v="3"/>
    <n v="215"/>
    <x v="571"/>
    <s v="US"/>
    <s v="USD"/>
    <x v="35"/>
    <x v="628"/>
    <x v="0"/>
    <x v="0"/>
    <x v="6"/>
    <x v="4"/>
    <x v="6"/>
  </r>
  <r>
    <n v="679"/>
    <x v="307"/>
    <x v="678"/>
    <n v="1400"/>
    <n v="14511"/>
    <n v="1037"/>
    <x v="1"/>
    <n v="363"/>
    <x v="270"/>
    <s v="US"/>
    <s v="USD"/>
    <x v="623"/>
    <x v="629"/>
    <x v="0"/>
    <x v="1"/>
    <x v="0"/>
    <x v="0"/>
    <x v="0"/>
  </r>
  <r>
    <n v="680"/>
    <x v="666"/>
    <x v="679"/>
    <n v="145600"/>
    <n v="141822"/>
    <n v="97"/>
    <x v="0"/>
    <n v="2955"/>
    <x v="211"/>
    <s v="US"/>
    <s v="USD"/>
    <x v="624"/>
    <x v="630"/>
    <x v="0"/>
    <x v="1"/>
    <x v="20"/>
    <x v="6"/>
    <x v="20"/>
  </r>
  <r>
    <n v="681"/>
    <x v="667"/>
    <x v="680"/>
    <n v="184100"/>
    <n v="159037"/>
    <n v="86"/>
    <x v="0"/>
    <n v="1657"/>
    <x v="572"/>
    <s v="US"/>
    <s v="USD"/>
    <x v="625"/>
    <x v="631"/>
    <x v="0"/>
    <x v="0"/>
    <x v="3"/>
    <x v="3"/>
    <x v="3"/>
  </r>
  <r>
    <n v="682"/>
    <x v="668"/>
    <x v="681"/>
    <n v="5400"/>
    <n v="8109"/>
    <n v="150"/>
    <x v="1"/>
    <n v="103"/>
    <x v="573"/>
    <s v="US"/>
    <s v="USD"/>
    <x v="626"/>
    <x v="632"/>
    <x v="0"/>
    <x v="0"/>
    <x v="3"/>
    <x v="3"/>
    <x v="3"/>
  </r>
  <r>
    <n v="683"/>
    <x v="669"/>
    <x v="682"/>
    <n v="2300"/>
    <n v="8244"/>
    <n v="358"/>
    <x v="1"/>
    <n v="147"/>
    <x v="574"/>
    <s v="US"/>
    <s v="USD"/>
    <x v="627"/>
    <x v="633"/>
    <x v="0"/>
    <x v="0"/>
    <x v="3"/>
    <x v="3"/>
    <x v="3"/>
  </r>
  <r>
    <n v="684"/>
    <x v="670"/>
    <x v="683"/>
    <n v="1400"/>
    <n v="7600"/>
    <n v="543"/>
    <x v="1"/>
    <n v="110"/>
    <x v="575"/>
    <s v="CA"/>
    <s v="CAD"/>
    <x v="628"/>
    <x v="634"/>
    <x v="0"/>
    <x v="0"/>
    <x v="9"/>
    <x v="5"/>
    <x v="9"/>
  </r>
  <r>
    <n v="685"/>
    <x v="671"/>
    <x v="684"/>
    <n v="140000"/>
    <n v="94501"/>
    <n v="68"/>
    <x v="0"/>
    <n v="926"/>
    <x v="181"/>
    <s v="CA"/>
    <s v="CAD"/>
    <x v="629"/>
    <x v="415"/>
    <x v="0"/>
    <x v="0"/>
    <x v="3"/>
    <x v="3"/>
    <x v="3"/>
  </r>
  <r>
    <n v="686"/>
    <x v="672"/>
    <x v="685"/>
    <n v="7500"/>
    <n v="14381"/>
    <n v="192"/>
    <x v="1"/>
    <n v="134"/>
    <x v="576"/>
    <s v="US"/>
    <s v="USD"/>
    <x v="630"/>
    <x v="635"/>
    <x v="0"/>
    <x v="0"/>
    <x v="8"/>
    <x v="2"/>
    <x v="8"/>
  </r>
  <r>
    <n v="687"/>
    <x v="673"/>
    <x v="686"/>
    <n v="1500"/>
    <n v="13980"/>
    <n v="932"/>
    <x v="1"/>
    <n v="269"/>
    <x v="577"/>
    <s v="US"/>
    <s v="USD"/>
    <x v="631"/>
    <x v="607"/>
    <x v="0"/>
    <x v="0"/>
    <x v="3"/>
    <x v="3"/>
    <x v="3"/>
  </r>
  <r>
    <n v="688"/>
    <x v="674"/>
    <x v="687"/>
    <n v="2900"/>
    <n v="12449"/>
    <n v="429"/>
    <x v="1"/>
    <n v="175"/>
    <x v="578"/>
    <s v="US"/>
    <s v="USD"/>
    <x v="632"/>
    <x v="636"/>
    <x v="0"/>
    <x v="1"/>
    <x v="19"/>
    <x v="4"/>
    <x v="19"/>
  </r>
  <r>
    <n v="689"/>
    <x v="675"/>
    <x v="688"/>
    <n v="7300"/>
    <n v="7348"/>
    <n v="101"/>
    <x v="1"/>
    <n v="69"/>
    <x v="579"/>
    <s v="US"/>
    <s v="USD"/>
    <x v="633"/>
    <x v="637"/>
    <x v="0"/>
    <x v="0"/>
    <x v="2"/>
    <x v="2"/>
    <x v="2"/>
  </r>
  <r>
    <n v="690"/>
    <x v="676"/>
    <x v="689"/>
    <n v="3600"/>
    <n v="8158"/>
    <n v="227"/>
    <x v="1"/>
    <n v="190"/>
    <x v="580"/>
    <s v="US"/>
    <s v="USD"/>
    <x v="634"/>
    <x v="638"/>
    <x v="0"/>
    <x v="1"/>
    <x v="4"/>
    <x v="4"/>
    <x v="4"/>
  </r>
  <r>
    <n v="691"/>
    <x v="677"/>
    <x v="690"/>
    <n v="5000"/>
    <n v="7119"/>
    <n v="142"/>
    <x v="1"/>
    <n v="237"/>
    <x v="540"/>
    <s v="US"/>
    <s v="USD"/>
    <x v="635"/>
    <x v="639"/>
    <x v="1"/>
    <x v="1"/>
    <x v="4"/>
    <x v="4"/>
    <x v="4"/>
  </r>
  <r>
    <n v="692"/>
    <x v="678"/>
    <x v="691"/>
    <n v="6000"/>
    <n v="5438"/>
    <n v="91"/>
    <x v="0"/>
    <n v="77"/>
    <x v="581"/>
    <s v="GB"/>
    <s v="GBP"/>
    <x v="636"/>
    <x v="640"/>
    <x v="0"/>
    <x v="0"/>
    <x v="1"/>
    <x v="1"/>
    <x v="1"/>
  </r>
  <r>
    <n v="693"/>
    <x v="679"/>
    <x v="692"/>
    <n v="180400"/>
    <n v="115396"/>
    <n v="64"/>
    <x v="0"/>
    <n v="1748"/>
    <x v="366"/>
    <s v="US"/>
    <s v="USD"/>
    <x v="637"/>
    <x v="641"/>
    <x v="0"/>
    <x v="0"/>
    <x v="3"/>
    <x v="3"/>
    <x v="3"/>
  </r>
  <r>
    <n v="694"/>
    <x v="680"/>
    <x v="693"/>
    <n v="9100"/>
    <n v="7656"/>
    <n v="84"/>
    <x v="0"/>
    <n v="79"/>
    <x v="582"/>
    <s v="US"/>
    <s v="USD"/>
    <x v="638"/>
    <x v="642"/>
    <x v="0"/>
    <x v="0"/>
    <x v="3"/>
    <x v="3"/>
    <x v="3"/>
  </r>
  <r>
    <n v="695"/>
    <x v="681"/>
    <x v="694"/>
    <n v="9200"/>
    <n v="12322"/>
    <n v="134"/>
    <x v="1"/>
    <n v="196"/>
    <x v="378"/>
    <s v="IT"/>
    <s v="EUR"/>
    <x v="639"/>
    <x v="445"/>
    <x v="1"/>
    <x v="0"/>
    <x v="1"/>
    <x v="1"/>
    <x v="1"/>
  </r>
  <r>
    <n v="696"/>
    <x v="682"/>
    <x v="695"/>
    <n v="164100"/>
    <n v="96888"/>
    <n v="59"/>
    <x v="0"/>
    <n v="889"/>
    <x v="583"/>
    <s v="US"/>
    <s v="USD"/>
    <x v="640"/>
    <x v="116"/>
    <x v="0"/>
    <x v="1"/>
    <x v="3"/>
    <x v="3"/>
    <x v="3"/>
  </r>
  <r>
    <n v="697"/>
    <x v="683"/>
    <x v="696"/>
    <n v="128900"/>
    <n v="196960"/>
    <n v="153"/>
    <x v="1"/>
    <n v="7295"/>
    <x v="42"/>
    <s v="US"/>
    <s v="USD"/>
    <x v="641"/>
    <x v="643"/>
    <x v="0"/>
    <x v="0"/>
    <x v="5"/>
    <x v="1"/>
    <x v="5"/>
  </r>
  <r>
    <n v="698"/>
    <x v="684"/>
    <x v="697"/>
    <n v="42100"/>
    <n v="188057"/>
    <n v="447"/>
    <x v="1"/>
    <n v="2893"/>
    <x v="94"/>
    <s v="CA"/>
    <s v="CAD"/>
    <x v="642"/>
    <x v="644"/>
    <x v="0"/>
    <x v="0"/>
    <x v="8"/>
    <x v="2"/>
    <x v="8"/>
  </r>
  <r>
    <n v="699"/>
    <x v="196"/>
    <x v="698"/>
    <n v="7400"/>
    <n v="6245"/>
    <n v="84"/>
    <x v="0"/>
    <n v="56"/>
    <x v="584"/>
    <s v="US"/>
    <s v="USD"/>
    <x v="230"/>
    <x v="645"/>
    <x v="0"/>
    <x v="0"/>
    <x v="6"/>
    <x v="4"/>
    <x v="6"/>
  </r>
  <r>
    <n v="700"/>
    <x v="685"/>
    <x v="699"/>
    <n v="100"/>
    <n v="3"/>
    <n v="3"/>
    <x v="0"/>
    <n v="1"/>
    <x v="236"/>
    <s v="US"/>
    <s v="USD"/>
    <x v="67"/>
    <x v="646"/>
    <x v="0"/>
    <x v="0"/>
    <x v="8"/>
    <x v="2"/>
    <x v="8"/>
  </r>
  <r>
    <n v="701"/>
    <x v="686"/>
    <x v="700"/>
    <n v="52000"/>
    <n v="91014"/>
    <n v="175"/>
    <x v="1"/>
    <n v="820"/>
    <x v="585"/>
    <s v="US"/>
    <s v="USD"/>
    <x v="643"/>
    <x v="647"/>
    <x v="1"/>
    <x v="0"/>
    <x v="3"/>
    <x v="3"/>
    <x v="3"/>
  </r>
  <r>
    <n v="702"/>
    <x v="687"/>
    <x v="701"/>
    <n v="8700"/>
    <n v="4710"/>
    <n v="54"/>
    <x v="0"/>
    <n v="83"/>
    <x v="586"/>
    <s v="US"/>
    <s v="USD"/>
    <x v="644"/>
    <x v="467"/>
    <x v="0"/>
    <x v="0"/>
    <x v="8"/>
    <x v="2"/>
    <x v="8"/>
  </r>
  <r>
    <n v="703"/>
    <x v="688"/>
    <x v="702"/>
    <n v="63400"/>
    <n v="197728"/>
    <n v="312"/>
    <x v="1"/>
    <n v="2038"/>
    <x v="587"/>
    <s v="US"/>
    <s v="USD"/>
    <x v="645"/>
    <x v="648"/>
    <x v="1"/>
    <x v="1"/>
    <x v="18"/>
    <x v="5"/>
    <x v="18"/>
  </r>
  <r>
    <n v="704"/>
    <x v="689"/>
    <x v="703"/>
    <n v="8700"/>
    <n v="10682"/>
    <n v="123"/>
    <x v="1"/>
    <n v="116"/>
    <x v="588"/>
    <s v="US"/>
    <s v="USD"/>
    <x v="646"/>
    <x v="649"/>
    <x v="0"/>
    <x v="0"/>
    <x v="10"/>
    <x v="4"/>
    <x v="10"/>
  </r>
  <r>
    <n v="705"/>
    <x v="690"/>
    <x v="704"/>
    <n v="169700"/>
    <n v="168048"/>
    <n v="99"/>
    <x v="0"/>
    <n v="2025"/>
    <x v="589"/>
    <s v="GB"/>
    <s v="GBP"/>
    <x v="626"/>
    <x v="650"/>
    <x v="0"/>
    <x v="0"/>
    <x v="9"/>
    <x v="5"/>
    <x v="9"/>
  </r>
  <r>
    <n v="706"/>
    <x v="691"/>
    <x v="705"/>
    <n v="108400"/>
    <n v="138586"/>
    <n v="128"/>
    <x v="1"/>
    <n v="1345"/>
    <x v="590"/>
    <s v="AU"/>
    <s v="AUD"/>
    <x v="647"/>
    <x v="651"/>
    <x v="0"/>
    <x v="1"/>
    <x v="2"/>
    <x v="2"/>
    <x v="2"/>
  </r>
  <r>
    <n v="707"/>
    <x v="692"/>
    <x v="706"/>
    <n v="7300"/>
    <n v="11579"/>
    <n v="159"/>
    <x v="1"/>
    <n v="168"/>
    <x v="591"/>
    <s v="US"/>
    <s v="USD"/>
    <x v="159"/>
    <x v="652"/>
    <x v="0"/>
    <x v="0"/>
    <x v="6"/>
    <x v="4"/>
    <x v="6"/>
  </r>
  <r>
    <n v="708"/>
    <x v="693"/>
    <x v="707"/>
    <n v="1700"/>
    <n v="12020"/>
    <n v="707"/>
    <x v="1"/>
    <n v="137"/>
    <x v="592"/>
    <s v="CH"/>
    <s v="CHF"/>
    <x v="648"/>
    <x v="653"/>
    <x v="0"/>
    <x v="0"/>
    <x v="3"/>
    <x v="3"/>
    <x v="3"/>
  </r>
  <r>
    <n v="709"/>
    <x v="694"/>
    <x v="708"/>
    <n v="9800"/>
    <n v="13954"/>
    <n v="142"/>
    <x v="1"/>
    <n v="186"/>
    <x v="593"/>
    <s v="IT"/>
    <s v="EUR"/>
    <x v="267"/>
    <x v="654"/>
    <x v="0"/>
    <x v="0"/>
    <x v="3"/>
    <x v="3"/>
    <x v="3"/>
  </r>
  <r>
    <n v="710"/>
    <x v="695"/>
    <x v="709"/>
    <n v="4300"/>
    <n v="6358"/>
    <n v="148"/>
    <x v="1"/>
    <n v="125"/>
    <x v="594"/>
    <s v="US"/>
    <s v="USD"/>
    <x v="649"/>
    <x v="655"/>
    <x v="0"/>
    <x v="1"/>
    <x v="3"/>
    <x v="3"/>
    <x v="3"/>
  </r>
  <r>
    <n v="711"/>
    <x v="696"/>
    <x v="710"/>
    <n v="6200"/>
    <n v="1260"/>
    <n v="20"/>
    <x v="0"/>
    <n v="14"/>
    <x v="595"/>
    <s v="IT"/>
    <s v="EUR"/>
    <x v="248"/>
    <x v="656"/>
    <x v="1"/>
    <x v="1"/>
    <x v="3"/>
    <x v="3"/>
    <x v="3"/>
  </r>
  <r>
    <n v="712"/>
    <x v="697"/>
    <x v="711"/>
    <n v="800"/>
    <n v="14725"/>
    <n v="1841"/>
    <x v="1"/>
    <n v="202"/>
    <x v="596"/>
    <s v="US"/>
    <s v="USD"/>
    <x v="571"/>
    <x v="657"/>
    <x v="0"/>
    <x v="0"/>
    <x v="3"/>
    <x v="3"/>
    <x v="3"/>
  </r>
  <r>
    <n v="713"/>
    <x v="698"/>
    <x v="712"/>
    <n v="6900"/>
    <n v="11174"/>
    <n v="162"/>
    <x v="1"/>
    <n v="103"/>
    <x v="597"/>
    <s v="US"/>
    <s v="USD"/>
    <x v="650"/>
    <x v="89"/>
    <x v="0"/>
    <x v="0"/>
    <x v="15"/>
    <x v="5"/>
    <x v="15"/>
  </r>
  <r>
    <n v="714"/>
    <x v="699"/>
    <x v="713"/>
    <n v="38500"/>
    <n v="182036"/>
    <n v="473"/>
    <x v="1"/>
    <n v="1785"/>
    <x v="230"/>
    <s v="US"/>
    <s v="USD"/>
    <x v="1"/>
    <x v="658"/>
    <x v="0"/>
    <x v="0"/>
    <x v="1"/>
    <x v="1"/>
    <x v="1"/>
  </r>
  <r>
    <n v="715"/>
    <x v="700"/>
    <x v="714"/>
    <n v="118000"/>
    <n v="28870"/>
    <n v="24"/>
    <x v="0"/>
    <n v="656"/>
    <x v="159"/>
    <s v="US"/>
    <s v="USD"/>
    <x v="651"/>
    <x v="438"/>
    <x v="0"/>
    <x v="0"/>
    <x v="20"/>
    <x v="6"/>
    <x v="20"/>
  </r>
  <r>
    <n v="716"/>
    <x v="701"/>
    <x v="715"/>
    <n v="2000"/>
    <n v="10353"/>
    <n v="518"/>
    <x v="1"/>
    <n v="157"/>
    <x v="598"/>
    <s v="US"/>
    <s v="USD"/>
    <x v="652"/>
    <x v="659"/>
    <x v="0"/>
    <x v="1"/>
    <x v="3"/>
    <x v="3"/>
    <x v="3"/>
  </r>
  <r>
    <n v="717"/>
    <x v="702"/>
    <x v="716"/>
    <n v="5600"/>
    <n v="13868"/>
    <n v="248"/>
    <x v="1"/>
    <n v="555"/>
    <x v="500"/>
    <s v="US"/>
    <s v="USD"/>
    <x v="653"/>
    <x v="660"/>
    <x v="0"/>
    <x v="0"/>
    <x v="4"/>
    <x v="4"/>
    <x v="4"/>
  </r>
  <r>
    <n v="718"/>
    <x v="703"/>
    <x v="717"/>
    <n v="8300"/>
    <n v="8317"/>
    <n v="100"/>
    <x v="1"/>
    <n v="297"/>
    <x v="127"/>
    <s v="US"/>
    <s v="USD"/>
    <x v="654"/>
    <x v="661"/>
    <x v="0"/>
    <x v="0"/>
    <x v="8"/>
    <x v="2"/>
    <x v="8"/>
  </r>
  <r>
    <n v="719"/>
    <x v="704"/>
    <x v="718"/>
    <n v="6900"/>
    <n v="10557"/>
    <n v="153"/>
    <x v="1"/>
    <n v="123"/>
    <x v="599"/>
    <s v="US"/>
    <s v="USD"/>
    <x v="655"/>
    <x v="662"/>
    <x v="0"/>
    <x v="0"/>
    <x v="13"/>
    <x v="5"/>
    <x v="13"/>
  </r>
  <r>
    <n v="720"/>
    <x v="705"/>
    <x v="719"/>
    <n v="8700"/>
    <n v="3227"/>
    <n v="37"/>
    <x v="3"/>
    <n v="38"/>
    <x v="600"/>
    <s v="DK"/>
    <s v="DKK"/>
    <x v="656"/>
    <x v="236"/>
    <x v="0"/>
    <x v="1"/>
    <x v="3"/>
    <x v="3"/>
    <x v="3"/>
  </r>
  <r>
    <n v="721"/>
    <x v="706"/>
    <x v="720"/>
    <n v="123600"/>
    <n v="5429"/>
    <n v="4"/>
    <x v="3"/>
    <n v="60"/>
    <x v="601"/>
    <s v="US"/>
    <s v="USD"/>
    <x v="657"/>
    <x v="663"/>
    <x v="0"/>
    <x v="0"/>
    <x v="1"/>
    <x v="1"/>
    <x v="1"/>
  </r>
  <r>
    <n v="722"/>
    <x v="707"/>
    <x v="721"/>
    <n v="48500"/>
    <n v="75906"/>
    <n v="157"/>
    <x v="1"/>
    <n v="3036"/>
    <x v="372"/>
    <s v="US"/>
    <s v="USD"/>
    <x v="265"/>
    <x v="202"/>
    <x v="0"/>
    <x v="0"/>
    <x v="4"/>
    <x v="4"/>
    <x v="4"/>
  </r>
  <r>
    <n v="723"/>
    <x v="708"/>
    <x v="722"/>
    <n v="4900"/>
    <n v="13250"/>
    <n v="270"/>
    <x v="1"/>
    <n v="144"/>
    <x v="602"/>
    <s v="AU"/>
    <s v="AUD"/>
    <x v="658"/>
    <x v="664"/>
    <x v="0"/>
    <x v="0"/>
    <x v="3"/>
    <x v="3"/>
    <x v="3"/>
  </r>
  <r>
    <n v="724"/>
    <x v="709"/>
    <x v="723"/>
    <n v="8400"/>
    <n v="11261"/>
    <n v="134"/>
    <x v="1"/>
    <n v="121"/>
    <x v="603"/>
    <s v="GB"/>
    <s v="GBP"/>
    <x v="659"/>
    <x v="665"/>
    <x v="0"/>
    <x v="1"/>
    <x v="3"/>
    <x v="3"/>
    <x v="3"/>
  </r>
  <r>
    <n v="725"/>
    <x v="710"/>
    <x v="724"/>
    <n v="193200"/>
    <n v="97369"/>
    <n v="50"/>
    <x v="0"/>
    <n v="1596"/>
    <x v="479"/>
    <s v="US"/>
    <s v="USD"/>
    <x v="660"/>
    <x v="666"/>
    <x v="0"/>
    <x v="0"/>
    <x v="20"/>
    <x v="6"/>
    <x v="20"/>
  </r>
  <r>
    <n v="726"/>
    <x v="711"/>
    <x v="725"/>
    <n v="54300"/>
    <n v="48227"/>
    <n v="89"/>
    <x v="3"/>
    <n v="524"/>
    <x v="604"/>
    <s v="US"/>
    <s v="USD"/>
    <x v="661"/>
    <x v="602"/>
    <x v="0"/>
    <x v="1"/>
    <x v="3"/>
    <x v="3"/>
    <x v="3"/>
  </r>
  <r>
    <n v="727"/>
    <x v="712"/>
    <x v="726"/>
    <n v="8900"/>
    <n v="14685"/>
    <n v="165"/>
    <x v="1"/>
    <n v="181"/>
    <x v="605"/>
    <s v="US"/>
    <s v="USD"/>
    <x v="4"/>
    <x v="667"/>
    <x v="0"/>
    <x v="0"/>
    <x v="2"/>
    <x v="2"/>
    <x v="2"/>
  </r>
  <r>
    <n v="728"/>
    <x v="713"/>
    <x v="727"/>
    <n v="4200"/>
    <n v="735"/>
    <n v="18"/>
    <x v="0"/>
    <n v="10"/>
    <x v="606"/>
    <s v="US"/>
    <s v="USD"/>
    <x v="662"/>
    <x v="668"/>
    <x v="0"/>
    <x v="0"/>
    <x v="3"/>
    <x v="3"/>
    <x v="3"/>
  </r>
  <r>
    <n v="729"/>
    <x v="714"/>
    <x v="728"/>
    <n v="5600"/>
    <n v="10397"/>
    <n v="186"/>
    <x v="1"/>
    <n v="122"/>
    <x v="528"/>
    <s v="US"/>
    <s v="USD"/>
    <x v="663"/>
    <x v="669"/>
    <x v="0"/>
    <x v="0"/>
    <x v="6"/>
    <x v="4"/>
    <x v="6"/>
  </r>
  <r>
    <n v="730"/>
    <x v="715"/>
    <x v="729"/>
    <n v="28800"/>
    <n v="118847"/>
    <n v="413"/>
    <x v="1"/>
    <n v="1071"/>
    <x v="607"/>
    <s v="CA"/>
    <s v="CAD"/>
    <x v="664"/>
    <x v="670"/>
    <x v="0"/>
    <x v="0"/>
    <x v="8"/>
    <x v="2"/>
    <x v="8"/>
  </r>
  <r>
    <n v="731"/>
    <x v="716"/>
    <x v="730"/>
    <n v="8000"/>
    <n v="7220"/>
    <n v="90"/>
    <x v="3"/>
    <n v="219"/>
    <x v="608"/>
    <s v="US"/>
    <s v="USD"/>
    <x v="665"/>
    <x v="601"/>
    <x v="0"/>
    <x v="0"/>
    <x v="2"/>
    <x v="2"/>
    <x v="2"/>
  </r>
  <r>
    <n v="732"/>
    <x v="717"/>
    <x v="731"/>
    <n v="117000"/>
    <n v="107622"/>
    <n v="92"/>
    <x v="0"/>
    <n v="1121"/>
    <x v="609"/>
    <s v="US"/>
    <s v="USD"/>
    <x v="666"/>
    <x v="671"/>
    <x v="0"/>
    <x v="1"/>
    <x v="1"/>
    <x v="1"/>
    <x v="1"/>
  </r>
  <r>
    <n v="733"/>
    <x v="718"/>
    <x v="732"/>
    <n v="15800"/>
    <n v="83267"/>
    <n v="527"/>
    <x v="1"/>
    <n v="980"/>
    <x v="610"/>
    <s v="US"/>
    <s v="USD"/>
    <x v="43"/>
    <x v="672"/>
    <x v="0"/>
    <x v="0"/>
    <x v="16"/>
    <x v="1"/>
    <x v="16"/>
  </r>
  <r>
    <n v="734"/>
    <x v="719"/>
    <x v="733"/>
    <n v="4200"/>
    <n v="13404"/>
    <n v="319"/>
    <x v="1"/>
    <n v="536"/>
    <x v="253"/>
    <s v="US"/>
    <s v="USD"/>
    <x v="667"/>
    <x v="673"/>
    <x v="0"/>
    <x v="1"/>
    <x v="3"/>
    <x v="3"/>
    <x v="3"/>
  </r>
  <r>
    <n v="735"/>
    <x v="720"/>
    <x v="734"/>
    <n v="37100"/>
    <n v="131404"/>
    <n v="354"/>
    <x v="1"/>
    <n v="1991"/>
    <x v="611"/>
    <s v="US"/>
    <s v="USD"/>
    <x v="668"/>
    <x v="674"/>
    <x v="0"/>
    <x v="0"/>
    <x v="14"/>
    <x v="7"/>
    <x v="14"/>
  </r>
  <r>
    <n v="736"/>
    <x v="721"/>
    <x v="735"/>
    <n v="7700"/>
    <n v="2533"/>
    <n v="33"/>
    <x v="3"/>
    <n v="29"/>
    <x v="612"/>
    <s v="US"/>
    <s v="USD"/>
    <x v="669"/>
    <x v="675"/>
    <x v="0"/>
    <x v="0"/>
    <x v="9"/>
    <x v="5"/>
    <x v="9"/>
  </r>
  <r>
    <n v="737"/>
    <x v="722"/>
    <x v="736"/>
    <n v="3700"/>
    <n v="5028"/>
    <n v="136"/>
    <x v="1"/>
    <n v="180"/>
    <x v="613"/>
    <s v="US"/>
    <s v="USD"/>
    <x v="670"/>
    <x v="676"/>
    <x v="0"/>
    <x v="0"/>
    <x v="7"/>
    <x v="1"/>
    <x v="7"/>
  </r>
  <r>
    <n v="738"/>
    <x v="486"/>
    <x v="737"/>
    <n v="74700"/>
    <n v="1557"/>
    <n v="2"/>
    <x v="0"/>
    <n v="15"/>
    <x v="614"/>
    <s v="US"/>
    <s v="USD"/>
    <x v="671"/>
    <x v="677"/>
    <x v="0"/>
    <x v="1"/>
    <x v="3"/>
    <x v="3"/>
    <x v="3"/>
  </r>
  <r>
    <n v="739"/>
    <x v="723"/>
    <x v="738"/>
    <n v="10000"/>
    <n v="6100"/>
    <n v="61"/>
    <x v="0"/>
    <n v="191"/>
    <x v="615"/>
    <s v="US"/>
    <s v="USD"/>
    <x v="672"/>
    <x v="678"/>
    <x v="0"/>
    <x v="0"/>
    <x v="7"/>
    <x v="1"/>
    <x v="7"/>
  </r>
  <r>
    <n v="740"/>
    <x v="724"/>
    <x v="739"/>
    <n v="5300"/>
    <n v="1592"/>
    <n v="30"/>
    <x v="0"/>
    <n v="16"/>
    <x v="616"/>
    <s v="US"/>
    <s v="USD"/>
    <x v="673"/>
    <x v="679"/>
    <x v="0"/>
    <x v="0"/>
    <x v="3"/>
    <x v="3"/>
    <x v="3"/>
  </r>
  <r>
    <n v="741"/>
    <x v="287"/>
    <x v="740"/>
    <n v="1200"/>
    <n v="14150"/>
    <n v="1179"/>
    <x v="1"/>
    <n v="130"/>
    <x v="617"/>
    <s v="US"/>
    <s v="USD"/>
    <x v="674"/>
    <x v="680"/>
    <x v="0"/>
    <x v="0"/>
    <x v="3"/>
    <x v="3"/>
    <x v="3"/>
  </r>
  <r>
    <n v="742"/>
    <x v="725"/>
    <x v="741"/>
    <n v="1200"/>
    <n v="13513"/>
    <n v="1126"/>
    <x v="1"/>
    <n v="122"/>
    <x v="86"/>
    <s v="US"/>
    <s v="USD"/>
    <x v="675"/>
    <x v="681"/>
    <x v="0"/>
    <x v="0"/>
    <x v="5"/>
    <x v="1"/>
    <x v="5"/>
  </r>
  <r>
    <n v="743"/>
    <x v="726"/>
    <x v="742"/>
    <n v="3900"/>
    <n v="504"/>
    <n v="13"/>
    <x v="0"/>
    <n v="17"/>
    <x v="618"/>
    <s v="US"/>
    <s v="USD"/>
    <x v="676"/>
    <x v="682"/>
    <x v="0"/>
    <x v="1"/>
    <x v="3"/>
    <x v="3"/>
    <x v="3"/>
  </r>
  <r>
    <n v="744"/>
    <x v="727"/>
    <x v="743"/>
    <n v="2000"/>
    <n v="14240"/>
    <n v="712"/>
    <x v="1"/>
    <n v="140"/>
    <x v="619"/>
    <s v="US"/>
    <s v="USD"/>
    <x v="342"/>
    <x v="683"/>
    <x v="0"/>
    <x v="1"/>
    <x v="3"/>
    <x v="3"/>
    <x v="3"/>
  </r>
  <r>
    <n v="745"/>
    <x v="728"/>
    <x v="744"/>
    <n v="6900"/>
    <n v="2091"/>
    <n v="30"/>
    <x v="0"/>
    <n v="34"/>
    <x v="620"/>
    <s v="US"/>
    <s v="USD"/>
    <x v="677"/>
    <x v="684"/>
    <x v="0"/>
    <x v="0"/>
    <x v="8"/>
    <x v="2"/>
    <x v="8"/>
  </r>
  <r>
    <n v="746"/>
    <x v="729"/>
    <x v="745"/>
    <n v="55800"/>
    <n v="118580"/>
    <n v="213"/>
    <x v="1"/>
    <n v="3388"/>
    <x v="33"/>
    <s v="US"/>
    <s v="USD"/>
    <x v="678"/>
    <x v="685"/>
    <x v="0"/>
    <x v="0"/>
    <x v="2"/>
    <x v="2"/>
    <x v="2"/>
  </r>
  <r>
    <n v="747"/>
    <x v="730"/>
    <x v="746"/>
    <n v="4900"/>
    <n v="11214"/>
    <n v="229"/>
    <x v="1"/>
    <n v="280"/>
    <x v="621"/>
    <s v="US"/>
    <s v="USD"/>
    <x v="679"/>
    <x v="488"/>
    <x v="0"/>
    <x v="0"/>
    <x v="3"/>
    <x v="3"/>
    <x v="3"/>
  </r>
  <r>
    <n v="748"/>
    <x v="731"/>
    <x v="747"/>
    <n v="194900"/>
    <n v="68137"/>
    <n v="35"/>
    <x v="3"/>
    <n v="614"/>
    <x v="607"/>
    <s v="US"/>
    <s v="USD"/>
    <x v="680"/>
    <x v="686"/>
    <x v="0"/>
    <x v="1"/>
    <x v="10"/>
    <x v="4"/>
    <x v="10"/>
  </r>
  <r>
    <n v="749"/>
    <x v="732"/>
    <x v="748"/>
    <n v="8600"/>
    <n v="13527"/>
    <n v="157"/>
    <x v="1"/>
    <n v="366"/>
    <x v="622"/>
    <s v="IT"/>
    <s v="EUR"/>
    <x v="681"/>
    <x v="687"/>
    <x v="0"/>
    <x v="1"/>
    <x v="8"/>
    <x v="2"/>
    <x v="8"/>
  </r>
  <r>
    <n v="750"/>
    <x v="733"/>
    <x v="749"/>
    <n v="100"/>
    <n v="1"/>
    <n v="1"/>
    <x v="0"/>
    <n v="1"/>
    <x v="98"/>
    <s v="GB"/>
    <s v="GBP"/>
    <x v="682"/>
    <x v="688"/>
    <x v="0"/>
    <x v="0"/>
    <x v="5"/>
    <x v="1"/>
    <x v="5"/>
  </r>
  <r>
    <n v="751"/>
    <x v="734"/>
    <x v="750"/>
    <n v="3600"/>
    <n v="8363"/>
    <n v="232"/>
    <x v="1"/>
    <n v="270"/>
    <x v="623"/>
    <s v="US"/>
    <s v="USD"/>
    <x v="683"/>
    <x v="689"/>
    <x v="1"/>
    <x v="1"/>
    <x v="9"/>
    <x v="5"/>
    <x v="9"/>
  </r>
  <r>
    <n v="752"/>
    <x v="735"/>
    <x v="751"/>
    <n v="5800"/>
    <n v="5362"/>
    <n v="92"/>
    <x v="3"/>
    <n v="114"/>
    <x v="307"/>
    <s v="US"/>
    <s v="USD"/>
    <x v="684"/>
    <x v="690"/>
    <x v="0"/>
    <x v="1"/>
    <x v="3"/>
    <x v="3"/>
    <x v="3"/>
  </r>
  <r>
    <n v="753"/>
    <x v="736"/>
    <x v="752"/>
    <n v="4700"/>
    <n v="12065"/>
    <n v="257"/>
    <x v="1"/>
    <n v="137"/>
    <x v="624"/>
    <s v="US"/>
    <s v="USD"/>
    <x v="674"/>
    <x v="691"/>
    <x v="0"/>
    <x v="0"/>
    <x v="14"/>
    <x v="7"/>
    <x v="14"/>
  </r>
  <r>
    <n v="754"/>
    <x v="737"/>
    <x v="753"/>
    <n v="70400"/>
    <n v="118603"/>
    <n v="168"/>
    <x v="1"/>
    <n v="3205"/>
    <x v="625"/>
    <s v="US"/>
    <s v="USD"/>
    <x v="685"/>
    <x v="424"/>
    <x v="0"/>
    <x v="0"/>
    <x v="3"/>
    <x v="3"/>
    <x v="3"/>
  </r>
  <r>
    <n v="755"/>
    <x v="738"/>
    <x v="754"/>
    <n v="4500"/>
    <n v="7496"/>
    <n v="167"/>
    <x v="1"/>
    <n v="288"/>
    <x v="626"/>
    <s v="DK"/>
    <s v="DKK"/>
    <x v="605"/>
    <x v="231"/>
    <x v="0"/>
    <x v="1"/>
    <x v="3"/>
    <x v="3"/>
    <x v="3"/>
  </r>
  <r>
    <n v="756"/>
    <x v="739"/>
    <x v="755"/>
    <n v="1300"/>
    <n v="10037"/>
    <n v="772"/>
    <x v="1"/>
    <n v="148"/>
    <x v="627"/>
    <s v="US"/>
    <s v="USD"/>
    <x v="686"/>
    <x v="692"/>
    <x v="0"/>
    <x v="0"/>
    <x v="3"/>
    <x v="3"/>
    <x v="3"/>
  </r>
  <r>
    <n v="757"/>
    <x v="740"/>
    <x v="756"/>
    <n v="1400"/>
    <n v="5696"/>
    <n v="407"/>
    <x v="1"/>
    <n v="114"/>
    <x v="628"/>
    <s v="US"/>
    <s v="USD"/>
    <x v="687"/>
    <x v="693"/>
    <x v="0"/>
    <x v="0"/>
    <x v="6"/>
    <x v="4"/>
    <x v="6"/>
  </r>
  <r>
    <n v="758"/>
    <x v="741"/>
    <x v="757"/>
    <n v="29600"/>
    <n v="167005"/>
    <n v="564"/>
    <x v="1"/>
    <n v="1518"/>
    <x v="629"/>
    <s v="CA"/>
    <s v="CAD"/>
    <x v="688"/>
    <x v="694"/>
    <x v="0"/>
    <x v="0"/>
    <x v="1"/>
    <x v="1"/>
    <x v="1"/>
  </r>
  <r>
    <n v="759"/>
    <x v="742"/>
    <x v="758"/>
    <n v="167500"/>
    <n v="114615"/>
    <n v="68"/>
    <x v="0"/>
    <n v="1274"/>
    <x v="630"/>
    <s v="US"/>
    <s v="USD"/>
    <x v="689"/>
    <x v="236"/>
    <x v="0"/>
    <x v="0"/>
    <x v="5"/>
    <x v="1"/>
    <x v="5"/>
  </r>
  <r>
    <n v="760"/>
    <x v="743"/>
    <x v="759"/>
    <n v="48300"/>
    <n v="16592"/>
    <n v="34"/>
    <x v="0"/>
    <n v="210"/>
    <x v="631"/>
    <s v="IT"/>
    <s v="EUR"/>
    <x v="690"/>
    <x v="695"/>
    <x v="0"/>
    <x v="1"/>
    <x v="11"/>
    <x v="6"/>
    <x v="11"/>
  </r>
  <r>
    <n v="761"/>
    <x v="744"/>
    <x v="760"/>
    <n v="2200"/>
    <n v="14420"/>
    <n v="655"/>
    <x v="1"/>
    <n v="166"/>
    <x v="632"/>
    <s v="US"/>
    <s v="USD"/>
    <x v="691"/>
    <x v="696"/>
    <x v="0"/>
    <x v="0"/>
    <x v="1"/>
    <x v="1"/>
    <x v="1"/>
  </r>
  <r>
    <n v="762"/>
    <x v="307"/>
    <x v="761"/>
    <n v="3500"/>
    <n v="6204"/>
    <n v="177"/>
    <x v="1"/>
    <n v="100"/>
    <x v="471"/>
    <s v="AU"/>
    <s v="AUD"/>
    <x v="692"/>
    <x v="697"/>
    <x v="0"/>
    <x v="0"/>
    <x v="17"/>
    <x v="1"/>
    <x v="17"/>
  </r>
  <r>
    <n v="763"/>
    <x v="745"/>
    <x v="762"/>
    <n v="5600"/>
    <n v="6338"/>
    <n v="113"/>
    <x v="1"/>
    <n v="235"/>
    <x v="633"/>
    <s v="US"/>
    <s v="USD"/>
    <x v="693"/>
    <x v="698"/>
    <x v="0"/>
    <x v="1"/>
    <x v="3"/>
    <x v="3"/>
    <x v="3"/>
  </r>
  <r>
    <n v="764"/>
    <x v="746"/>
    <x v="763"/>
    <n v="1100"/>
    <n v="8010"/>
    <n v="728"/>
    <x v="1"/>
    <n v="148"/>
    <x v="487"/>
    <s v="US"/>
    <s v="USD"/>
    <x v="694"/>
    <x v="699"/>
    <x v="0"/>
    <x v="0"/>
    <x v="1"/>
    <x v="1"/>
    <x v="1"/>
  </r>
  <r>
    <n v="765"/>
    <x v="747"/>
    <x v="764"/>
    <n v="3900"/>
    <n v="8125"/>
    <n v="208"/>
    <x v="1"/>
    <n v="198"/>
    <x v="634"/>
    <s v="US"/>
    <s v="USD"/>
    <x v="695"/>
    <x v="489"/>
    <x v="1"/>
    <x v="1"/>
    <x v="7"/>
    <x v="1"/>
    <x v="7"/>
  </r>
  <r>
    <n v="766"/>
    <x v="748"/>
    <x v="765"/>
    <n v="43800"/>
    <n v="13653"/>
    <n v="31"/>
    <x v="0"/>
    <n v="248"/>
    <x v="635"/>
    <s v="AU"/>
    <s v="AUD"/>
    <x v="123"/>
    <x v="512"/>
    <x v="0"/>
    <x v="0"/>
    <x v="22"/>
    <x v="4"/>
    <x v="22"/>
  </r>
  <r>
    <n v="767"/>
    <x v="749"/>
    <x v="766"/>
    <n v="97200"/>
    <n v="55372"/>
    <n v="57"/>
    <x v="0"/>
    <n v="513"/>
    <x v="636"/>
    <s v="US"/>
    <s v="USD"/>
    <x v="696"/>
    <x v="700"/>
    <x v="0"/>
    <x v="0"/>
    <x v="18"/>
    <x v="5"/>
    <x v="18"/>
  </r>
  <r>
    <n v="768"/>
    <x v="750"/>
    <x v="767"/>
    <n v="4800"/>
    <n v="11088"/>
    <n v="231"/>
    <x v="1"/>
    <n v="150"/>
    <x v="637"/>
    <s v="US"/>
    <s v="USD"/>
    <x v="626"/>
    <x v="701"/>
    <x v="0"/>
    <x v="0"/>
    <x v="3"/>
    <x v="3"/>
    <x v="3"/>
  </r>
  <r>
    <n v="769"/>
    <x v="751"/>
    <x v="768"/>
    <n v="125600"/>
    <n v="109106"/>
    <n v="87"/>
    <x v="0"/>
    <n v="3410"/>
    <x v="638"/>
    <s v="US"/>
    <s v="USD"/>
    <x v="697"/>
    <x v="340"/>
    <x v="0"/>
    <x v="0"/>
    <x v="11"/>
    <x v="6"/>
    <x v="11"/>
  </r>
  <r>
    <n v="770"/>
    <x v="752"/>
    <x v="769"/>
    <n v="4300"/>
    <n v="11642"/>
    <n v="271"/>
    <x v="1"/>
    <n v="216"/>
    <x v="639"/>
    <s v="IT"/>
    <s v="EUR"/>
    <x v="698"/>
    <x v="702"/>
    <x v="0"/>
    <x v="1"/>
    <x v="3"/>
    <x v="3"/>
    <x v="3"/>
  </r>
  <r>
    <n v="771"/>
    <x v="753"/>
    <x v="770"/>
    <n v="5600"/>
    <n v="2769"/>
    <n v="49"/>
    <x v="3"/>
    <n v="26"/>
    <x v="640"/>
    <s v="US"/>
    <s v="USD"/>
    <x v="699"/>
    <x v="703"/>
    <x v="0"/>
    <x v="0"/>
    <x v="3"/>
    <x v="3"/>
    <x v="3"/>
  </r>
  <r>
    <n v="772"/>
    <x v="754"/>
    <x v="771"/>
    <n v="149600"/>
    <n v="169586"/>
    <n v="113"/>
    <x v="1"/>
    <n v="5139"/>
    <x v="641"/>
    <s v="US"/>
    <s v="USD"/>
    <x v="700"/>
    <x v="704"/>
    <x v="0"/>
    <x v="0"/>
    <x v="7"/>
    <x v="1"/>
    <x v="7"/>
  </r>
  <r>
    <n v="773"/>
    <x v="755"/>
    <x v="772"/>
    <n v="53100"/>
    <n v="101185"/>
    <n v="191"/>
    <x v="1"/>
    <n v="2353"/>
    <x v="194"/>
    <s v="US"/>
    <s v="USD"/>
    <x v="701"/>
    <x v="705"/>
    <x v="0"/>
    <x v="0"/>
    <x v="3"/>
    <x v="3"/>
    <x v="3"/>
  </r>
  <r>
    <n v="774"/>
    <x v="756"/>
    <x v="773"/>
    <n v="5000"/>
    <n v="6775"/>
    <n v="136"/>
    <x v="1"/>
    <n v="78"/>
    <x v="642"/>
    <s v="IT"/>
    <s v="EUR"/>
    <x v="702"/>
    <x v="706"/>
    <x v="0"/>
    <x v="0"/>
    <x v="2"/>
    <x v="2"/>
    <x v="2"/>
  </r>
  <r>
    <n v="775"/>
    <x v="757"/>
    <x v="774"/>
    <n v="9400"/>
    <n v="968"/>
    <n v="10"/>
    <x v="0"/>
    <n v="10"/>
    <x v="643"/>
    <s v="US"/>
    <s v="USD"/>
    <x v="703"/>
    <x v="707"/>
    <x v="0"/>
    <x v="0"/>
    <x v="1"/>
    <x v="1"/>
    <x v="1"/>
  </r>
  <r>
    <n v="776"/>
    <x v="758"/>
    <x v="775"/>
    <n v="110800"/>
    <n v="72623"/>
    <n v="66"/>
    <x v="0"/>
    <n v="2201"/>
    <x v="641"/>
    <s v="US"/>
    <s v="USD"/>
    <x v="704"/>
    <x v="708"/>
    <x v="0"/>
    <x v="0"/>
    <x v="3"/>
    <x v="3"/>
    <x v="3"/>
  </r>
  <r>
    <n v="777"/>
    <x v="759"/>
    <x v="776"/>
    <n v="93800"/>
    <n v="45987"/>
    <n v="49"/>
    <x v="0"/>
    <n v="676"/>
    <x v="644"/>
    <s v="US"/>
    <s v="USD"/>
    <x v="431"/>
    <x v="709"/>
    <x v="0"/>
    <x v="0"/>
    <x v="3"/>
    <x v="3"/>
    <x v="3"/>
  </r>
  <r>
    <n v="778"/>
    <x v="760"/>
    <x v="777"/>
    <n v="1300"/>
    <n v="10243"/>
    <n v="788"/>
    <x v="1"/>
    <n v="174"/>
    <x v="645"/>
    <s v="CH"/>
    <s v="CHF"/>
    <x v="705"/>
    <x v="710"/>
    <x v="0"/>
    <x v="0"/>
    <x v="10"/>
    <x v="4"/>
    <x v="10"/>
  </r>
  <r>
    <n v="779"/>
    <x v="761"/>
    <x v="778"/>
    <n v="108700"/>
    <n v="87293"/>
    <n v="80"/>
    <x v="0"/>
    <n v="831"/>
    <x v="13"/>
    <s v="US"/>
    <s v="USD"/>
    <x v="706"/>
    <x v="711"/>
    <x v="0"/>
    <x v="1"/>
    <x v="3"/>
    <x v="3"/>
    <x v="3"/>
  </r>
  <r>
    <n v="780"/>
    <x v="762"/>
    <x v="779"/>
    <n v="5100"/>
    <n v="5421"/>
    <n v="106"/>
    <x v="1"/>
    <n v="164"/>
    <x v="646"/>
    <s v="US"/>
    <s v="USD"/>
    <x v="707"/>
    <x v="712"/>
    <x v="0"/>
    <x v="1"/>
    <x v="6"/>
    <x v="4"/>
    <x v="6"/>
  </r>
  <r>
    <n v="781"/>
    <x v="763"/>
    <x v="780"/>
    <n v="8700"/>
    <n v="4414"/>
    <n v="51"/>
    <x v="3"/>
    <n v="56"/>
    <x v="647"/>
    <s v="CH"/>
    <s v="CHF"/>
    <x v="708"/>
    <x v="70"/>
    <x v="0"/>
    <x v="0"/>
    <x v="3"/>
    <x v="3"/>
    <x v="3"/>
  </r>
  <r>
    <n v="782"/>
    <x v="764"/>
    <x v="781"/>
    <n v="5100"/>
    <n v="10981"/>
    <n v="215"/>
    <x v="1"/>
    <n v="161"/>
    <x v="648"/>
    <s v="US"/>
    <s v="USD"/>
    <x v="709"/>
    <x v="713"/>
    <x v="0"/>
    <x v="1"/>
    <x v="10"/>
    <x v="4"/>
    <x v="10"/>
  </r>
  <r>
    <n v="783"/>
    <x v="765"/>
    <x v="782"/>
    <n v="7400"/>
    <n v="10451"/>
    <n v="141"/>
    <x v="1"/>
    <n v="138"/>
    <x v="524"/>
    <s v="US"/>
    <s v="USD"/>
    <x v="710"/>
    <x v="714"/>
    <x v="0"/>
    <x v="0"/>
    <x v="1"/>
    <x v="1"/>
    <x v="1"/>
  </r>
  <r>
    <n v="784"/>
    <x v="766"/>
    <x v="783"/>
    <n v="88900"/>
    <n v="102535"/>
    <n v="115"/>
    <x v="1"/>
    <n v="3308"/>
    <x v="8"/>
    <s v="US"/>
    <s v="USD"/>
    <x v="711"/>
    <x v="715"/>
    <x v="0"/>
    <x v="0"/>
    <x v="2"/>
    <x v="2"/>
    <x v="2"/>
  </r>
  <r>
    <n v="785"/>
    <x v="767"/>
    <x v="784"/>
    <n v="6700"/>
    <n v="12939"/>
    <n v="193"/>
    <x v="1"/>
    <n v="127"/>
    <x v="649"/>
    <s v="AU"/>
    <s v="AUD"/>
    <x v="157"/>
    <x v="716"/>
    <x v="0"/>
    <x v="1"/>
    <x v="10"/>
    <x v="4"/>
    <x v="10"/>
  </r>
  <r>
    <n v="786"/>
    <x v="768"/>
    <x v="785"/>
    <n v="1500"/>
    <n v="10946"/>
    <n v="730"/>
    <x v="1"/>
    <n v="207"/>
    <x v="650"/>
    <s v="IT"/>
    <s v="EUR"/>
    <x v="630"/>
    <x v="717"/>
    <x v="0"/>
    <x v="1"/>
    <x v="17"/>
    <x v="1"/>
    <x v="17"/>
  </r>
  <r>
    <n v="787"/>
    <x v="769"/>
    <x v="786"/>
    <n v="61200"/>
    <n v="60994"/>
    <n v="100"/>
    <x v="0"/>
    <n v="859"/>
    <x v="150"/>
    <s v="CA"/>
    <s v="CAD"/>
    <x v="712"/>
    <x v="718"/>
    <x v="0"/>
    <x v="0"/>
    <x v="1"/>
    <x v="1"/>
    <x v="1"/>
  </r>
  <r>
    <n v="788"/>
    <x v="770"/>
    <x v="787"/>
    <n v="3600"/>
    <n v="3174"/>
    <n v="88"/>
    <x v="2"/>
    <n v="31"/>
    <x v="651"/>
    <s v="US"/>
    <s v="USD"/>
    <x v="93"/>
    <x v="719"/>
    <x v="0"/>
    <x v="0"/>
    <x v="10"/>
    <x v="4"/>
    <x v="10"/>
  </r>
  <r>
    <n v="789"/>
    <x v="771"/>
    <x v="788"/>
    <n v="9000"/>
    <n v="3351"/>
    <n v="37"/>
    <x v="0"/>
    <n v="45"/>
    <x v="652"/>
    <s v="US"/>
    <s v="USD"/>
    <x v="713"/>
    <x v="115"/>
    <x v="0"/>
    <x v="0"/>
    <x v="3"/>
    <x v="3"/>
    <x v="3"/>
  </r>
  <r>
    <n v="790"/>
    <x v="772"/>
    <x v="789"/>
    <n v="185900"/>
    <n v="56774"/>
    <n v="31"/>
    <x v="3"/>
    <n v="1113"/>
    <x v="653"/>
    <s v="US"/>
    <s v="USD"/>
    <x v="714"/>
    <x v="720"/>
    <x v="0"/>
    <x v="0"/>
    <x v="3"/>
    <x v="3"/>
    <x v="3"/>
  </r>
  <r>
    <n v="791"/>
    <x v="773"/>
    <x v="790"/>
    <n v="2100"/>
    <n v="540"/>
    <n v="26"/>
    <x v="0"/>
    <n v="6"/>
    <x v="595"/>
    <s v="US"/>
    <s v="USD"/>
    <x v="715"/>
    <x v="721"/>
    <x v="0"/>
    <x v="0"/>
    <x v="0"/>
    <x v="0"/>
    <x v="0"/>
  </r>
  <r>
    <n v="792"/>
    <x v="774"/>
    <x v="791"/>
    <n v="2000"/>
    <n v="680"/>
    <n v="34"/>
    <x v="0"/>
    <n v="7"/>
    <x v="654"/>
    <s v="US"/>
    <s v="USD"/>
    <x v="716"/>
    <x v="722"/>
    <x v="0"/>
    <x v="1"/>
    <x v="3"/>
    <x v="3"/>
    <x v="3"/>
  </r>
  <r>
    <n v="793"/>
    <x v="775"/>
    <x v="792"/>
    <n v="1100"/>
    <n v="13045"/>
    <n v="1186"/>
    <x v="1"/>
    <n v="181"/>
    <x v="655"/>
    <s v="CH"/>
    <s v="CHF"/>
    <x v="448"/>
    <x v="451"/>
    <x v="0"/>
    <x v="0"/>
    <x v="9"/>
    <x v="5"/>
    <x v="9"/>
  </r>
  <r>
    <n v="794"/>
    <x v="776"/>
    <x v="793"/>
    <n v="6600"/>
    <n v="8276"/>
    <n v="125"/>
    <x v="1"/>
    <n v="110"/>
    <x v="656"/>
    <s v="US"/>
    <s v="USD"/>
    <x v="717"/>
    <x v="642"/>
    <x v="0"/>
    <x v="0"/>
    <x v="1"/>
    <x v="1"/>
    <x v="1"/>
  </r>
  <r>
    <n v="795"/>
    <x v="777"/>
    <x v="794"/>
    <n v="7100"/>
    <n v="1022"/>
    <n v="14"/>
    <x v="0"/>
    <n v="31"/>
    <x v="608"/>
    <s v="US"/>
    <s v="USD"/>
    <x v="718"/>
    <x v="723"/>
    <x v="0"/>
    <x v="0"/>
    <x v="6"/>
    <x v="4"/>
    <x v="6"/>
  </r>
  <r>
    <n v="796"/>
    <x v="778"/>
    <x v="795"/>
    <n v="7800"/>
    <n v="4275"/>
    <n v="55"/>
    <x v="0"/>
    <n v="78"/>
    <x v="657"/>
    <s v="US"/>
    <s v="USD"/>
    <x v="719"/>
    <x v="724"/>
    <x v="0"/>
    <x v="1"/>
    <x v="20"/>
    <x v="6"/>
    <x v="20"/>
  </r>
  <r>
    <n v="797"/>
    <x v="779"/>
    <x v="796"/>
    <n v="7600"/>
    <n v="8332"/>
    <n v="110"/>
    <x v="1"/>
    <n v="185"/>
    <x v="658"/>
    <s v="US"/>
    <s v="USD"/>
    <x v="720"/>
    <x v="725"/>
    <x v="0"/>
    <x v="0"/>
    <x v="2"/>
    <x v="2"/>
    <x v="2"/>
  </r>
  <r>
    <n v="798"/>
    <x v="780"/>
    <x v="797"/>
    <n v="3400"/>
    <n v="6408"/>
    <n v="188"/>
    <x v="1"/>
    <n v="121"/>
    <x v="659"/>
    <s v="US"/>
    <s v="USD"/>
    <x v="721"/>
    <x v="726"/>
    <x v="0"/>
    <x v="1"/>
    <x v="3"/>
    <x v="3"/>
    <x v="3"/>
  </r>
  <r>
    <n v="799"/>
    <x v="781"/>
    <x v="798"/>
    <n v="84500"/>
    <n v="73522"/>
    <n v="87"/>
    <x v="0"/>
    <n v="1225"/>
    <x v="660"/>
    <s v="GB"/>
    <s v="GBP"/>
    <x v="722"/>
    <x v="727"/>
    <x v="0"/>
    <x v="0"/>
    <x v="3"/>
    <x v="3"/>
    <x v="3"/>
  </r>
  <r>
    <n v="800"/>
    <x v="782"/>
    <x v="799"/>
    <n v="100"/>
    <n v="1"/>
    <n v="1"/>
    <x v="0"/>
    <n v="1"/>
    <x v="98"/>
    <s v="CH"/>
    <s v="CHF"/>
    <x v="139"/>
    <x v="560"/>
    <x v="0"/>
    <x v="0"/>
    <x v="1"/>
    <x v="1"/>
    <x v="1"/>
  </r>
  <r>
    <n v="801"/>
    <x v="783"/>
    <x v="800"/>
    <n v="2300"/>
    <n v="4667"/>
    <n v="203"/>
    <x v="1"/>
    <n v="106"/>
    <x v="661"/>
    <s v="US"/>
    <s v="USD"/>
    <x v="723"/>
    <x v="728"/>
    <x v="0"/>
    <x v="1"/>
    <x v="14"/>
    <x v="7"/>
    <x v="14"/>
  </r>
  <r>
    <n v="802"/>
    <x v="784"/>
    <x v="801"/>
    <n v="6200"/>
    <n v="12216"/>
    <n v="197"/>
    <x v="1"/>
    <n v="142"/>
    <x v="662"/>
    <s v="US"/>
    <s v="USD"/>
    <x v="704"/>
    <x v="339"/>
    <x v="0"/>
    <x v="0"/>
    <x v="14"/>
    <x v="7"/>
    <x v="14"/>
  </r>
  <r>
    <n v="803"/>
    <x v="785"/>
    <x v="802"/>
    <n v="6100"/>
    <n v="6527"/>
    <n v="107"/>
    <x v="1"/>
    <n v="233"/>
    <x v="663"/>
    <s v="US"/>
    <s v="USD"/>
    <x v="724"/>
    <x v="35"/>
    <x v="0"/>
    <x v="0"/>
    <x v="3"/>
    <x v="3"/>
    <x v="3"/>
  </r>
  <r>
    <n v="804"/>
    <x v="786"/>
    <x v="803"/>
    <n v="2600"/>
    <n v="6987"/>
    <n v="269"/>
    <x v="1"/>
    <n v="218"/>
    <x v="664"/>
    <s v="US"/>
    <s v="USD"/>
    <x v="725"/>
    <x v="729"/>
    <x v="0"/>
    <x v="0"/>
    <x v="1"/>
    <x v="1"/>
    <x v="1"/>
  </r>
  <r>
    <n v="805"/>
    <x v="787"/>
    <x v="804"/>
    <n v="9700"/>
    <n v="4932"/>
    <n v="51"/>
    <x v="0"/>
    <n v="67"/>
    <x v="665"/>
    <s v="AU"/>
    <s v="AUD"/>
    <x v="660"/>
    <x v="241"/>
    <x v="0"/>
    <x v="0"/>
    <x v="4"/>
    <x v="4"/>
    <x v="4"/>
  </r>
  <r>
    <n v="806"/>
    <x v="788"/>
    <x v="805"/>
    <n v="700"/>
    <n v="8262"/>
    <n v="1180"/>
    <x v="1"/>
    <n v="76"/>
    <x v="666"/>
    <s v="US"/>
    <s v="USD"/>
    <x v="726"/>
    <x v="730"/>
    <x v="0"/>
    <x v="1"/>
    <x v="6"/>
    <x v="4"/>
    <x v="6"/>
  </r>
  <r>
    <n v="807"/>
    <x v="789"/>
    <x v="806"/>
    <n v="700"/>
    <n v="1848"/>
    <n v="264"/>
    <x v="1"/>
    <n v="43"/>
    <x v="667"/>
    <s v="US"/>
    <s v="USD"/>
    <x v="727"/>
    <x v="322"/>
    <x v="0"/>
    <x v="1"/>
    <x v="3"/>
    <x v="3"/>
    <x v="3"/>
  </r>
  <r>
    <n v="808"/>
    <x v="790"/>
    <x v="807"/>
    <n v="5200"/>
    <n v="1583"/>
    <n v="30"/>
    <x v="0"/>
    <n v="19"/>
    <x v="668"/>
    <s v="US"/>
    <s v="USD"/>
    <x v="728"/>
    <x v="731"/>
    <x v="0"/>
    <x v="0"/>
    <x v="0"/>
    <x v="0"/>
    <x v="0"/>
  </r>
  <r>
    <n v="809"/>
    <x v="764"/>
    <x v="808"/>
    <n v="140800"/>
    <n v="88536"/>
    <n v="63"/>
    <x v="0"/>
    <n v="2108"/>
    <x v="162"/>
    <s v="CH"/>
    <s v="CHF"/>
    <x v="729"/>
    <x v="732"/>
    <x v="0"/>
    <x v="0"/>
    <x v="4"/>
    <x v="4"/>
    <x v="4"/>
  </r>
  <r>
    <n v="810"/>
    <x v="791"/>
    <x v="809"/>
    <n v="6400"/>
    <n v="12360"/>
    <n v="193"/>
    <x v="1"/>
    <n v="221"/>
    <x v="669"/>
    <s v="US"/>
    <s v="USD"/>
    <x v="730"/>
    <x v="157"/>
    <x v="0"/>
    <x v="1"/>
    <x v="3"/>
    <x v="3"/>
    <x v="3"/>
  </r>
  <r>
    <n v="811"/>
    <x v="792"/>
    <x v="810"/>
    <n v="92500"/>
    <n v="71320"/>
    <n v="77"/>
    <x v="0"/>
    <n v="679"/>
    <x v="670"/>
    <s v="US"/>
    <s v="USD"/>
    <x v="731"/>
    <x v="733"/>
    <x v="0"/>
    <x v="1"/>
    <x v="11"/>
    <x v="6"/>
    <x v="11"/>
  </r>
  <r>
    <n v="812"/>
    <x v="793"/>
    <x v="811"/>
    <n v="59700"/>
    <n v="134640"/>
    <n v="226"/>
    <x v="1"/>
    <n v="2805"/>
    <x v="77"/>
    <s v="CA"/>
    <s v="CAD"/>
    <x v="78"/>
    <x v="734"/>
    <x v="0"/>
    <x v="0"/>
    <x v="9"/>
    <x v="5"/>
    <x v="9"/>
  </r>
  <r>
    <n v="813"/>
    <x v="794"/>
    <x v="812"/>
    <n v="3200"/>
    <n v="7661"/>
    <n v="239"/>
    <x v="1"/>
    <n v="68"/>
    <x v="671"/>
    <s v="US"/>
    <s v="USD"/>
    <x v="732"/>
    <x v="735"/>
    <x v="0"/>
    <x v="0"/>
    <x v="11"/>
    <x v="6"/>
    <x v="11"/>
  </r>
  <r>
    <n v="814"/>
    <x v="795"/>
    <x v="813"/>
    <n v="3200"/>
    <n v="2950"/>
    <n v="92"/>
    <x v="0"/>
    <n v="36"/>
    <x v="672"/>
    <s v="DK"/>
    <s v="DKK"/>
    <x v="733"/>
    <x v="736"/>
    <x v="0"/>
    <x v="1"/>
    <x v="1"/>
    <x v="1"/>
    <x v="1"/>
  </r>
  <r>
    <n v="815"/>
    <x v="796"/>
    <x v="814"/>
    <n v="9000"/>
    <n v="11721"/>
    <n v="130"/>
    <x v="1"/>
    <n v="183"/>
    <x v="673"/>
    <s v="CA"/>
    <s v="CAD"/>
    <x v="734"/>
    <x v="737"/>
    <x v="0"/>
    <x v="0"/>
    <x v="1"/>
    <x v="1"/>
    <x v="1"/>
  </r>
  <r>
    <n v="816"/>
    <x v="797"/>
    <x v="815"/>
    <n v="2300"/>
    <n v="14150"/>
    <n v="615"/>
    <x v="1"/>
    <n v="133"/>
    <x v="674"/>
    <s v="US"/>
    <s v="USD"/>
    <x v="406"/>
    <x v="738"/>
    <x v="1"/>
    <x v="1"/>
    <x v="3"/>
    <x v="3"/>
    <x v="3"/>
  </r>
  <r>
    <n v="817"/>
    <x v="798"/>
    <x v="816"/>
    <n v="51300"/>
    <n v="189192"/>
    <n v="369"/>
    <x v="1"/>
    <n v="2489"/>
    <x v="556"/>
    <s v="IT"/>
    <s v="EUR"/>
    <x v="735"/>
    <x v="739"/>
    <x v="0"/>
    <x v="1"/>
    <x v="9"/>
    <x v="5"/>
    <x v="9"/>
  </r>
  <r>
    <n v="818"/>
    <x v="311"/>
    <x v="817"/>
    <n v="700"/>
    <n v="7664"/>
    <n v="1095"/>
    <x v="1"/>
    <n v="69"/>
    <x v="675"/>
    <s v="US"/>
    <s v="USD"/>
    <x v="736"/>
    <x v="740"/>
    <x v="0"/>
    <x v="1"/>
    <x v="3"/>
    <x v="3"/>
    <x v="3"/>
  </r>
  <r>
    <n v="819"/>
    <x v="799"/>
    <x v="818"/>
    <n v="8900"/>
    <n v="4509"/>
    <n v="51"/>
    <x v="0"/>
    <n v="47"/>
    <x v="676"/>
    <s v="US"/>
    <s v="USD"/>
    <x v="737"/>
    <x v="697"/>
    <x v="1"/>
    <x v="0"/>
    <x v="11"/>
    <x v="6"/>
    <x v="11"/>
  </r>
  <r>
    <n v="820"/>
    <x v="800"/>
    <x v="819"/>
    <n v="1500"/>
    <n v="12009"/>
    <n v="801"/>
    <x v="1"/>
    <n v="279"/>
    <x v="677"/>
    <s v="GB"/>
    <s v="GBP"/>
    <x v="192"/>
    <x v="741"/>
    <x v="0"/>
    <x v="1"/>
    <x v="1"/>
    <x v="1"/>
    <x v="1"/>
  </r>
  <r>
    <n v="821"/>
    <x v="801"/>
    <x v="820"/>
    <n v="4900"/>
    <n v="14273"/>
    <n v="291"/>
    <x v="1"/>
    <n v="210"/>
    <x v="678"/>
    <s v="US"/>
    <s v="USD"/>
    <x v="738"/>
    <x v="742"/>
    <x v="0"/>
    <x v="0"/>
    <x v="4"/>
    <x v="4"/>
    <x v="4"/>
  </r>
  <r>
    <n v="822"/>
    <x v="802"/>
    <x v="821"/>
    <n v="54000"/>
    <n v="188982"/>
    <n v="350"/>
    <x v="1"/>
    <n v="2100"/>
    <x v="208"/>
    <s v="US"/>
    <s v="USD"/>
    <x v="739"/>
    <x v="743"/>
    <x v="0"/>
    <x v="0"/>
    <x v="1"/>
    <x v="1"/>
    <x v="1"/>
  </r>
  <r>
    <n v="823"/>
    <x v="803"/>
    <x v="822"/>
    <n v="4100"/>
    <n v="14640"/>
    <n v="357"/>
    <x v="1"/>
    <n v="252"/>
    <x v="679"/>
    <s v="US"/>
    <s v="USD"/>
    <x v="613"/>
    <x v="744"/>
    <x v="1"/>
    <x v="1"/>
    <x v="1"/>
    <x v="1"/>
    <x v="1"/>
  </r>
  <r>
    <n v="824"/>
    <x v="804"/>
    <x v="823"/>
    <n v="85000"/>
    <n v="107516"/>
    <n v="126"/>
    <x v="1"/>
    <n v="1280"/>
    <x v="680"/>
    <s v="US"/>
    <s v="USD"/>
    <x v="740"/>
    <x v="269"/>
    <x v="0"/>
    <x v="1"/>
    <x v="9"/>
    <x v="5"/>
    <x v="9"/>
  </r>
  <r>
    <n v="825"/>
    <x v="805"/>
    <x v="824"/>
    <n v="3600"/>
    <n v="13950"/>
    <n v="388"/>
    <x v="1"/>
    <n v="157"/>
    <x v="681"/>
    <s v="GB"/>
    <s v="GBP"/>
    <x v="145"/>
    <x v="745"/>
    <x v="0"/>
    <x v="0"/>
    <x v="12"/>
    <x v="4"/>
    <x v="12"/>
  </r>
  <r>
    <n v="826"/>
    <x v="806"/>
    <x v="825"/>
    <n v="2800"/>
    <n v="12797"/>
    <n v="457"/>
    <x v="1"/>
    <n v="194"/>
    <x v="682"/>
    <s v="US"/>
    <s v="USD"/>
    <x v="741"/>
    <x v="746"/>
    <x v="0"/>
    <x v="1"/>
    <x v="3"/>
    <x v="3"/>
    <x v="3"/>
  </r>
  <r>
    <n v="827"/>
    <x v="807"/>
    <x v="826"/>
    <n v="2300"/>
    <n v="6134"/>
    <n v="267"/>
    <x v="1"/>
    <n v="82"/>
    <x v="683"/>
    <s v="AU"/>
    <s v="AUD"/>
    <x v="742"/>
    <x v="747"/>
    <x v="0"/>
    <x v="1"/>
    <x v="6"/>
    <x v="4"/>
    <x v="6"/>
  </r>
  <r>
    <n v="828"/>
    <x v="808"/>
    <x v="827"/>
    <n v="7100"/>
    <n v="4899"/>
    <n v="69"/>
    <x v="0"/>
    <n v="70"/>
    <x v="390"/>
    <s v="US"/>
    <s v="USD"/>
    <x v="202"/>
    <x v="503"/>
    <x v="0"/>
    <x v="0"/>
    <x v="3"/>
    <x v="3"/>
    <x v="3"/>
  </r>
  <r>
    <n v="829"/>
    <x v="809"/>
    <x v="828"/>
    <n v="9600"/>
    <n v="4929"/>
    <n v="51"/>
    <x v="0"/>
    <n v="154"/>
    <x v="178"/>
    <s v="US"/>
    <s v="USD"/>
    <x v="743"/>
    <x v="748"/>
    <x v="0"/>
    <x v="0"/>
    <x v="3"/>
    <x v="3"/>
    <x v="3"/>
  </r>
  <r>
    <n v="830"/>
    <x v="810"/>
    <x v="829"/>
    <n v="121600"/>
    <n v="1424"/>
    <n v="1"/>
    <x v="0"/>
    <n v="22"/>
    <x v="684"/>
    <s v="US"/>
    <s v="USD"/>
    <x v="744"/>
    <x v="330"/>
    <x v="0"/>
    <x v="0"/>
    <x v="3"/>
    <x v="3"/>
    <x v="3"/>
  </r>
  <r>
    <n v="831"/>
    <x v="811"/>
    <x v="830"/>
    <n v="97100"/>
    <n v="105817"/>
    <n v="109"/>
    <x v="1"/>
    <n v="4233"/>
    <x v="372"/>
    <s v="US"/>
    <s v="USD"/>
    <x v="745"/>
    <x v="749"/>
    <x v="0"/>
    <x v="0"/>
    <x v="14"/>
    <x v="7"/>
    <x v="14"/>
  </r>
  <r>
    <n v="832"/>
    <x v="812"/>
    <x v="831"/>
    <n v="43200"/>
    <n v="136156"/>
    <n v="315"/>
    <x v="1"/>
    <n v="1297"/>
    <x v="472"/>
    <s v="DK"/>
    <s v="DKK"/>
    <x v="746"/>
    <x v="750"/>
    <x v="1"/>
    <x v="0"/>
    <x v="18"/>
    <x v="5"/>
    <x v="18"/>
  </r>
  <r>
    <n v="833"/>
    <x v="813"/>
    <x v="832"/>
    <n v="6800"/>
    <n v="10723"/>
    <n v="158"/>
    <x v="1"/>
    <n v="165"/>
    <x v="218"/>
    <s v="DK"/>
    <s v="DKK"/>
    <x v="747"/>
    <x v="751"/>
    <x v="0"/>
    <x v="0"/>
    <x v="18"/>
    <x v="5"/>
    <x v="18"/>
  </r>
  <r>
    <n v="834"/>
    <x v="814"/>
    <x v="833"/>
    <n v="7300"/>
    <n v="11228"/>
    <n v="154"/>
    <x v="1"/>
    <n v="119"/>
    <x v="326"/>
    <s v="US"/>
    <s v="USD"/>
    <x v="362"/>
    <x v="451"/>
    <x v="0"/>
    <x v="0"/>
    <x v="3"/>
    <x v="3"/>
    <x v="3"/>
  </r>
  <r>
    <n v="835"/>
    <x v="815"/>
    <x v="834"/>
    <n v="86200"/>
    <n v="77355"/>
    <n v="90"/>
    <x v="0"/>
    <n v="1758"/>
    <x v="112"/>
    <s v="US"/>
    <s v="USD"/>
    <x v="748"/>
    <x v="752"/>
    <x v="0"/>
    <x v="0"/>
    <x v="2"/>
    <x v="2"/>
    <x v="2"/>
  </r>
  <r>
    <n v="836"/>
    <x v="816"/>
    <x v="835"/>
    <n v="8100"/>
    <n v="6086"/>
    <n v="75"/>
    <x v="0"/>
    <n v="94"/>
    <x v="685"/>
    <s v="US"/>
    <s v="USD"/>
    <x v="749"/>
    <x v="753"/>
    <x v="0"/>
    <x v="0"/>
    <x v="7"/>
    <x v="1"/>
    <x v="7"/>
  </r>
  <r>
    <n v="837"/>
    <x v="817"/>
    <x v="836"/>
    <n v="17700"/>
    <n v="150960"/>
    <n v="853"/>
    <x v="1"/>
    <n v="1797"/>
    <x v="686"/>
    <s v="US"/>
    <s v="USD"/>
    <x v="643"/>
    <x v="754"/>
    <x v="0"/>
    <x v="0"/>
    <x v="17"/>
    <x v="1"/>
    <x v="17"/>
  </r>
  <r>
    <n v="838"/>
    <x v="818"/>
    <x v="837"/>
    <n v="6400"/>
    <n v="8890"/>
    <n v="139"/>
    <x v="1"/>
    <n v="261"/>
    <x v="687"/>
    <s v="US"/>
    <s v="USD"/>
    <x v="750"/>
    <x v="755"/>
    <x v="0"/>
    <x v="0"/>
    <x v="3"/>
    <x v="3"/>
    <x v="3"/>
  </r>
  <r>
    <n v="839"/>
    <x v="819"/>
    <x v="838"/>
    <n v="7700"/>
    <n v="14644"/>
    <n v="190"/>
    <x v="1"/>
    <n v="157"/>
    <x v="688"/>
    <s v="US"/>
    <s v="USD"/>
    <x v="751"/>
    <x v="756"/>
    <x v="0"/>
    <x v="1"/>
    <x v="4"/>
    <x v="4"/>
    <x v="4"/>
  </r>
  <r>
    <n v="840"/>
    <x v="820"/>
    <x v="839"/>
    <n v="116300"/>
    <n v="116583"/>
    <n v="100"/>
    <x v="1"/>
    <n v="3533"/>
    <x v="641"/>
    <s v="US"/>
    <s v="USD"/>
    <x v="752"/>
    <x v="757"/>
    <x v="0"/>
    <x v="1"/>
    <x v="3"/>
    <x v="3"/>
    <x v="3"/>
  </r>
  <r>
    <n v="841"/>
    <x v="821"/>
    <x v="840"/>
    <n v="9100"/>
    <n v="12991"/>
    <n v="143"/>
    <x v="1"/>
    <n v="155"/>
    <x v="689"/>
    <s v="US"/>
    <s v="USD"/>
    <x v="753"/>
    <x v="758"/>
    <x v="0"/>
    <x v="0"/>
    <x v="2"/>
    <x v="2"/>
    <x v="2"/>
  </r>
  <r>
    <n v="842"/>
    <x v="822"/>
    <x v="841"/>
    <n v="1500"/>
    <n v="8447"/>
    <n v="563"/>
    <x v="1"/>
    <n v="132"/>
    <x v="310"/>
    <s v="IT"/>
    <s v="EUR"/>
    <x v="754"/>
    <x v="759"/>
    <x v="0"/>
    <x v="0"/>
    <x v="8"/>
    <x v="2"/>
    <x v="8"/>
  </r>
  <r>
    <n v="843"/>
    <x v="823"/>
    <x v="842"/>
    <n v="8800"/>
    <n v="2703"/>
    <n v="31"/>
    <x v="0"/>
    <n v="33"/>
    <x v="690"/>
    <s v="US"/>
    <s v="USD"/>
    <x v="755"/>
    <x v="760"/>
    <x v="0"/>
    <x v="0"/>
    <x v="14"/>
    <x v="7"/>
    <x v="14"/>
  </r>
  <r>
    <n v="844"/>
    <x v="824"/>
    <x v="843"/>
    <n v="8800"/>
    <n v="8747"/>
    <n v="99"/>
    <x v="3"/>
    <n v="94"/>
    <x v="691"/>
    <s v="US"/>
    <s v="USD"/>
    <x v="756"/>
    <x v="761"/>
    <x v="0"/>
    <x v="0"/>
    <x v="4"/>
    <x v="4"/>
    <x v="4"/>
  </r>
  <r>
    <n v="845"/>
    <x v="825"/>
    <x v="844"/>
    <n v="69900"/>
    <n v="138087"/>
    <n v="198"/>
    <x v="1"/>
    <n v="1354"/>
    <x v="230"/>
    <s v="GB"/>
    <s v="GBP"/>
    <x v="757"/>
    <x v="78"/>
    <x v="0"/>
    <x v="0"/>
    <x v="2"/>
    <x v="2"/>
    <x v="2"/>
  </r>
  <r>
    <n v="846"/>
    <x v="826"/>
    <x v="845"/>
    <n v="1000"/>
    <n v="5085"/>
    <n v="509"/>
    <x v="1"/>
    <n v="48"/>
    <x v="692"/>
    <s v="US"/>
    <s v="USD"/>
    <x v="758"/>
    <x v="762"/>
    <x v="1"/>
    <x v="1"/>
    <x v="2"/>
    <x v="2"/>
    <x v="2"/>
  </r>
  <r>
    <n v="847"/>
    <x v="827"/>
    <x v="846"/>
    <n v="4700"/>
    <n v="11174"/>
    <n v="238"/>
    <x v="1"/>
    <n v="110"/>
    <x v="693"/>
    <s v="US"/>
    <s v="USD"/>
    <x v="759"/>
    <x v="763"/>
    <x v="0"/>
    <x v="0"/>
    <x v="0"/>
    <x v="0"/>
    <x v="0"/>
  </r>
  <r>
    <n v="848"/>
    <x v="828"/>
    <x v="847"/>
    <n v="3200"/>
    <n v="10831"/>
    <n v="338"/>
    <x v="1"/>
    <n v="172"/>
    <x v="387"/>
    <s v="US"/>
    <s v="USD"/>
    <x v="760"/>
    <x v="764"/>
    <x v="0"/>
    <x v="0"/>
    <x v="6"/>
    <x v="4"/>
    <x v="6"/>
  </r>
  <r>
    <n v="849"/>
    <x v="829"/>
    <x v="848"/>
    <n v="6700"/>
    <n v="8917"/>
    <n v="133"/>
    <x v="1"/>
    <n v="307"/>
    <x v="694"/>
    <s v="US"/>
    <s v="USD"/>
    <x v="761"/>
    <x v="765"/>
    <x v="0"/>
    <x v="1"/>
    <x v="7"/>
    <x v="1"/>
    <x v="7"/>
  </r>
  <r>
    <n v="850"/>
    <x v="830"/>
    <x v="849"/>
    <n v="100"/>
    <n v="1"/>
    <n v="1"/>
    <x v="0"/>
    <n v="1"/>
    <x v="98"/>
    <s v="US"/>
    <s v="USD"/>
    <x v="762"/>
    <x v="539"/>
    <x v="1"/>
    <x v="0"/>
    <x v="1"/>
    <x v="1"/>
    <x v="1"/>
  </r>
  <r>
    <n v="851"/>
    <x v="831"/>
    <x v="850"/>
    <n v="6000"/>
    <n v="12468"/>
    <n v="208"/>
    <x v="1"/>
    <n v="160"/>
    <x v="244"/>
    <s v="US"/>
    <s v="USD"/>
    <x v="444"/>
    <x v="766"/>
    <x v="0"/>
    <x v="0"/>
    <x v="5"/>
    <x v="1"/>
    <x v="5"/>
  </r>
  <r>
    <n v="852"/>
    <x v="832"/>
    <x v="851"/>
    <n v="4900"/>
    <n v="2505"/>
    <n v="51"/>
    <x v="0"/>
    <n v="31"/>
    <x v="695"/>
    <s v="US"/>
    <s v="USD"/>
    <x v="763"/>
    <x v="422"/>
    <x v="0"/>
    <x v="1"/>
    <x v="11"/>
    <x v="6"/>
    <x v="11"/>
  </r>
  <r>
    <n v="853"/>
    <x v="833"/>
    <x v="852"/>
    <n v="17100"/>
    <n v="111502"/>
    <n v="652"/>
    <x v="1"/>
    <n v="1467"/>
    <x v="556"/>
    <s v="CA"/>
    <s v="CAD"/>
    <x v="764"/>
    <x v="767"/>
    <x v="0"/>
    <x v="1"/>
    <x v="7"/>
    <x v="1"/>
    <x v="7"/>
  </r>
  <r>
    <n v="854"/>
    <x v="834"/>
    <x v="853"/>
    <n v="171000"/>
    <n v="194309"/>
    <n v="114"/>
    <x v="1"/>
    <n v="2662"/>
    <x v="696"/>
    <s v="CA"/>
    <s v="CAD"/>
    <x v="765"/>
    <x v="768"/>
    <x v="0"/>
    <x v="0"/>
    <x v="13"/>
    <x v="5"/>
    <x v="13"/>
  </r>
  <r>
    <n v="855"/>
    <x v="835"/>
    <x v="854"/>
    <n v="23400"/>
    <n v="23956"/>
    <n v="102"/>
    <x v="1"/>
    <n v="452"/>
    <x v="395"/>
    <s v="AU"/>
    <s v="AUD"/>
    <x v="766"/>
    <x v="214"/>
    <x v="0"/>
    <x v="0"/>
    <x v="3"/>
    <x v="3"/>
    <x v="3"/>
  </r>
  <r>
    <n v="856"/>
    <x v="764"/>
    <x v="855"/>
    <n v="2400"/>
    <n v="8558"/>
    <n v="357"/>
    <x v="1"/>
    <n v="158"/>
    <x v="697"/>
    <s v="US"/>
    <s v="USD"/>
    <x v="767"/>
    <x v="769"/>
    <x v="0"/>
    <x v="0"/>
    <x v="0"/>
    <x v="0"/>
    <x v="0"/>
  </r>
  <r>
    <n v="857"/>
    <x v="836"/>
    <x v="856"/>
    <n v="5300"/>
    <n v="7413"/>
    <n v="140"/>
    <x v="1"/>
    <n v="225"/>
    <x v="698"/>
    <s v="CH"/>
    <s v="CHF"/>
    <x v="768"/>
    <x v="770"/>
    <x v="1"/>
    <x v="0"/>
    <x v="12"/>
    <x v="4"/>
    <x v="12"/>
  </r>
  <r>
    <n v="858"/>
    <x v="837"/>
    <x v="857"/>
    <n v="4000"/>
    <n v="2778"/>
    <n v="69"/>
    <x v="0"/>
    <n v="35"/>
    <x v="699"/>
    <s v="US"/>
    <s v="USD"/>
    <x v="769"/>
    <x v="771"/>
    <x v="1"/>
    <x v="0"/>
    <x v="0"/>
    <x v="0"/>
    <x v="0"/>
  </r>
  <r>
    <n v="859"/>
    <x v="838"/>
    <x v="858"/>
    <n v="7300"/>
    <n v="2594"/>
    <n v="36"/>
    <x v="0"/>
    <n v="63"/>
    <x v="700"/>
    <s v="US"/>
    <s v="USD"/>
    <x v="770"/>
    <x v="250"/>
    <x v="0"/>
    <x v="1"/>
    <x v="3"/>
    <x v="3"/>
    <x v="3"/>
  </r>
  <r>
    <n v="860"/>
    <x v="839"/>
    <x v="859"/>
    <n v="2000"/>
    <n v="5033"/>
    <n v="252"/>
    <x v="1"/>
    <n v="65"/>
    <x v="701"/>
    <s v="US"/>
    <s v="USD"/>
    <x v="771"/>
    <x v="772"/>
    <x v="0"/>
    <x v="1"/>
    <x v="8"/>
    <x v="2"/>
    <x v="8"/>
  </r>
  <r>
    <n v="861"/>
    <x v="840"/>
    <x v="860"/>
    <n v="8800"/>
    <n v="9317"/>
    <n v="106"/>
    <x v="1"/>
    <n v="163"/>
    <x v="702"/>
    <s v="US"/>
    <s v="USD"/>
    <x v="772"/>
    <x v="773"/>
    <x v="0"/>
    <x v="0"/>
    <x v="3"/>
    <x v="3"/>
    <x v="3"/>
  </r>
  <r>
    <n v="862"/>
    <x v="841"/>
    <x v="861"/>
    <n v="3500"/>
    <n v="6560"/>
    <n v="187"/>
    <x v="1"/>
    <n v="85"/>
    <x v="703"/>
    <s v="US"/>
    <s v="USD"/>
    <x v="773"/>
    <x v="774"/>
    <x v="0"/>
    <x v="0"/>
    <x v="3"/>
    <x v="3"/>
    <x v="3"/>
  </r>
  <r>
    <n v="863"/>
    <x v="842"/>
    <x v="862"/>
    <n v="1400"/>
    <n v="5415"/>
    <n v="387"/>
    <x v="1"/>
    <n v="217"/>
    <x v="704"/>
    <s v="US"/>
    <s v="USD"/>
    <x v="774"/>
    <x v="331"/>
    <x v="0"/>
    <x v="1"/>
    <x v="19"/>
    <x v="4"/>
    <x v="19"/>
  </r>
  <r>
    <n v="864"/>
    <x v="843"/>
    <x v="863"/>
    <n v="4200"/>
    <n v="14577"/>
    <n v="347"/>
    <x v="1"/>
    <n v="150"/>
    <x v="705"/>
    <s v="US"/>
    <s v="USD"/>
    <x v="775"/>
    <x v="775"/>
    <x v="0"/>
    <x v="0"/>
    <x v="12"/>
    <x v="4"/>
    <x v="12"/>
  </r>
  <r>
    <n v="865"/>
    <x v="844"/>
    <x v="864"/>
    <n v="81000"/>
    <n v="150515"/>
    <n v="186"/>
    <x v="1"/>
    <n v="3272"/>
    <x v="706"/>
    <s v="US"/>
    <s v="USD"/>
    <x v="776"/>
    <x v="776"/>
    <x v="0"/>
    <x v="0"/>
    <x v="3"/>
    <x v="3"/>
    <x v="3"/>
  </r>
  <r>
    <n v="866"/>
    <x v="845"/>
    <x v="865"/>
    <n v="182800"/>
    <n v="79045"/>
    <n v="43"/>
    <x v="3"/>
    <n v="898"/>
    <x v="707"/>
    <s v="US"/>
    <s v="USD"/>
    <x v="777"/>
    <x v="777"/>
    <x v="0"/>
    <x v="0"/>
    <x v="14"/>
    <x v="7"/>
    <x v="14"/>
  </r>
  <r>
    <n v="867"/>
    <x v="846"/>
    <x v="866"/>
    <n v="4800"/>
    <n v="7797"/>
    <n v="162"/>
    <x v="1"/>
    <n v="300"/>
    <x v="708"/>
    <s v="US"/>
    <s v="USD"/>
    <x v="778"/>
    <x v="778"/>
    <x v="0"/>
    <x v="0"/>
    <x v="0"/>
    <x v="0"/>
    <x v="0"/>
  </r>
  <r>
    <n v="868"/>
    <x v="847"/>
    <x v="867"/>
    <n v="7000"/>
    <n v="12939"/>
    <n v="185"/>
    <x v="1"/>
    <n v="126"/>
    <x v="709"/>
    <s v="US"/>
    <s v="USD"/>
    <x v="779"/>
    <x v="779"/>
    <x v="0"/>
    <x v="0"/>
    <x v="3"/>
    <x v="3"/>
    <x v="3"/>
  </r>
  <r>
    <n v="869"/>
    <x v="848"/>
    <x v="868"/>
    <n v="161900"/>
    <n v="38376"/>
    <n v="24"/>
    <x v="0"/>
    <n v="526"/>
    <x v="710"/>
    <s v="US"/>
    <s v="USD"/>
    <x v="780"/>
    <x v="780"/>
    <x v="0"/>
    <x v="0"/>
    <x v="6"/>
    <x v="4"/>
    <x v="6"/>
  </r>
  <r>
    <n v="870"/>
    <x v="849"/>
    <x v="869"/>
    <n v="7700"/>
    <n v="6920"/>
    <n v="90"/>
    <x v="0"/>
    <n v="121"/>
    <x v="711"/>
    <s v="US"/>
    <s v="USD"/>
    <x v="335"/>
    <x v="781"/>
    <x v="0"/>
    <x v="0"/>
    <x v="3"/>
    <x v="3"/>
    <x v="3"/>
  </r>
  <r>
    <n v="871"/>
    <x v="850"/>
    <x v="870"/>
    <n v="71500"/>
    <n v="194912"/>
    <n v="273"/>
    <x v="1"/>
    <n v="2320"/>
    <x v="686"/>
    <s v="US"/>
    <s v="USD"/>
    <x v="535"/>
    <x v="782"/>
    <x v="0"/>
    <x v="1"/>
    <x v="3"/>
    <x v="3"/>
    <x v="3"/>
  </r>
  <r>
    <n v="872"/>
    <x v="851"/>
    <x v="871"/>
    <n v="4700"/>
    <n v="7992"/>
    <n v="170"/>
    <x v="1"/>
    <n v="81"/>
    <x v="712"/>
    <s v="AU"/>
    <s v="AUD"/>
    <x v="270"/>
    <x v="783"/>
    <x v="0"/>
    <x v="0"/>
    <x v="22"/>
    <x v="4"/>
    <x v="22"/>
  </r>
  <r>
    <n v="873"/>
    <x v="852"/>
    <x v="872"/>
    <n v="42100"/>
    <n v="79268"/>
    <n v="188"/>
    <x v="1"/>
    <n v="1887"/>
    <x v="362"/>
    <s v="US"/>
    <s v="USD"/>
    <x v="781"/>
    <x v="393"/>
    <x v="0"/>
    <x v="0"/>
    <x v="14"/>
    <x v="7"/>
    <x v="14"/>
  </r>
  <r>
    <n v="874"/>
    <x v="853"/>
    <x v="873"/>
    <n v="40200"/>
    <n v="139468"/>
    <n v="347"/>
    <x v="1"/>
    <n v="4358"/>
    <x v="638"/>
    <s v="US"/>
    <s v="USD"/>
    <x v="782"/>
    <x v="784"/>
    <x v="0"/>
    <x v="1"/>
    <x v="14"/>
    <x v="7"/>
    <x v="14"/>
  </r>
  <r>
    <n v="875"/>
    <x v="854"/>
    <x v="874"/>
    <n v="7900"/>
    <n v="5465"/>
    <n v="69"/>
    <x v="0"/>
    <n v="67"/>
    <x v="713"/>
    <s v="US"/>
    <s v="USD"/>
    <x v="783"/>
    <x v="785"/>
    <x v="0"/>
    <x v="0"/>
    <x v="1"/>
    <x v="1"/>
    <x v="1"/>
  </r>
  <r>
    <n v="876"/>
    <x v="855"/>
    <x v="875"/>
    <n v="8300"/>
    <n v="2111"/>
    <n v="25"/>
    <x v="0"/>
    <n v="57"/>
    <x v="445"/>
    <s v="CA"/>
    <s v="CAD"/>
    <x v="784"/>
    <x v="229"/>
    <x v="0"/>
    <x v="0"/>
    <x v="14"/>
    <x v="7"/>
    <x v="14"/>
  </r>
  <r>
    <n v="877"/>
    <x v="856"/>
    <x v="876"/>
    <n v="163600"/>
    <n v="126628"/>
    <n v="77"/>
    <x v="0"/>
    <n v="1229"/>
    <x v="714"/>
    <s v="US"/>
    <s v="USD"/>
    <x v="785"/>
    <x v="786"/>
    <x v="0"/>
    <x v="0"/>
    <x v="0"/>
    <x v="0"/>
    <x v="0"/>
  </r>
  <r>
    <n v="878"/>
    <x v="857"/>
    <x v="877"/>
    <n v="2700"/>
    <n v="1012"/>
    <n v="37"/>
    <x v="0"/>
    <n v="12"/>
    <x v="715"/>
    <s v="IT"/>
    <s v="EUR"/>
    <x v="786"/>
    <x v="787"/>
    <x v="0"/>
    <x v="0"/>
    <x v="16"/>
    <x v="1"/>
    <x v="16"/>
  </r>
  <r>
    <n v="879"/>
    <x v="858"/>
    <x v="878"/>
    <n v="1000"/>
    <n v="5438"/>
    <n v="544"/>
    <x v="1"/>
    <n v="53"/>
    <x v="716"/>
    <s v="US"/>
    <s v="USD"/>
    <x v="787"/>
    <x v="341"/>
    <x v="0"/>
    <x v="0"/>
    <x v="9"/>
    <x v="5"/>
    <x v="9"/>
  </r>
  <r>
    <n v="880"/>
    <x v="859"/>
    <x v="879"/>
    <n v="84500"/>
    <n v="193101"/>
    <n v="229"/>
    <x v="1"/>
    <n v="2414"/>
    <x v="442"/>
    <s v="US"/>
    <s v="USD"/>
    <x v="788"/>
    <x v="788"/>
    <x v="0"/>
    <x v="0"/>
    <x v="5"/>
    <x v="1"/>
    <x v="5"/>
  </r>
  <r>
    <n v="881"/>
    <x v="860"/>
    <x v="880"/>
    <n v="81300"/>
    <n v="31665"/>
    <n v="39"/>
    <x v="0"/>
    <n v="452"/>
    <x v="717"/>
    <s v="US"/>
    <s v="USD"/>
    <x v="330"/>
    <x v="789"/>
    <x v="0"/>
    <x v="1"/>
    <x v="3"/>
    <x v="3"/>
    <x v="3"/>
  </r>
  <r>
    <n v="882"/>
    <x v="861"/>
    <x v="881"/>
    <n v="800"/>
    <n v="2960"/>
    <n v="370"/>
    <x v="1"/>
    <n v="80"/>
    <x v="408"/>
    <s v="US"/>
    <s v="USD"/>
    <x v="789"/>
    <x v="790"/>
    <x v="0"/>
    <x v="0"/>
    <x v="3"/>
    <x v="3"/>
    <x v="3"/>
  </r>
  <r>
    <n v="883"/>
    <x v="862"/>
    <x v="882"/>
    <n v="3400"/>
    <n v="8089"/>
    <n v="238"/>
    <x v="1"/>
    <n v="193"/>
    <x v="718"/>
    <s v="US"/>
    <s v="USD"/>
    <x v="790"/>
    <x v="791"/>
    <x v="0"/>
    <x v="0"/>
    <x v="12"/>
    <x v="4"/>
    <x v="12"/>
  </r>
  <r>
    <n v="884"/>
    <x v="863"/>
    <x v="883"/>
    <n v="170800"/>
    <n v="109374"/>
    <n v="64"/>
    <x v="0"/>
    <n v="1886"/>
    <x v="719"/>
    <s v="US"/>
    <s v="USD"/>
    <x v="791"/>
    <x v="792"/>
    <x v="0"/>
    <x v="1"/>
    <x v="3"/>
    <x v="3"/>
    <x v="3"/>
  </r>
  <r>
    <n v="885"/>
    <x v="864"/>
    <x v="884"/>
    <n v="1800"/>
    <n v="2129"/>
    <n v="118"/>
    <x v="1"/>
    <n v="52"/>
    <x v="720"/>
    <s v="US"/>
    <s v="USD"/>
    <x v="792"/>
    <x v="556"/>
    <x v="0"/>
    <x v="0"/>
    <x v="3"/>
    <x v="3"/>
    <x v="3"/>
  </r>
  <r>
    <n v="886"/>
    <x v="865"/>
    <x v="885"/>
    <n v="150600"/>
    <n v="127745"/>
    <n v="85"/>
    <x v="0"/>
    <n v="1825"/>
    <x v="721"/>
    <s v="US"/>
    <s v="USD"/>
    <x v="793"/>
    <x v="488"/>
    <x v="0"/>
    <x v="0"/>
    <x v="7"/>
    <x v="1"/>
    <x v="7"/>
  </r>
  <r>
    <n v="887"/>
    <x v="866"/>
    <x v="886"/>
    <n v="7800"/>
    <n v="2289"/>
    <n v="29"/>
    <x v="0"/>
    <n v="31"/>
    <x v="722"/>
    <s v="US"/>
    <s v="USD"/>
    <x v="794"/>
    <x v="232"/>
    <x v="0"/>
    <x v="1"/>
    <x v="3"/>
    <x v="3"/>
    <x v="3"/>
  </r>
  <r>
    <n v="888"/>
    <x v="867"/>
    <x v="887"/>
    <n v="5800"/>
    <n v="12174"/>
    <n v="210"/>
    <x v="1"/>
    <n v="290"/>
    <x v="723"/>
    <s v="US"/>
    <s v="USD"/>
    <x v="795"/>
    <x v="793"/>
    <x v="0"/>
    <x v="0"/>
    <x v="3"/>
    <x v="3"/>
    <x v="3"/>
  </r>
  <r>
    <n v="889"/>
    <x v="868"/>
    <x v="888"/>
    <n v="5600"/>
    <n v="9508"/>
    <n v="170"/>
    <x v="1"/>
    <n v="122"/>
    <x v="244"/>
    <s v="US"/>
    <s v="USD"/>
    <x v="796"/>
    <x v="794"/>
    <x v="0"/>
    <x v="1"/>
    <x v="5"/>
    <x v="1"/>
    <x v="5"/>
  </r>
  <r>
    <n v="890"/>
    <x v="869"/>
    <x v="889"/>
    <n v="134400"/>
    <n v="155849"/>
    <n v="116"/>
    <x v="1"/>
    <n v="1470"/>
    <x v="724"/>
    <s v="US"/>
    <s v="USD"/>
    <x v="797"/>
    <x v="138"/>
    <x v="0"/>
    <x v="0"/>
    <x v="7"/>
    <x v="1"/>
    <x v="7"/>
  </r>
  <r>
    <n v="891"/>
    <x v="870"/>
    <x v="890"/>
    <n v="3000"/>
    <n v="7758"/>
    <n v="259"/>
    <x v="1"/>
    <n v="165"/>
    <x v="725"/>
    <s v="CA"/>
    <s v="CAD"/>
    <x v="798"/>
    <x v="795"/>
    <x v="0"/>
    <x v="0"/>
    <x v="4"/>
    <x v="4"/>
    <x v="4"/>
  </r>
  <r>
    <n v="892"/>
    <x v="871"/>
    <x v="891"/>
    <n v="6000"/>
    <n v="13835"/>
    <n v="231"/>
    <x v="1"/>
    <n v="182"/>
    <x v="726"/>
    <s v="US"/>
    <s v="USD"/>
    <x v="799"/>
    <x v="796"/>
    <x v="0"/>
    <x v="0"/>
    <x v="18"/>
    <x v="5"/>
    <x v="18"/>
  </r>
  <r>
    <n v="893"/>
    <x v="872"/>
    <x v="892"/>
    <n v="8400"/>
    <n v="10770"/>
    <n v="128"/>
    <x v="1"/>
    <n v="199"/>
    <x v="487"/>
    <s v="IT"/>
    <s v="EUR"/>
    <x v="800"/>
    <x v="797"/>
    <x v="0"/>
    <x v="1"/>
    <x v="4"/>
    <x v="4"/>
    <x v="4"/>
  </r>
  <r>
    <n v="894"/>
    <x v="873"/>
    <x v="893"/>
    <n v="1700"/>
    <n v="3208"/>
    <n v="189"/>
    <x v="1"/>
    <n v="56"/>
    <x v="727"/>
    <s v="GB"/>
    <s v="GBP"/>
    <x v="801"/>
    <x v="798"/>
    <x v="0"/>
    <x v="1"/>
    <x v="19"/>
    <x v="4"/>
    <x v="19"/>
  </r>
  <r>
    <n v="895"/>
    <x v="874"/>
    <x v="894"/>
    <n v="159800"/>
    <n v="11108"/>
    <n v="7"/>
    <x v="0"/>
    <n v="107"/>
    <x v="728"/>
    <s v="US"/>
    <s v="USD"/>
    <x v="802"/>
    <x v="799"/>
    <x v="0"/>
    <x v="0"/>
    <x v="3"/>
    <x v="3"/>
    <x v="3"/>
  </r>
  <r>
    <n v="896"/>
    <x v="875"/>
    <x v="895"/>
    <n v="19800"/>
    <n v="153338"/>
    <n v="774"/>
    <x v="1"/>
    <n v="1460"/>
    <x v="729"/>
    <s v="AU"/>
    <s v="AUD"/>
    <x v="803"/>
    <x v="800"/>
    <x v="0"/>
    <x v="1"/>
    <x v="0"/>
    <x v="0"/>
    <x v="0"/>
  </r>
  <r>
    <n v="897"/>
    <x v="876"/>
    <x v="896"/>
    <n v="8800"/>
    <n v="2437"/>
    <n v="28"/>
    <x v="0"/>
    <n v="27"/>
    <x v="730"/>
    <s v="US"/>
    <s v="USD"/>
    <x v="212"/>
    <x v="368"/>
    <x v="0"/>
    <x v="0"/>
    <x v="3"/>
    <x v="3"/>
    <x v="3"/>
  </r>
  <r>
    <n v="898"/>
    <x v="877"/>
    <x v="897"/>
    <n v="179100"/>
    <n v="93991"/>
    <n v="52"/>
    <x v="0"/>
    <n v="1221"/>
    <x v="731"/>
    <s v="US"/>
    <s v="USD"/>
    <x v="804"/>
    <x v="801"/>
    <x v="0"/>
    <x v="0"/>
    <x v="4"/>
    <x v="4"/>
    <x v="4"/>
  </r>
  <r>
    <n v="899"/>
    <x v="878"/>
    <x v="898"/>
    <n v="3100"/>
    <n v="12620"/>
    <n v="407"/>
    <x v="1"/>
    <n v="123"/>
    <x v="716"/>
    <s v="CH"/>
    <s v="CHF"/>
    <x v="805"/>
    <x v="802"/>
    <x v="0"/>
    <x v="0"/>
    <x v="17"/>
    <x v="1"/>
    <x v="17"/>
  </r>
  <r>
    <n v="900"/>
    <x v="879"/>
    <x v="899"/>
    <n v="100"/>
    <n v="2"/>
    <n v="2"/>
    <x v="0"/>
    <n v="1"/>
    <x v="49"/>
    <s v="US"/>
    <s v="USD"/>
    <x v="806"/>
    <x v="803"/>
    <x v="0"/>
    <x v="1"/>
    <x v="2"/>
    <x v="2"/>
    <x v="2"/>
  </r>
  <r>
    <n v="901"/>
    <x v="880"/>
    <x v="900"/>
    <n v="5600"/>
    <n v="8746"/>
    <n v="156"/>
    <x v="1"/>
    <n v="159"/>
    <x v="732"/>
    <s v="US"/>
    <s v="USD"/>
    <x v="807"/>
    <x v="482"/>
    <x v="0"/>
    <x v="1"/>
    <x v="1"/>
    <x v="1"/>
    <x v="1"/>
  </r>
  <r>
    <n v="902"/>
    <x v="881"/>
    <x v="901"/>
    <n v="1400"/>
    <n v="3534"/>
    <n v="252"/>
    <x v="1"/>
    <n v="110"/>
    <x v="733"/>
    <s v="US"/>
    <s v="USD"/>
    <x v="722"/>
    <x v="496"/>
    <x v="0"/>
    <x v="0"/>
    <x v="2"/>
    <x v="2"/>
    <x v="2"/>
  </r>
  <r>
    <n v="903"/>
    <x v="882"/>
    <x v="902"/>
    <n v="41000"/>
    <n v="709"/>
    <n v="2"/>
    <x v="2"/>
    <n v="14"/>
    <x v="734"/>
    <s v="US"/>
    <s v="USD"/>
    <x v="477"/>
    <x v="804"/>
    <x v="0"/>
    <x v="1"/>
    <x v="9"/>
    <x v="5"/>
    <x v="9"/>
  </r>
  <r>
    <n v="904"/>
    <x v="883"/>
    <x v="903"/>
    <n v="6500"/>
    <n v="795"/>
    <n v="12"/>
    <x v="0"/>
    <n v="16"/>
    <x v="735"/>
    <s v="US"/>
    <s v="USD"/>
    <x v="259"/>
    <x v="805"/>
    <x v="0"/>
    <x v="0"/>
    <x v="15"/>
    <x v="5"/>
    <x v="15"/>
  </r>
  <r>
    <n v="905"/>
    <x v="884"/>
    <x v="904"/>
    <n v="7900"/>
    <n v="12955"/>
    <n v="164"/>
    <x v="1"/>
    <n v="236"/>
    <x v="736"/>
    <s v="US"/>
    <s v="USD"/>
    <x v="9"/>
    <x v="806"/>
    <x v="0"/>
    <x v="0"/>
    <x v="3"/>
    <x v="3"/>
    <x v="3"/>
  </r>
  <r>
    <n v="906"/>
    <x v="885"/>
    <x v="905"/>
    <n v="5500"/>
    <n v="8964"/>
    <n v="163"/>
    <x v="1"/>
    <n v="191"/>
    <x v="737"/>
    <s v="US"/>
    <s v="USD"/>
    <x v="808"/>
    <x v="807"/>
    <x v="1"/>
    <x v="1"/>
    <x v="4"/>
    <x v="4"/>
    <x v="4"/>
  </r>
  <r>
    <n v="907"/>
    <x v="886"/>
    <x v="906"/>
    <n v="9100"/>
    <n v="1843"/>
    <n v="20"/>
    <x v="0"/>
    <n v="41"/>
    <x v="738"/>
    <s v="US"/>
    <s v="USD"/>
    <x v="809"/>
    <x v="808"/>
    <x v="0"/>
    <x v="0"/>
    <x v="3"/>
    <x v="3"/>
    <x v="3"/>
  </r>
  <r>
    <n v="908"/>
    <x v="887"/>
    <x v="907"/>
    <n v="38200"/>
    <n v="121950"/>
    <n v="319"/>
    <x v="1"/>
    <n v="3934"/>
    <x v="8"/>
    <s v="US"/>
    <s v="USD"/>
    <x v="444"/>
    <x v="104"/>
    <x v="0"/>
    <x v="0"/>
    <x v="11"/>
    <x v="6"/>
    <x v="11"/>
  </r>
  <r>
    <n v="909"/>
    <x v="888"/>
    <x v="908"/>
    <n v="1800"/>
    <n v="8621"/>
    <n v="479"/>
    <x v="1"/>
    <n v="80"/>
    <x v="739"/>
    <s v="CA"/>
    <s v="CAD"/>
    <x v="384"/>
    <x v="809"/>
    <x v="0"/>
    <x v="1"/>
    <x v="3"/>
    <x v="3"/>
    <x v="3"/>
  </r>
  <r>
    <n v="910"/>
    <x v="889"/>
    <x v="909"/>
    <n v="154500"/>
    <n v="30215"/>
    <n v="20"/>
    <x v="3"/>
    <n v="296"/>
    <x v="740"/>
    <s v="US"/>
    <s v="USD"/>
    <x v="810"/>
    <x v="810"/>
    <x v="0"/>
    <x v="0"/>
    <x v="3"/>
    <x v="3"/>
    <x v="3"/>
  </r>
  <r>
    <n v="911"/>
    <x v="890"/>
    <x v="910"/>
    <n v="5800"/>
    <n v="11539"/>
    <n v="199"/>
    <x v="1"/>
    <n v="462"/>
    <x v="741"/>
    <s v="US"/>
    <s v="USD"/>
    <x v="811"/>
    <x v="811"/>
    <x v="1"/>
    <x v="0"/>
    <x v="2"/>
    <x v="2"/>
    <x v="2"/>
  </r>
  <r>
    <n v="912"/>
    <x v="891"/>
    <x v="911"/>
    <n v="1800"/>
    <n v="14310"/>
    <n v="795"/>
    <x v="1"/>
    <n v="179"/>
    <x v="742"/>
    <s v="US"/>
    <s v="USD"/>
    <x v="812"/>
    <x v="812"/>
    <x v="1"/>
    <x v="0"/>
    <x v="6"/>
    <x v="4"/>
    <x v="6"/>
  </r>
  <r>
    <n v="913"/>
    <x v="892"/>
    <x v="912"/>
    <n v="70200"/>
    <n v="35536"/>
    <n v="51"/>
    <x v="0"/>
    <n v="523"/>
    <x v="743"/>
    <s v="AU"/>
    <s v="AUD"/>
    <x v="813"/>
    <x v="813"/>
    <x v="0"/>
    <x v="0"/>
    <x v="6"/>
    <x v="4"/>
    <x v="6"/>
  </r>
  <r>
    <n v="914"/>
    <x v="893"/>
    <x v="913"/>
    <n v="6400"/>
    <n v="3676"/>
    <n v="57"/>
    <x v="0"/>
    <n v="141"/>
    <x v="744"/>
    <s v="GB"/>
    <s v="GBP"/>
    <x v="814"/>
    <x v="814"/>
    <x v="0"/>
    <x v="0"/>
    <x v="3"/>
    <x v="3"/>
    <x v="3"/>
  </r>
  <r>
    <n v="915"/>
    <x v="894"/>
    <x v="914"/>
    <n v="125900"/>
    <n v="195936"/>
    <n v="156"/>
    <x v="1"/>
    <n v="1866"/>
    <x v="745"/>
    <s v="GB"/>
    <s v="GBP"/>
    <x v="80"/>
    <x v="815"/>
    <x v="0"/>
    <x v="0"/>
    <x v="19"/>
    <x v="4"/>
    <x v="19"/>
  </r>
  <r>
    <n v="916"/>
    <x v="895"/>
    <x v="915"/>
    <n v="3700"/>
    <n v="1343"/>
    <n v="36"/>
    <x v="0"/>
    <n v="52"/>
    <x v="746"/>
    <s v="US"/>
    <s v="USD"/>
    <x v="815"/>
    <x v="414"/>
    <x v="0"/>
    <x v="0"/>
    <x v="14"/>
    <x v="7"/>
    <x v="14"/>
  </r>
  <r>
    <n v="917"/>
    <x v="896"/>
    <x v="916"/>
    <n v="3600"/>
    <n v="2097"/>
    <n v="58"/>
    <x v="2"/>
    <n v="27"/>
    <x v="747"/>
    <s v="GB"/>
    <s v="GBP"/>
    <x v="816"/>
    <x v="816"/>
    <x v="0"/>
    <x v="1"/>
    <x v="12"/>
    <x v="4"/>
    <x v="12"/>
  </r>
  <r>
    <n v="918"/>
    <x v="897"/>
    <x v="917"/>
    <n v="3800"/>
    <n v="9021"/>
    <n v="237"/>
    <x v="1"/>
    <n v="156"/>
    <x v="748"/>
    <s v="CH"/>
    <s v="CHF"/>
    <x v="474"/>
    <x v="82"/>
    <x v="0"/>
    <x v="0"/>
    <x v="15"/>
    <x v="5"/>
    <x v="15"/>
  </r>
  <r>
    <n v="919"/>
    <x v="898"/>
    <x v="918"/>
    <n v="35600"/>
    <n v="20915"/>
    <n v="59"/>
    <x v="0"/>
    <n v="225"/>
    <x v="749"/>
    <s v="AU"/>
    <s v="AUD"/>
    <x v="817"/>
    <x v="817"/>
    <x v="0"/>
    <x v="1"/>
    <x v="3"/>
    <x v="3"/>
    <x v="3"/>
  </r>
  <r>
    <n v="920"/>
    <x v="899"/>
    <x v="919"/>
    <n v="5300"/>
    <n v="9676"/>
    <n v="183"/>
    <x v="1"/>
    <n v="255"/>
    <x v="750"/>
    <s v="US"/>
    <s v="USD"/>
    <x v="818"/>
    <x v="818"/>
    <x v="1"/>
    <x v="0"/>
    <x v="10"/>
    <x v="4"/>
    <x v="10"/>
  </r>
  <r>
    <n v="921"/>
    <x v="900"/>
    <x v="920"/>
    <n v="160400"/>
    <n v="1210"/>
    <n v="1"/>
    <x v="0"/>
    <n v="38"/>
    <x v="751"/>
    <s v="US"/>
    <s v="USD"/>
    <x v="819"/>
    <x v="819"/>
    <x v="0"/>
    <x v="0"/>
    <x v="2"/>
    <x v="2"/>
    <x v="2"/>
  </r>
  <r>
    <n v="922"/>
    <x v="901"/>
    <x v="921"/>
    <n v="51400"/>
    <n v="90440"/>
    <n v="176"/>
    <x v="1"/>
    <n v="2261"/>
    <x v="81"/>
    <s v="US"/>
    <s v="USD"/>
    <x v="609"/>
    <x v="320"/>
    <x v="0"/>
    <x v="1"/>
    <x v="21"/>
    <x v="1"/>
    <x v="21"/>
  </r>
  <r>
    <n v="923"/>
    <x v="902"/>
    <x v="922"/>
    <n v="1700"/>
    <n v="4044"/>
    <n v="238"/>
    <x v="1"/>
    <n v="40"/>
    <x v="752"/>
    <s v="US"/>
    <s v="USD"/>
    <x v="547"/>
    <x v="820"/>
    <x v="0"/>
    <x v="0"/>
    <x v="3"/>
    <x v="3"/>
    <x v="3"/>
  </r>
  <r>
    <n v="924"/>
    <x v="903"/>
    <x v="923"/>
    <n v="39400"/>
    <n v="192292"/>
    <n v="488"/>
    <x v="1"/>
    <n v="2289"/>
    <x v="686"/>
    <s v="IT"/>
    <s v="EUR"/>
    <x v="820"/>
    <x v="821"/>
    <x v="0"/>
    <x v="0"/>
    <x v="3"/>
    <x v="3"/>
    <x v="3"/>
  </r>
  <r>
    <n v="925"/>
    <x v="904"/>
    <x v="924"/>
    <n v="3000"/>
    <n v="6722"/>
    <n v="224"/>
    <x v="1"/>
    <n v="65"/>
    <x v="753"/>
    <s v="US"/>
    <s v="USD"/>
    <x v="821"/>
    <x v="822"/>
    <x v="0"/>
    <x v="0"/>
    <x v="3"/>
    <x v="3"/>
    <x v="3"/>
  </r>
  <r>
    <n v="926"/>
    <x v="905"/>
    <x v="925"/>
    <n v="8700"/>
    <n v="1577"/>
    <n v="18"/>
    <x v="0"/>
    <n v="15"/>
    <x v="754"/>
    <s v="US"/>
    <s v="USD"/>
    <x v="151"/>
    <x v="823"/>
    <x v="0"/>
    <x v="0"/>
    <x v="0"/>
    <x v="0"/>
    <x v="0"/>
  </r>
  <r>
    <n v="927"/>
    <x v="906"/>
    <x v="926"/>
    <n v="7200"/>
    <n v="3301"/>
    <n v="46"/>
    <x v="0"/>
    <n v="37"/>
    <x v="755"/>
    <s v="US"/>
    <s v="USD"/>
    <x v="822"/>
    <x v="824"/>
    <x v="0"/>
    <x v="0"/>
    <x v="3"/>
    <x v="3"/>
    <x v="3"/>
  </r>
  <r>
    <n v="928"/>
    <x v="907"/>
    <x v="927"/>
    <n v="167400"/>
    <n v="196386"/>
    <n v="117"/>
    <x v="1"/>
    <n v="3777"/>
    <x v="213"/>
    <s v="IT"/>
    <s v="EUR"/>
    <x v="823"/>
    <x v="497"/>
    <x v="0"/>
    <x v="0"/>
    <x v="2"/>
    <x v="2"/>
    <x v="2"/>
  </r>
  <r>
    <n v="929"/>
    <x v="908"/>
    <x v="928"/>
    <n v="5500"/>
    <n v="11952"/>
    <n v="217"/>
    <x v="1"/>
    <n v="184"/>
    <x v="418"/>
    <s v="GB"/>
    <s v="GBP"/>
    <x v="824"/>
    <x v="825"/>
    <x v="0"/>
    <x v="0"/>
    <x v="3"/>
    <x v="3"/>
    <x v="3"/>
  </r>
  <r>
    <n v="930"/>
    <x v="909"/>
    <x v="929"/>
    <n v="3500"/>
    <n v="3930"/>
    <n v="112"/>
    <x v="1"/>
    <n v="85"/>
    <x v="756"/>
    <s v="US"/>
    <s v="USD"/>
    <x v="825"/>
    <x v="826"/>
    <x v="0"/>
    <x v="1"/>
    <x v="3"/>
    <x v="3"/>
    <x v="3"/>
  </r>
  <r>
    <n v="931"/>
    <x v="910"/>
    <x v="930"/>
    <n v="7900"/>
    <n v="5729"/>
    <n v="73"/>
    <x v="0"/>
    <n v="112"/>
    <x v="757"/>
    <s v="US"/>
    <s v="USD"/>
    <x v="826"/>
    <x v="827"/>
    <x v="0"/>
    <x v="1"/>
    <x v="3"/>
    <x v="3"/>
    <x v="3"/>
  </r>
  <r>
    <n v="932"/>
    <x v="911"/>
    <x v="931"/>
    <n v="2300"/>
    <n v="4883"/>
    <n v="212"/>
    <x v="1"/>
    <n v="144"/>
    <x v="758"/>
    <s v="US"/>
    <s v="USD"/>
    <x v="827"/>
    <x v="828"/>
    <x v="0"/>
    <x v="0"/>
    <x v="1"/>
    <x v="1"/>
    <x v="1"/>
  </r>
  <r>
    <n v="933"/>
    <x v="912"/>
    <x v="932"/>
    <n v="73000"/>
    <n v="175015"/>
    <n v="240"/>
    <x v="1"/>
    <n v="1902"/>
    <x v="759"/>
    <s v="US"/>
    <s v="USD"/>
    <x v="828"/>
    <x v="829"/>
    <x v="0"/>
    <x v="0"/>
    <x v="3"/>
    <x v="3"/>
    <x v="3"/>
  </r>
  <r>
    <n v="934"/>
    <x v="913"/>
    <x v="933"/>
    <n v="6200"/>
    <n v="11280"/>
    <n v="182"/>
    <x v="1"/>
    <n v="105"/>
    <x v="760"/>
    <s v="US"/>
    <s v="USD"/>
    <x v="829"/>
    <x v="830"/>
    <x v="0"/>
    <x v="0"/>
    <x v="3"/>
    <x v="3"/>
    <x v="3"/>
  </r>
  <r>
    <n v="935"/>
    <x v="914"/>
    <x v="934"/>
    <n v="6100"/>
    <n v="10012"/>
    <n v="164"/>
    <x v="1"/>
    <n v="132"/>
    <x v="761"/>
    <s v="US"/>
    <s v="USD"/>
    <x v="830"/>
    <x v="94"/>
    <x v="0"/>
    <x v="0"/>
    <x v="3"/>
    <x v="3"/>
    <x v="3"/>
  </r>
  <r>
    <n v="936"/>
    <x v="591"/>
    <x v="935"/>
    <n v="103200"/>
    <n v="1690"/>
    <n v="2"/>
    <x v="0"/>
    <n v="21"/>
    <x v="762"/>
    <s v="US"/>
    <s v="USD"/>
    <x v="831"/>
    <x v="831"/>
    <x v="1"/>
    <x v="0"/>
    <x v="3"/>
    <x v="3"/>
    <x v="3"/>
  </r>
  <r>
    <n v="937"/>
    <x v="915"/>
    <x v="936"/>
    <n v="171000"/>
    <n v="84891"/>
    <n v="50"/>
    <x v="3"/>
    <n v="976"/>
    <x v="763"/>
    <s v="US"/>
    <s v="USD"/>
    <x v="832"/>
    <x v="832"/>
    <x v="0"/>
    <x v="0"/>
    <x v="4"/>
    <x v="4"/>
    <x v="4"/>
  </r>
  <r>
    <n v="938"/>
    <x v="916"/>
    <x v="937"/>
    <n v="9200"/>
    <n v="10093"/>
    <n v="110"/>
    <x v="1"/>
    <n v="96"/>
    <x v="764"/>
    <s v="US"/>
    <s v="USD"/>
    <x v="833"/>
    <x v="833"/>
    <x v="0"/>
    <x v="1"/>
    <x v="13"/>
    <x v="5"/>
    <x v="13"/>
  </r>
  <r>
    <n v="939"/>
    <x v="917"/>
    <x v="938"/>
    <n v="7800"/>
    <n v="3839"/>
    <n v="49"/>
    <x v="0"/>
    <n v="67"/>
    <x v="765"/>
    <s v="US"/>
    <s v="USD"/>
    <x v="834"/>
    <x v="834"/>
    <x v="0"/>
    <x v="1"/>
    <x v="11"/>
    <x v="6"/>
    <x v="11"/>
  </r>
  <r>
    <n v="940"/>
    <x v="918"/>
    <x v="939"/>
    <n v="9900"/>
    <n v="6161"/>
    <n v="62"/>
    <x v="2"/>
    <n v="66"/>
    <x v="766"/>
    <s v="CA"/>
    <s v="CAD"/>
    <x v="835"/>
    <x v="835"/>
    <x v="0"/>
    <x v="0"/>
    <x v="2"/>
    <x v="2"/>
    <x v="2"/>
  </r>
  <r>
    <n v="941"/>
    <x v="919"/>
    <x v="940"/>
    <n v="43000"/>
    <n v="5615"/>
    <n v="13"/>
    <x v="0"/>
    <n v="78"/>
    <x v="767"/>
    <s v="US"/>
    <s v="USD"/>
    <x v="836"/>
    <x v="836"/>
    <x v="1"/>
    <x v="0"/>
    <x v="3"/>
    <x v="3"/>
    <x v="3"/>
  </r>
  <r>
    <n v="942"/>
    <x v="916"/>
    <x v="941"/>
    <n v="9600"/>
    <n v="6205"/>
    <n v="65"/>
    <x v="0"/>
    <n v="67"/>
    <x v="768"/>
    <s v="AU"/>
    <s v="AUD"/>
    <x v="837"/>
    <x v="611"/>
    <x v="0"/>
    <x v="0"/>
    <x v="3"/>
    <x v="3"/>
    <x v="3"/>
  </r>
  <r>
    <n v="943"/>
    <x v="920"/>
    <x v="942"/>
    <n v="7500"/>
    <n v="11969"/>
    <n v="160"/>
    <x v="1"/>
    <n v="114"/>
    <x v="769"/>
    <s v="US"/>
    <s v="USD"/>
    <x v="219"/>
    <x v="837"/>
    <x v="0"/>
    <x v="0"/>
    <x v="0"/>
    <x v="0"/>
    <x v="0"/>
  </r>
  <r>
    <n v="944"/>
    <x v="921"/>
    <x v="943"/>
    <n v="10000"/>
    <n v="8142"/>
    <n v="81"/>
    <x v="0"/>
    <n v="263"/>
    <x v="770"/>
    <s v="AU"/>
    <s v="AUD"/>
    <x v="365"/>
    <x v="334"/>
    <x v="0"/>
    <x v="0"/>
    <x v="14"/>
    <x v="7"/>
    <x v="14"/>
  </r>
  <r>
    <n v="945"/>
    <x v="922"/>
    <x v="944"/>
    <n v="172000"/>
    <n v="55805"/>
    <n v="32"/>
    <x v="0"/>
    <n v="1691"/>
    <x v="641"/>
    <s v="US"/>
    <s v="USD"/>
    <x v="838"/>
    <x v="838"/>
    <x v="1"/>
    <x v="0"/>
    <x v="14"/>
    <x v="7"/>
    <x v="14"/>
  </r>
  <r>
    <n v="946"/>
    <x v="923"/>
    <x v="945"/>
    <n v="153700"/>
    <n v="15238"/>
    <n v="10"/>
    <x v="0"/>
    <n v="181"/>
    <x v="771"/>
    <s v="US"/>
    <s v="USD"/>
    <x v="839"/>
    <x v="839"/>
    <x v="0"/>
    <x v="0"/>
    <x v="3"/>
    <x v="3"/>
    <x v="3"/>
  </r>
  <r>
    <n v="947"/>
    <x v="924"/>
    <x v="946"/>
    <n v="3600"/>
    <n v="961"/>
    <n v="27"/>
    <x v="0"/>
    <n v="13"/>
    <x v="637"/>
    <s v="US"/>
    <s v="USD"/>
    <x v="840"/>
    <x v="216"/>
    <x v="0"/>
    <x v="0"/>
    <x v="3"/>
    <x v="3"/>
    <x v="3"/>
  </r>
  <r>
    <n v="948"/>
    <x v="925"/>
    <x v="947"/>
    <n v="9400"/>
    <n v="5918"/>
    <n v="63"/>
    <x v="3"/>
    <n v="160"/>
    <x v="261"/>
    <s v="US"/>
    <s v="USD"/>
    <x v="841"/>
    <x v="840"/>
    <x v="1"/>
    <x v="1"/>
    <x v="4"/>
    <x v="4"/>
    <x v="4"/>
  </r>
  <r>
    <n v="949"/>
    <x v="926"/>
    <x v="948"/>
    <n v="5900"/>
    <n v="9520"/>
    <n v="161"/>
    <x v="1"/>
    <n v="203"/>
    <x v="772"/>
    <s v="US"/>
    <s v="USD"/>
    <x v="842"/>
    <x v="133"/>
    <x v="0"/>
    <x v="0"/>
    <x v="2"/>
    <x v="2"/>
    <x v="2"/>
  </r>
  <r>
    <n v="950"/>
    <x v="927"/>
    <x v="949"/>
    <n v="100"/>
    <n v="5"/>
    <n v="5"/>
    <x v="0"/>
    <n v="1"/>
    <x v="280"/>
    <s v="US"/>
    <s v="USD"/>
    <x v="843"/>
    <x v="354"/>
    <x v="0"/>
    <x v="1"/>
    <x v="3"/>
    <x v="3"/>
    <x v="3"/>
  </r>
  <r>
    <n v="951"/>
    <x v="928"/>
    <x v="950"/>
    <n v="14500"/>
    <n v="159056"/>
    <n v="1097"/>
    <x v="1"/>
    <n v="1559"/>
    <x v="773"/>
    <s v="US"/>
    <s v="USD"/>
    <x v="844"/>
    <x v="721"/>
    <x v="0"/>
    <x v="1"/>
    <x v="1"/>
    <x v="1"/>
    <x v="1"/>
  </r>
  <r>
    <n v="952"/>
    <x v="929"/>
    <x v="951"/>
    <n v="145500"/>
    <n v="101987"/>
    <n v="70"/>
    <x v="3"/>
    <n v="2266"/>
    <x v="172"/>
    <s v="US"/>
    <s v="USD"/>
    <x v="845"/>
    <x v="841"/>
    <x v="0"/>
    <x v="0"/>
    <x v="4"/>
    <x v="4"/>
    <x v="4"/>
  </r>
  <r>
    <n v="953"/>
    <x v="930"/>
    <x v="952"/>
    <n v="3300"/>
    <n v="1980"/>
    <n v="60"/>
    <x v="0"/>
    <n v="21"/>
    <x v="774"/>
    <s v="US"/>
    <s v="USD"/>
    <x v="846"/>
    <x v="842"/>
    <x v="0"/>
    <x v="1"/>
    <x v="22"/>
    <x v="4"/>
    <x v="22"/>
  </r>
  <r>
    <n v="954"/>
    <x v="931"/>
    <x v="953"/>
    <n v="42600"/>
    <n v="156384"/>
    <n v="367"/>
    <x v="1"/>
    <n v="1548"/>
    <x v="271"/>
    <s v="AU"/>
    <s v="AUD"/>
    <x v="110"/>
    <x v="843"/>
    <x v="0"/>
    <x v="0"/>
    <x v="2"/>
    <x v="2"/>
    <x v="2"/>
  </r>
  <r>
    <n v="955"/>
    <x v="932"/>
    <x v="954"/>
    <n v="700"/>
    <n v="7763"/>
    <n v="1109"/>
    <x v="1"/>
    <n v="80"/>
    <x v="775"/>
    <s v="US"/>
    <s v="USD"/>
    <x v="847"/>
    <x v="844"/>
    <x v="0"/>
    <x v="0"/>
    <x v="3"/>
    <x v="3"/>
    <x v="3"/>
  </r>
  <r>
    <n v="956"/>
    <x v="933"/>
    <x v="955"/>
    <n v="187600"/>
    <n v="35698"/>
    <n v="19"/>
    <x v="0"/>
    <n v="830"/>
    <x v="776"/>
    <s v="US"/>
    <s v="USD"/>
    <x v="848"/>
    <x v="845"/>
    <x v="0"/>
    <x v="0"/>
    <x v="22"/>
    <x v="4"/>
    <x v="22"/>
  </r>
  <r>
    <n v="957"/>
    <x v="934"/>
    <x v="956"/>
    <n v="9800"/>
    <n v="12434"/>
    <n v="127"/>
    <x v="1"/>
    <n v="131"/>
    <x v="777"/>
    <s v="US"/>
    <s v="USD"/>
    <x v="849"/>
    <x v="846"/>
    <x v="0"/>
    <x v="0"/>
    <x v="3"/>
    <x v="3"/>
    <x v="3"/>
  </r>
  <r>
    <n v="958"/>
    <x v="935"/>
    <x v="957"/>
    <n v="1100"/>
    <n v="8081"/>
    <n v="735"/>
    <x v="1"/>
    <n v="112"/>
    <x v="778"/>
    <s v="US"/>
    <s v="USD"/>
    <x v="780"/>
    <x v="847"/>
    <x v="0"/>
    <x v="0"/>
    <x v="10"/>
    <x v="4"/>
    <x v="10"/>
  </r>
  <r>
    <n v="959"/>
    <x v="936"/>
    <x v="958"/>
    <n v="145000"/>
    <n v="6631"/>
    <n v="5"/>
    <x v="0"/>
    <n v="130"/>
    <x v="653"/>
    <s v="US"/>
    <s v="USD"/>
    <x v="140"/>
    <x v="688"/>
    <x v="0"/>
    <x v="0"/>
    <x v="18"/>
    <x v="5"/>
    <x v="18"/>
  </r>
  <r>
    <n v="960"/>
    <x v="937"/>
    <x v="959"/>
    <n v="5500"/>
    <n v="4678"/>
    <n v="85"/>
    <x v="0"/>
    <n v="55"/>
    <x v="779"/>
    <s v="US"/>
    <s v="USD"/>
    <x v="850"/>
    <x v="848"/>
    <x v="0"/>
    <x v="0"/>
    <x v="2"/>
    <x v="2"/>
    <x v="2"/>
  </r>
  <r>
    <n v="961"/>
    <x v="938"/>
    <x v="960"/>
    <n v="5700"/>
    <n v="6800"/>
    <n v="119"/>
    <x v="1"/>
    <n v="155"/>
    <x v="780"/>
    <s v="US"/>
    <s v="USD"/>
    <x v="851"/>
    <x v="248"/>
    <x v="0"/>
    <x v="0"/>
    <x v="18"/>
    <x v="5"/>
    <x v="18"/>
  </r>
  <r>
    <n v="962"/>
    <x v="939"/>
    <x v="961"/>
    <n v="3600"/>
    <n v="10657"/>
    <n v="296"/>
    <x v="1"/>
    <n v="266"/>
    <x v="781"/>
    <s v="US"/>
    <s v="USD"/>
    <x v="852"/>
    <x v="849"/>
    <x v="0"/>
    <x v="0"/>
    <x v="0"/>
    <x v="0"/>
    <x v="0"/>
  </r>
  <r>
    <n v="963"/>
    <x v="940"/>
    <x v="962"/>
    <n v="5900"/>
    <n v="4997"/>
    <n v="85"/>
    <x v="0"/>
    <n v="114"/>
    <x v="782"/>
    <s v="IT"/>
    <s v="EUR"/>
    <x v="853"/>
    <x v="850"/>
    <x v="0"/>
    <x v="1"/>
    <x v="14"/>
    <x v="7"/>
    <x v="14"/>
  </r>
  <r>
    <n v="964"/>
    <x v="941"/>
    <x v="963"/>
    <n v="3700"/>
    <n v="13164"/>
    <n v="356"/>
    <x v="1"/>
    <n v="155"/>
    <x v="783"/>
    <s v="US"/>
    <s v="USD"/>
    <x v="854"/>
    <x v="851"/>
    <x v="0"/>
    <x v="0"/>
    <x v="3"/>
    <x v="3"/>
    <x v="3"/>
  </r>
  <r>
    <n v="965"/>
    <x v="942"/>
    <x v="964"/>
    <n v="2200"/>
    <n v="8501"/>
    <n v="386"/>
    <x v="1"/>
    <n v="207"/>
    <x v="784"/>
    <s v="GB"/>
    <s v="GBP"/>
    <x v="67"/>
    <x v="852"/>
    <x v="0"/>
    <x v="0"/>
    <x v="1"/>
    <x v="1"/>
    <x v="1"/>
  </r>
  <r>
    <n v="966"/>
    <x v="411"/>
    <x v="965"/>
    <n v="1700"/>
    <n v="13468"/>
    <n v="792"/>
    <x v="1"/>
    <n v="245"/>
    <x v="785"/>
    <s v="US"/>
    <s v="USD"/>
    <x v="855"/>
    <x v="853"/>
    <x v="0"/>
    <x v="0"/>
    <x v="3"/>
    <x v="3"/>
    <x v="3"/>
  </r>
  <r>
    <n v="967"/>
    <x v="943"/>
    <x v="966"/>
    <n v="88400"/>
    <n v="121138"/>
    <n v="137"/>
    <x v="1"/>
    <n v="1573"/>
    <x v="786"/>
    <s v="US"/>
    <s v="USD"/>
    <x v="107"/>
    <x v="104"/>
    <x v="0"/>
    <x v="0"/>
    <x v="21"/>
    <x v="1"/>
    <x v="21"/>
  </r>
  <r>
    <n v="968"/>
    <x v="944"/>
    <x v="967"/>
    <n v="2400"/>
    <n v="8117"/>
    <n v="338"/>
    <x v="1"/>
    <n v="114"/>
    <x v="787"/>
    <s v="US"/>
    <s v="USD"/>
    <x v="344"/>
    <x v="854"/>
    <x v="0"/>
    <x v="0"/>
    <x v="0"/>
    <x v="0"/>
    <x v="0"/>
  </r>
  <r>
    <n v="969"/>
    <x v="945"/>
    <x v="968"/>
    <n v="7900"/>
    <n v="8550"/>
    <n v="108"/>
    <x v="1"/>
    <n v="93"/>
    <x v="788"/>
    <s v="US"/>
    <s v="USD"/>
    <x v="856"/>
    <x v="855"/>
    <x v="0"/>
    <x v="0"/>
    <x v="3"/>
    <x v="3"/>
    <x v="3"/>
  </r>
  <r>
    <n v="970"/>
    <x v="946"/>
    <x v="969"/>
    <n v="94900"/>
    <n v="57659"/>
    <n v="61"/>
    <x v="0"/>
    <n v="594"/>
    <x v="789"/>
    <s v="US"/>
    <s v="USD"/>
    <x v="857"/>
    <x v="856"/>
    <x v="0"/>
    <x v="0"/>
    <x v="3"/>
    <x v="3"/>
    <x v="3"/>
  </r>
  <r>
    <n v="971"/>
    <x v="947"/>
    <x v="970"/>
    <n v="5100"/>
    <n v="1414"/>
    <n v="28"/>
    <x v="0"/>
    <n v="24"/>
    <x v="790"/>
    <s v="US"/>
    <s v="USD"/>
    <x v="858"/>
    <x v="857"/>
    <x v="0"/>
    <x v="0"/>
    <x v="19"/>
    <x v="4"/>
    <x v="19"/>
  </r>
  <r>
    <n v="972"/>
    <x v="948"/>
    <x v="971"/>
    <n v="42700"/>
    <n v="97524"/>
    <n v="228"/>
    <x v="1"/>
    <n v="1681"/>
    <x v="791"/>
    <s v="US"/>
    <s v="USD"/>
    <x v="859"/>
    <x v="858"/>
    <x v="0"/>
    <x v="1"/>
    <x v="2"/>
    <x v="2"/>
    <x v="2"/>
  </r>
  <r>
    <n v="973"/>
    <x v="949"/>
    <x v="972"/>
    <n v="121100"/>
    <n v="26176"/>
    <n v="22"/>
    <x v="0"/>
    <n v="252"/>
    <x v="292"/>
    <s v="US"/>
    <s v="USD"/>
    <x v="860"/>
    <x v="859"/>
    <x v="0"/>
    <x v="1"/>
    <x v="3"/>
    <x v="3"/>
    <x v="3"/>
  </r>
  <r>
    <n v="974"/>
    <x v="950"/>
    <x v="973"/>
    <n v="800"/>
    <n v="2991"/>
    <n v="374"/>
    <x v="1"/>
    <n v="32"/>
    <x v="792"/>
    <s v="US"/>
    <s v="USD"/>
    <x v="170"/>
    <x v="860"/>
    <x v="0"/>
    <x v="0"/>
    <x v="7"/>
    <x v="1"/>
    <x v="7"/>
  </r>
  <r>
    <n v="975"/>
    <x v="951"/>
    <x v="974"/>
    <n v="5400"/>
    <n v="8366"/>
    <n v="155"/>
    <x v="1"/>
    <n v="135"/>
    <x v="793"/>
    <s v="US"/>
    <s v="USD"/>
    <x v="861"/>
    <x v="264"/>
    <x v="0"/>
    <x v="1"/>
    <x v="3"/>
    <x v="3"/>
    <x v="3"/>
  </r>
  <r>
    <n v="976"/>
    <x v="952"/>
    <x v="975"/>
    <n v="4000"/>
    <n v="12886"/>
    <n v="322"/>
    <x v="1"/>
    <n v="140"/>
    <x v="604"/>
    <s v="US"/>
    <s v="USD"/>
    <x v="862"/>
    <x v="65"/>
    <x v="0"/>
    <x v="1"/>
    <x v="3"/>
    <x v="3"/>
    <x v="3"/>
  </r>
  <r>
    <n v="977"/>
    <x v="597"/>
    <x v="976"/>
    <n v="7000"/>
    <n v="5177"/>
    <n v="74"/>
    <x v="0"/>
    <n v="67"/>
    <x v="794"/>
    <s v="US"/>
    <s v="USD"/>
    <x v="863"/>
    <x v="861"/>
    <x v="0"/>
    <x v="0"/>
    <x v="0"/>
    <x v="0"/>
    <x v="0"/>
  </r>
  <r>
    <n v="978"/>
    <x v="953"/>
    <x v="977"/>
    <n v="1000"/>
    <n v="8641"/>
    <n v="864"/>
    <x v="1"/>
    <n v="92"/>
    <x v="795"/>
    <s v="US"/>
    <s v="USD"/>
    <x v="864"/>
    <x v="862"/>
    <x v="0"/>
    <x v="0"/>
    <x v="11"/>
    <x v="6"/>
    <x v="11"/>
  </r>
  <r>
    <n v="979"/>
    <x v="954"/>
    <x v="978"/>
    <n v="60200"/>
    <n v="86244"/>
    <n v="143"/>
    <x v="1"/>
    <n v="1015"/>
    <x v="610"/>
    <s v="GB"/>
    <s v="GBP"/>
    <x v="527"/>
    <x v="454"/>
    <x v="0"/>
    <x v="0"/>
    <x v="3"/>
    <x v="3"/>
    <x v="3"/>
  </r>
  <r>
    <n v="980"/>
    <x v="955"/>
    <x v="979"/>
    <n v="195200"/>
    <n v="78630"/>
    <n v="40"/>
    <x v="0"/>
    <n v="742"/>
    <x v="20"/>
    <s v="US"/>
    <s v="USD"/>
    <x v="865"/>
    <x v="863"/>
    <x v="1"/>
    <x v="0"/>
    <x v="9"/>
    <x v="5"/>
    <x v="9"/>
  </r>
  <r>
    <n v="981"/>
    <x v="956"/>
    <x v="980"/>
    <n v="6700"/>
    <n v="11941"/>
    <n v="178"/>
    <x v="1"/>
    <n v="323"/>
    <x v="796"/>
    <s v="US"/>
    <s v="USD"/>
    <x v="866"/>
    <x v="864"/>
    <x v="0"/>
    <x v="0"/>
    <x v="2"/>
    <x v="2"/>
    <x v="2"/>
  </r>
  <r>
    <n v="982"/>
    <x v="957"/>
    <x v="981"/>
    <n v="7200"/>
    <n v="6115"/>
    <n v="85"/>
    <x v="0"/>
    <n v="75"/>
    <x v="797"/>
    <s v="US"/>
    <s v="USD"/>
    <x v="867"/>
    <x v="865"/>
    <x v="0"/>
    <x v="1"/>
    <x v="4"/>
    <x v="4"/>
    <x v="4"/>
  </r>
  <r>
    <n v="983"/>
    <x v="958"/>
    <x v="982"/>
    <n v="129100"/>
    <n v="188404"/>
    <n v="146"/>
    <x v="1"/>
    <n v="2326"/>
    <x v="531"/>
    <s v="US"/>
    <s v="USD"/>
    <x v="868"/>
    <x v="866"/>
    <x v="0"/>
    <x v="0"/>
    <x v="4"/>
    <x v="4"/>
    <x v="4"/>
  </r>
  <r>
    <n v="984"/>
    <x v="959"/>
    <x v="983"/>
    <n v="6500"/>
    <n v="9910"/>
    <n v="152"/>
    <x v="1"/>
    <n v="381"/>
    <x v="484"/>
    <s v="US"/>
    <s v="USD"/>
    <x v="105"/>
    <x v="867"/>
    <x v="0"/>
    <x v="0"/>
    <x v="3"/>
    <x v="3"/>
    <x v="3"/>
  </r>
  <r>
    <n v="985"/>
    <x v="960"/>
    <x v="984"/>
    <n v="170600"/>
    <n v="114523"/>
    <n v="67"/>
    <x v="0"/>
    <n v="4405"/>
    <x v="119"/>
    <s v="US"/>
    <s v="USD"/>
    <x v="481"/>
    <x v="868"/>
    <x v="0"/>
    <x v="1"/>
    <x v="1"/>
    <x v="1"/>
    <x v="1"/>
  </r>
  <r>
    <n v="986"/>
    <x v="961"/>
    <x v="985"/>
    <n v="7800"/>
    <n v="3144"/>
    <n v="40"/>
    <x v="0"/>
    <n v="92"/>
    <x v="798"/>
    <s v="US"/>
    <s v="USD"/>
    <x v="253"/>
    <x v="296"/>
    <x v="0"/>
    <x v="0"/>
    <x v="1"/>
    <x v="1"/>
    <x v="1"/>
  </r>
  <r>
    <n v="987"/>
    <x v="962"/>
    <x v="986"/>
    <n v="6200"/>
    <n v="13441"/>
    <n v="217"/>
    <x v="1"/>
    <n v="480"/>
    <x v="127"/>
    <s v="US"/>
    <s v="USD"/>
    <x v="869"/>
    <x v="869"/>
    <x v="0"/>
    <x v="0"/>
    <x v="4"/>
    <x v="4"/>
    <x v="4"/>
  </r>
  <r>
    <n v="988"/>
    <x v="963"/>
    <x v="987"/>
    <n v="9400"/>
    <n v="4899"/>
    <n v="52"/>
    <x v="0"/>
    <n v="64"/>
    <x v="799"/>
    <s v="US"/>
    <s v="USD"/>
    <x v="864"/>
    <x v="274"/>
    <x v="0"/>
    <x v="0"/>
    <x v="15"/>
    <x v="5"/>
    <x v="15"/>
  </r>
  <r>
    <n v="989"/>
    <x v="964"/>
    <x v="988"/>
    <n v="2400"/>
    <n v="11990"/>
    <n v="500"/>
    <x v="1"/>
    <n v="226"/>
    <x v="453"/>
    <s v="US"/>
    <s v="USD"/>
    <x v="843"/>
    <x v="354"/>
    <x v="0"/>
    <x v="0"/>
    <x v="18"/>
    <x v="5"/>
    <x v="18"/>
  </r>
  <r>
    <n v="990"/>
    <x v="965"/>
    <x v="989"/>
    <n v="7800"/>
    <n v="6839"/>
    <n v="88"/>
    <x v="0"/>
    <n v="64"/>
    <x v="800"/>
    <s v="US"/>
    <s v="USD"/>
    <x v="289"/>
    <x v="870"/>
    <x v="0"/>
    <x v="1"/>
    <x v="6"/>
    <x v="4"/>
    <x v="6"/>
  </r>
  <r>
    <n v="991"/>
    <x v="509"/>
    <x v="990"/>
    <n v="9800"/>
    <n v="11091"/>
    <n v="113"/>
    <x v="1"/>
    <n v="241"/>
    <x v="801"/>
    <s v="US"/>
    <s v="USD"/>
    <x v="870"/>
    <x v="871"/>
    <x v="0"/>
    <x v="1"/>
    <x v="1"/>
    <x v="1"/>
    <x v="1"/>
  </r>
  <r>
    <n v="992"/>
    <x v="966"/>
    <x v="991"/>
    <n v="3100"/>
    <n v="13223"/>
    <n v="427"/>
    <x v="1"/>
    <n v="132"/>
    <x v="802"/>
    <s v="US"/>
    <s v="USD"/>
    <x v="871"/>
    <x v="98"/>
    <x v="0"/>
    <x v="1"/>
    <x v="6"/>
    <x v="4"/>
    <x v="6"/>
  </r>
  <r>
    <n v="993"/>
    <x v="967"/>
    <x v="992"/>
    <n v="9800"/>
    <n v="7608"/>
    <n v="78"/>
    <x v="3"/>
    <n v="75"/>
    <x v="803"/>
    <s v="IT"/>
    <s v="EUR"/>
    <x v="872"/>
    <x v="872"/>
    <x v="0"/>
    <x v="1"/>
    <x v="14"/>
    <x v="7"/>
    <x v="14"/>
  </r>
  <r>
    <n v="994"/>
    <x v="968"/>
    <x v="993"/>
    <n v="141100"/>
    <n v="74073"/>
    <n v="52"/>
    <x v="0"/>
    <n v="842"/>
    <x v="212"/>
    <s v="US"/>
    <s v="USD"/>
    <x v="873"/>
    <x v="873"/>
    <x v="0"/>
    <x v="1"/>
    <x v="18"/>
    <x v="5"/>
    <x v="18"/>
  </r>
  <r>
    <n v="995"/>
    <x v="969"/>
    <x v="994"/>
    <n v="97300"/>
    <n v="153216"/>
    <n v="157"/>
    <x v="1"/>
    <n v="2043"/>
    <x v="180"/>
    <s v="US"/>
    <s v="USD"/>
    <x v="874"/>
    <x v="526"/>
    <x v="0"/>
    <x v="1"/>
    <x v="0"/>
    <x v="0"/>
    <x v="0"/>
  </r>
  <r>
    <n v="996"/>
    <x v="970"/>
    <x v="995"/>
    <n v="6600"/>
    <n v="4814"/>
    <n v="73"/>
    <x v="0"/>
    <n v="112"/>
    <x v="667"/>
    <s v="US"/>
    <s v="USD"/>
    <x v="875"/>
    <x v="874"/>
    <x v="0"/>
    <x v="0"/>
    <x v="3"/>
    <x v="3"/>
    <x v="3"/>
  </r>
  <r>
    <n v="997"/>
    <x v="971"/>
    <x v="996"/>
    <n v="7600"/>
    <n v="4603"/>
    <n v="61"/>
    <x v="3"/>
    <n v="139"/>
    <x v="804"/>
    <s v="IT"/>
    <s v="EUR"/>
    <x v="876"/>
    <x v="875"/>
    <x v="0"/>
    <x v="0"/>
    <x v="3"/>
    <x v="3"/>
    <x v="3"/>
  </r>
  <r>
    <n v="998"/>
    <x v="972"/>
    <x v="997"/>
    <n v="66600"/>
    <n v="37823"/>
    <n v="57"/>
    <x v="0"/>
    <n v="374"/>
    <x v="805"/>
    <s v="US"/>
    <s v="USD"/>
    <x v="877"/>
    <x v="876"/>
    <x v="0"/>
    <x v="1"/>
    <x v="7"/>
    <x v="1"/>
    <x v="7"/>
  </r>
  <r>
    <n v="999"/>
    <x v="973"/>
    <x v="998"/>
    <n v="111100"/>
    <n v="62819"/>
    <n v="57"/>
    <x v="3"/>
    <n v="1122"/>
    <x v="369"/>
    <s v="US"/>
    <s v="USD"/>
    <x v="878"/>
    <x v="877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E72FF-AEF1-4C5E-AC23-17B604B32D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1B443-EEC6-405B-93B6-8641909A51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9407E-230E-4713-8965-30A50531A88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23" firstHeaderRow="1" firstDataRow="2" firstDataCol="1" rowPageCount="2" colPageCount="1"/>
  <pivotFields count="17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5"/>
    <field x="14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571C-F82C-473F-88F3-E2AC938E15C3}">
  <dimension ref="A3:F14"/>
  <sheetViews>
    <sheetView workbookViewId="0">
      <selection activeCell="D22" sqref="D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6E15-FF55-4052-9B4F-EFC8E19BBFCC}">
  <dimension ref="A3:F29"/>
  <sheetViews>
    <sheetView workbookViewId="0">
      <selection activeCell="D38" sqref="D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2065</v>
      </c>
      <c r="E6">
        <v>4</v>
      </c>
      <c r="F6">
        <v>4</v>
      </c>
    </row>
    <row r="7" spans="1:6" x14ac:dyDescent="0.25">
      <c r="A7" s="5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2043</v>
      </c>
      <c r="C9">
        <v>8</v>
      </c>
      <c r="E9">
        <v>10</v>
      </c>
      <c r="F9">
        <v>18</v>
      </c>
    </row>
    <row r="10" spans="1:6" x14ac:dyDescent="0.25">
      <c r="A10" s="5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2057</v>
      </c>
      <c r="C14">
        <v>3</v>
      </c>
      <c r="E14">
        <v>4</v>
      </c>
      <c r="F14">
        <v>7</v>
      </c>
    </row>
    <row r="15" spans="1:6" x14ac:dyDescent="0.25">
      <c r="A15" s="5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2056</v>
      </c>
      <c r="C19">
        <v>4</v>
      </c>
      <c r="E19">
        <v>4</v>
      </c>
      <c r="F19">
        <v>8</v>
      </c>
    </row>
    <row r="20" spans="1:6" x14ac:dyDescent="0.25">
      <c r="A20" s="5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2063</v>
      </c>
      <c r="C21">
        <v>9</v>
      </c>
      <c r="E21">
        <v>5</v>
      </c>
      <c r="F21">
        <v>14</v>
      </c>
    </row>
    <row r="22" spans="1:6" x14ac:dyDescent="0.25">
      <c r="A22" s="5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2059</v>
      </c>
      <c r="C24">
        <v>7</v>
      </c>
      <c r="E24">
        <v>14</v>
      </c>
      <c r="F24">
        <v>21</v>
      </c>
    </row>
    <row r="25" spans="1:6" x14ac:dyDescent="0.25">
      <c r="A25" s="5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2062</v>
      </c>
      <c r="E28">
        <v>3</v>
      </c>
      <c r="F28">
        <v>3</v>
      </c>
    </row>
    <row r="29" spans="1:6" x14ac:dyDescent="0.25">
      <c r="A29" s="5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83B2-013A-4CD6-BCCC-17D618896287}">
  <dimension ref="A2:F23"/>
  <sheetViews>
    <sheetView workbookViewId="0">
      <selection activeCell="D31" sqref="D3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4" t="s">
        <v>2031</v>
      </c>
      <c r="B2" t="s">
        <v>2088</v>
      </c>
    </row>
    <row r="3" spans="1:6" x14ac:dyDescent="0.25">
      <c r="A3" s="4" t="s">
        <v>2089</v>
      </c>
      <c r="B3" t="s">
        <v>2088</v>
      </c>
    </row>
    <row r="5" spans="1:6" x14ac:dyDescent="0.25">
      <c r="A5" s="4" t="s">
        <v>2069</v>
      </c>
      <c r="B5" s="4" t="s">
        <v>2068</v>
      </c>
    </row>
    <row r="6" spans="1:6" x14ac:dyDescent="0.25">
      <c r="A6" s="4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5" t="s">
        <v>2072</v>
      </c>
      <c r="B7">
        <v>17</v>
      </c>
      <c r="C7">
        <v>97</v>
      </c>
      <c r="D7">
        <v>1</v>
      </c>
      <c r="E7">
        <v>142</v>
      </c>
      <c r="F7">
        <v>257</v>
      </c>
    </row>
    <row r="8" spans="1:6" x14ac:dyDescent="0.25">
      <c r="A8" s="6" t="s">
        <v>2073</v>
      </c>
      <c r="B8">
        <v>6</v>
      </c>
      <c r="C8">
        <v>36</v>
      </c>
      <c r="D8">
        <v>1</v>
      </c>
      <c r="E8">
        <v>49</v>
      </c>
      <c r="F8">
        <v>92</v>
      </c>
    </row>
    <row r="9" spans="1:6" x14ac:dyDescent="0.25">
      <c r="A9" s="6" t="s">
        <v>2074</v>
      </c>
      <c r="B9">
        <v>7</v>
      </c>
      <c r="C9">
        <v>28</v>
      </c>
      <c r="E9">
        <v>44</v>
      </c>
      <c r="F9">
        <v>79</v>
      </c>
    </row>
    <row r="10" spans="1:6" x14ac:dyDescent="0.25">
      <c r="A10" s="6" t="s">
        <v>2075</v>
      </c>
      <c r="B10">
        <v>4</v>
      </c>
      <c r="C10">
        <v>33</v>
      </c>
      <c r="E10">
        <v>49</v>
      </c>
      <c r="F10">
        <v>86</v>
      </c>
    </row>
    <row r="11" spans="1:6" x14ac:dyDescent="0.25">
      <c r="A11" s="5" t="s">
        <v>2076</v>
      </c>
      <c r="B11">
        <v>7</v>
      </c>
      <c r="C11">
        <v>93</v>
      </c>
      <c r="D11">
        <v>4</v>
      </c>
      <c r="E11">
        <v>147</v>
      </c>
      <c r="F11">
        <v>251</v>
      </c>
    </row>
    <row r="12" spans="1:6" x14ac:dyDescent="0.25">
      <c r="A12" s="6" t="s">
        <v>2077</v>
      </c>
      <c r="B12">
        <v>1</v>
      </c>
      <c r="C12">
        <v>30</v>
      </c>
      <c r="D12">
        <v>1</v>
      </c>
      <c r="E12">
        <v>46</v>
      </c>
      <c r="F12">
        <v>78</v>
      </c>
    </row>
    <row r="13" spans="1:6" x14ac:dyDescent="0.25">
      <c r="A13" s="6" t="s">
        <v>2078</v>
      </c>
      <c r="B13">
        <v>3</v>
      </c>
      <c r="C13">
        <v>35</v>
      </c>
      <c r="D13">
        <v>2</v>
      </c>
      <c r="E13">
        <v>46</v>
      </c>
      <c r="F13">
        <v>86</v>
      </c>
    </row>
    <row r="14" spans="1:6" x14ac:dyDescent="0.25">
      <c r="A14" s="6" t="s">
        <v>2079</v>
      </c>
      <c r="B14">
        <v>3</v>
      </c>
      <c r="C14">
        <v>28</v>
      </c>
      <c r="D14">
        <v>1</v>
      </c>
      <c r="E14">
        <v>55</v>
      </c>
      <c r="F14">
        <v>87</v>
      </c>
    </row>
    <row r="15" spans="1:6" x14ac:dyDescent="0.25">
      <c r="A15" s="5" t="s">
        <v>2080</v>
      </c>
      <c r="B15">
        <v>17</v>
      </c>
      <c r="C15">
        <v>89</v>
      </c>
      <c r="D15">
        <v>2</v>
      </c>
      <c r="E15">
        <v>144</v>
      </c>
      <c r="F15">
        <v>252</v>
      </c>
    </row>
    <row r="16" spans="1:6" x14ac:dyDescent="0.25">
      <c r="A16" s="6" t="s">
        <v>2081</v>
      </c>
      <c r="B16">
        <v>4</v>
      </c>
      <c r="C16">
        <v>31</v>
      </c>
      <c r="D16">
        <v>1</v>
      </c>
      <c r="E16">
        <v>58</v>
      </c>
      <c r="F16">
        <v>94</v>
      </c>
    </row>
    <row r="17" spans="1:6" x14ac:dyDescent="0.25">
      <c r="A17" s="6" t="s">
        <v>2082</v>
      </c>
      <c r="B17">
        <v>8</v>
      </c>
      <c r="C17">
        <v>35</v>
      </c>
      <c r="D17">
        <v>1</v>
      </c>
      <c r="E17">
        <v>41</v>
      </c>
      <c r="F17">
        <v>85</v>
      </c>
    </row>
    <row r="18" spans="1:6" x14ac:dyDescent="0.25">
      <c r="A18" s="6" t="s">
        <v>2083</v>
      </c>
      <c r="B18">
        <v>5</v>
      </c>
      <c r="C18">
        <v>23</v>
      </c>
      <c r="E18">
        <v>45</v>
      </c>
      <c r="F18">
        <v>73</v>
      </c>
    </row>
    <row r="19" spans="1:6" x14ac:dyDescent="0.25">
      <c r="A19" s="5" t="s">
        <v>2084</v>
      </c>
      <c r="B19">
        <v>16</v>
      </c>
      <c r="C19">
        <v>85</v>
      </c>
      <c r="D19">
        <v>7</v>
      </c>
      <c r="E19">
        <v>132</v>
      </c>
      <c r="F19">
        <v>240</v>
      </c>
    </row>
    <row r="20" spans="1:6" x14ac:dyDescent="0.25">
      <c r="A20" s="6" t="s">
        <v>2085</v>
      </c>
      <c r="B20">
        <v>6</v>
      </c>
      <c r="C20">
        <v>26</v>
      </c>
      <c r="D20">
        <v>1</v>
      </c>
      <c r="E20">
        <v>45</v>
      </c>
      <c r="F20">
        <v>78</v>
      </c>
    </row>
    <row r="21" spans="1:6" x14ac:dyDescent="0.25">
      <c r="A21" s="6" t="s">
        <v>2086</v>
      </c>
      <c r="B21">
        <v>3</v>
      </c>
      <c r="C21">
        <v>27</v>
      </c>
      <c r="D21">
        <v>3</v>
      </c>
      <c r="E21">
        <v>45</v>
      </c>
      <c r="F21">
        <v>78</v>
      </c>
    </row>
    <row r="22" spans="1:6" x14ac:dyDescent="0.25">
      <c r="A22" s="6" t="s">
        <v>2087</v>
      </c>
      <c r="B22">
        <v>7</v>
      </c>
      <c r="C22">
        <v>32</v>
      </c>
      <c r="D22">
        <v>3</v>
      </c>
      <c r="E22">
        <v>42</v>
      </c>
      <c r="F22">
        <v>84</v>
      </c>
    </row>
    <row r="23" spans="1:6" x14ac:dyDescent="0.25">
      <c r="A23" s="5" t="s">
        <v>2067</v>
      </c>
      <c r="B23">
        <v>57</v>
      </c>
      <c r="C23">
        <v>364</v>
      </c>
      <c r="D23">
        <v>14</v>
      </c>
      <c r="E23">
        <v>565</v>
      </c>
      <c r="F2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D62C-1FEC-4913-9395-6FC9354E070F}">
  <dimension ref="A1:H13"/>
  <sheetViews>
    <sheetView workbookViewId="0">
      <selection activeCell="K27" sqref="K27"/>
    </sheetView>
  </sheetViews>
  <sheetFormatPr defaultRowHeight="15.75" x14ac:dyDescent="0.25"/>
  <cols>
    <col min="1" max="1" width="26.625" customWidth="1"/>
    <col min="2" max="3" width="18.125" customWidth="1"/>
    <col min="4" max="4" width="18.25" customWidth="1"/>
    <col min="5" max="5" width="13.625" customWidth="1"/>
    <col min="6" max="6" width="18.75" customWidth="1"/>
    <col min="7" max="7" width="16" customWidth="1"/>
    <col min="8" max="8" width="18.875" customWidth="1"/>
  </cols>
  <sheetData>
    <row r="1" spans="1:8" x14ac:dyDescent="0.25">
      <c r="A1" s="1" t="s">
        <v>2090</v>
      </c>
      <c r="B1" s="1" t="s">
        <v>2091</v>
      </c>
      <c r="C1" s="1" t="s">
        <v>2092</v>
      </c>
      <c r="D1" s="1" t="s">
        <v>2093</v>
      </c>
      <c r="E1" s="1" t="s">
        <v>2094</v>
      </c>
      <c r="F1" s="1" t="s">
        <v>2095</v>
      </c>
      <c r="G1" s="1" t="s">
        <v>2096</v>
      </c>
      <c r="H1" s="1" t="s">
        <v>2097</v>
      </c>
    </row>
    <row r="2" spans="1:8" x14ac:dyDescent="0.25">
      <c r="A2" t="s">
        <v>2098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COUNTIFS(Crowdfunding!D:D,"&lt;1000",Crowdfunding!G:G,"canceled")</f>
        <v>1</v>
      </c>
      <c r="E2">
        <f>SUM(B2+C2+D2)</f>
        <v>51</v>
      </c>
      <c r="F2" s="9">
        <f>SUM(B2/E2)</f>
        <v>0.58823529411764708</v>
      </c>
      <c r="G2" s="9">
        <f>SUM(C2/E2)</f>
        <v>0.39215686274509803</v>
      </c>
      <c r="H2" s="9">
        <f>SUM(D2/E2)</f>
        <v>1.9607843137254902E-2</v>
      </c>
    </row>
    <row r="3" spans="1:8" x14ac:dyDescent="0.25">
      <c r="A3" t="s">
        <v>2099</v>
      </c>
      <c r="B3">
        <f>COUNTIFS(Crowdfunding!D:D, "&gt;=1000", Crowdfunding!D:D, "&lt;4999", Crowdfunding!G:G, "successful")</f>
        <v>191</v>
      </c>
      <c r="C3">
        <f>COUNTIFS(Crowdfunding!D:D, "&gt;=1000", Crowdfunding!D:D, "&lt;4999", Crowdfunding!G:G, "failed")</f>
        <v>38</v>
      </c>
      <c r="D3">
        <v>2</v>
      </c>
      <c r="E3">
        <f t="shared" ref="E3:E13" si="0">SUM(B3+C3+D3)</f>
        <v>231</v>
      </c>
      <c r="F3" s="9">
        <f t="shared" ref="F3:F13" si="1">SUM(B3/E3)</f>
        <v>0.82683982683982682</v>
      </c>
      <c r="G3" s="9">
        <f t="shared" ref="G3:G13" si="2">SUM(C3/E3)</f>
        <v>0.16450216450216451</v>
      </c>
      <c r="H3" s="9">
        <f t="shared" ref="H3:H13" si="3">SUM(D3/E3)</f>
        <v>8.658008658008658E-3</v>
      </c>
    </row>
    <row r="4" spans="1:8" x14ac:dyDescent="0.25">
      <c r="A4" t="s">
        <v>2100</v>
      </c>
      <c r="B4">
        <f>COUNTIFS(Crowdfunding!D:D, "&gt;=5000", Crowdfunding!D:D, "&lt;9999", Crowdfunding!G:G, "successful")</f>
        <v>164</v>
      </c>
      <c r="C4">
        <f>COUNTIFS(Crowdfunding!D:D, "&gt;=5000", Crowdfunding!D:D, "&lt;9999", Crowdfunding!G:G, "failed")</f>
        <v>126</v>
      </c>
      <c r="D4"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2101</v>
      </c>
      <c r="B5">
        <f>COUNTIFS(Crowdfunding!D:D, "&gt;=10000", Crowdfunding!D:D, "&lt;14999", Crowdfunding!G:G, "successful")</f>
        <v>4</v>
      </c>
      <c r="C5">
        <f>COUNTIFS(Crowdfunding!D:D,"&gt;=10000",Crowdfunding!D:D,"&lt;14999",Crowdfunding!G:G,"failed")</f>
        <v>5</v>
      </c>
      <c r="D5"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2102</v>
      </c>
      <c r="B6">
        <f>COUNTIFS(Crowdfunding!D:D, "&gt;=15000", Crowdfunding!D:D, "&lt;19999", Crowdfunding!G:G, "successful")</f>
        <v>10</v>
      </c>
      <c r="C6">
        <f>COUNTIFS(Crowdfunding!D:D, "&gt;=15000", Crowdfunding!D:D, "&lt;19999", Crowdfunding!G:G, "failed")</f>
        <v>0</v>
      </c>
      <c r="D6"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2103</v>
      </c>
      <c r="B7">
        <f>COUNTIFS(Crowdfunding!D:D, "&gt;=20000", Crowdfunding!D:D, "&lt;24999", Crowdfunding!G:G, "successful")</f>
        <v>7</v>
      </c>
      <c r="C7">
        <f>COUNTIFS(Crowdfunding!D:D, "&gt;=20000", Crowdfunding!D:D, "&lt;24999", Crowdfunding!G:G, "failed")</f>
        <v>0</v>
      </c>
      <c r="D7"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2104</v>
      </c>
      <c r="B8">
        <f>COUNTIFS(Crowdfunding!D:D, "&gt;=25000", Crowdfunding!D:D, "&lt;29999", Crowdfunding!G:G, "successful")</f>
        <v>11</v>
      </c>
      <c r="C8">
        <v>3</v>
      </c>
      <c r="D8"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2105</v>
      </c>
      <c r="B9">
        <f>COUNTIFS(Crowdfunding!D:D, "&gt;=30000", Crowdfunding!D:D, "&lt;34999", Crowdfunding!G:G, "successful")</f>
        <v>7</v>
      </c>
      <c r="C9">
        <v>0</v>
      </c>
      <c r="D9"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2106</v>
      </c>
      <c r="B10">
        <f>COUNTIFS(Crowdfunding!D:D, "&gt;=35000", Crowdfunding!D:D, "&lt;39999", Crowdfunding!G:G, "successful")</f>
        <v>8</v>
      </c>
      <c r="C10">
        <v>3</v>
      </c>
      <c r="D10"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2107</v>
      </c>
      <c r="B11">
        <f>COUNTIFS(Crowdfunding!D:D, "&gt;=40000", Crowdfunding!D:D, "&lt;44999", Crowdfunding!G:G, "successful")</f>
        <v>11</v>
      </c>
      <c r="C11">
        <v>3</v>
      </c>
      <c r="D11"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2108</v>
      </c>
      <c r="B12">
        <f>COUNTIFS(Crowdfunding!D:D, "&gt;=45000", Crowdfunding!D:D, "&lt;49999", Crowdfunding!G:G, "successful")</f>
        <v>8</v>
      </c>
      <c r="C12">
        <v>3</v>
      </c>
      <c r="D12"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2109</v>
      </c>
      <c r="B13">
        <f>COUNTIFS(Crowdfunding!D:D, "&gt;=50000", Crowdfunding!G:G, "successful")</f>
        <v>114</v>
      </c>
      <c r="C13">
        <v>163</v>
      </c>
      <c r="D13"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2" sqref="H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25" customWidth="1"/>
    <col min="6" max="6" width="22.25" customWidth="1"/>
    <col min="8" max="8" width="21.625" customWidth="1"/>
    <col min="9" max="9" width="19.25" customWidth="1"/>
    <col min="12" max="12" width="16.625" customWidth="1"/>
    <col min="13" max="13" width="16" customWidth="1"/>
    <col min="14" max="15" width="24.5" customWidth="1"/>
    <col min="18" max="18" width="28" bestFit="1" customWidth="1"/>
    <col min="19" max="19" width="17.25" customWidth="1"/>
    <col min="20" max="20" width="21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DATE(1970,1,1) + (L2 / 86400)</f>
        <v>42336.25</v>
      </c>
      <c r="O2" s="7">
        <f>DATE(1970,1,1) + (M2 / 86400)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>ROUND(SUM(E3/H3), 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DATE(1970,1,1) + (L3 / 86400)</f>
        <v>41870.208333333336</v>
      </c>
      <c r="O3" s="7">
        <f t="shared" ref="O3:O66" si="2">DATE(1970,1,1) + (M3 / 86400)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ROUND(SUM(E4/H4), 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DATE(1970,1,1) + (L67 / 86400)</f>
        <v>40570.25</v>
      </c>
      <c r="O67" s="7">
        <f t="shared" ref="O67:O130" si="6">DATE(1970,1,1) + (M67 / 86400)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ROUND(SUM(E68/H68), 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DATE(1970,1,1) + (L131 / 86400)</f>
        <v>42038.25</v>
      </c>
      <c r="O131" s="7">
        <f t="shared" ref="O131:O194" si="10">DATE(1970,1,1) + (M131 / 86400)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ROUND(SUM(E132/H132), 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DATE(1970,1,1) + (L195 / 86400)</f>
        <v>43198.208333333328</v>
      </c>
      <c r="O195" s="7">
        <f t="shared" ref="O195:O258" si="14">DATE(1970,1,1) + (M195 / 86400)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ROUND(SUM(E196/H196),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DATE(1970,1,1) + (L259 / 86400)</f>
        <v>41338.25</v>
      </c>
      <c r="O259" s="7">
        <f t="shared" ref="O259:O322" si="18">DATE(1970,1,1) + (M259 / 86400)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ROUND(SUM(E260/H260),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DATE(1970,1,1) + (L323 / 86400)</f>
        <v>40634.208333333336</v>
      </c>
      <c r="O323" s="7">
        <f t="shared" ref="O323:O386" si="22">DATE(1970,1,1) + (M323 / 86400)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ROUND(SUM(E324/H324), 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DATE(1970,1,1) + (L387 / 86400)</f>
        <v>43553.208333333328</v>
      </c>
      <c r="O387" s="7">
        <f t="shared" ref="O387:O450" si="26">DATE(1970,1,1) + (M387 / 86400)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ROUND(SUM(E388/H388),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DATE(1970,1,1) + (L451 / 86400)</f>
        <v>43530.25</v>
      </c>
      <c r="O451" s="7">
        <f t="shared" ref="O451:O514" si="30">DATE(1970,1,1) + (M451 / 86400)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ROUND(SUM(E452/H452), 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DATE(1970,1,1) + (L515 / 86400)</f>
        <v>40430.208333333336</v>
      </c>
      <c r="O515" s="7">
        <f t="shared" ref="O515:O578" si="34">DATE(1970,1,1) + (M515 / 86400)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ROUND(SUM(E516/H516),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DATE(1970,1,1) + (L579 / 86400)</f>
        <v>40613.25</v>
      </c>
      <c r="O579" s="7">
        <f t="shared" ref="O579:O642" si="38">DATE(1970,1,1) + (M579 / 86400)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ROUND(SUM(E580/H580),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DATE(1970,1,1) + (L643 / 86400)</f>
        <v>42786.25</v>
      </c>
      <c r="O643" s="7">
        <f t="shared" ref="O643:O706" si="42">DATE(1970,1,1) + (M643 / 86400)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ROUND(SUM(E644/H644),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DATE(1970,1,1) + (L707 / 86400)</f>
        <v>41619.25</v>
      </c>
      <c r="O707" s="7">
        <f t="shared" ref="O707:O770" si="46">DATE(1970,1,1) + (M707 / 86400)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ROUND(SUM(E708/H708),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DATE(1970,1,1) + (L771 / 86400)</f>
        <v>41501.208333333336</v>
      </c>
      <c r="O771" s="7">
        <f t="shared" ref="O771:O834" si="50">DATE(1970,1,1) + (M771 / 86400)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ROUND(SUM(E772/H772),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DATE(1970,1,1) + (L835 / 86400)</f>
        <v>40588.25</v>
      </c>
      <c r="O835" s="7">
        <f t="shared" ref="O835:O898" si="54">DATE(1970,1,1) + (M835 / 86400)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ROUND(SUM(E836/H836),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DATE(1970,1,1) + (L899 / 86400)</f>
        <v>43583.208333333328</v>
      </c>
      <c r="O899" s="7">
        <f t="shared" ref="O899:O962" si="58">DATE(1970,1,1) + (M899 / 86400)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ROUND(SUM(E900/H900),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DATE(1970,1,1) + (L963 / 86400)</f>
        <v>40591.25</v>
      </c>
      <c r="O963" s="7">
        <f t="shared" ref="O963:O1001" si="62">DATE(1970,1,1) + (M963 / 86400)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ROUND(SUM(E964/H964),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">
    <cfRule type="cellIs" dxfId="15" priority="5" operator="equal">
      <formula>0</formula>
    </cfRule>
  </conditionalFormatting>
  <conditionalFormatting sqref="F2:F1001">
    <cfRule type="colorScale" priority="3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4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ellIs" dxfId="14" priority="6" operator="greaterThan">
      <formula>200</formula>
    </cfRule>
    <cfRule type="cellIs" dxfId="13" priority="7" operator="greaterThan">
      <formula>100</formula>
    </cfRule>
    <cfRule type="cellIs" dxfId="12" priority="8" operator="greaterThan">
      <formula>0</formula>
    </cfRule>
  </conditionalFormatting>
  <conditionalFormatting sqref="G2:G1001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9" operator="equal">
      <formula>"successful"</formula>
    </cfRule>
    <cfRule type="cellIs" dxfId="8" priority="10" operator="equal">
      <formula>"failed"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A7D5-F15C-420E-8996-8F1E6A95C0F3}">
  <dimension ref="A1:K566"/>
  <sheetViews>
    <sheetView tabSelected="1" workbookViewId="0">
      <selection activeCell="H45" sqref="H45"/>
    </sheetView>
  </sheetViews>
  <sheetFormatPr defaultRowHeight="15.75" x14ac:dyDescent="0.25"/>
  <cols>
    <col min="2" max="2" width="19.375" customWidth="1"/>
    <col min="5" max="5" width="18" customWidth="1"/>
    <col min="7" max="7" width="17.875" customWidth="1"/>
    <col min="8" max="8" width="11.25" customWidth="1"/>
    <col min="10" max="10" width="17.875" customWidth="1"/>
    <col min="11" max="11" width="11.625" customWidth="1"/>
  </cols>
  <sheetData>
    <row r="1" spans="1:11" x14ac:dyDescent="0.25">
      <c r="A1" s="1" t="s">
        <v>2110</v>
      </c>
      <c r="B1" s="1" t="s">
        <v>5</v>
      </c>
      <c r="C1" s="1"/>
      <c r="D1" s="1" t="s">
        <v>2110</v>
      </c>
      <c r="E1" s="1" t="s">
        <v>5</v>
      </c>
      <c r="G1" s="1"/>
      <c r="H1" s="8" t="s">
        <v>20</v>
      </c>
      <c r="I1" s="8"/>
      <c r="J1" s="1"/>
      <c r="K1" s="8" t="s">
        <v>14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2111</v>
      </c>
      <c r="H2">
        <f>AVERAGE(B2:B566)</f>
        <v>851.14690265486729</v>
      </c>
      <c r="J2" t="s">
        <v>2111</v>
      </c>
      <c r="K2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2112</v>
      </c>
      <c r="H3">
        <f>MEDIAN(B2:B566)</f>
        <v>201</v>
      </c>
      <c r="J3" t="s">
        <v>2112</v>
      </c>
      <c r="K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2113</v>
      </c>
      <c r="H4">
        <f>MIN(B2:B566)</f>
        <v>16</v>
      </c>
      <c r="J4" t="s">
        <v>2113</v>
      </c>
      <c r="K4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2114</v>
      </c>
      <c r="H5">
        <f>MAX(B2:B566)</f>
        <v>7295</v>
      </c>
      <c r="J5" t="s">
        <v>2114</v>
      </c>
      <c r="K5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0" t="s">
        <v>2115</v>
      </c>
      <c r="H6">
        <f>_xlfn.VAR.P(B2:B566)</f>
        <v>1603373.7324019109</v>
      </c>
      <c r="J6" s="10" t="s">
        <v>2115</v>
      </c>
      <c r="K6">
        <f>ROUND(_xlfn.VAR.P(E2:E365),2)</f>
        <v>921574.68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2116</v>
      </c>
      <c r="H7">
        <f>ROUND(_xlfn.STDEV.P(B2:B566),2)</f>
        <v>1266.24</v>
      </c>
      <c r="J7" t="s">
        <v>2116</v>
      </c>
      <c r="K7">
        <f>ROUND(_xlfn.STDEV.P(E2:E365),2)</f>
        <v>959.99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Sheet9</vt:lpstr>
      <vt:lpstr>Sheet10</vt:lpstr>
      <vt:lpstr>Crowdfunding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site xiang</cp:lastModifiedBy>
  <dcterms:created xsi:type="dcterms:W3CDTF">2021-09-29T18:52:28Z</dcterms:created>
  <dcterms:modified xsi:type="dcterms:W3CDTF">2023-10-03T01:19:13Z</dcterms:modified>
</cp:coreProperties>
</file>