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1500" yWindow="460" windowWidth="27660" windowHeight="16820" tabRatio="500" activeTab="2"/>
  </bookViews>
  <sheets>
    <sheet name="previous" sheetId="1" r:id="rId1"/>
    <sheet name="new" sheetId="2" r:id="rId2"/>
    <sheet name="Sheet1" sheetId="3" r:id="rId3"/>
    <sheet name="Sheet2" sheetId="4" r:id="rId4"/>
  </sheets>
  <definedNames>
    <definedName name="LOOKS3">Sheet1!$BJ:$CB</definedName>
    <definedName name="LOOOKS">Sheet1!$AJ:$BB</definedName>
    <definedName name="PREV">Sheet1!$AI:$BB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0" i="3" l="1"/>
  <c r="AD20" i="3"/>
  <c r="AC20" i="3"/>
  <c r="AE20" i="3"/>
  <c r="AB21" i="3"/>
  <c r="AD21" i="3"/>
  <c r="AC21" i="3"/>
  <c r="AE21" i="3"/>
  <c r="AB22" i="3"/>
  <c r="AD22" i="3"/>
  <c r="AC22" i="3"/>
  <c r="AE22" i="3"/>
  <c r="AB23" i="3"/>
  <c r="AD23" i="3"/>
  <c r="AC23" i="3"/>
  <c r="AE23" i="3"/>
  <c r="AB24" i="3"/>
  <c r="AD24" i="3"/>
  <c r="AC24" i="3"/>
  <c r="AE24" i="3"/>
  <c r="AB25" i="3"/>
  <c r="AD25" i="3"/>
  <c r="AC25" i="3"/>
  <c r="AE25" i="3"/>
  <c r="AB26" i="3"/>
  <c r="AD26" i="3"/>
  <c r="AC26" i="3"/>
  <c r="AE26" i="3"/>
  <c r="AB27" i="3"/>
  <c r="AD27" i="3"/>
  <c r="AC27" i="3"/>
  <c r="AE27" i="3"/>
  <c r="AB28" i="3"/>
  <c r="AD28" i="3"/>
  <c r="AC28" i="3"/>
  <c r="AE28" i="3"/>
  <c r="AB29" i="3"/>
  <c r="AD29" i="3"/>
  <c r="AC29" i="3"/>
  <c r="AE29" i="3"/>
  <c r="AB30" i="3"/>
  <c r="AD30" i="3"/>
  <c r="AC30" i="3"/>
  <c r="AE30" i="3"/>
  <c r="AB31" i="3"/>
  <c r="AD31" i="3"/>
  <c r="AC31" i="3"/>
  <c r="AE31" i="3"/>
  <c r="AB32" i="3"/>
  <c r="AD32" i="3"/>
  <c r="AC32" i="3"/>
  <c r="AE32" i="3"/>
  <c r="AB33" i="3"/>
  <c r="AD33" i="3"/>
  <c r="AC33" i="3"/>
  <c r="AE33" i="3"/>
  <c r="AB34" i="3"/>
  <c r="AD34" i="3"/>
  <c r="AC34" i="3"/>
  <c r="AE34" i="3"/>
  <c r="AB35" i="3"/>
  <c r="AD35" i="3"/>
  <c r="AC35" i="3"/>
  <c r="AE35" i="3"/>
  <c r="AB36" i="3"/>
  <c r="AD36" i="3"/>
  <c r="AC36" i="3"/>
  <c r="AE36" i="3"/>
  <c r="AB37" i="3"/>
  <c r="AD37" i="3"/>
  <c r="AC37" i="3"/>
  <c r="AE37" i="3"/>
  <c r="CB31" i="3"/>
  <c r="CA31" i="3"/>
  <c r="CB30" i="3"/>
  <c r="CA30" i="3"/>
  <c r="CB29" i="3"/>
  <c r="CA29" i="3"/>
  <c r="CB28" i="3"/>
  <c r="CA28" i="3"/>
  <c r="CB27" i="3"/>
  <c r="CA27" i="3"/>
  <c r="CB26" i="3"/>
  <c r="CA26" i="3"/>
  <c r="CB25" i="3"/>
  <c r="CA25" i="3"/>
  <c r="CB24" i="3"/>
  <c r="CA24" i="3"/>
  <c r="CB23" i="3"/>
  <c r="CA23" i="3"/>
  <c r="CB22" i="3"/>
  <c r="CA22" i="3"/>
  <c r="CB21" i="3"/>
  <c r="CA21" i="3"/>
  <c r="CB20" i="3"/>
  <c r="CA20" i="3"/>
  <c r="CB19" i="3"/>
  <c r="CA19" i="3"/>
  <c r="CB18" i="3"/>
  <c r="CA18" i="3"/>
  <c r="CB17" i="3"/>
  <c r="CA17" i="3"/>
  <c r="CB16" i="3"/>
  <c r="CA16" i="3"/>
  <c r="CB15" i="3"/>
  <c r="CA15" i="3"/>
  <c r="CB14" i="3"/>
  <c r="CA14" i="3"/>
  <c r="CB13" i="3"/>
  <c r="CA13" i="3"/>
  <c r="CB12" i="3"/>
  <c r="CA12" i="3"/>
  <c r="CB11" i="3"/>
  <c r="CA11" i="3"/>
  <c r="CB10" i="3"/>
  <c r="CA10" i="3"/>
  <c r="CB9" i="3"/>
  <c r="CA9" i="3"/>
  <c r="CB8" i="3"/>
  <c r="CA8" i="3"/>
  <c r="CB7" i="3"/>
  <c r="CA7" i="3"/>
  <c r="CB6" i="3"/>
  <c r="CA6" i="3"/>
  <c r="CB5" i="3"/>
  <c r="CA5" i="3"/>
  <c r="CB4" i="3"/>
  <c r="CA4" i="3"/>
  <c r="CB3" i="3"/>
  <c r="CA3" i="3"/>
  <c r="CB2" i="3"/>
  <c r="CA2" i="3"/>
  <c r="CB1" i="3"/>
  <c r="CA1" i="3"/>
  <c r="Y3" i="3"/>
  <c r="AA3" i="3"/>
  <c r="Y4" i="3"/>
  <c r="AA4" i="3"/>
  <c r="Y5" i="3"/>
  <c r="AA5" i="3"/>
  <c r="Y6" i="3"/>
  <c r="AA6" i="3"/>
  <c r="Y7" i="3"/>
  <c r="AA7" i="3"/>
  <c r="Y8" i="3"/>
  <c r="AA8" i="3"/>
  <c r="Y9" i="3"/>
  <c r="AA9" i="3"/>
  <c r="Y10" i="3"/>
  <c r="AA10" i="3"/>
  <c r="Y11" i="3"/>
  <c r="AA11" i="3"/>
  <c r="Y12" i="3"/>
  <c r="AA12" i="3"/>
  <c r="Y13" i="3"/>
  <c r="AA13" i="3"/>
  <c r="Y14" i="3"/>
  <c r="AA14" i="3"/>
  <c r="Y15" i="3"/>
  <c r="AA15" i="3"/>
  <c r="Y16" i="3"/>
  <c r="AA16" i="3"/>
  <c r="Y17" i="3"/>
  <c r="AA17" i="3"/>
  <c r="Y18" i="3"/>
  <c r="AA18" i="3"/>
  <c r="Y19" i="3"/>
  <c r="AA19" i="3"/>
  <c r="Y2" i="3"/>
  <c r="AA2" i="3"/>
  <c r="X3" i="3"/>
  <c r="Z3" i="3"/>
  <c r="X4" i="3"/>
  <c r="Z4" i="3"/>
  <c r="X5" i="3"/>
  <c r="Z5" i="3"/>
  <c r="X6" i="3"/>
  <c r="Z6" i="3"/>
  <c r="X7" i="3"/>
  <c r="Z7" i="3"/>
  <c r="X8" i="3"/>
  <c r="Z8" i="3"/>
  <c r="X9" i="3"/>
  <c r="Z9" i="3"/>
  <c r="X10" i="3"/>
  <c r="Z10" i="3"/>
  <c r="X11" i="3"/>
  <c r="Z11" i="3"/>
  <c r="X12" i="3"/>
  <c r="Z12" i="3"/>
  <c r="X13" i="3"/>
  <c r="Z13" i="3"/>
  <c r="X14" i="3"/>
  <c r="Z14" i="3"/>
  <c r="X15" i="3"/>
  <c r="Z15" i="3"/>
  <c r="X16" i="3"/>
  <c r="Z16" i="3"/>
  <c r="X17" i="3"/>
  <c r="Z17" i="3"/>
  <c r="X18" i="3"/>
  <c r="Z18" i="3"/>
  <c r="X19" i="3"/>
  <c r="Z19" i="3"/>
  <c r="X2" i="3"/>
  <c r="Z2" i="3"/>
  <c r="BB32" i="3"/>
  <c r="BA32" i="3"/>
  <c r="BB31" i="3"/>
  <c r="BA31" i="3"/>
  <c r="BB30" i="3"/>
  <c r="BA30" i="3"/>
  <c r="BB29" i="3"/>
  <c r="BA29" i="3"/>
  <c r="BB28" i="3"/>
  <c r="BA28" i="3"/>
  <c r="BB27" i="3"/>
  <c r="BA27" i="3"/>
  <c r="BB26" i="3"/>
  <c r="BA26" i="3"/>
  <c r="BB25" i="3"/>
  <c r="BA25" i="3"/>
  <c r="BB24" i="3"/>
  <c r="BA24" i="3"/>
  <c r="BB23" i="3"/>
  <c r="BA23" i="3"/>
  <c r="BB22" i="3"/>
  <c r="BA22" i="3"/>
  <c r="BB21" i="3"/>
  <c r="BA21" i="3"/>
  <c r="BB20" i="3"/>
  <c r="BA20" i="3"/>
  <c r="BB19" i="3"/>
  <c r="BA19" i="3"/>
  <c r="BB18" i="3"/>
  <c r="BA18" i="3"/>
  <c r="BB17" i="3"/>
  <c r="BA17" i="3"/>
  <c r="BB16" i="3"/>
  <c r="BA16" i="3"/>
  <c r="BB15" i="3"/>
  <c r="BA15" i="3"/>
  <c r="BB14" i="3"/>
  <c r="BA14" i="3"/>
  <c r="BB13" i="3"/>
  <c r="BA13" i="3"/>
  <c r="BB12" i="3"/>
  <c r="BA12" i="3"/>
  <c r="BB11" i="3"/>
  <c r="BA11" i="3"/>
  <c r="BB10" i="3"/>
  <c r="BA10" i="3"/>
  <c r="BB9" i="3"/>
  <c r="BA9" i="3"/>
  <c r="BB8" i="3"/>
  <c r="BA8" i="3"/>
  <c r="BB7" i="3"/>
  <c r="BA7" i="3"/>
  <c r="BB6" i="3"/>
  <c r="BA6" i="3"/>
  <c r="BB5" i="3"/>
  <c r="BA5" i="3"/>
  <c r="BB4" i="3"/>
  <c r="BA4" i="3"/>
  <c r="BB3" i="3"/>
  <c r="BA3" i="3"/>
  <c r="BB2" i="3"/>
  <c r="BA2" i="3"/>
  <c r="BB1" i="3"/>
  <c r="BA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<sst xmlns="http://schemas.openxmlformats.org/spreadsheetml/2006/main" count="5593" uniqueCount="217">
  <si>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</si>
  <si>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</si>
  <si>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</si>
  <si>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</si>
  <si>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</si>
  <si>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</si>
  <si>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</si>
  <si>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</si>
  <si>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</si>
  <si>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</si>
  <si>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</si>
  <si>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</si>
  <si>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</si>
  <si>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</si>
  <si>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</si>
  <si>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</si>
  <si>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</si>
  <si>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</si>
  <si>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</si>
  <si>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</si>
  <si>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</si>
  <si>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</si>
  <si>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</si>
  <si>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</si>
  <si>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</si>
  <si>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</si>
  <si>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</si>
  <si>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</si>
  <si>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</si>
  <si>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</si>
  <si>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</si>
  <si>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</si>
  <si>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</si>
  <si>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</si>
  <si>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</si>
  <si>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</si>
  <si>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</si>
  <si>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</si>
  <si>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</si>
  <si>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</si>
  <si>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</si>
  <si>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</si>
  <si>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</si>
  <si>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</si>
  <si>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</si>
  <si>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</si>
  <si>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</si>
  <si>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</si>
  <si>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</si>
  <si>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</si>
  <si>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</si>
  <si>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</si>
  <si>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</si>
  <si>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</si>
  <si>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</si>
  <si>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</si>
  <si>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</si>
  <si>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</si>
  <si>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</si>
  <si>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</si>
  <si>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</si>
  <si>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</si>
  <si>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</si>
  <si>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</si>
  <si>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</si>
  <si>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</si>
  <si>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</si>
  <si>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</si>
  <si>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</si>
  <si>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</si>
  <si>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</si>
  <si>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</si>
  <si>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</si>
  <si>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</si>
  <si>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</si>
  <si>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</si>
  <si>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</si>
  <si>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</si>
  <si>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</si>
  <si>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</si>
  <si>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</si>
  <si>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</si>
  <si>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</si>
  <si>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</si>
  <si>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</si>
  <si>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</si>
  <si>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</si>
  <si>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</si>
  <si>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</si>
  <si>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</si>
  <si>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</si>
  <si>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</si>
  <si>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</si>
  <si>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</si>
  <si>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</si>
  <si>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</si>
  <si>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</si>
  <si>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</si>
  <si>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</si>
  <si>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</si>
  <si>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</si>
  <si>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</si>
  <si>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</si>
  <si>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</si>
  <si>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</si>
  <si>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</si>
  <si>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</si>
  <si>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</si>
  <si>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</si>
  <si>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</si>
  <si>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</si>
  <si>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</si>
  <si>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</si>
  <si>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</si>
  <si>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</si>
  <si>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</si>
  <si>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</si>
  <si>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</si>
  <si>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</si>
  <si>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</si>
  <si>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</si>
  <si>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</si>
  <si>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</si>
  <si>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</si>
  <si>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</si>
  <si>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</si>
  <si>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</si>
  <si>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</si>
  <si>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</si>
  <si>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</si>
  <si>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Non.classical.monocytes.x</t>
  </si>
  <si>
    <t>Non.classical.monocytes.y</t>
  </si>
  <si>
    <t>Myeloid.DC</t>
  </si>
  <si>
    <t>Myeloid.DC..CD11cPLUS.CD123MINUS...CompMINUSBB515MINUSA..CD11c..v.CompMINUSBV.711MINUSA..CD123..</t>
  </si>
  <si>
    <t>Myeloid.DC.x</t>
  </si>
  <si>
    <t>Myeloid.DC.y</t>
  </si>
  <si>
    <t>DC.NK</t>
  </si>
  <si>
    <t>DC.NK..CD20MINUS.CD14MINUS...CompMINUSBUV.395MINUSA..CD20..v.CompMINUSBV.510MINUSA..CD14..</t>
  </si>
  <si>
    <t>DC.NK.x</t>
  </si>
  <si>
    <t>DC.NK.y</t>
  </si>
  <si>
    <t>MONOCYTES..CD20MINUS.CD14PLUS...CompMINUSBUV.395MINUSA..CD20..v.CompMINUSBV.510MINUSA..CD14..</t>
  </si>
  <si>
    <t>MONOCYTES.x</t>
  </si>
  <si>
    <t>MONOCYTES.y</t>
  </si>
  <si>
    <t>NK</t>
  </si>
  <si>
    <t>NK..CD16PLUS...CompMINUSBUV.737MINUSA..CD16..v.SSCMINUSA..SSCMINUSA..</t>
  </si>
  <si>
    <t>NK.x</t>
  </si>
  <si>
    <t>NK.y</t>
  </si>
  <si>
    <t>DC.NK.MONOCYTES</t>
  </si>
  <si>
    <t>DC.NK.MONOCYTES..CD3MINUS.CD19MINUS...CompMINUSAPCMINUSA..CD3..v.CompMINUSPEMINUSCy7MINUSA..CD19..</t>
  </si>
  <si>
    <t>DC.NK.MONOCYTES.x</t>
  </si>
  <si>
    <t>DC.NK.MONOCYTES.y</t>
  </si>
  <si>
    <t>NK.CD56HI</t>
  </si>
  <si>
    <t>NK.CD56HI..CompMINUSBV.421MINUSA..CD56..v.CompMINUSBUV.737MINUSA..CD16..</t>
  </si>
  <si>
    <t>NK.CD56HI.x</t>
  </si>
  <si>
    <t>NK.CD56HI.y</t>
  </si>
  <si>
    <t>NK.CD56LO</t>
  </si>
  <si>
    <t>NK.CD56LO..CompMINUSBV.421MINUSA..CD56..v.CompMINUSBUV.737MINUSA..CD16..</t>
  </si>
  <si>
    <t>NK.CD56LO.x</t>
  </si>
  <si>
    <t>NK.CD56LO.y</t>
  </si>
  <si>
    <t>Plasmacytoid.DC</t>
  </si>
  <si>
    <t>Plasmacytoid.DC..CD11cMINUS.CD123PLUS...CompMINUSBB515MINUSA..CD11c..v.CompMINUSBV.711MINUSA..CD123..</t>
  </si>
  <si>
    <t>Plasmacytoid.DC.x</t>
  </si>
  <si>
    <t>Plasmacytoid.DC.y</t>
  </si>
  <si>
    <t>Classical.monocytes</t>
  </si>
  <si>
    <t>Classical.monocytes..CD16MINUS.CD14PLUS...CompMINUSBUV.737MINUSA..CD16..v.CompMINUSBV.510MINUSA..CD14..</t>
  </si>
  <si>
    <t>Classical.monocytes.x</t>
  </si>
  <si>
    <t>Classical.monocytes.y</t>
  </si>
  <si>
    <t>DC</t>
  </si>
  <si>
    <t>DC..HLAMINUSDRPLUS...CompMINUSPEMINUSCF594MINUSA..HLAMINUSDR..v.SSCMINUSA..SSCMINUSA..</t>
  </si>
  <si>
    <t>DC.x</t>
  </si>
  <si>
    <t>DC.y</t>
  </si>
  <si>
    <t>MODEL=TARGET ~ DATE + MACHINE + EXPERIMENTER;MODEL_ADJ_R_SQUARED=0.0145196678511582 ;pvals=7.1862435490425e-06,0.0184143916495736,2.43290529256401e-05,0.000168859462834312,0.00181131456041733,0.281378367773152</t>
  </si>
  <si>
    <t>MODEL=TARGET ~ DATE + MACHINE + EXPERIMENTER;MODEL_ADJ_R_SQUARED=0.0327981926555928 ;pvals=0.00141828918061052,4.92824369151365e-07,3.51446143911062e-25,3.61267306020305e-16,8.6744983935174e-34,1.22585490073644e-35</t>
  </si>
  <si>
    <t>MODEL=TARGET ~ DATE + MACHINE + EXPERIMENTER;MODEL_ADJ_R_SQUARED=0.00709385072195423 ;pvals=0.000467333660101176,0.0918222035015942,0.868766239809801,0.305780771682251,2.44256571066164e-09,0.00199620755626768</t>
  </si>
  <si>
    <t>MODEL=TARGET ~ MACHINE + EXPERIMENTER;MODEL_ADJ_R_SQUARED=0.0276193898505289 ;pvals=0.000134652012600735,6.70213793609747e-31,1.50726251412378e-19,2.61096472564841e-32,4.23775708218947e-09</t>
  </si>
  <si>
    <t>MODEL=TARGET ~ DATE + MACHINE + EXPERIMENTER;MODEL_ADJ_R_SQUARED=0.00713891939305922 ;pvals=1.44692869545253e-05,0.00436319338469245,0.0907162078189215,0.927878957092034,1.11010518274409e-06,0.0600844441924618</t>
  </si>
  <si>
    <t>MODEL=TARGET ~ MACHINE + EXPERIMENTER;MODEL_ADJ_R_SQUARED=0.0156045031835085 ;pvals=0.00226102451452395,6.76655750426991e-12,1.06396449283687e-06,8.34660460559598e-28,4.71935479499544e-07</t>
  </si>
  <si>
    <t>MODEL=TARGET ~ DATE + EXPERIMENTER;MODEL_ADJ_R_SQUARED=0.00276901835914212 ;pvals=0.00274141923650108,0.403339343045139,0.176894173770897,0.00643285098310648,0.000372919624860429</t>
  </si>
  <si>
    <t>MODEL=TARGET ~ DATE + MACHINE + EXPERIMENTER;MODEL_ADJ_R_SQUARED=0.00685169016905518 ;pvals=2.45035976215429e-05,0.0104111666555734,0.0445437740453083,0.976751480771147,2.04749246316305e-06,0.0758899423050699</t>
  </si>
  <si>
    <t>MODEL=TARGET ~ MACHINE + EXPERIMENTER;MODEL_ADJ_R_SQUARED=0.00502069937822547 ;pvals=0.0123000746010951,4.82236167710198e-05,0.176704661757308,4.74179874652383e-09,6.32091007703064e-06</t>
  </si>
  <si>
    <t>MODEL=TARGET ~ MACHINE + EXPERIMENTER;MODEL_ADJ_R_SQUARED=0.0282485259218612 ;pvals=1.9147558336145e-05,2.37971077634166e-31,1.39532576717541e-19,1.88459921658904e-33,8.8714150920389e-11</t>
  </si>
  <si>
    <t>MODEL=TARGET ~ 1;MODEL_ADJ_R_SQUARED=0 ;pvals=NA,0</t>
  </si>
  <si>
    <t>MODEL=TARGET ~ DATE + MACHINE + EXPERIMENTER;MODEL_ADJ_R_SQUARED=0.0287818390187654 ;pvals=0.0867214024115033,0.0226697611960021,1.29955203834431e-24,4.92248961144483e-13,6.62001870354985e-35,5.87361619680167e-34</t>
  </si>
  <si>
    <t>CONFOUNDING_MODEL_MANUAL</t>
  </si>
  <si>
    <t>CONFOUNDING_MODEL_OC_ALL_SAMPLES</t>
  </si>
  <si>
    <t>CONFOUNDING_MODEL_OC_MANUAL_MATCHED</t>
  </si>
  <si>
    <t>MODEL=TARGET ~ DATE + EXPERIMENTER;MODEL_ADJ_R_SQUARED=0.00982785694901911 ;pvals=1.08842497509552e-07,0.501887748275413,0.902274100856048,0.000830464438141482,2.33924901727553e-07</t>
  </si>
  <si>
    <t>MODEL=TARGET ~ 1;MODEL_ADJ_R_SQUARED=0 ;pvals=NA,6.50393901229062e-84</t>
  </si>
  <si>
    <t>MODEL=TARGET ~ DATE + EXPERIMENTER;MODEL_ADJ_R_SQUARED=0.0416934342017334 ;pvals=1.23859845628248e-06,0.0645043064653755,0.0322554171966299</t>
  </si>
  <si>
    <t>MODEL=TARGET ~ DATE + MACHINE + EXPERIMENTER;MODEL_ADJ_R_SQUARED=0.0230562903492153 ;pvals=8.54026924003907e-11,1.31110155743895e-24,1.93372921540234e-05,9.41428188636491e-05,6.35292058071262e-06,1.20472202471957e-08</t>
  </si>
  <si>
    <t>MODEL=TARGET ~ DATE + EXPERIMENTER;MODEL_ADJ_R_SQUARED=0.0159037333595307 ;pvals=0.00023164355055244,0.309858165224001,0.0186366295173135</t>
  </si>
  <si>
    <t>MODEL=TARGET ~ EXPERIMENTER;MODEL_ADJ_R_SQUARED=0.0473069849319946 ;pvals=0.0975777233889851,4.93911051716161e-08</t>
  </si>
  <si>
    <t>MODEL=TARGET ~ EXPERIMENTER;MODEL_ADJ_R_SQUARED=0.00107523213632366 ;pvals=0.0026988482864936,0.00493012588373395,0.216581065477858,0.121914489662937</t>
  </si>
  <si>
    <t>MODEL=TARGET ~ DATE;MODEL_ADJ_R_SQUARED=0.0230242014612236 ;pvals=1.10599301255594e-05</t>
  </si>
  <si>
    <t>MODEL=TARGET ~ DATE;MODEL_ADJ_R_SQUARED=0.0262409554131259 ;pvals=2.85309847032161e-06</t>
  </si>
  <si>
    <t>MODEL=TARGET ~ MACHINE + EXPERIMENTER;MODEL_ADJ_R_SQUARED=0.0265483694745299 ;pvals=0.00322185182908541,1.02491844426387e-35,3.24391015766804e-19,3.09838362077377e-17,2.99158704643759e-07</t>
  </si>
  <si>
    <t>MODEL=TARGET ~ DATE + EXPERIMENTER;MODEL_ADJ_R_SQUARED=0.0161770215150187 ;pvals=0.0242903201739454,0.715779682973891,0.0199681867790283</t>
  </si>
  <si>
    <t>MODEL=TARGET ~ EXPERIMENTER;MODEL_ADJ_R_SQUARED=0.00894672669594787 ;pvals=0.856871270447873,0.00448778239199951</t>
  </si>
  <si>
    <t>MODEL=TARGET ~ DATE;MODEL_ADJ_R_SQUARED=0.000445568159951448 ;pvals=0.0285282908584484</t>
  </si>
  <si>
    <t>MODEL=TARGET ~ DATE;MODEL_ADJ_R_SQUARED=0.00194861739341212 ;pvals=0.111501212648485</t>
  </si>
  <si>
    <t>MODEL=TARGET ~ DATE;MODEL_ADJ_R_SQUARED=0.00689898977544712 ;pvals=0.0111353165297698</t>
  </si>
  <si>
    <t>MODEL=TARGET ~ DATE + MACHINE + EXPERIMENTER;MODEL_ADJ_R_SQUARED=0.0156538033429923 ;pvals=5.22229249300555e-05,0.00071838287341188,6.67940670280192e-24,1.06804692440478e-10,1.36558434782779e-08,0.00113814739970056</t>
  </si>
  <si>
    <t>MODEL=TARGET ~ DATE + EXPERIMENTER;MODEL_ADJ_R_SQUARED=0.0511057164607617 ;pvals=1.75310459153769e-05,0.79885249502066,0.00140796638436954</t>
  </si>
  <si>
    <t>MODEL=TARGET ~ DATE + EXPERIMENTER;MODEL_ADJ_R_SQUARED=0.0419683643939466 ;pvals=0.000160374465454429,0.256439551962376,0.000664801432541611</t>
  </si>
  <si>
    <t>MODEL=TARGET ~ DATE + EXPERIMENTER;MODEL_ADJ_R_SQUARED=0.00100965213600501 ;pvals=0.125461541004513,0.340288139870855,0.105718017614057,0.700164193681844,0.00306761142051827</t>
  </si>
  <si>
    <t>MODEL=TARGET ~ DATE;MODEL_ADJ_R_SQUARED=0.00471495724351745 ;pvals=0.0298863701612445</t>
  </si>
  <si>
    <t>MODEL=TARGET ~ DATE;MODEL_ADJ_R_SQUARED=0.00486508846660783 ;pvals=0.027896325959803</t>
  </si>
  <si>
    <t>MODEL=TARGET ~ DATE + MACHINE + EXPERIMENTER;MODEL_ADJ_R_SQUARED=0.00511074799791056 ;pvals=0.0620163310462935,1.55196046819684e-05,3.60153104712934e-06,0.743344907853354,0.131197807965758,0.0599610175772347</t>
  </si>
  <si>
    <t>MODEL=TARGET ~ EXPERIMENTER;MODEL_ADJ_R_SQUARED=0.0131802629104752 ;pvals=0.762639180026529,0.000975972896168118</t>
  </si>
  <si>
    <t>MODEL=TARGET ~ MACHINE + EXPERIMENTER;MODEL_ADJ_R_SQUARED=0.00645914422209215 ;pvals=8.98186883331313e-06,7.90678950769832e-10,0.00328482896353885,0.000597665187266503,1.16305399030946e-05</t>
  </si>
  <si>
    <t>MODEL=TARGET ~ DATE;MODEL_ADJ_R_SQUARED=0.00396075287062636 ;pvals=0.042377829004849</t>
  </si>
  <si>
    <t>MODEL=TARGET ~ EXPERIMENTER;MODEL_ADJ_R_SQUARED=0.0155530039473794 ;pvals=0.918299806422416,0.000245673237597229</t>
  </si>
  <si>
    <t>MODEL=TARGET ~ DATE + EXPERIMENTER;MODEL_ADJ_R_SQUARED=0.00966430618690395 ;pvals=1.52198177226828e-07,0.531255490869539,0.909037981662385,0.000235660109600863,1.75378217810526e-07</t>
  </si>
  <si>
    <t>MODEL=TARGET ~ EXPERIMENTER;MODEL_ADJ_R_SQUARED=0.0711252503739306 ;pvals=0.844445419005729,6.00880064769622e-14</t>
  </si>
  <si>
    <t>MODEL=TARGET ~ DATE + MACHINE + EXPERIMENTER;MODEL_ADJ_R_SQUARED=0.021609434161534 ;pvals=0.0965709315472544,0.00169697296281644,2.95163979709215e-32,2.62136675840159e-11,1.04730611276934e-15,4.48067813939262e-20</t>
  </si>
  <si>
    <t>MODEL=TARGET ~ DATE + EXPERIMENTER;MODEL_ADJ_R_SQUARED=0.105880026251058 ;pvals=3.96252051153313e-06,0.400745299800385,9.63245344485481e-11</t>
  </si>
  <si>
    <t>MODEL=TARGET ~ DATE + EXPERIMENTER;MODEL_ADJ_R_SQUARED=0.140252438715639 ;pvals=3.21833124376167e-07,0.320866968058521,8.7707419827112e-15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</si>
</sst>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opLeftCell="A133" workbookViewId="0">
      <selection activeCell="A145" sqref="A145:XFD147"/>
    </sheetView>
  </sheetViews>
  <sheetFormatPr baseColWidth="10" defaultRowHeight="16"/>
  <cols>
    <col min="7" max="7" width="12.1640625" bestFit="1" customWidth="1"/>
  </cols>
  <sheetData>
    <row r="1" spans="1:18" s="3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opLeftCell="A474" workbookViewId="0">
      <selection activeCell="R489" sqref="A489:R506"/>
    </sheetView>
  </sheetViews>
  <sheetFormatPr baseColWidth="10" defaultRowHeight="16"/>
  <cols>
    <col min="1" max="1" width="45.33203125" bestFit="1" customWidth="1"/>
  </cols>
  <sheetData>
    <row r="1" spans="1:20" ht="6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9"/>
  <sheetViews>
    <sheetView tabSelected="1" workbookViewId="0"/>
  </sheetViews>
  <sheetFormatPr baseColWidth="10" defaultRowHeight="16"/>
  <cols>
    <col min="19" max="19" width="21.6640625" customWidth="1"/>
    <col min="20" max="20" width="50.33203125" customWidth="1"/>
    <col min="21" max="23" width="68" customWidth="1"/>
  </cols>
  <sheetData>
    <row r="1" spans="1:80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T1" t="s">
        <v>184</v>
      </c>
      <c r="U1" t="s">
        <v>185</v>
      </c>
      <c r="V1" t="s">
        <v>183</v>
      </c>
      <c r="AI1" s="1" t="s">
        <v>8</v>
      </c>
      <c r="AJ1" s="1" t="s">
        <v>9</v>
      </c>
      <c r="AK1" s="1">
        <v>731</v>
      </c>
      <c r="AL1" s="1">
        <v>0</v>
      </c>
      <c r="AM1" s="1">
        <v>0.87163238083665595</v>
      </c>
      <c r="AN1" s="1">
        <v>0.88583041032375098</v>
      </c>
      <c r="AO1" s="1">
        <v>7506</v>
      </c>
      <c r="AP1" s="1">
        <v>8033</v>
      </c>
      <c r="AQ1" s="1">
        <v>527</v>
      </c>
      <c r="AR1" s="1">
        <v>9441.3789329685405</v>
      </c>
      <c r="AS1" s="1">
        <v>9558.4487004103994</v>
      </c>
      <c r="AT1" s="1">
        <v>117.069767441861</v>
      </c>
      <c r="AU1" s="1">
        <v>9635.7501063683394</v>
      </c>
      <c r="AV1" s="1">
        <v>9823.2880433159298</v>
      </c>
      <c r="AW1" s="1">
        <v>187.53793694759199</v>
      </c>
      <c r="AX1" s="1" t="s">
        <v>79</v>
      </c>
      <c r="AY1" s="1">
        <v>1</v>
      </c>
      <c r="AZ1" s="1" t="s">
        <v>90</v>
      </c>
      <c r="BA1">
        <f>AM1-previous!AC55</f>
        <v>0.87163238083665595</v>
      </c>
      <c r="BB1">
        <f>AN1-previous!AD55</f>
        <v>0.88583041032375098</v>
      </c>
      <c r="BI1" s="1" t="s">
        <v>8</v>
      </c>
      <c r="BJ1" s="1" t="s">
        <v>9</v>
      </c>
      <c r="BK1" s="1">
        <v>922</v>
      </c>
      <c r="BL1" s="1">
        <v>0</v>
      </c>
      <c r="BM1" s="1">
        <v>0.86490005561882599</v>
      </c>
      <c r="BN1" s="1">
        <v>0.91110164093371004</v>
      </c>
      <c r="BO1" s="1">
        <v>5.2369935165795702</v>
      </c>
      <c r="BP1" s="1">
        <v>5.2</v>
      </c>
      <c r="BQ1" s="1">
        <v>3.6993516579570097E-2</v>
      </c>
      <c r="BR1" s="1">
        <v>6.8324842637056999</v>
      </c>
      <c r="BS1" s="1">
        <v>6.4567245119305898</v>
      </c>
      <c r="BT1" s="1">
        <v>0.375759751775114</v>
      </c>
      <c r="BU1" s="1">
        <v>6.2063051645246796</v>
      </c>
      <c r="BV1" s="1">
        <v>5.7508497514981398</v>
      </c>
      <c r="BW1" s="1">
        <v>0.45545541302654502</v>
      </c>
      <c r="BX1" s="1" t="s">
        <v>84</v>
      </c>
      <c r="BY1" s="1">
        <v>1</v>
      </c>
      <c r="BZ1" s="1" t="s">
        <v>89</v>
      </c>
      <c r="CA1">
        <f>BM1-previous!BD77</f>
        <v>0.86490005561882599</v>
      </c>
      <c r="CB1">
        <f>BN1-previous!BE77</f>
        <v>0.91110164093371004</v>
      </c>
    </row>
    <row r="2" spans="1:80">
      <c r="A2" t="s">
        <v>118</v>
      </c>
      <c r="B2" t="s">
        <v>119</v>
      </c>
      <c r="C2">
        <v>845</v>
      </c>
      <c r="D2">
        <v>0.70696356779273095</v>
      </c>
      <c r="E2">
        <v>0.89074830493533097</v>
      </c>
      <c r="F2">
        <v>733</v>
      </c>
      <c r="G2">
        <v>865</v>
      </c>
      <c r="H2">
        <v>132</v>
      </c>
      <c r="I2">
        <v>1119.81420118343</v>
      </c>
      <c r="J2">
        <v>1219.47100591716</v>
      </c>
      <c r="K2">
        <v>99.656804733727796</v>
      </c>
      <c r="L2">
        <v>1704.9260181269599</v>
      </c>
      <c r="M2">
        <v>1691.52749140943</v>
      </c>
      <c r="N2">
        <v>13.3985267175226</v>
      </c>
      <c r="O2">
        <v>31</v>
      </c>
      <c r="P2" t="s">
        <v>105</v>
      </c>
      <c r="Q2" t="s">
        <v>106</v>
      </c>
      <c r="R2" t="s">
        <v>107</v>
      </c>
      <c r="S2" t="s">
        <v>12</v>
      </c>
      <c r="T2" t="s">
        <v>107</v>
      </c>
      <c r="U2" t="s">
        <v>107</v>
      </c>
      <c r="V2" t="s">
        <v>107</v>
      </c>
      <c r="X2">
        <f t="shared" ref="X2:X19" si="0">VLOOKUP(S2,LOOOKS,4,FALSE)</f>
        <v>0.67147839082609595</v>
      </c>
      <c r="Y2">
        <f t="shared" ref="Y2:Y19" si="1">VLOOKUP(S2,LOOOKS,5,FALSE)</f>
        <v>0.88218617753679895</v>
      </c>
      <c r="Z2">
        <f>X2-D2</f>
        <v>-3.5485176966635001E-2</v>
      </c>
      <c r="AA2">
        <f>Y2-E2</f>
        <v>-8.5621273985320157E-3</v>
      </c>
      <c r="AB2" s="7" t="s">
        <v>107</v>
      </c>
      <c r="AC2" s="7" t="s">
        <v>107</v>
      </c>
      <c r="AD2" s="7" t="s">
        <v>107</v>
      </c>
      <c r="AE2" s="7" t="s">
        <v>107</v>
      </c>
      <c r="AI2" s="1" t="s">
        <v>11</v>
      </c>
      <c r="AJ2" s="1" t="s">
        <v>12</v>
      </c>
      <c r="AK2" s="1">
        <v>731</v>
      </c>
      <c r="AL2" s="1">
        <v>0</v>
      </c>
      <c r="AM2" s="1">
        <v>0.67147839082609595</v>
      </c>
      <c r="AN2" s="1">
        <v>0.88218617753679895</v>
      </c>
      <c r="AO2" s="1">
        <v>761</v>
      </c>
      <c r="AP2" s="1">
        <v>882</v>
      </c>
      <c r="AQ2" s="1">
        <v>121</v>
      </c>
      <c r="AR2" s="1">
        <v>1118.9876880985</v>
      </c>
      <c r="AS2" s="1">
        <v>1207.0150478796199</v>
      </c>
      <c r="AT2" s="1">
        <v>88.027359781121703</v>
      </c>
      <c r="AU2" s="1">
        <v>1542.11293267013</v>
      </c>
      <c r="AV2" s="1">
        <v>1701.8819401267001</v>
      </c>
      <c r="AW2" s="1">
        <v>159.769007456564</v>
      </c>
      <c r="AX2" s="1" t="s">
        <v>79</v>
      </c>
      <c r="AY2" s="1">
        <v>2</v>
      </c>
      <c r="AZ2" s="1" t="s">
        <v>90</v>
      </c>
      <c r="BA2">
        <f>AM2-previous!AC58</f>
        <v>0.67147839082609595</v>
      </c>
      <c r="BB2">
        <f>AN2-previous!AD58</f>
        <v>0.88218617753679895</v>
      </c>
      <c r="BI2" s="1" t="s">
        <v>11</v>
      </c>
      <c r="BJ2" s="1" t="s">
        <v>12</v>
      </c>
      <c r="BK2" s="1">
        <v>837</v>
      </c>
      <c r="BL2" s="1">
        <v>85</v>
      </c>
      <c r="BM2" s="1">
        <v>0.86859787036482505</v>
      </c>
      <c r="BN2" s="1">
        <v>0.88392008147853596</v>
      </c>
      <c r="BO2" s="1">
        <v>10.054009140008301</v>
      </c>
      <c r="BP2" s="1">
        <v>11</v>
      </c>
      <c r="BQ2" s="1">
        <v>0.94599085999169896</v>
      </c>
      <c r="BR2" s="1">
        <v>12.3609763203642</v>
      </c>
      <c r="BS2" s="1">
        <v>12.615053763440899</v>
      </c>
      <c r="BT2" s="1">
        <v>0.254077443076694</v>
      </c>
      <c r="BU2" s="1">
        <v>9.6953244612804799</v>
      </c>
      <c r="BV2" s="1">
        <v>8.7434220197544601</v>
      </c>
      <c r="BW2" s="1">
        <v>0.95190244152602299</v>
      </c>
      <c r="BX2" s="1" t="s">
        <v>84</v>
      </c>
      <c r="BY2" s="1">
        <v>2</v>
      </c>
      <c r="BZ2" s="1" t="s">
        <v>89</v>
      </c>
      <c r="CA2">
        <f>BM2-previous!BD80</f>
        <v>0.86859787036482505</v>
      </c>
      <c r="CB2">
        <f>BN2-previous!BE80</f>
        <v>0.88392008147853596</v>
      </c>
    </row>
    <row r="3" spans="1:80">
      <c r="A3" t="s">
        <v>103</v>
      </c>
      <c r="B3" t="s">
        <v>104</v>
      </c>
      <c r="C3">
        <v>845</v>
      </c>
      <c r="D3">
        <v>0.85929783031124696</v>
      </c>
      <c r="E3">
        <v>0.91838315469617604</v>
      </c>
      <c r="F3">
        <v>4718</v>
      </c>
      <c r="G3">
        <v>5412</v>
      </c>
      <c r="H3">
        <v>694</v>
      </c>
      <c r="I3">
        <v>6218.9242603550301</v>
      </c>
      <c r="J3">
        <v>6573.2177514792902</v>
      </c>
      <c r="K3">
        <v>354.29349112426098</v>
      </c>
      <c r="L3">
        <v>5613.8321909961196</v>
      </c>
      <c r="M3">
        <v>5424.2678980466399</v>
      </c>
      <c r="N3">
        <v>189.564292949481</v>
      </c>
      <c r="O3">
        <v>31</v>
      </c>
      <c r="P3" t="s">
        <v>105</v>
      </c>
      <c r="Q3" t="s">
        <v>106</v>
      </c>
      <c r="R3" t="s">
        <v>107</v>
      </c>
      <c r="S3" t="s">
        <v>16</v>
      </c>
      <c r="T3" t="s">
        <v>107</v>
      </c>
      <c r="U3" t="s">
        <v>107</v>
      </c>
      <c r="V3" t="s">
        <v>107</v>
      </c>
      <c r="X3">
        <f t="shared" si="0"/>
        <v>0.70964294347405399</v>
      </c>
      <c r="Y3">
        <f t="shared" si="1"/>
        <v>0.87901001521608302</v>
      </c>
      <c r="Z3">
        <f t="shared" ref="Z3:Z19" si="2">X3-D3</f>
        <v>-0.14965488683719297</v>
      </c>
      <c r="AA3">
        <f t="shared" ref="AA3:AA19" si="3">Y3-E3</f>
        <v>-3.9373139480093022E-2</v>
      </c>
      <c r="AB3" s="7" t="s">
        <v>107</v>
      </c>
      <c r="AC3" s="7" t="s">
        <v>107</v>
      </c>
      <c r="AD3" s="7" t="s">
        <v>107</v>
      </c>
      <c r="AE3" s="7" t="s">
        <v>107</v>
      </c>
      <c r="AI3" s="1" t="s">
        <v>13</v>
      </c>
      <c r="AJ3" s="1" t="s">
        <v>14</v>
      </c>
      <c r="AK3" s="1">
        <v>731</v>
      </c>
      <c r="AL3" s="1">
        <v>0</v>
      </c>
      <c r="AM3" s="1">
        <v>0.92998393643174904</v>
      </c>
      <c r="AN3" s="1">
        <v>0.92543243846163503</v>
      </c>
      <c r="AO3" s="1">
        <v>531</v>
      </c>
      <c r="AP3" s="1">
        <v>429</v>
      </c>
      <c r="AQ3" s="1">
        <v>102</v>
      </c>
      <c r="AR3" s="1">
        <v>895.70177838577297</v>
      </c>
      <c r="AS3" s="1">
        <v>742.02735978112196</v>
      </c>
      <c r="AT3" s="1">
        <v>153.67441860465101</v>
      </c>
      <c r="AU3" s="1">
        <v>3129.81607735428</v>
      </c>
      <c r="AV3" s="1">
        <v>2436.1793373300702</v>
      </c>
      <c r="AW3" s="1">
        <v>693.63674002420896</v>
      </c>
      <c r="AX3" s="1" t="s">
        <v>79</v>
      </c>
      <c r="AY3" s="1">
        <v>3</v>
      </c>
      <c r="AZ3" s="1" t="s">
        <v>90</v>
      </c>
      <c r="BA3">
        <f>AM3-previous!AC61</f>
        <v>0.92998393643174904</v>
      </c>
      <c r="BB3">
        <f>AN3-previous!AD61</f>
        <v>0.92543243846163503</v>
      </c>
      <c r="BI3" s="1" t="s">
        <v>13</v>
      </c>
      <c r="BJ3" s="1" t="s">
        <v>14</v>
      </c>
      <c r="BK3" s="1">
        <v>837</v>
      </c>
      <c r="BL3" s="1">
        <v>85</v>
      </c>
      <c r="BM3" s="1">
        <v>0.86290900717355101</v>
      </c>
      <c r="BN3" s="1">
        <v>0.91724915989648104</v>
      </c>
      <c r="BO3" s="1">
        <v>8.4074733096085392</v>
      </c>
      <c r="BP3" s="1">
        <v>6.4</v>
      </c>
      <c r="BQ3" s="1">
        <v>2.0074733096085402</v>
      </c>
      <c r="BR3" s="1">
        <v>10.739324705668899</v>
      </c>
      <c r="BS3" s="1">
        <v>8.1804062126642805</v>
      </c>
      <c r="BT3" s="1">
        <v>2.5589184930046001</v>
      </c>
      <c r="BU3" s="1">
        <v>8.9890551162170507</v>
      </c>
      <c r="BV3" s="1">
        <v>7.2009451351595901</v>
      </c>
      <c r="BW3" s="1">
        <v>1.7881099810574601</v>
      </c>
      <c r="BX3" s="1" t="s">
        <v>84</v>
      </c>
      <c r="BY3" s="1">
        <v>3</v>
      </c>
      <c r="BZ3" s="1" t="s">
        <v>89</v>
      </c>
      <c r="CA3">
        <f>BM3-previous!BD83</f>
        <v>0.86290900717355101</v>
      </c>
      <c r="CB3">
        <f>BN3-previous!BE83</f>
        <v>0.91724915989648104</v>
      </c>
    </row>
    <row r="4" spans="1:80">
      <c r="A4" t="s">
        <v>115</v>
      </c>
      <c r="B4" t="s">
        <v>116</v>
      </c>
      <c r="C4">
        <v>845</v>
      </c>
      <c r="D4">
        <v>0.90820001142051499</v>
      </c>
      <c r="E4">
        <v>0.91375575075489501</v>
      </c>
      <c r="F4">
        <v>555</v>
      </c>
      <c r="G4">
        <v>448</v>
      </c>
      <c r="H4">
        <v>107</v>
      </c>
      <c r="I4">
        <v>969.88284023668598</v>
      </c>
      <c r="J4">
        <v>831.22721893491098</v>
      </c>
      <c r="K4">
        <v>138.655621301775</v>
      </c>
      <c r="L4">
        <v>3182.06088235378</v>
      </c>
      <c r="M4">
        <v>2920.7025392391402</v>
      </c>
      <c r="N4">
        <v>261.35834311464299</v>
      </c>
      <c r="O4">
        <v>31</v>
      </c>
      <c r="P4" t="s">
        <v>105</v>
      </c>
      <c r="Q4" t="s">
        <v>106</v>
      </c>
      <c r="R4" t="s">
        <v>107</v>
      </c>
      <c r="S4" t="s">
        <v>14</v>
      </c>
      <c r="T4" t="s">
        <v>107</v>
      </c>
      <c r="U4" t="s">
        <v>107</v>
      </c>
      <c r="V4" t="s">
        <v>107</v>
      </c>
      <c r="X4">
        <f t="shared" si="0"/>
        <v>0.92998393643174904</v>
      </c>
      <c r="Y4">
        <f t="shared" si="1"/>
        <v>0.92543243846163503</v>
      </c>
      <c r="Z4">
        <f t="shared" si="2"/>
        <v>2.1783925011234051E-2</v>
      </c>
      <c r="AA4">
        <f t="shared" si="3"/>
        <v>1.1676687706740019E-2</v>
      </c>
      <c r="AB4" s="7" t="s">
        <v>107</v>
      </c>
      <c r="AC4" s="7" t="s">
        <v>107</v>
      </c>
      <c r="AD4" s="7" t="s">
        <v>107</v>
      </c>
      <c r="AE4" s="7" t="s">
        <v>107</v>
      </c>
      <c r="AI4" s="1" t="s">
        <v>15</v>
      </c>
      <c r="AJ4" s="1" t="s">
        <v>16</v>
      </c>
      <c r="AK4" s="1">
        <v>731</v>
      </c>
      <c r="AL4" s="1">
        <v>0</v>
      </c>
      <c r="AM4" s="1">
        <v>0.70964294347405399</v>
      </c>
      <c r="AN4" s="1">
        <v>0.87901001521608302</v>
      </c>
      <c r="AO4" s="1">
        <v>4696</v>
      </c>
      <c r="AP4" s="1">
        <v>5264</v>
      </c>
      <c r="AQ4" s="1">
        <v>568</v>
      </c>
      <c r="AR4" s="1">
        <v>6298.3515731874104</v>
      </c>
      <c r="AS4" s="1">
        <v>6301.01915184679</v>
      </c>
      <c r="AT4" s="1">
        <v>2.6675786593705202</v>
      </c>
      <c r="AU4" s="1">
        <v>5916.7400141805301</v>
      </c>
      <c r="AV4" s="1">
        <v>4892.2252235551096</v>
      </c>
      <c r="AW4" s="1">
        <v>1024.5147906254199</v>
      </c>
      <c r="AX4" s="1" t="s">
        <v>79</v>
      </c>
      <c r="AY4" s="1">
        <v>4</v>
      </c>
      <c r="AZ4" s="1" t="s">
        <v>90</v>
      </c>
      <c r="BA4">
        <f>AM4-previous!AC64</f>
        <v>0.70964294347405399</v>
      </c>
      <c r="BB4">
        <f>AN4-previous!AD64</f>
        <v>0.87901001521608302</v>
      </c>
      <c r="BI4" s="1" t="s">
        <v>15</v>
      </c>
      <c r="BJ4" s="1" t="s">
        <v>16</v>
      </c>
      <c r="BK4" s="1">
        <v>922</v>
      </c>
      <c r="BL4" s="1">
        <v>0</v>
      </c>
      <c r="BM4" s="1">
        <v>0.90960376800472298</v>
      </c>
      <c r="BN4" s="1">
        <v>0.92707354052292501</v>
      </c>
      <c r="BO4" s="1">
        <v>68.558314423265202</v>
      </c>
      <c r="BP4" s="1">
        <v>69.8</v>
      </c>
      <c r="BQ4" s="1">
        <v>1.2416855767347501</v>
      </c>
      <c r="BR4" s="1">
        <v>65.331120950824896</v>
      </c>
      <c r="BS4" s="1">
        <v>67.058242950108493</v>
      </c>
      <c r="BT4" s="1">
        <v>1.72712199928358</v>
      </c>
      <c r="BU4" s="1">
        <v>17.713217810100002</v>
      </c>
      <c r="BV4" s="1">
        <v>16.213926211961301</v>
      </c>
      <c r="BW4" s="1">
        <v>1.4992915981386701</v>
      </c>
      <c r="BX4" s="1" t="s">
        <v>84</v>
      </c>
      <c r="BY4" s="1">
        <v>4</v>
      </c>
      <c r="BZ4" s="1" t="s">
        <v>89</v>
      </c>
      <c r="CA4">
        <f>BM4-previous!BD86</f>
        <v>0.90960376800472298</v>
      </c>
      <c r="CB4">
        <f>BN4-previous!BE86</f>
        <v>0.92707354052292501</v>
      </c>
    </row>
    <row r="5" spans="1:80">
      <c r="A5" t="s">
        <v>124</v>
      </c>
      <c r="B5" t="s">
        <v>125</v>
      </c>
      <c r="C5">
        <v>845</v>
      </c>
      <c r="D5">
        <v>0.93395293315917305</v>
      </c>
      <c r="E5">
        <v>0.92527852668643096</v>
      </c>
      <c r="F5">
        <v>7527</v>
      </c>
      <c r="G5">
        <v>8161</v>
      </c>
      <c r="H5">
        <v>634</v>
      </c>
      <c r="I5">
        <v>9552.1254437869793</v>
      </c>
      <c r="J5">
        <v>9991.5739644970399</v>
      </c>
      <c r="K5">
        <v>439.44852071005897</v>
      </c>
      <c r="L5">
        <v>9595.9935824778495</v>
      </c>
      <c r="M5">
        <v>10209.9707849559</v>
      </c>
      <c r="N5">
        <v>613.97720247805398</v>
      </c>
      <c r="O5">
        <v>31</v>
      </c>
      <c r="P5" t="s">
        <v>105</v>
      </c>
      <c r="Q5" t="s">
        <v>106</v>
      </c>
      <c r="R5" t="s">
        <v>107</v>
      </c>
      <c r="S5" t="s">
        <v>9</v>
      </c>
      <c r="T5" t="s">
        <v>107</v>
      </c>
      <c r="U5" t="s">
        <v>107</v>
      </c>
      <c r="V5" t="s">
        <v>107</v>
      </c>
      <c r="X5">
        <f t="shared" si="0"/>
        <v>0.87163238083665595</v>
      </c>
      <c r="Y5">
        <f t="shared" si="1"/>
        <v>0.88583041032375098</v>
      </c>
      <c r="Z5">
        <f t="shared" si="2"/>
        <v>-6.2320552322517098E-2</v>
      </c>
      <c r="AA5">
        <f t="shared" si="3"/>
        <v>-3.9448116362679975E-2</v>
      </c>
      <c r="AB5" s="7" t="s">
        <v>107</v>
      </c>
      <c r="AC5" s="7" t="s">
        <v>107</v>
      </c>
      <c r="AD5" s="7" t="s">
        <v>107</v>
      </c>
      <c r="AE5" s="7" t="s">
        <v>107</v>
      </c>
      <c r="AI5" s="1" t="s">
        <v>17</v>
      </c>
      <c r="AJ5" s="1" t="s">
        <v>18</v>
      </c>
      <c r="AK5" s="1">
        <v>731</v>
      </c>
      <c r="AL5" s="1">
        <v>0</v>
      </c>
      <c r="AM5" s="1">
        <v>0.99735691907280599</v>
      </c>
      <c r="AN5" s="1">
        <v>0.99602502086793998</v>
      </c>
      <c r="AO5" s="1">
        <v>111766</v>
      </c>
      <c r="AP5" s="1">
        <v>120341</v>
      </c>
      <c r="AQ5" s="1">
        <v>8575</v>
      </c>
      <c r="AR5" s="1">
        <v>108893.89740082101</v>
      </c>
      <c r="AS5" s="1">
        <v>117559.80711354299</v>
      </c>
      <c r="AT5" s="1">
        <v>8665.9097127223104</v>
      </c>
      <c r="AU5" s="1">
        <v>47087.2220271267</v>
      </c>
      <c r="AV5" s="1">
        <v>51287.532330376896</v>
      </c>
      <c r="AW5" s="1">
        <v>4200.3103032502204</v>
      </c>
      <c r="AX5" s="1" t="s">
        <v>79</v>
      </c>
      <c r="AY5" s="1">
        <v>5</v>
      </c>
      <c r="AZ5" s="1" t="s">
        <v>90</v>
      </c>
      <c r="BA5">
        <f>AM5-previous!AC67</f>
        <v>0.99735691907280599</v>
      </c>
      <c r="BB5">
        <f>AN5-previous!AD67</f>
        <v>0.99602502086793998</v>
      </c>
      <c r="BI5" s="1" t="s">
        <v>17</v>
      </c>
      <c r="BJ5" s="1" t="s">
        <v>18</v>
      </c>
      <c r="BK5" s="1">
        <v>922</v>
      </c>
      <c r="BL5" s="1">
        <v>0</v>
      </c>
      <c r="BM5" s="1">
        <v>0.98413905923979805</v>
      </c>
      <c r="BN5" s="1">
        <v>0.98357845603935901</v>
      </c>
      <c r="BO5" s="1">
        <v>71.471317657634202</v>
      </c>
      <c r="BP5" s="1">
        <v>68.900000000000006</v>
      </c>
      <c r="BQ5" s="1">
        <v>2.5713176576342001</v>
      </c>
      <c r="BR5" s="1">
        <v>69.033945472388098</v>
      </c>
      <c r="BS5" s="1">
        <v>66.657266811279797</v>
      </c>
      <c r="BT5" s="1">
        <v>2.37667866110823</v>
      </c>
      <c r="BU5" s="1">
        <v>13.429829306014501</v>
      </c>
      <c r="BV5" s="1">
        <v>12.9572158371359</v>
      </c>
      <c r="BW5" s="1">
        <v>0.47261346887865902</v>
      </c>
      <c r="BX5" s="1" t="s">
        <v>84</v>
      </c>
      <c r="BY5" s="1">
        <v>5</v>
      </c>
      <c r="BZ5" s="1" t="s">
        <v>89</v>
      </c>
      <c r="CA5">
        <f>BM5-previous!BD89</f>
        <v>0.98413905923979805</v>
      </c>
      <c r="CB5">
        <f>BN5-previous!BE89</f>
        <v>0.98357845603935901</v>
      </c>
    </row>
    <row r="6" spans="1:80">
      <c r="A6" t="s">
        <v>109</v>
      </c>
      <c r="B6" t="s">
        <v>110</v>
      </c>
      <c r="C6">
        <v>845</v>
      </c>
      <c r="D6">
        <v>0.99452063438077598</v>
      </c>
      <c r="E6">
        <v>0.99288518740596998</v>
      </c>
      <c r="F6">
        <v>24072</v>
      </c>
      <c r="G6">
        <v>25893</v>
      </c>
      <c r="H6">
        <v>1821</v>
      </c>
      <c r="I6">
        <v>28368.835502958598</v>
      </c>
      <c r="J6">
        <v>30873.6307692308</v>
      </c>
      <c r="K6">
        <v>2504.79526627219</v>
      </c>
      <c r="L6">
        <v>20060.306158155399</v>
      </c>
      <c r="M6">
        <v>22146.4552430029</v>
      </c>
      <c r="N6">
        <v>2086.14908484752</v>
      </c>
      <c r="O6">
        <v>31</v>
      </c>
      <c r="P6" t="s">
        <v>105</v>
      </c>
      <c r="Q6" t="s">
        <v>106</v>
      </c>
      <c r="R6" t="s">
        <v>107</v>
      </c>
      <c r="S6" t="s">
        <v>20</v>
      </c>
      <c r="T6" t="s">
        <v>107</v>
      </c>
      <c r="U6" t="s">
        <v>107</v>
      </c>
      <c r="V6" t="s">
        <v>107</v>
      </c>
      <c r="X6">
        <f t="shared" si="0"/>
        <v>0.99361396822145298</v>
      </c>
      <c r="Y6">
        <f t="shared" si="1"/>
        <v>0.99218672532440999</v>
      </c>
      <c r="Z6">
        <f t="shared" si="2"/>
        <v>-9.0666615932299965E-4</v>
      </c>
      <c r="AA6">
        <f t="shared" si="3"/>
        <v>-6.9846208155999179E-4</v>
      </c>
      <c r="AB6" s="7" t="s">
        <v>107</v>
      </c>
      <c r="AC6" s="7" t="s">
        <v>107</v>
      </c>
      <c r="AD6" s="7" t="s">
        <v>107</v>
      </c>
      <c r="AE6" s="7" t="s">
        <v>107</v>
      </c>
      <c r="AI6" s="1" t="s">
        <v>19</v>
      </c>
      <c r="AJ6" s="1" t="s">
        <v>20</v>
      </c>
      <c r="AK6" s="1">
        <v>731</v>
      </c>
      <c r="AL6" s="1">
        <v>0</v>
      </c>
      <c r="AM6" s="1">
        <v>0.99361396822145298</v>
      </c>
      <c r="AN6" s="1">
        <v>0.99218672532440999</v>
      </c>
      <c r="AO6" s="1">
        <v>24497</v>
      </c>
      <c r="AP6" s="1">
        <v>26850</v>
      </c>
      <c r="AQ6" s="1">
        <v>2353</v>
      </c>
      <c r="AR6" s="1">
        <v>28803.020519835802</v>
      </c>
      <c r="AS6" s="1">
        <v>31613.279069767399</v>
      </c>
      <c r="AT6" s="1">
        <v>2810.2585499316001</v>
      </c>
      <c r="AU6" s="1">
        <v>19498.451918693601</v>
      </c>
      <c r="AV6" s="1">
        <v>21766.0047606312</v>
      </c>
      <c r="AW6" s="1">
        <v>2267.5528419376501</v>
      </c>
      <c r="AX6" s="1" t="s">
        <v>79</v>
      </c>
      <c r="AY6" s="1">
        <v>6</v>
      </c>
      <c r="AZ6" s="1" t="s">
        <v>90</v>
      </c>
      <c r="BA6">
        <f>AM6-previous!AC70</f>
        <v>0.99361396822145298</v>
      </c>
      <c r="BB6">
        <f>AN6-previous!AD70</f>
        <v>0.99218672532440999</v>
      </c>
      <c r="BI6" s="1" t="s">
        <v>19</v>
      </c>
      <c r="BJ6" s="1" t="s">
        <v>20</v>
      </c>
      <c r="BK6" s="1">
        <v>922</v>
      </c>
      <c r="BL6" s="1">
        <v>0</v>
      </c>
      <c r="BM6" s="1">
        <v>0.98946595853488895</v>
      </c>
      <c r="BN6" s="1">
        <v>0.98654060736857396</v>
      </c>
      <c r="BO6" s="1">
        <v>24.0708433075541</v>
      </c>
      <c r="BP6" s="1">
        <v>24.3</v>
      </c>
      <c r="BQ6" s="1">
        <v>0.22915669244590101</v>
      </c>
      <c r="BR6" s="1">
        <v>26.569098799551</v>
      </c>
      <c r="BS6" s="1">
        <v>26.672668112798299</v>
      </c>
      <c r="BT6" s="1">
        <v>0.103569313247238</v>
      </c>
      <c r="BU6" s="1">
        <v>13.237687009408299</v>
      </c>
      <c r="BV6" s="1">
        <v>13.3154026245429</v>
      </c>
      <c r="BW6" s="1">
        <v>7.7715615134563307E-2</v>
      </c>
      <c r="BX6" s="1" t="s">
        <v>84</v>
      </c>
      <c r="BY6" s="1">
        <v>6</v>
      </c>
      <c r="BZ6" s="1" t="s">
        <v>89</v>
      </c>
      <c r="CA6">
        <f>BM6-previous!BD92</f>
        <v>0.98946595853488895</v>
      </c>
      <c r="CB6">
        <f>BN6-previous!BE92</f>
        <v>0.98654060736857396</v>
      </c>
    </row>
    <row r="7" spans="1:80">
      <c r="A7" t="s">
        <v>112</v>
      </c>
      <c r="B7" t="s">
        <v>113</v>
      </c>
      <c r="C7">
        <v>845</v>
      </c>
      <c r="D7">
        <v>0.99751549951176199</v>
      </c>
      <c r="E7">
        <v>0.99663170776911003</v>
      </c>
      <c r="F7">
        <v>109059</v>
      </c>
      <c r="G7">
        <v>117054</v>
      </c>
      <c r="H7">
        <v>7995</v>
      </c>
      <c r="I7">
        <v>108009.468639053</v>
      </c>
      <c r="J7">
        <v>115991.114792899</v>
      </c>
      <c r="K7">
        <v>7981.6461538461399</v>
      </c>
      <c r="L7">
        <v>49484.207882191899</v>
      </c>
      <c r="M7">
        <v>53722.857070786697</v>
      </c>
      <c r="N7">
        <v>4238.6491885948299</v>
      </c>
      <c r="O7">
        <v>31</v>
      </c>
      <c r="P7" t="s">
        <v>105</v>
      </c>
      <c r="Q7" t="s">
        <v>106</v>
      </c>
      <c r="R7" t="s">
        <v>107</v>
      </c>
      <c r="S7" t="s">
        <v>18</v>
      </c>
      <c r="T7" t="s">
        <v>107</v>
      </c>
      <c r="U7" t="s">
        <v>107</v>
      </c>
      <c r="V7" t="s">
        <v>107</v>
      </c>
      <c r="X7">
        <f t="shared" si="0"/>
        <v>0.99735691907280599</v>
      </c>
      <c r="Y7">
        <f t="shared" si="1"/>
        <v>0.99602502086793998</v>
      </c>
      <c r="Z7">
        <f t="shared" si="2"/>
        <v>-1.5858043895600193E-4</v>
      </c>
      <c r="AA7">
        <f t="shared" si="3"/>
        <v>-6.0668690117005042E-4</v>
      </c>
      <c r="AB7" s="7" t="s">
        <v>107</v>
      </c>
      <c r="AC7" s="7" t="s">
        <v>107</v>
      </c>
      <c r="AD7" s="7" t="s">
        <v>107</v>
      </c>
      <c r="AE7" s="7" t="s">
        <v>107</v>
      </c>
      <c r="AI7" s="1" t="s">
        <v>21</v>
      </c>
      <c r="AJ7" s="1" t="s">
        <v>22</v>
      </c>
      <c r="AK7" s="1">
        <v>731</v>
      </c>
      <c r="AL7" s="1">
        <v>0</v>
      </c>
      <c r="AM7" s="1">
        <v>0.45919550514566498</v>
      </c>
      <c r="AN7" s="1">
        <v>0.62722802259940902</v>
      </c>
      <c r="AO7" s="1">
        <v>1225</v>
      </c>
      <c r="AP7" s="1">
        <v>529</v>
      </c>
      <c r="AQ7" s="1">
        <v>696</v>
      </c>
      <c r="AR7" s="1">
        <v>1440.6265389876901</v>
      </c>
      <c r="AS7" s="1">
        <v>834.65800273597802</v>
      </c>
      <c r="AT7" s="1">
        <v>605.96853625171002</v>
      </c>
      <c r="AU7" s="1">
        <v>974.93346667626599</v>
      </c>
      <c r="AV7" s="1">
        <v>1080.56259224275</v>
      </c>
      <c r="AW7" s="1">
        <v>105.629125566479</v>
      </c>
      <c r="AX7" s="1" t="s">
        <v>79</v>
      </c>
      <c r="AY7" s="1">
        <v>7</v>
      </c>
      <c r="AZ7" s="1" t="s">
        <v>90</v>
      </c>
      <c r="BA7">
        <f>AM7-previous!AC73</f>
        <v>0.45919550514566498</v>
      </c>
      <c r="BB7">
        <f>AN7-previous!AD73</f>
        <v>0.62722802259940902</v>
      </c>
      <c r="BI7" s="1" t="s">
        <v>21</v>
      </c>
      <c r="BJ7" s="1" t="s">
        <v>22</v>
      </c>
      <c r="BK7" s="1">
        <v>922</v>
      </c>
      <c r="BL7" s="1">
        <v>0</v>
      </c>
      <c r="BM7" s="1">
        <v>6.6920121394569695E-2</v>
      </c>
      <c r="BN7" s="1">
        <v>0.157706748991396</v>
      </c>
      <c r="BO7" s="1">
        <v>5.0016952379946904</v>
      </c>
      <c r="BP7" s="1">
        <v>2.2000000000000002</v>
      </c>
      <c r="BQ7" s="1">
        <v>2.80169523799468</v>
      </c>
      <c r="BR7" s="1">
        <v>5.0031777762262104</v>
      </c>
      <c r="BS7" s="1">
        <v>3.1953362255965301</v>
      </c>
      <c r="BT7" s="1">
        <v>1.8078415506296801</v>
      </c>
      <c r="BU7" s="1">
        <v>5.5884435558610996E-3</v>
      </c>
      <c r="BV7" s="1">
        <v>3.0003166582372698</v>
      </c>
      <c r="BW7" s="1">
        <v>2.9947282146814098</v>
      </c>
      <c r="BX7" s="1" t="s">
        <v>84</v>
      </c>
      <c r="BY7" s="1">
        <v>7</v>
      </c>
      <c r="BZ7" s="1" t="s">
        <v>89</v>
      </c>
      <c r="CA7">
        <f>BM7-previous!BD95</f>
        <v>6.6920121394569695E-2</v>
      </c>
      <c r="CB7">
        <f>BN7-previous!BE95</f>
        <v>0.157706748991396</v>
      </c>
    </row>
    <row r="8" spans="1:80">
      <c r="A8" t="s">
        <v>121</v>
      </c>
      <c r="B8" t="s">
        <v>122</v>
      </c>
      <c r="C8">
        <v>845</v>
      </c>
      <c r="D8">
        <v>0.99815171930343904</v>
      </c>
      <c r="E8">
        <v>0.99833135233642101</v>
      </c>
      <c r="F8">
        <v>68988</v>
      </c>
      <c r="G8">
        <v>72632</v>
      </c>
      <c r="H8">
        <v>3644</v>
      </c>
      <c r="I8">
        <v>71851.390532544407</v>
      </c>
      <c r="J8">
        <v>75799.068639053294</v>
      </c>
      <c r="K8">
        <v>3947.6781065088699</v>
      </c>
      <c r="L8">
        <v>37683.927589114399</v>
      </c>
      <c r="M8">
        <v>39997.218808466503</v>
      </c>
      <c r="N8">
        <v>2313.2912193521001</v>
      </c>
      <c r="O8">
        <v>31</v>
      </c>
      <c r="P8" t="s">
        <v>105</v>
      </c>
      <c r="Q8" t="s">
        <v>106</v>
      </c>
      <c r="R8" t="s">
        <v>107</v>
      </c>
      <c r="S8" t="s">
        <v>46</v>
      </c>
      <c r="T8" t="s">
        <v>107</v>
      </c>
      <c r="U8" t="s">
        <v>107</v>
      </c>
      <c r="V8" t="s">
        <v>107</v>
      </c>
      <c r="X8">
        <f t="shared" si="0"/>
        <v>0.99813349642508897</v>
      </c>
      <c r="Y8">
        <f t="shared" si="1"/>
        <v>0.99818070197609998</v>
      </c>
      <c r="Z8">
        <f t="shared" si="2"/>
        <v>-1.8222878350071525E-5</v>
      </c>
      <c r="AA8">
        <f t="shared" si="3"/>
        <v>-1.5065036032102519E-4</v>
      </c>
      <c r="AB8" s="7" t="s">
        <v>107</v>
      </c>
      <c r="AC8" s="7" t="s">
        <v>107</v>
      </c>
      <c r="AD8" s="7" t="s">
        <v>107</v>
      </c>
      <c r="AE8" s="7" t="s">
        <v>107</v>
      </c>
      <c r="AI8" s="1" t="s">
        <v>25</v>
      </c>
      <c r="AJ8" s="1" t="s">
        <v>26</v>
      </c>
      <c r="AK8" s="1">
        <v>731</v>
      </c>
      <c r="AL8" s="1">
        <v>0</v>
      </c>
      <c r="AM8" s="1">
        <v>0.94343374864616203</v>
      </c>
      <c r="AN8" s="1">
        <v>0.91193526384441603</v>
      </c>
      <c r="AO8" s="1">
        <v>11227</v>
      </c>
      <c r="AP8" s="1">
        <v>13237</v>
      </c>
      <c r="AQ8" s="1">
        <v>2010</v>
      </c>
      <c r="AR8" s="1">
        <v>16571.0383036936</v>
      </c>
      <c r="AS8" s="1">
        <v>18701.3679890561</v>
      </c>
      <c r="AT8" s="1">
        <v>2130.3296853625202</v>
      </c>
      <c r="AU8" s="1">
        <v>16783.291802891199</v>
      </c>
      <c r="AV8" s="1">
        <v>18720.8754999585</v>
      </c>
      <c r="AW8" s="1">
        <v>1937.5836970672499</v>
      </c>
      <c r="AX8" s="1" t="s">
        <v>79</v>
      </c>
      <c r="AY8" s="1">
        <v>9</v>
      </c>
      <c r="AZ8" s="1" t="s">
        <v>90</v>
      </c>
      <c r="BA8">
        <f>AM8-previous!AC76</f>
        <v>0.94343374864616203</v>
      </c>
      <c r="BB8">
        <f>AN8-previous!AD76</f>
        <v>0.91193526384441603</v>
      </c>
      <c r="BI8" s="1" t="s">
        <v>23</v>
      </c>
      <c r="BJ8" s="1" t="s">
        <v>24</v>
      </c>
      <c r="BK8" s="1">
        <v>922</v>
      </c>
      <c r="BL8" s="1">
        <v>0</v>
      </c>
      <c r="BM8" s="1">
        <v>0.573616336146198</v>
      </c>
      <c r="BN8" s="1">
        <v>0.56667461751208004</v>
      </c>
      <c r="BO8" s="1">
        <v>11.1873506552922</v>
      </c>
      <c r="BP8" s="1">
        <v>8.1999999999999993</v>
      </c>
      <c r="BQ8" s="1">
        <v>2.9873506552921998</v>
      </c>
      <c r="BR8" s="1">
        <v>16.124667648144602</v>
      </c>
      <c r="BS8" s="1">
        <v>13.628633405639899</v>
      </c>
      <c r="BT8" s="1">
        <v>2.4960342425047299</v>
      </c>
      <c r="BU8" s="1">
        <v>14.0131416964194</v>
      </c>
      <c r="BV8" s="1">
        <v>14.428951475863499</v>
      </c>
      <c r="BW8" s="1">
        <v>0.41580977944413899</v>
      </c>
      <c r="BX8" s="1" t="s">
        <v>84</v>
      </c>
      <c r="BY8" s="1">
        <v>8</v>
      </c>
      <c r="BZ8" s="1" t="s">
        <v>89</v>
      </c>
      <c r="CA8">
        <f>BM8-previous!BD97</f>
        <v>0.573616336146198</v>
      </c>
      <c r="CB8">
        <f>BN8-previous!BE97</f>
        <v>0.56667461751208004</v>
      </c>
    </row>
    <row r="9" spans="1:80">
      <c r="A9" t="s">
        <v>159</v>
      </c>
      <c r="B9" t="s">
        <v>160</v>
      </c>
      <c r="C9">
        <v>708</v>
      </c>
      <c r="D9">
        <v>0.12851165610601301</v>
      </c>
      <c r="E9">
        <v>0.67299788240103797</v>
      </c>
      <c r="F9">
        <v>690.5</v>
      </c>
      <c r="G9">
        <v>566</v>
      </c>
      <c r="H9">
        <v>124.5</v>
      </c>
      <c r="I9">
        <v>1036.6539548022599</v>
      </c>
      <c r="J9">
        <v>683.46610169491498</v>
      </c>
      <c r="K9">
        <v>353.18785310734501</v>
      </c>
      <c r="L9">
        <v>2086.4120906254302</v>
      </c>
      <c r="M9">
        <v>503.92881081957597</v>
      </c>
      <c r="N9">
        <v>1582.4832798058501</v>
      </c>
      <c r="O9">
        <v>157</v>
      </c>
      <c r="P9" t="s">
        <v>105</v>
      </c>
      <c r="Q9" t="s">
        <v>129</v>
      </c>
      <c r="R9" t="s">
        <v>107</v>
      </c>
      <c r="S9" t="s">
        <v>66</v>
      </c>
      <c r="T9" t="s">
        <v>179</v>
      </c>
      <c r="U9" t="s">
        <v>107</v>
      </c>
      <c r="V9" t="s">
        <v>107</v>
      </c>
      <c r="X9">
        <f t="shared" si="0"/>
        <v>0.14463017673720999</v>
      </c>
      <c r="Y9">
        <f t="shared" si="1"/>
        <v>0.65034666999864499</v>
      </c>
      <c r="Z9">
        <f t="shared" si="2"/>
        <v>1.6118520631196981E-2</v>
      </c>
      <c r="AA9">
        <f t="shared" si="3"/>
        <v>-2.2651212402392984E-2</v>
      </c>
      <c r="AB9" s="7" t="s">
        <v>107</v>
      </c>
      <c r="AC9" s="7" t="s">
        <v>107</v>
      </c>
      <c r="AD9" s="7" t="s">
        <v>107</v>
      </c>
      <c r="AE9" s="7" t="s">
        <v>107</v>
      </c>
      <c r="AI9" s="1" t="s">
        <v>27</v>
      </c>
      <c r="AJ9" s="1" t="s">
        <v>28</v>
      </c>
      <c r="AK9" s="1">
        <v>731</v>
      </c>
      <c r="AL9" s="1">
        <v>0</v>
      </c>
      <c r="AM9" s="1">
        <v>0.91569969954192698</v>
      </c>
      <c r="AN9" s="1">
        <v>0.91640557526826005</v>
      </c>
      <c r="AO9" s="1">
        <v>6224</v>
      </c>
      <c r="AP9" s="1">
        <v>7926</v>
      </c>
      <c r="AQ9" s="1">
        <v>1702</v>
      </c>
      <c r="AR9" s="1">
        <v>10456.0998632011</v>
      </c>
      <c r="AS9" s="1">
        <v>12985.1299589603</v>
      </c>
      <c r="AT9" s="1">
        <v>2529.0300957592299</v>
      </c>
      <c r="AU9" s="1">
        <v>13183.9839890778</v>
      </c>
      <c r="AV9" s="1">
        <v>15503.638514111401</v>
      </c>
      <c r="AW9" s="1">
        <v>2319.6545250335798</v>
      </c>
      <c r="AX9" s="1" t="s">
        <v>79</v>
      </c>
      <c r="AY9" s="1">
        <v>10</v>
      </c>
      <c r="AZ9" s="1" t="s">
        <v>90</v>
      </c>
      <c r="BA9">
        <f>AM9-previous!AC78</f>
        <v>0.91569969954192698</v>
      </c>
      <c r="BB9">
        <f>AN9-previous!AD78</f>
        <v>0.91640557526826005</v>
      </c>
      <c r="BI9" s="1" t="s">
        <v>25</v>
      </c>
      <c r="BJ9" s="1" t="s">
        <v>26</v>
      </c>
      <c r="BK9" s="1">
        <v>922</v>
      </c>
      <c r="BL9" s="1">
        <v>0</v>
      </c>
      <c r="BM9" s="1">
        <v>0.76373880485827295</v>
      </c>
      <c r="BN9" s="1">
        <v>0.77058743748334102</v>
      </c>
      <c r="BO9" s="1">
        <v>50.753061262533002</v>
      </c>
      <c r="BP9" s="1">
        <v>39.6</v>
      </c>
      <c r="BQ9" s="1">
        <v>11.153061262533001</v>
      </c>
      <c r="BR9" s="1">
        <v>50.254399926414798</v>
      </c>
      <c r="BS9" s="1">
        <v>40.259436008676801</v>
      </c>
      <c r="BT9" s="1">
        <v>9.9949639177380494</v>
      </c>
      <c r="BU9" s="1">
        <v>25.488889578550499</v>
      </c>
      <c r="BV9" s="1">
        <v>24.266100868588701</v>
      </c>
      <c r="BW9" s="1">
        <v>1.22278870996183</v>
      </c>
      <c r="BX9" s="1" t="s">
        <v>84</v>
      </c>
      <c r="BY9" s="1">
        <v>9</v>
      </c>
      <c r="BZ9" s="1" t="s">
        <v>89</v>
      </c>
      <c r="CA9">
        <f>BM9-previous!BD98</f>
        <v>0.76373880485827295</v>
      </c>
      <c r="CB9">
        <f>BN9-previous!BE98</f>
        <v>0.77058743748334102</v>
      </c>
    </row>
    <row r="10" spans="1:80">
      <c r="A10" t="s">
        <v>127</v>
      </c>
      <c r="B10" t="s">
        <v>128</v>
      </c>
      <c r="C10">
        <v>708</v>
      </c>
      <c r="D10">
        <v>0.260818234534968</v>
      </c>
      <c r="E10">
        <v>0.58688823918186495</v>
      </c>
      <c r="F10">
        <v>640</v>
      </c>
      <c r="G10">
        <v>614</v>
      </c>
      <c r="H10">
        <v>26</v>
      </c>
      <c r="I10">
        <v>1204.2401129943501</v>
      </c>
      <c r="J10">
        <v>842.21186440678002</v>
      </c>
      <c r="K10">
        <v>362.028248587571</v>
      </c>
      <c r="L10">
        <v>1794.60152471368</v>
      </c>
      <c r="M10">
        <v>1047.54717495818</v>
      </c>
      <c r="N10">
        <v>747.05434975550099</v>
      </c>
      <c r="O10">
        <v>157</v>
      </c>
      <c r="P10" t="s">
        <v>105</v>
      </c>
      <c r="Q10" t="s">
        <v>129</v>
      </c>
      <c r="R10" t="s">
        <v>107</v>
      </c>
      <c r="S10" t="s">
        <v>78</v>
      </c>
      <c r="T10" t="s">
        <v>171</v>
      </c>
      <c r="U10" t="s">
        <v>107</v>
      </c>
      <c r="V10" t="s">
        <v>107</v>
      </c>
      <c r="X10">
        <f t="shared" si="0"/>
        <v>0.118438665997266</v>
      </c>
      <c r="Y10">
        <f t="shared" si="1"/>
        <v>0.61061280072658597</v>
      </c>
      <c r="Z10">
        <f t="shared" si="2"/>
        <v>-0.14237956853770201</v>
      </c>
      <c r="AA10">
        <f t="shared" si="3"/>
        <v>2.3724561544721023E-2</v>
      </c>
      <c r="AB10" s="7" t="s">
        <v>107</v>
      </c>
      <c r="AC10" s="7" t="s">
        <v>107</v>
      </c>
      <c r="AD10" s="7" t="s">
        <v>107</v>
      </c>
      <c r="AE10" s="7" t="s">
        <v>107</v>
      </c>
      <c r="AI10" s="1" t="s">
        <v>29</v>
      </c>
      <c r="AJ10" s="1" t="s">
        <v>30</v>
      </c>
      <c r="AK10" s="1">
        <v>731</v>
      </c>
      <c r="AL10" s="1">
        <v>0</v>
      </c>
      <c r="AM10" s="1">
        <v>0.54320009072487496</v>
      </c>
      <c r="AN10" s="1">
        <v>0.58641559811779498</v>
      </c>
      <c r="AO10" s="1">
        <v>1565</v>
      </c>
      <c r="AP10" s="1">
        <v>1679</v>
      </c>
      <c r="AQ10" s="1">
        <v>114</v>
      </c>
      <c r="AR10" s="1">
        <v>2455.6087551299602</v>
      </c>
      <c r="AS10" s="1">
        <v>2529.2339261285902</v>
      </c>
      <c r="AT10" s="1">
        <v>73.625170998632299</v>
      </c>
      <c r="AU10" s="1">
        <v>2668.1655331840202</v>
      </c>
      <c r="AV10" s="1">
        <v>2716.0918738366399</v>
      </c>
      <c r="AW10" s="1">
        <v>47.926340652612502</v>
      </c>
      <c r="AX10" s="1" t="s">
        <v>79</v>
      </c>
      <c r="AY10" s="1">
        <v>11</v>
      </c>
      <c r="AZ10" s="1" t="s">
        <v>90</v>
      </c>
      <c r="BA10">
        <f>AM10-previous!AC80</f>
        <v>0.54320009072487496</v>
      </c>
      <c r="BB10">
        <f>AN10-previous!AD80</f>
        <v>0.58641559811779498</v>
      </c>
      <c r="BI10" s="1" t="s">
        <v>27</v>
      </c>
      <c r="BJ10" s="1" t="s">
        <v>28</v>
      </c>
      <c r="BK10" s="1">
        <v>922</v>
      </c>
      <c r="BL10" s="1">
        <v>0</v>
      </c>
      <c r="BM10" s="1">
        <v>0.79194073674446896</v>
      </c>
      <c r="BN10" s="1">
        <v>0.79232757498616402</v>
      </c>
      <c r="BO10" s="1">
        <v>55.363877055675403</v>
      </c>
      <c r="BP10" s="1">
        <v>69</v>
      </c>
      <c r="BQ10" s="1">
        <v>13.636122944324599</v>
      </c>
      <c r="BR10" s="1">
        <v>51.954379516843197</v>
      </c>
      <c r="BS10" s="1">
        <v>61.952494577006497</v>
      </c>
      <c r="BT10" s="1">
        <v>9.9981150601632702</v>
      </c>
      <c r="BU10" s="1">
        <v>26.529420269808899</v>
      </c>
      <c r="BV10" s="1">
        <v>23.533708106099599</v>
      </c>
      <c r="BW10" s="1">
        <v>2.9957121637092801</v>
      </c>
      <c r="BX10" s="1" t="s">
        <v>84</v>
      </c>
      <c r="BY10" s="1">
        <v>10</v>
      </c>
      <c r="BZ10" s="1" t="s">
        <v>89</v>
      </c>
      <c r="CA10">
        <f>BM10-previous!BD100</f>
        <v>0.79194073674446896</v>
      </c>
      <c r="CB10">
        <f>BN10-previous!BE100</f>
        <v>0.79232757498616402</v>
      </c>
    </row>
    <row r="11" spans="1:80">
      <c r="A11" t="s">
        <v>151</v>
      </c>
      <c r="B11" t="s">
        <v>152</v>
      </c>
      <c r="C11">
        <v>708</v>
      </c>
      <c r="D11">
        <v>0.43004895084474798</v>
      </c>
      <c r="E11">
        <v>0.35373053756271899</v>
      </c>
      <c r="F11">
        <v>107</v>
      </c>
      <c r="G11">
        <v>580.5</v>
      </c>
      <c r="H11">
        <v>473.5</v>
      </c>
      <c r="I11">
        <v>188.84887005649699</v>
      </c>
      <c r="J11">
        <v>783.323446327684</v>
      </c>
      <c r="K11">
        <v>594.47457627118604</v>
      </c>
      <c r="L11">
        <v>298.22130137803703</v>
      </c>
      <c r="M11">
        <v>793.25065638958301</v>
      </c>
      <c r="N11">
        <v>495.02935501154701</v>
      </c>
      <c r="O11">
        <v>157</v>
      </c>
      <c r="P11" t="s">
        <v>105</v>
      </c>
      <c r="Q11" t="s">
        <v>129</v>
      </c>
      <c r="R11" t="s">
        <v>107</v>
      </c>
      <c r="S11" t="s">
        <v>70</v>
      </c>
      <c r="T11" t="s">
        <v>177</v>
      </c>
      <c r="U11" t="s">
        <v>107</v>
      </c>
      <c r="V11" t="s">
        <v>107</v>
      </c>
      <c r="X11">
        <f t="shared" si="0"/>
        <v>0.37597084007577802</v>
      </c>
      <c r="Y11">
        <f t="shared" si="1"/>
        <v>0.32539563708451902</v>
      </c>
      <c r="Z11">
        <f t="shared" si="2"/>
        <v>-5.4078110768969956E-2</v>
      </c>
      <c r="AA11">
        <f t="shared" si="3"/>
        <v>-2.8334900478199976E-2</v>
      </c>
      <c r="AB11" s="7" t="s">
        <v>107</v>
      </c>
      <c r="AC11" s="7" t="s">
        <v>107</v>
      </c>
      <c r="AD11" s="7" t="s">
        <v>107</v>
      </c>
      <c r="AE11" s="7" t="s">
        <v>107</v>
      </c>
      <c r="AI11" s="1" t="s">
        <v>35</v>
      </c>
      <c r="AJ11" s="1" t="s">
        <v>36</v>
      </c>
      <c r="AK11" s="1">
        <v>731</v>
      </c>
      <c r="AL11" s="1">
        <v>0</v>
      </c>
      <c r="AM11" s="1">
        <v>0.61448256098310605</v>
      </c>
      <c r="AN11" s="1">
        <v>0.75541038412762596</v>
      </c>
      <c r="AO11" s="1">
        <v>980</v>
      </c>
      <c r="AP11" s="1">
        <v>2233</v>
      </c>
      <c r="AQ11" s="1">
        <v>1253</v>
      </c>
      <c r="AR11" s="1">
        <v>1681.46922024624</v>
      </c>
      <c r="AS11" s="1">
        <v>3151.6593707250299</v>
      </c>
      <c r="AT11" s="1">
        <v>1470.1901504788</v>
      </c>
      <c r="AU11" s="1">
        <v>2012.2815355115899</v>
      </c>
      <c r="AV11" s="1">
        <v>3240.51933436841</v>
      </c>
      <c r="AW11" s="1">
        <v>1228.2377988568201</v>
      </c>
      <c r="AX11" s="1" t="s">
        <v>79</v>
      </c>
      <c r="AY11" s="1">
        <v>14</v>
      </c>
      <c r="AZ11" s="1" t="s">
        <v>90</v>
      </c>
      <c r="BA11">
        <f>AM11-previous!AC84</f>
        <v>0.61448256098310605</v>
      </c>
      <c r="BB11">
        <f>AN11-previous!AD84</f>
        <v>0.75541038412762596</v>
      </c>
      <c r="BI11" s="1" t="s">
        <v>29</v>
      </c>
      <c r="BJ11" s="1" t="s">
        <v>30</v>
      </c>
      <c r="BK11" s="1">
        <v>922</v>
      </c>
      <c r="BL11" s="1">
        <v>0</v>
      </c>
      <c r="BM11" s="1">
        <v>0.70488461251965095</v>
      </c>
      <c r="BN11" s="1">
        <v>0.72026671442047996</v>
      </c>
      <c r="BO11" s="1">
        <v>15.373371567711001</v>
      </c>
      <c r="BP11" s="1">
        <v>11.15</v>
      </c>
      <c r="BQ11" s="1">
        <v>4.2233715677109496</v>
      </c>
      <c r="BR11" s="1">
        <v>21.123357513011399</v>
      </c>
      <c r="BS11" s="1">
        <v>15.026247288503299</v>
      </c>
      <c r="BT11" s="1">
        <v>6.0971102245081896</v>
      </c>
      <c r="BU11" s="1">
        <v>17.693241231211001</v>
      </c>
      <c r="BV11" s="1">
        <v>13.079640992244901</v>
      </c>
      <c r="BW11" s="1">
        <v>4.61360023896607</v>
      </c>
      <c r="BX11" s="1" t="s">
        <v>84</v>
      </c>
      <c r="BY11" s="1">
        <v>11</v>
      </c>
      <c r="BZ11" s="1" t="s">
        <v>89</v>
      </c>
      <c r="CA11">
        <f>BM11-previous!BD102</f>
        <v>0.70488461251965095</v>
      </c>
      <c r="CB11">
        <f>BN11-previous!BE102</f>
        <v>0.72026671442047996</v>
      </c>
    </row>
    <row r="12" spans="1:80">
      <c r="A12" t="s">
        <v>167</v>
      </c>
      <c r="B12" t="s">
        <v>168</v>
      </c>
      <c r="C12">
        <v>708</v>
      </c>
      <c r="D12">
        <v>0.68050674881547502</v>
      </c>
      <c r="E12">
        <v>0.91004935061799797</v>
      </c>
      <c r="F12">
        <v>4234</v>
      </c>
      <c r="G12">
        <v>4674</v>
      </c>
      <c r="H12">
        <v>440</v>
      </c>
      <c r="I12">
        <v>5111.6355932203396</v>
      </c>
      <c r="J12">
        <v>5402.0649717514098</v>
      </c>
      <c r="K12">
        <v>290.42937853107401</v>
      </c>
      <c r="L12">
        <v>4330.3080470278601</v>
      </c>
      <c r="M12">
        <v>3612.5674283456801</v>
      </c>
      <c r="N12">
        <v>717.74061868217905</v>
      </c>
      <c r="O12">
        <v>157</v>
      </c>
      <c r="P12" t="s">
        <v>105</v>
      </c>
      <c r="Q12" t="s">
        <v>129</v>
      </c>
      <c r="R12" t="s">
        <v>107</v>
      </c>
      <c r="S12" t="s">
        <v>62</v>
      </c>
      <c r="T12" t="s">
        <v>182</v>
      </c>
      <c r="U12" t="s">
        <v>107</v>
      </c>
      <c r="V12" t="s">
        <v>107</v>
      </c>
      <c r="X12">
        <f t="shared" si="0"/>
        <v>0.73560671244556197</v>
      </c>
      <c r="Y12">
        <f t="shared" si="1"/>
        <v>0.92174864102096599</v>
      </c>
      <c r="Z12">
        <f t="shared" si="2"/>
        <v>5.5099963630086957E-2</v>
      </c>
      <c r="AA12">
        <f t="shared" si="3"/>
        <v>1.1699290402968021E-2</v>
      </c>
      <c r="AB12" s="7" t="s">
        <v>107</v>
      </c>
      <c r="AC12" s="7" t="s">
        <v>107</v>
      </c>
      <c r="AD12" s="7" t="s">
        <v>107</v>
      </c>
      <c r="AE12" s="7" t="s">
        <v>107</v>
      </c>
      <c r="AI12" s="1" t="s">
        <v>37</v>
      </c>
      <c r="AJ12" s="1" t="s">
        <v>38</v>
      </c>
      <c r="AK12" s="1">
        <v>731</v>
      </c>
      <c r="AL12" s="1">
        <v>0</v>
      </c>
      <c r="AM12" s="1">
        <v>0.56924044275089403</v>
      </c>
      <c r="AN12" s="1">
        <v>0.70348371131357501</v>
      </c>
      <c r="AO12" s="1">
        <v>127</v>
      </c>
      <c r="AP12" s="1">
        <v>310</v>
      </c>
      <c r="AQ12" s="1">
        <v>183</v>
      </c>
      <c r="AR12" s="1">
        <v>368.83720930232602</v>
      </c>
      <c r="AS12" s="1">
        <v>645.16552667578696</v>
      </c>
      <c r="AT12" s="1">
        <v>276.328317373461</v>
      </c>
      <c r="AU12" s="1">
        <v>676.38921237226396</v>
      </c>
      <c r="AV12" s="1">
        <v>1255.7656502922</v>
      </c>
      <c r="AW12" s="1">
        <v>579.37643791993901</v>
      </c>
      <c r="AX12" s="1" t="s">
        <v>79</v>
      </c>
      <c r="AY12" s="1">
        <v>15</v>
      </c>
      <c r="AZ12" s="1" t="s">
        <v>90</v>
      </c>
      <c r="BA12">
        <f>AM12-previous!AC86</f>
        <v>0.56924044275089403</v>
      </c>
      <c r="BB12">
        <f>AN12-previous!AD86</f>
        <v>0.70348371131357501</v>
      </c>
      <c r="BI12" s="1" t="s">
        <v>31</v>
      </c>
      <c r="BJ12" s="1" t="s">
        <v>32</v>
      </c>
      <c r="BK12" s="1">
        <v>922</v>
      </c>
      <c r="BL12" s="1">
        <v>0</v>
      </c>
      <c r="BM12" s="1">
        <v>0.75696573486879404</v>
      </c>
      <c r="BN12" s="1">
        <v>0.78241954365216704</v>
      </c>
      <c r="BO12" s="1">
        <v>12.3370043139257</v>
      </c>
      <c r="BP12" s="1">
        <v>15.1</v>
      </c>
      <c r="BQ12" s="1">
        <v>2.7629956860743499</v>
      </c>
      <c r="BR12" s="1">
        <v>16.805506744944399</v>
      </c>
      <c r="BS12" s="1">
        <v>20.135140997830799</v>
      </c>
      <c r="BT12" s="1">
        <v>3.32963425288641</v>
      </c>
      <c r="BU12" s="1">
        <v>14.376943395855699</v>
      </c>
      <c r="BV12" s="1">
        <v>16.048962185207699</v>
      </c>
      <c r="BW12" s="1">
        <v>1.672018789352</v>
      </c>
      <c r="BX12" s="1" t="s">
        <v>84</v>
      </c>
      <c r="BY12" s="1">
        <v>12</v>
      </c>
      <c r="BZ12" s="1" t="s">
        <v>89</v>
      </c>
      <c r="CA12">
        <f>BM12-previous!BD104</f>
        <v>0.75696573486879404</v>
      </c>
      <c r="CB12">
        <f>BN12-previous!BE104</f>
        <v>0.78241954365216704</v>
      </c>
    </row>
    <row r="13" spans="1:80">
      <c r="A13" t="s">
        <v>132</v>
      </c>
      <c r="B13" t="s">
        <v>133</v>
      </c>
      <c r="C13">
        <v>708</v>
      </c>
      <c r="D13">
        <v>0.81947074382797602</v>
      </c>
      <c r="E13">
        <v>0.890126678127386</v>
      </c>
      <c r="F13">
        <v>2770</v>
      </c>
      <c r="G13">
        <v>3209.5</v>
      </c>
      <c r="H13">
        <v>439.5</v>
      </c>
      <c r="I13">
        <v>3489.3079096045199</v>
      </c>
      <c r="J13">
        <v>3946.5706214689299</v>
      </c>
      <c r="K13">
        <v>457.26271186440698</v>
      </c>
      <c r="L13">
        <v>2688.7989917827199</v>
      </c>
      <c r="M13">
        <v>3072.0513967471202</v>
      </c>
      <c r="N13">
        <v>383.2524049644</v>
      </c>
      <c r="O13">
        <v>157</v>
      </c>
      <c r="P13" t="s">
        <v>105</v>
      </c>
      <c r="Q13" t="s">
        <v>129</v>
      </c>
      <c r="R13" t="s">
        <v>107</v>
      </c>
      <c r="S13" t="s">
        <v>64</v>
      </c>
      <c r="T13" t="s">
        <v>172</v>
      </c>
      <c r="U13" t="s">
        <v>107</v>
      </c>
      <c r="V13" t="s">
        <v>107</v>
      </c>
      <c r="X13">
        <f t="shared" si="0"/>
        <v>0.81060273642163305</v>
      </c>
      <c r="Y13">
        <f t="shared" si="1"/>
        <v>0.90041240769919695</v>
      </c>
      <c r="Z13">
        <f t="shared" si="2"/>
        <v>-8.8680074063429704E-3</v>
      </c>
      <c r="AA13">
        <f t="shared" si="3"/>
        <v>1.0285729571810953E-2</v>
      </c>
      <c r="AB13" s="7" t="s">
        <v>107</v>
      </c>
      <c r="AC13" s="7" t="s">
        <v>107</v>
      </c>
      <c r="AD13" s="7" t="s">
        <v>107</v>
      </c>
      <c r="AE13" s="7" t="s">
        <v>107</v>
      </c>
      <c r="AI13" s="1" t="s">
        <v>39</v>
      </c>
      <c r="AJ13" s="1" t="s">
        <v>40</v>
      </c>
      <c r="AK13" s="1">
        <v>731</v>
      </c>
      <c r="AL13" s="1">
        <v>0</v>
      </c>
      <c r="AM13" s="1">
        <v>0.71204003456437603</v>
      </c>
      <c r="AN13" s="1">
        <v>0.71975700050032099</v>
      </c>
      <c r="AO13" s="1">
        <v>188</v>
      </c>
      <c r="AP13" s="1">
        <v>516</v>
      </c>
      <c r="AQ13" s="1">
        <v>328</v>
      </c>
      <c r="AR13" s="1">
        <v>935.28180574555404</v>
      </c>
      <c r="AS13" s="1">
        <v>1428.03830369357</v>
      </c>
      <c r="AT13" s="1">
        <v>492.75649794801598</v>
      </c>
      <c r="AU13" s="1">
        <v>2163.6651527164399</v>
      </c>
      <c r="AV13" s="1">
        <v>2496.8399378500699</v>
      </c>
      <c r="AW13" s="1">
        <v>333.17478513362602</v>
      </c>
      <c r="AX13" s="1" t="s">
        <v>79</v>
      </c>
      <c r="AY13" s="1">
        <v>16</v>
      </c>
      <c r="AZ13" s="1" t="s">
        <v>90</v>
      </c>
      <c r="BA13">
        <f>AM13-previous!AC88</f>
        <v>0.71204003456437603</v>
      </c>
      <c r="BB13">
        <f>AN13-previous!AD88</f>
        <v>0.71975700050032099</v>
      </c>
      <c r="BI13" s="1" t="s">
        <v>33</v>
      </c>
      <c r="BJ13" s="1" t="s">
        <v>34</v>
      </c>
      <c r="BK13" s="1">
        <v>922</v>
      </c>
      <c r="BL13" s="1">
        <v>0</v>
      </c>
      <c r="BM13" s="1">
        <v>0.47068128456931801</v>
      </c>
      <c r="BN13" s="1">
        <v>0.50761602921701998</v>
      </c>
      <c r="BO13" s="1">
        <v>8.2998501820169306</v>
      </c>
      <c r="BP13" s="1">
        <v>21</v>
      </c>
      <c r="BQ13" s="1">
        <v>12.7001498179831</v>
      </c>
      <c r="BR13" s="1">
        <v>12.6478298223749</v>
      </c>
      <c r="BS13" s="1">
        <v>24.1247288503254</v>
      </c>
      <c r="BT13" s="1">
        <v>11.4768990279505</v>
      </c>
      <c r="BU13" s="1">
        <v>12.3963421651952</v>
      </c>
      <c r="BV13" s="1">
        <v>16.063338130740799</v>
      </c>
      <c r="BW13" s="1">
        <v>3.6669959655455799</v>
      </c>
      <c r="BX13" s="1" t="s">
        <v>84</v>
      </c>
      <c r="BY13" s="1">
        <v>13</v>
      </c>
      <c r="BZ13" s="1" t="s">
        <v>89</v>
      </c>
      <c r="CA13">
        <f>BM13-previous!BD105</f>
        <v>0.47068128456931801</v>
      </c>
      <c r="CB13">
        <f>BN13-previous!BE105</f>
        <v>0.50761602921701998</v>
      </c>
    </row>
    <row r="14" spans="1:80">
      <c r="A14" t="s">
        <v>73</v>
      </c>
      <c r="B14" t="s">
        <v>140</v>
      </c>
      <c r="C14">
        <v>708</v>
      </c>
      <c r="D14">
        <v>0.91397503171235905</v>
      </c>
      <c r="E14">
        <v>0.91858156629327103</v>
      </c>
      <c r="F14">
        <v>21082</v>
      </c>
      <c r="G14">
        <v>29061</v>
      </c>
      <c r="H14">
        <v>7979</v>
      </c>
      <c r="I14">
        <v>25767.122881355899</v>
      </c>
      <c r="J14">
        <v>33883.902542372904</v>
      </c>
      <c r="K14">
        <v>8116.7796610169498</v>
      </c>
      <c r="L14">
        <v>18604.5848150901</v>
      </c>
      <c r="M14">
        <v>20529.8053472473</v>
      </c>
      <c r="N14">
        <v>1925.2205321572101</v>
      </c>
      <c r="O14">
        <v>157</v>
      </c>
      <c r="P14" t="s">
        <v>105</v>
      </c>
      <c r="Q14" t="s">
        <v>129</v>
      </c>
      <c r="R14" t="s">
        <v>107</v>
      </c>
      <c r="S14" t="s">
        <v>74</v>
      </c>
      <c r="T14" t="s">
        <v>174</v>
      </c>
      <c r="U14" t="s">
        <v>107</v>
      </c>
      <c r="V14" t="s">
        <v>107</v>
      </c>
      <c r="X14">
        <f t="shared" si="0"/>
        <v>0.91158087102619501</v>
      </c>
      <c r="Y14">
        <f t="shared" si="1"/>
        <v>0.92448728706620598</v>
      </c>
      <c r="Z14">
        <f t="shared" si="2"/>
        <v>-2.3941606861640485E-3</v>
      </c>
      <c r="AA14">
        <f t="shared" si="3"/>
        <v>5.9057207729349415E-3</v>
      </c>
      <c r="AB14" s="7" t="s">
        <v>107</v>
      </c>
      <c r="AC14" s="7" t="s">
        <v>107</v>
      </c>
      <c r="AD14" s="7" t="s">
        <v>107</v>
      </c>
      <c r="AE14" s="7" t="s">
        <v>107</v>
      </c>
      <c r="AI14" s="1" t="s">
        <v>41</v>
      </c>
      <c r="AJ14" s="1" t="s">
        <v>42</v>
      </c>
      <c r="AK14" s="1">
        <v>731</v>
      </c>
      <c r="AL14" s="1">
        <v>0</v>
      </c>
      <c r="AM14" s="1">
        <v>0.683253078541325</v>
      </c>
      <c r="AN14" s="1">
        <v>0.75674307208965297</v>
      </c>
      <c r="AO14" s="1">
        <v>260</v>
      </c>
      <c r="AP14" s="1">
        <v>480</v>
      </c>
      <c r="AQ14" s="1">
        <v>220</v>
      </c>
      <c r="AR14" s="1">
        <v>443.48700410396702</v>
      </c>
      <c r="AS14" s="1">
        <v>664.09439124487005</v>
      </c>
      <c r="AT14" s="1">
        <v>220.607387140903</v>
      </c>
      <c r="AU14" s="1">
        <v>555.21751707707404</v>
      </c>
      <c r="AV14" s="1">
        <v>700.99551567459798</v>
      </c>
      <c r="AW14" s="1">
        <v>145.777998597524</v>
      </c>
      <c r="AX14" s="1" t="s">
        <v>79</v>
      </c>
      <c r="AY14" s="1">
        <v>17</v>
      </c>
      <c r="AZ14" s="1" t="s">
        <v>90</v>
      </c>
      <c r="BA14">
        <f>AM14-previous!AC90</f>
        <v>0.683253078541325</v>
      </c>
      <c r="BB14">
        <f>AN14-previous!AD90</f>
        <v>0.75674307208965297</v>
      </c>
      <c r="BI14" s="1" t="s">
        <v>35</v>
      </c>
      <c r="BJ14" s="1" t="s">
        <v>36</v>
      </c>
      <c r="BK14" s="1">
        <v>922</v>
      </c>
      <c r="BL14" s="1">
        <v>0</v>
      </c>
      <c r="BM14" s="1">
        <v>0.79094969262968096</v>
      </c>
      <c r="BN14" s="1">
        <v>0.77556559075412301</v>
      </c>
      <c r="BO14" s="1">
        <v>59.467949625017702</v>
      </c>
      <c r="BP14" s="1">
        <v>54.7</v>
      </c>
      <c r="BQ14" s="1">
        <v>4.7679496250176898</v>
      </c>
      <c r="BR14" s="1">
        <v>55.043325131411997</v>
      </c>
      <c r="BS14" s="1">
        <v>51.901193058568303</v>
      </c>
      <c r="BT14" s="1">
        <v>3.1421320728436402</v>
      </c>
      <c r="BU14" s="1">
        <v>23.315974136935299</v>
      </c>
      <c r="BV14" s="1">
        <v>17.993074692863601</v>
      </c>
      <c r="BW14" s="1">
        <v>5.3228994440716901</v>
      </c>
      <c r="BX14" s="1" t="s">
        <v>84</v>
      </c>
      <c r="BY14" s="1">
        <v>14</v>
      </c>
      <c r="BZ14" s="1" t="s">
        <v>89</v>
      </c>
      <c r="CA14">
        <f>BM14-previous!BD106</f>
        <v>0.79094969262968096</v>
      </c>
      <c r="CB14">
        <f>BN14-previous!BE106</f>
        <v>0.77556559075412301</v>
      </c>
    </row>
    <row r="15" spans="1:80">
      <c r="A15" t="s">
        <v>163</v>
      </c>
      <c r="B15" t="s">
        <v>164</v>
      </c>
      <c r="C15">
        <v>708</v>
      </c>
      <c r="D15">
        <v>0.92121707352465498</v>
      </c>
      <c r="E15">
        <v>0.92632291029143898</v>
      </c>
      <c r="F15">
        <v>19882</v>
      </c>
      <c r="G15">
        <v>27591</v>
      </c>
      <c r="H15">
        <v>7709</v>
      </c>
      <c r="I15">
        <v>24558.776836158198</v>
      </c>
      <c r="J15">
        <v>31996.391242937902</v>
      </c>
      <c r="K15">
        <v>7437.6144067796604</v>
      </c>
      <c r="L15">
        <v>17778.844046042301</v>
      </c>
      <c r="M15">
        <v>19742.607113017999</v>
      </c>
      <c r="N15">
        <v>1963.76306697572</v>
      </c>
      <c r="O15">
        <v>157</v>
      </c>
      <c r="P15" t="s">
        <v>105</v>
      </c>
      <c r="Q15" t="s">
        <v>129</v>
      </c>
      <c r="R15" t="s">
        <v>107</v>
      </c>
      <c r="S15" t="s">
        <v>76</v>
      </c>
      <c r="T15" t="s">
        <v>180</v>
      </c>
      <c r="U15" t="s">
        <v>107</v>
      </c>
      <c r="V15" t="s">
        <v>107</v>
      </c>
      <c r="X15">
        <f t="shared" si="0"/>
        <v>0.90266556303537204</v>
      </c>
      <c r="Y15">
        <f t="shared" si="1"/>
        <v>0.91943234224039905</v>
      </c>
      <c r="Z15">
        <f t="shared" si="2"/>
        <v>-1.8551510489282941E-2</v>
      </c>
      <c r="AA15">
        <f t="shared" si="3"/>
        <v>-6.8905680510399359E-3</v>
      </c>
      <c r="AB15" s="7" t="s">
        <v>107</v>
      </c>
      <c r="AC15" s="7" t="s">
        <v>107</v>
      </c>
      <c r="AD15" s="7" t="s">
        <v>107</v>
      </c>
      <c r="AE15" s="7" t="s">
        <v>107</v>
      </c>
      <c r="AI15" s="1" t="s">
        <v>43</v>
      </c>
      <c r="AJ15" s="1" t="s">
        <v>44</v>
      </c>
      <c r="AK15" s="1">
        <v>731</v>
      </c>
      <c r="AL15" s="1">
        <v>0</v>
      </c>
      <c r="AM15" s="1">
        <v>0.96747844416847995</v>
      </c>
      <c r="AN15" s="1">
        <v>0.97505277667808599</v>
      </c>
      <c r="AO15" s="1">
        <v>25798</v>
      </c>
      <c r="AP15" s="1">
        <v>28640</v>
      </c>
      <c r="AQ15" s="1">
        <v>2842</v>
      </c>
      <c r="AR15" s="1">
        <v>32535.875512995899</v>
      </c>
      <c r="AS15" s="1">
        <v>34850.894664842701</v>
      </c>
      <c r="AT15" s="1">
        <v>2315.01915184678</v>
      </c>
      <c r="AU15" s="1">
        <v>25539.498137539002</v>
      </c>
      <c r="AV15" s="1">
        <v>27269.7981783674</v>
      </c>
      <c r="AW15" s="1">
        <v>1730.3000408283799</v>
      </c>
      <c r="AX15" s="1" t="s">
        <v>79</v>
      </c>
      <c r="AY15" s="1">
        <v>18</v>
      </c>
      <c r="AZ15" s="1" t="s">
        <v>90</v>
      </c>
      <c r="BA15">
        <f>AM15-previous!AC92</f>
        <v>0.96747844416847995</v>
      </c>
      <c r="BB15">
        <f>AN15-previous!AD92</f>
        <v>0.97505277667808599</v>
      </c>
      <c r="BI15" s="1" t="s">
        <v>37</v>
      </c>
      <c r="BJ15" s="1" t="s">
        <v>38</v>
      </c>
      <c r="BK15" s="1">
        <v>922</v>
      </c>
      <c r="BL15" s="1">
        <v>0</v>
      </c>
      <c r="BM15" s="1">
        <v>0.77161736952195803</v>
      </c>
      <c r="BN15" s="1">
        <v>0.70943111368316303</v>
      </c>
      <c r="BO15" s="1">
        <v>6.4160662864505902</v>
      </c>
      <c r="BP15" s="1">
        <v>9</v>
      </c>
      <c r="BQ15" s="1">
        <v>2.5839337135494098</v>
      </c>
      <c r="BR15" s="1">
        <v>10.0312998917847</v>
      </c>
      <c r="BS15" s="1">
        <v>11.651301518438199</v>
      </c>
      <c r="BT15" s="1">
        <v>1.6200016266534301</v>
      </c>
      <c r="BU15" s="1">
        <v>10.564463111782</v>
      </c>
      <c r="BV15" s="1">
        <v>9.5241406198892502</v>
      </c>
      <c r="BW15" s="1">
        <v>1.04032249189278</v>
      </c>
      <c r="BX15" s="1" t="s">
        <v>84</v>
      </c>
      <c r="BY15" s="1">
        <v>15</v>
      </c>
      <c r="BZ15" s="1" t="s">
        <v>89</v>
      </c>
      <c r="CA15">
        <f>BM15-previous!BD108</f>
        <v>0.77161736952195803</v>
      </c>
      <c r="CB15">
        <f>BN15-previous!BE108</f>
        <v>0.70943111368316303</v>
      </c>
    </row>
    <row r="16" spans="1:80">
      <c r="A16" t="s">
        <v>147</v>
      </c>
      <c r="B16" t="s">
        <v>148</v>
      </c>
      <c r="C16">
        <v>708</v>
      </c>
      <c r="D16">
        <v>0.97118799636533604</v>
      </c>
      <c r="E16">
        <v>0.96882756334471598</v>
      </c>
      <c r="F16">
        <v>72025.5</v>
      </c>
      <c r="G16">
        <v>73939</v>
      </c>
      <c r="H16">
        <v>1913.5</v>
      </c>
      <c r="I16">
        <v>78262.550847457605</v>
      </c>
      <c r="J16">
        <v>79286.391242937898</v>
      </c>
      <c r="K16">
        <v>1023.84039548023</v>
      </c>
      <c r="L16">
        <v>38124.916412775798</v>
      </c>
      <c r="M16">
        <v>37526.562403032898</v>
      </c>
      <c r="N16">
        <v>598.35400974296499</v>
      </c>
      <c r="O16">
        <v>157</v>
      </c>
      <c r="P16" t="s">
        <v>105</v>
      </c>
      <c r="Q16" t="s">
        <v>129</v>
      </c>
      <c r="R16" t="s">
        <v>107</v>
      </c>
      <c r="S16" t="s">
        <v>58</v>
      </c>
      <c r="T16" t="s">
        <v>176</v>
      </c>
      <c r="U16" t="s">
        <v>107</v>
      </c>
      <c r="V16" t="s">
        <v>107</v>
      </c>
      <c r="X16">
        <f t="shared" si="0"/>
        <v>0.97510524838591195</v>
      </c>
      <c r="Y16">
        <f t="shared" si="1"/>
        <v>0.97375089228896605</v>
      </c>
      <c r="Z16">
        <f t="shared" si="2"/>
        <v>3.917252020575912E-3</v>
      </c>
      <c r="AA16">
        <f t="shared" si="3"/>
        <v>4.9233289442500716E-3</v>
      </c>
      <c r="AB16" s="7" t="s">
        <v>107</v>
      </c>
      <c r="AC16" s="7" t="s">
        <v>107</v>
      </c>
      <c r="AD16" s="7" t="s">
        <v>107</v>
      </c>
      <c r="AE16" s="7" t="s">
        <v>107</v>
      </c>
      <c r="AI16" s="1" t="s">
        <v>45</v>
      </c>
      <c r="AJ16" s="1" t="s">
        <v>46</v>
      </c>
      <c r="AK16" s="1">
        <v>731</v>
      </c>
      <c r="AL16" s="1">
        <v>0</v>
      </c>
      <c r="AM16" s="1">
        <v>0.99813349642508897</v>
      </c>
      <c r="AN16" s="1">
        <v>0.99818070197609998</v>
      </c>
      <c r="AO16" s="1">
        <v>70372</v>
      </c>
      <c r="AP16" s="1">
        <v>74403</v>
      </c>
      <c r="AQ16" s="1">
        <v>4031</v>
      </c>
      <c r="AR16" s="1">
        <v>72133.685362517106</v>
      </c>
      <c r="AS16" s="1">
        <v>76330.964432284498</v>
      </c>
      <c r="AT16" s="1">
        <v>4197.27906976744</v>
      </c>
      <c r="AU16" s="1">
        <v>36509.054359301801</v>
      </c>
      <c r="AV16" s="1">
        <v>38755.268078402798</v>
      </c>
      <c r="AW16" s="1">
        <v>2246.2137191010002</v>
      </c>
      <c r="AX16" s="1" t="s">
        <v>79</v>
      </c>
      <c r="AY16" s="1">
        <v>19</v>
      </c>
      <c r="AZ16" s="1" t="s">
        <v>90</v>
      </c>
      <c r="BA16">
        <f>AM16-previous!AC94</f>
        <v>0.99813349642508897</v>
      </c>
      <c r="BB16">
        <f>AN16-previous!AD94</f>
        <v>0.99818070197609998</v>
      </c>
      <c r="BI16" s="1" t="s">
        <v>39</v>
      </c>
      <c r="BJ16" s="1" t="s">
        <v>40</v>
      </c>
      <c r="BK16" s="1">
        <v>922</v>
      </c>
      <c r="BL16" s="1">
        <v>0</v>
      </c>
      <c r="BM16" s="1">
        <v>0.79678705813294604</v>
      </c>
      <c r="BN16" s="1">
        <v>0.77964376068599595</v>
      </c>
      <c r="BO16" s="1">
        <v>9.8149066873828605</v>
      </c>
      <c r="BP16" s="1">
        <v>18.5</v>
      </c>
      <c r="BQ16" s="1">
        <v>8.6850933126171395</v>
      </c>
      <c r="BR16" s="1">
        <v>18.907327678534902</v>
      </c>
      <c r="BS16" s="1">
        <v>23.610737527114999</v>
      </c>
      <c r="BT16" s="1">
        <v>4.70340984858003</v>
      </c>
      <c r="BU16" s="1">
        <v>21.7141116123355</v>
      </c>
      <c r="BV16" s="1">
        <v>18.293606262143999</v>
      </c>
      <c r="BW16" s="1">
        <v>3.42050535019147</v>
      </c>
      <c r="BX16" s="1" t="s">
        <v>84</v>
      </c>
      <c r="BY16" s="1">
        <v>16</v>
      </c>
      <c r="BZ16" s="1" t="s">
        <v>89</v>
      </c>
      <c r="CA16">
        <f>BM16-previous!BD110</f>
        <v>0.79678705813294604</v>
      </c>
      <c r="CB16">
        <f>BN16-previous!BE110</f>
        <v>0.77964376068599595</v>
      </c>
    </row>
    <row r="17" spans="1:80">
      <c r="A17" t="s">
        <v>136</v>
      </c>
      <c r="B17" t="s">
        <v>137</v>
      </c>
      <c r="C17">
        <v>708</v>
      </c>
      <c r="D17">
        <v>0.97655881684718304</v>
      </c>
      <c r="E17">
        <v>0.97244969190534503</v>
      </c>
      <c r="F17">
        <v>36909.5</v>
      </c>
      <c r="G17">
        <v>39572</v>
      </c>
      <c r="H17">
        <v>2662.5</v>
      </c>
      <c r="I17">
        <v>40849.282485875701</v>
      </c>
      <c r="J17">
        <v>43267.622881355899</v>
      </c>
      <c r="K17">
        <v>2418.3403954802302</v>
      </c>
      <c r="L17">
        <v>22887.255955391702</v>
      </c>
      <c r="M17">
        <v>24320.932371355299</v>
      </c>
      <c r="N17">
        <v>1433.67641596353</v>
      </c>
      <c r="O17">
        <v>157</v>
      </c>
      <c r="P17" t="s">
        <v>105</v>
      </c>
      <c r="Q17" t="s">
        <v>129</v>
      </c>
      <c r="R17" t="s">
        <v>107</v>
      </c>
      <c r="S17" t="s">
        <v>60</v>
      </c>
      <c r="T17" t="s">
        <v>173</v>
      </c>
      <c r="U17" t="s">
        <v>107</v>
      </c>
      <c r="V17" t="s">
        <v>107</v>
      </c>
      <c r="X17">
        <f t="shared" si="0"/>
        <v>0.97422639406782396</v>
      </c>
      <c r="Y17">
        <f t="shared" si="1"/>
        <v>0.96969274984251996</v>
      </c>
      <c r="Z17">
        <f t="shared" si="2"/>
        <v>-2.3324227793590779E-3</v>
      </c>
      <c r="AA17">
        <f t="shared" si="3"/>
        <v>-2.7569420628250629E-3</v>
      </c>
      <c r="AB17" s="7" t="s">
        <v>107</v>
      </c>
      <c r="AC17" s="7" t="s">
        <v>107</v>
      </c>
      <c r="AD17" s="7" t="s">
        <v>107</v>
      </c>
      <c r="AE17" s="7" t="s">
        <v>107</v>
      </c>
      <c r="AI17" s="1" t="s">
        <v>47</v>
      </c>
      <c r="AJ17" s="1" t="s">
        <v>48</v>
      </c>
      <c r="AK17" s="1">
        <v>731</v>
      </c>
      <c r="AL17" s="1">
        <v>0</v>
      </c>
      <c r="AM17" s="1">
        <v>0.54242674815202097</v>
      </c>
      <c r="AN17" s="1">
        <v>0.66400016859505695</v>
      </c>
      <c r="AO17" s="1">
        <v>1288</v>
      </c>
      <c r="AP17" s="1">
        <v>1201</v>
      </c>
      <c r="AQ17" s="1">
        <v>87</v>
      </c>
      <c r="AR17" s="1">
        <v>1477.9247606019201</v>
      </c>
      <c r="AS17" s="1">
        <v>1364.06019151847</v>
      </c>
      <c r="AT17" s="1">
        <v>113.86456908344699</v>
      </c>
      <c r="AU17" s="1">
        <v>1013.39172730066</v>
      </c>
      <c r="AV17" s="1">
        <v>920.622501839145</v>
      </c>
      <c r="AW17" s="1">
        <v>92.769225461515404</v>
      </c>
      <c r="AX17" s="1" t="s">
        <v>79</v>
      </c>
      <c r="AY17" s="1">
        <v>20</v>
      </c>
      <c r="AZ17" s="1" t="s">
        <v>90</v>
      </c>
      <c r="BA17">
        <f>AM17-previous!AC97</f>
        <v>0.54242674815202097</v>
      </c>
      <c r="BB17">
        <f>AN17-previous!AD97</f>
        <v>0.66400016859505695</v>
      </c>
      <c r="BI17" s="1" t="s">
        <v>41</v>
      </c>
      <c r="BJ17" s="1" t="s">
        <v>42</v>
      </c>
      <c r="BK17" s="1">
        <v>922</v>
      </c>
      <c r="BL17" s="1">
        <v>0</v>
      </c>
      <c r="BM17" s="1">
        <v>0.73627008667446903</v>
      </c>
      <c r="BN17" s="1">
        <v>0.66739874553576894</v>
      </c>
      <c r="BO17" s="1">
        <v>12.827980282053799</v>
      </c>
      <c r="BP17" s="1">
        <v>10.45</v>
      </c>
      <c r="BQ17" s="1">
        <v>2.3779802820537501</v>
      </c>
      <c r="BR17" s="1">
        <v>16.0180472982683</v>
      </c>
      <c r="BS17" s="1">
        <v>12.8424078091106</v>
      </c>
      <c r="BT17" s="1">
        <v>3.17563948915772</v>
      </c>
      <c r="BU17" s="1">
        <v>13.109735785078501</v>
      </c>
      <c r="BV17" s="1">
        <v>10.548775695805499</v>
      </c>
      <c r="BW17" s="1">
        <v>2.56096008927299</v>
      </c>
      <c r="BX17" s="1" t="s">
        <v>84</v>
      </c>
      <c r="BY17" s="1">
        <v>17</v>
      </c>
      <c r="BZ17" s="1" t="s">
        <v>89</v>
      </c>
      <c r="CA17">
        <f>BM17-previous!BD112</f>
        <v>0.73627008667446903</v>
      </c>
      <c r="CB17">
        <f>BN17-previous!BE112</f>
        <v>0.66739874553576894</v>
      </c>
    </row>
    <row r="18" spans="1:80">
      <c r="A18" t="s">
        <v>143</v>
      </c>
      <c r="B18" t="s">
        <v>144</v>
      </c>
      <c r="C18">
        <v>708</v>
      </c>
      <c r="D18">
        <v>0.988921144743931</v>
      </c>
      <c r="E18">
        <v>0.98374838944949705</v>
      </c>
      <c r="F18">
        <v>22431.5</v>
      </c>
      <c r="G18">
        <v>25817</v>
      </c>
      <c r="H18">
        <v>3385.5</v>
      </c>
      <c r="I18">
        <v>26178.121468926602</v>
      </c>
      <c r="J18">
        <v>29298.292372881398</v>
      </c>
      <c r="K18">
        <v>3120.1709039548</v>
      </c>
      <c r="L18">
        <v>18651.973008383098</v>
      </c>
      <c r="M18">
        <v>19711.283430172902</v>
      </c>
      <c r="N18">
        <v>1059.3104217898399</v>
      </c>
      <c r="O18">
        <v>157</v>
      </c>
      <c r="P18" t="s">
        <v>105</v>
      </c>
      <c r="Q18" t="s">
        <v>129</v>
      </c>
      <c r="R18" t="s">
        <v>107</v>
      </c>
      <c r="S18" t="s">
        <v>68</v>
      </c>
      <c r="T18" t="s">
        <v>175</v>
      </c>
      <c r="U18" t="s">
        <v>107</v>
      </c>
      <c r="V18" t="s">
        <v>107</v>
      </c>
      <c r="X18">
        <f t="shared" si="0"/>
        <v>0.98356771290174705</v>
      </c>
      <c r="Y18">
        <f t="shared" si="1"/>
        <v>0.97240495437282404</v>
      </c>
      <c r="Z18">
        <f t="shared" si="2"/>
        <v>-5.3534318421839533E-3</v>
      </c>
      <c r="AA18">
        <f t="shared" si="3"/>
        <v>-1.1343435076673014E-2</v>
      </c>
      <c r="AB18" s="7" t="s">
        <v>107</v>
      </c>
      <c r="AC18" s="7" t="s">
        <v>107</v>
      </c>
      <c r="AD18" s="7" t="s">
        <v>107</v>
      </c>
      <c r="AE18" s="7" t="s">
        <v>107</v>
      </c>
      <c r="AI18" s="1" t="s">
        <v>49</v>
      </c>
      <c r="AJ18" s="1" t="s">
        <v>50</v>
      </c>
      <c r="AK18" s="1">
        <v>731</v>
      </c>
      <c r="AL18" s="1">
        <v>0</v>
      </c>
      <c r="AM18" s="1">
        <v>0.909060298528794</v>
      </c>
      <c r="AN18" s="1">
        <v>0.91652278536786103</v>
      </c>
      <c r="AO18" s="1">
        <v>23091</v>
      </c>
      <c r="AP18" s="1">
        <v>28400</v>
      </c>
      <c r="AQ18" s="1">
        <v>5309</v>
      </c>
      <c r="AR18" s="1">
        <v>24686.0164158687</v>
      </c>
      <c r="AS18" s="1">
        <v>31006.1504787962</v>
      </c>
      <c r="AT18" s="1">
        <v>6320.1340629275001</v>
      </c>
      <c r="AU18" s="1">
        <v>14877.4373654912</v>
      </c>
      <c r="AV18" s="1">
        <v>18928.271476686201</v>
      </c>
      <c r="AW18" s="1">
        <v>4050.8341111950199</v>
      </c>
      <c r="AX18" s="1" t="s">
        <v>79</v>
      </c>
      <c r="AY18" s="1">
        <v>21</v>
      </c>
      <c r="AZ18" s="1" t="s">
        <v>90</v>
      </c>
      <c r="BA18">
        <f>AM18-previous!AC99</f>
        <v>0.909060298528794</v>
      </c>
      <c r="BB18">
        <f>AN18-previous!AD99</f>
        <v>0.91652278536786103</v>
      </c>
      <c r="BI18" s="1" t="s">
        <v>43</v>
      </c>
      <c r="BJ18" s="1" t="s">
        <v>44</v>
      </c>
      <c r="BK18" s="1">
        <v>922</v>
      </c>
      <c r="BL18" s="1">
        <v>0</v>
      </c>
      <c r="BM18" s="1">
        <v>0.422763088570909</v>
      </c>
      <c r="BN18" s="1">
        <v>0.46720663577548799</v>
      </c>
      <c r="BO18" s="1">
        <v>43.132522755549999</v>
      </c>
      <c r="BP18" s="1">
        <v>8</v>
      </c>
      <c r="BQ18" s="1">
        <v>35.132522755549999</v>
      </c>
      <c r="BR18" s="1">
        <v>42.700948079506098</v>
      </c>
      <c r="BS18" s="1">
        <v>12.5689804772234</v>
      </c>
      <c r="BT18" s="1">
        <v>30.1319676022826</v>
      </c>
      <c r="BU18" s="1">
        <v>19.139924930353398</v>
      </c>
      <c r="BV18" s="1">
        <v>13.2409669633894</v>
      </c>
      <c r="BW18" s="1">
        <v>5.8989579669640104</v>
      </c>
      <c r="BX18" s="1" t="s">
        <v>84</v>
      </c>
      <c r="BY18" s="1">
        <v>18</v>
      </c>
      <c r="BZ18" s="1" t="s">
        <v>89</v>
      </c>
      <c r="CA18">
        <f>BM18-previous!BD114</f>
        <v>0.422763088570909</v>
      </c>
      <c r="CB18">
        <f>BN18-previous!BE114</f>
        <v>0.46720663577548799</v>
      </c>
    </row>
    <row r="19" spans="1:80">
      <c r="A19" t="s">
        <v>155</v>
      </c>
      <c r="B19" t="s">
        <v>156</v>
      </c>
      <c r="C19">
        <v>708</v>
      </c>
      <c r="D19">
        <v>0.989097251609654</v>
      </c>
      <c r="E19">
        <v>0.98497297445160203</v>
      </c>
      <c r="F19">
        <v>21364.5</v>
      </c>
      <c r="G19">
        <v>23103.5</v>
      </c>
      <c r="H19">
        <v>1739</v>
      </c>
      <c r="I19">
        <v>24976.587570621501</v>
      </c>
      <c r="J19">
        <v>26379.855932203402</v>
      </c>
      <c r="K19">
        <v>1403.2683615819201</v>
      </c>
      <c r="L19">
        <v>18092.366595977401</v>
      </c>
      <c r="M19">
        <v>18467.153055377199</v>
      </c>
      <c r="N19">
        <v>374.78645939980203</v>
      </c>
      <c r="O19">
        <v>157</v>
      </c>
      <c r="P19" t="s">
        <v>105</v>
      </c>
      <c r="Q19" t="s">
        <v>129</v>
      </c>
      <c r="R19" t="s">
        <v>107</v>
      </c>
      <c r="S19" t="s">
        <v>72</v>
      </c>
      <c r="T19" t="s">
        <v>178</v>
      </c>
      <c r="U19" t="s">
        <v>107</v>
      </c>
      <c r="V19" t="s">
        <v>107</v>
      </c>
      <c r="X19">
        <f t="shared" si="0"/>
        <v>0.98418891769938099</v>
      </c>
      <c r="Y19">
        <f t="shared" si="1"/>
        <v>0.97457154529325796</v>
      </c>
      <c r="Z19">
        <f t="shared" si="2"/>
        <v>-4.9083339102730106E-3</v>
      </c>
      <c r="AA19">
        <f t="shared" si="3"/>
        <v>-1.0401429158344078E-2</v>
      </c>
      <c r="AB19" s="7" t="s">
        <v>107</v>
      </c>
      <c r="AC19" s="7" t="s">
        <v>107</v>
      </c>
      <c r="AD19" s="7" t="s">
        <v>107</v>
      </c>
      <c r="AE19" s="7" t="s">
        <v>107</v>
      </c>
      <c r="AI19" s="1" t="s">
        <v>51</v>
      </c>
      <c r="AJ19" s="1" t="s">
        <v>52</v>
      </c>
      <c r="AK19" s="1">
        <v>731</v>
      </c>
      <c r="AL19" s="1">
        <v>0</v>
      </c>
      <c r="AM19" s="1">
        <v>0.63036666883176196</v>
      </c>
      <c r="AN19" s="1">
        <v>0.76943211465255701</v>
      </c>
      <c r="AO19" s="1">
        <v>2564</v>
      </c>
      <c r="AP19" s="1">
        <v>1980</v>
      </c>
      <c r="AQ19" s="1">
        <v>584</v>
      </c>
      <c r="AR19" s="1">
        <v>4536.69220246238</v>
      </c>
      <c r="AS19" s="1">
        <v>3570.36525307798</v>
      </c>
      <c r="AT19" s="1">
        <v>966.326949384405</v>
      </c>
      <c r="AU19" s="1">
        <v>7768.7090288537602</v>
      </c>
      <c r="AV19" s="1">
        <v>5281.7437629410197</v>
      </c>
      <c r="AW19" s="1">
        <v>2486.9652659127401</v>
      </c>
      <c r="AX19" s="1" t="s">
        <v>79</v>
      </c>
      <c r="AY19" s="1">
        <v>22</v>
      </c>
      <c r="AZ19" s="1" t="s">
        <v>90</v>
      </c>
      <c r="BA19">
        <f>AM19-previous!AC101</f>
        <v>0.63036666883176196</v>
      </c>
      <c r="BB19">
        <f>AN19-previous!AD101</f>
        <v>0.76943211465255701</v>
      </c>
      <c r="BI19" s="1" t="s">
        <v>45</v>
      </c>
      <c r="BJ19" s="1" t="s">
        <v>46</v>
      </c>
      <c r="BK19" s="1">
        <v>922</v>
      </c>
      <c r="BL19" s="1">
        <v>0</v>
      </c>
      <c r="BM19" s="1">
        <v>0.99244854270438998</v>
      </c>
      <c r="BN19" s="1">
        <v>0.99113180661400802</v>
      </c>
      <c r="BO19" s="1">
        <v>67.937416511186598</v>
      </c>
      <c r="BP19" s="1">
        <v>66.900000000000006</v>
      </c>
      <c r="BQ19" s="1">
        <v>1.0374165111865901</v>
      </c>
      <c r="BR19" s="1">
        <v>65.886593354924102</v>
      </c>
      <c r="BS19" s="1">
        <v>64.895770065075894</v>
      </c>
      <c r="BT19" s="1">
        <v>0.99082328984819401</v>
      </c>
      <c r="BU19" s="1">
        <v>14.844515853486</v>
      </c>
      <c r="BV19" s="1">
        <v>14.9364841820701</v>
      </c>
      <c r="BW19" s="1">
        <v>9.1968328584135506E-2</v>
      </c>
      <c r="BX19" s="1" t="s">
        <v>84</v>
      </c>
      <c r="BY19" s="1">
        <v>19</v>
      </c>
      <c r="BZ19" s="1" t="s">
        <v>89</v>
      </c>
      <c r="CA19">
        <f>BM19-previous!BD116</f>
        <v>0.99244854270438998</v>
      </c>
      <c r="CB19">
        <f>BN19-previous!BE116</f>
        <v>0.99113180661400802</v>
      </c>
    </row>
    <row r="20" spans="1:80">
      <c r="A20" t="s">
        <v>118</v>
      </c>
      <c r="B20" t="s">
        <v>120</v>
      </c>
      <c r="C20">
        <v>853</v>
      </c>
      <c r="D20">
        <v>0.87282053720991504</v>
      </c>
      <c r="E20">
        <v>0.88062258667176496</v>
      </c>
      <c r="F20">
        <v>0.100379441186616</v>
      </c>
      <c r="G20">
        <v>11</v>
      </c>
      <c r="H20">
        <v>10.8996205588134</v>
      </c>
      <c r="I20">
        <v>0.12339325690246</v>
      </c>
      <c r="J20">
        <v>12.6207983587339</v>
      </c>
      <c r="K20">
        <v>12.497405101831401</v>
      </c>
      <c r="L20">
        <v>9.6387039965111707E-2</v>
      </c>
      <c r="M20">
        <v>8.6919615875034708</v>
      </c>
      <c r="N20">
        <v>8.5955745475383605</v>
      </c>
      <c r="O20">
        <v>19</v>
      </c>
      <c r="P20" t="s">
        <v>89</v>
      </c>
      <c r="Q20" t="s">
        <v>106</v>
      </c>
      <c r="R20">
        <v>85</v>
      </c>
      <c r="S20" t="s">
        <v>12</v>
      </c>
      <c r="T20" t="s">
        <v>107</v>
      </c>
      <c r="U20" t="s">
        <v>107</v>
      </c>
      <c r="V20" t="s">
        <v>107</v>
      </c>
      <c r="X20" t="s">
        <v>107</v>
      </c>
      <c r="Y20" s="7" t="s">
        <v>107</v>
      </c>
      <c r="Z20" s="7" t="s">
        <v>107</v>
      </c>
      <c r="AA20" s="7" t="s">
        <v>107</v>
      </c>
      <c r="AB20">
        <f t="shared" ref="AB20:AB37" si="4">VLOOKUP(S20,LOOKS3,4,FALSE)</f>
        <v>0.86859787036482505</v>
      </c>
      <c r="AC20">
        <f t="shared" ref="AC20:AC37" si="5">VLOOKUP(S20,LOOKS3,5,FALSE)</f>
        <v>0.88392008147853596</v>
      </c>
      <c r="AD20">
        <f t="shared" ref="AD20:AD37" si="6">AB20-D20</f>
        <v>-4.222666845089984E-3</v>
      </c>
      <c r="AE20">
        <f t="shared" ref="AE20:AE37" si="7">AC20-E20</f>
        <v>3.2974948067709953E-3</v>
      </c>
      <c r="AF20" s="7"/>
      <c r="AI20" s="1" t="s">
        <v>53</v>
      </c>
      <c r="AJ20" s="1" t="s">
        <v>54</v>
      </c>
      <c r="AK20" s="1">
        <v>731</v>
      </c>
      <c r="AL20" s="1">
        <v>0</v>
      </c>
      <c r="AM20" s="1">
        <v>0.578764819945493</v>
      </c>
      <c r="AN20" s="1">
        <v>0.50200562666663295</v>
      </c>
      <c r="AO20" s="1">
        <v>8959</v>
      </c>
      <c r="AP20" s="1">
        <v>4322</v>
      </c>
      <c r="AQ20" s="1">
        <v>4637</v>
      </c>
      <c r="AR20" s="1">
        <v>10376.1012311902</v>
      </c>
      <c r="AS20" s="1">
        <v>6904.4924760601898</v>
      </c>
      <c r="AT20" s="1">
        <v>3471.6087551299602</v>
      </c>
      <c r="AU20" s="1">
        <v>7129.64271449233</v>
      </c>
      <c r="AV20" s="1">
        <v>7587.6151169266996</v>
      </c>
      <c r="AW20" s="1">
        <v>457.97240243436897</v>
      </c>
      <c r="AX20" s="1" t="s">
        <v>79</v>
      </c>
      <c r="AY20" s="1">
        <v>23</v>
      </c>
      <c r="AZ20" s="1" t="s">
        <v>90</v>
      </c>
      <c r="BA20">
        <f>AM20-previous!AC103</f>
        <v>0.578764819945493</v>
      </c>
      <c r="BB20">
        <f>AN20-previous!AD103</f>
        <v>0.50200562666663295</v>
      </c>
      <c r="BI20" s="1" t="s">
        <v>47</v>
      </c>
      <c r="BJ20" s="1" t="s">
        <v>48</v>
      </c>
      <c r="BK20" s="1">
        <v>922</v>
      </c>
      <c r="BL20" s="1">
        <v>0</v>
      </c>
      <c r="BM20" s="1">
        <v>0.31827702701219801</v>
      </c>
      <c r="BN20" s="1">
        <v>0.448521944843215</v>
      </c>
      <c r="BO20" s="1">
        <v>1.2090107577770399</v>
      </c>
      <c r="BP20" s="1">
        <v>1.9</v>
      </c>
      <c r="BQ20" s="1">
        <v>0.69098924222295999</v>
      </c>
      <c r="BR20" s="1">
        <v>1.4159947288846999</v>
      </c>
      <c r="BS20" s="1">
        <v>2.2759219088937099</v>
      </c>
      <c r="BT20" s="1">
        <v>0.85992718000900803</v>
      </c>
      <c r="BU20" s="1">
        <v>0.95874046615165998</v>
      </c>
      <c r="BV20" s="1">
        <v>1.5101054699154799</v>
      </c>
      <c r="BW20" s="1">
        <v>0.55136500376382502</v>
      </c>
      <c r="BX20" s="1" t="s">
        <v>84</v>
      </c>
      <c r="BY20" s="1">
        <v>20</v>
      </c>
      <c r="BZ20" s="1" t="s">
        <v>89</v>
      </c>
      <c r="CA20">
        <f>BM20-previous!BD119</f>
        <v>0.31827702701219801</v>
      </c>
      <c r="CB20">
        <f>BN20-previous!BE119</f>
        <v>0.448521944843215</v>
      </c>
    </row>
    <row r="21" spans="1:80">
      <c r="A21" t="s">
        <v>115</v>
      </c>
      <c r="B21" t="s">
        <v>117</v>
      </c>
      <c r="C21">
        <v>853</v>
      </c>
      <c r="D21">
        <v>0.87711868190400799</v>
      </c>
      <c r="E21">
        <v>0.92051240171279602</v>
      </c>
      <c r="F21">
        <v>8.4087201542340201E-2</v>
      </c>
      <c r="G21">
        <v>6.46</v>
      </c>
      <c r="H21">
        <v>6.3759127984576596</v>
      </c>
      <c r="I21">
        <v>0.106416420472644</v>
      </c>
      <c r="J21">
        <v>8.1406189917936693</v>
      </c>
      <c r="K21">
        <v>8.0342025713210194</v>
      </c>
      <c r="L21">
        <v>8.8326274504796506E-2</v>
      </c>
      <c r="M21">
        <v>7.1162482188751399</v>
      </c>
      <c r="N21">
        <v>7.0279219443703402</v>
      </c>
      <c r="O21">
        <v>19</v>
      </c>
      <c r="P21" t="s">
        <v>89</v>
      </c>
      <c r="Q21" t="s">
        <v>106</v>
      </c>
      <c r="R21">
        <v>85</v>
      </c>
      <c r="S21" t="s">
        <v>14</v>
      </c>
      <c r="T21" t="s">
        <v>107</v>
      </c>
      <c r="U21" t="s">
        <v>107</v>
      </c>
      <c r="V21" t="s">
        <v>107</v>
      </c>
      <c r="X21" t="s">
        <v>107</v>
      </c>
      <c r="Y21" s="7" t="s">
        <v>107</v>
      </c>
      <c r="Z21" s="7" t="s">
        <v>107</v>
      </c>
      <c r="AA21" s="7" t="s">
        <v>107</v>
      </c>
      <c r="AB21">
        <f t="shared" si="4"/>
        <v>0.86290900717355101</v>
      </c>
      <c r="AC21">
        <f t="shared" si="5"/>
        <v>0.91724915989648104</v>
      </c>
      <c r="AD21">
        <f t="shared" si="6"/>
        <v>-1.4209674730456978E-2</v>
      </c>
      <c r="AE21">
        <f t="shared" si="7"/>
        <v>-3.2632418163149879E-3</v>
      </c>
      <c r="AF21" s="7"/>
      <c r="AI21" s="1" t="s">
        <v>55</v>
      </c>
      <c r="AJ21" s="1" t="s">
        <v>56</v>
      </c>
      <c r="AK21" s="1">
        <v>731</v>
      </c>
      <c r="AL21" s="1">
        <v>0</v>
      </c>
      <c r="AM21" s="1">
        <v>0.98712125228729297</v>
      </c>
      <c r="AN21" s="1">
        <v>0.98385826625307304</v>
      </c>
      <c r="AO21" s="1">
        <v>27177</v>
      </c>
      <c r="AP21" s="1">
        <v>28640</v>
      </c>
      <c r="AQ21" s="1">
        <v>1463</v>
      </c>
      <c r="AR21" s="1">
        <v>33899.704514363897</v>
      </c>
      <c r="AS21" s="1">
        <v>34850.894664842701</v>
      </c>
      <c r="AT21" s="1">
        <v>951.19015047879702</v>
      </c>
      <c r="AU21" s="1">
        <v>26951.968676212298</v>
      </c>
      <c r="AV21" s="1">
        <v>27269.7981783674</v>
      </c>
      <c r="AW21" s="1">
        <v>317.829502155113</v>
      </c>
      <c r="AX21" s="1" t="s">
        <v>79</v>
      </c>
      <c r="AY21" s="1">
        <v>24</v>
      </c>
      <c r="AZ21" s="1" t="s">
        <v>90</v>
      </c>
      <c r="BA21">
        <f>AM21-previous!AC105</f>
        <v>0.98712125228729297</v>
      </c>
      <c r="BB21">
        <f>AN21-previous!AD105</f>
        <v>0.98385826625307304</v>
      </c>
      <c r="BI21" s="1" t="s">
        <v>49</v>
      </c>
      <c r="BJ21" s="1" t="s">
        <v>50</v>
      </c>
      <c r="BK21" s="1">
        <v>922</v>
      </c>
      <c r="BL21" s="1">
        <v>0</v>
      </c>
      <c r="BM21" s="1">
        <v>0.836594124318773</v>
      </c>
      <c r="BN21" s="1">
        <v>0.86329127907868197</v>
      </c>
      <c r="BO21" s="1">
        <v>35.133084705373498</v>
      </c>
      <c r="BP21" s="1">
        <v>39</v>
      </c>
      <c r="BQ21" s="1">
        <v>3.8669152946265002</v>
      </c>
      <c r="BR21" s="1">
        <v>35.832864281785902</v>
      </c>
      <c r="BS21" s="1">
        <v>40.572885032537997</v>
      </c>
      <c r="BT21" s="1">
        <v>4.7400207507520902</v>
      </c>
      <c r="BU21" s="1">
        <v>14.037355576559801</v>
      </c>
      <c r="BV21" s="1">
        <v>16.113589133124702</v>
      </c>
      <c r="BW21" s="1">
        <v>2.07623355656487</v>
      </c>
      <c r="BX21" s="1" t="s">
        <v>84</v>
      </c>
      <c r="BY21" s="1">
        <v>21</v>
      </c>
      <c r="BZ21" s="1" t="s">
        <v>89</v>
      </c>
      <c r="CA21">
        <f>BM21-previous!BD121</f>
        <v>0.836594124318773</v>
      </c>
      <c r="CB21">
        <f>BN21-previous!BE121</f>
        <v>0.86329127907868197</v>
      </c>
    </row>
    <row r="22" spans="1:80">
      <c r="A22" t="s">
        <v>124</v>
      </c>
      <c r="B22" t="s">
        <v>126</v>
      </c>
      <c r="C22">
        <v>924</v>
      </c>
      <c r="D22">
        <v>0.93479411120022204</v>
      </c>
      <c r="E22">
        <v>0.95073698116175698</v>
      </c>
      <c r="F22">
        <v>5.2356701176616102E-2</v>
      </c>
      <c r="G22">
        <v>5.28</v>
      </c>
      <c r="H22">
        <v>5.2276432988233799</v>
      </c>
      <c r="I22">
        <v>6.6489019206963304E-2</v>
      </c>
      <c r="J22">
        <v>6.4674166666666704</v>
      </c>
      <c r="K22">
        <v>6.4009276474597003</v>
      </c>
      <c r="L22">
        <v>5.8159486396998597E-2</v>
      </c>
      <c r="M22">
        <v>5.56679614560678</v>
      </c>
      <c r="N22">
        <v>5.5086366592097802</v>
      </c>
      <c r="O22">
        <v>33</v>
      </c>
      <c r="P22" t="s">
        <v>89</v>
      </c>
      <c r="Q22" t="s">
        <v>106</v>
      </c>
      <c r="R22">
        <v>0</v>
      </c>
      <c r="S22" t="s">
        <v>9</v>
      </c>
      <c r="T22" t="s">
        <v>107</v>
      </c>
      <c r="U22" t="s">
        <v>107</v>
      </c>
      <c r="V22" t="s">
        <v>107</v>
      </c>
      <c r="X22" t="s">
        <v>107</v>
      </c>
      <c r="Y22" s="7" t="s">
        <v>107</v>
      </c>
      <c r="Z22" s="7" t="s">
        <v>107</v>
      </c>
      <c r="AA22" s="7" t="s">
        <v>107</v>
      </c>
      <c r="AB22">
        <f t="shared" si="4"/>
        <v>0.86490005561882599</v>
      </c>
      <c r="AC22">
        <f t="shared" si="5"/>
        <v>0.91110164093371004</v>
      </c>
      <c r="AD22">
        <f t="shared" si="6"/>
        <v>-6.9894055581396053E-2</v>
      </c>
      <c r="AE22">
        <f t="shared" si="7"/>
        <v>-3.9635340228046934E-2</v>
      </c>
      <c r="AF22" s="7"/>
      <c r="AI22" s="1" t="s">
        <v>57</v>
      </c>
      <c r="AJ22" s="1" t="s">
        <v>58</v>
      </c>
      <c r="AK22" s="1">
        <v>714</v>
      </c>
      <c r="AL22" s="1">
        <v>0</v>
      </c>
      <c r="AM22" s="1">
        <v>0.97510524838591195</v>
      </c>
      <c r="AN22" s="1">
        <v>0.97375089228896605</v>
      </c>
      <c r="AO22" s="1">
        <v>72682.5</v>
      </c>
      <c r="AP22" s="1">
        <v>76537.5</v>
      </c>
      <c r="AQ22" s="1">
        <v>3855</v>
      </c>
      <c r="AR22" s="1">
        <v>78898.509803921595</v>
      </c>
      <c r="AS22" s="1">
        <v>81808.3893557423</v>
      </c>
      <c r="AT22" s="1">
        <v>2909.8795518207298</v>
      </c>
      <c r="AU22" s="1">
        <v>37690.031536925802</v>
      </c>
      <c r="AV22" s="1">
        <v>37874.032026785899</v>
      </c>
      <c r="AW22" s="1">
        <v>184.00048986005999</v>
      </c>
      <c r="AX22" s="1" t="s">
        <v>79</v>
      </c>
      <c r="AY22" s="1">
        <v>25</v>
      </c>
      <c r="AZ22" s="1" t="s">
        <v>90</v>
      </c>
      <c r="BA22">
        <f>AM22-previous!AC107</f>
        <v>0.97510524838591195</v>
      </c>
      <c r="BB22">
        <f>AN22-previous!AD107</f>
        <v>0.97375089228896605</v>
      </c>
      <c r="BI22" s="1" t="s">
        <v>51</v>
      </c>
      <c r="BJ22" s="1" t="s">
        <v>52</v>
      </c>
      <c r="BK22" s="1">
        <v>922</v>
      </c>
      <c r="BL22" s="1">
        <v>0</v>
      </c>
      <c r="BM22" s="1">
        <v>0.68871797396065504</v>
      </c>
      <c r="BN22" s="1">
        <v>0.63366362472971605</v>
      </c>
      <c r="BO22" s="1">
        <v>3.30161662004571</v>
      </c>
      <c r="BP22" s="1">
        <v>0.5</v>
      </c>
      <c r="BQ22" s="1">
        <v>2.80161662004571</v>
      </c>
      <c r="BR22" s="1">
        <v>6.2730926642223803</v>
      </c>
      <c r="BS22" s="1">
        <v>2.7810195227765702</v>
      </c>
      <c r="BT22" s="1">
        <v>3.4920731414457999</v>
      </c>
      <c r="BU22" s="1">
        <v>8.9410379222019305</v>
      </c>
      <c r="BV22" s="1">
        <v>5.7438706264832398</v>
      </c>
      <c r="BW22" s="1">
        <v>3.1971672957186899</v>
      </c>
      <c r="BX22" s="1" t="s">
        <v>84</v>
      </c>
      <c r="BY22" s="1">
        <v>22</v>
      </c>
      <c r="BZ22" s="1" t="s">
        <v>89</v>
      </c>
      <c r="CA22">
        <f>BM22-previous!BD123</f>
        <v>0.68871797396065504</v>
      </c>
      <c r="CB22">
        <f>BN22-previous!BE123</f>
        <v>0.63366362472971605</v>
      </c>
    </row>
    <row r="23" spans="1:80">
      <c r="A23" t="s">
        <v>103</v>
      </c>
      <c r="B23" t="s">
        <v>108</v>
      </c>
      <c r="C23">
        <v>924</v>
      </c>
      <c r="D23">
        <v>0.940344499340805</v>
      </c>
      <c r="E23">
        <v>0.94759647751232401</v>
      </c>
      <c r="F23">
        <v>0.68488721768910998</v>
      </c>
      <c r="G23">
        <v>69.75</v>
      </c>
      <c r="H23">
        <v>69.065112782310905</v>
      </c>
      <c r="I23">
        <v>0.65048097746924005</v>
      </c>
      <c r="J23">
        <v>67.001082251082295</v>
      </c>
      <c r="K23">
        <v>66.350601273612995</v>
      </c>
      <c r="L23">
        <v>0.17624643454082201</v>
      </c>
      <c r="M23">
        <v>16.136203171191202</v>
      </c>
      <c r="N23">
        <v>15.9599567366503</v>
      </c>
      <c r="O23">
        <v>33</v>
      </c>
      <c r="P23" t="s">
        <v>89</v>
      </c>
      <c r="Q23" t="s">
        <v>106</v>
      </c>
      <c r="R23">
        <v>0</v>
      </c>
      <c r="S23" t="s">
        <v>16</v>
      </c>
      <c r="T23" t="s">
        <v>107</v>
      </c>
      <c r="U23" t="s">
        <v>107</v>
      </c>
      <c r="V23" t="s">
        <v>107</v>
      </c>
      <c r="X23" t="s">
        <v>107</v>
      </c>
      <c r="Y23" s="7" t="s">
        <v>107</v>
      </c>
      <c r="Z23" s="7" t="s">
        <v>107</v>
      </c>
      <c r="AA23" s="7" t="s">
        <v>107</v>
      </c>
      <c r="AB23">
        <f t="shared" si="4"/>
        <v>0.90960376800472298</v>
      </c>
      <c r="AC23">
        <f t="shared" si="5"/>
        <v>0.92707354052292501</v>
      </c>
      <c r="AD23">
        <f t="shared" si="6"/>
        <v>-3.0740731336082017E-2</v>
      </c>
      <c r="AE23">
        <f t="shared" si="7"/>
        <v>-2.0522936989398999E-2</v>
      </c>
      <c r="AF23" s="7"/>
      <c r="AI23" s="1" t="s">
        <v>59</v>
      </c>
      <c r="AJ23" s="1" t="s">
        <v>60</v>
      </c>
      <c r="AK23" s="1">
        <v>714</v>
      </c>
      <c r="AL23" s="1">
        <v>0</v>
      </c>
      <c r="AM23" s="1">
        <v>0.97422639406782396</v>
      </c>
      <c r="AN23" s="1">
        <v>0.96969274984251996</v>
      </c>
      <c r="AO23" s="1">
        <v>37486</v>
      </c>
      <c r="AP23" s="1">
        <v>40637</v>
      </c>
      <c r="AQ23" s="1">
        <v>3151</v>
      </c>
      <c r="AR23" s="1">
        <v>41373.2366946779</v>
      </c>
      <c r="AS23" s="1">
        <v>44658.753501400599</v>
      </c>
      <c r="AT23" s="1">
        <v>3285.51680672269</v>
      </c>
      <c r="AU23" s="1">
        <v>23385.399930727199</v>
      </c>
      <c r="AV23" s="1">
        <v>25208.317705043199</v>
      </c>
      <c r="AW23" s="1">
        <v>1822.9177743160601</v>
      </c>
      <c r="AX23" s="1" t="s">
        <v>79</v>
      </c>
      <c r="AY23" s="1">
        <v>26</v>
      </c>
      <c r="AZ23" s="1" t="s">
        <v>90</v>
      </c>
      <c r="BA23">
        <f>AM23-previous!AC110</f>
        <v>0.97422639406782396</v>
      </c>
      <c r="BB23">
        <f>AN23-previous!AD110</f>
        <v>0.96969274984251996</v>
      </c>
      <c r="BI23" s="1" t="s">
        <v>53</v>
      </c>
      <c r="BJ23" s="1" t="s">
        <v>54</v>
      </c>
      <c r="BK23" s="1">
        <v>922</v>
      </c>
      <c r="BL23" s="1">
        <v>0</v>
      </c>
      <c r="BM23" s="1">
        <v>0.59009071621138198</v>
      </c>
      <c r="BN23" s="1">
        <v>0.37540783924471399</v>
      </c>
      <c r="BO23" s="1">
        <v>13.219422784499599</v>
      </c>
      <c r="BP23" s="1">
        <v>4.5</v>
      </c>
      <c r="BQ23" s="1">
        <v>8.7194227844995993</v>
      </c>
      <c r="BR23" s="1">
        <v>15.195516572612499</v>
      </c>
      <c r="BS23" s="1">
        <v>7.7121475054229904</v>
      </c>
      <c r="BT23" s="1">
        <v>7.4833690671895203</v>
      </c>
      <c r="BU23" s="1">
        <v>9.6005778910550408</v>
      </c>
      <c r="BV23" s="1">
        <v>9.5630341468234192</v>
      </c>
      <c r="BW23" s="1">
        <v>3.7543744231612698E-2</v>
      </c>
      <c r="BX23" s="1" t="s">
        <v>84</v>
      </c>
      <c r="BY23" s="1">
        <v>23</v>
      </c>
      <c r="BZ23" s="1" t="s">
        <v>89</v>
      </c>
      <c r="CA23">
        <f>BM23-previous!BD125</f>
        <v>0.59009071621138198</v>
      </c>
      <c r="CB23">
        <f>BN23-previous!BE125</f>
        <v>0.37540783924471399</v>
      </c>
    </row>
    <row r="24" spans="1:80">
      <c r="A24" t="s">
        <v>109</v>
      </c>
      <c r="B24" t="s">
        <v>111</v>
      </c>
      <c r="C24">
        <v>924</v>
      </c>
      <c r="D24">
        <v>0.99144575724760897</v>
      </c>
      <c r="E24">
        <v>0.98910085403787795</v>
      </c>
      <c r="F24">
        <v>0.24089452178652199</v>
      </c>
      <c r="G24">
        <v>24.4</v>
      </c>
      <c r="H24">
        <v>24.159105478213501</v>
      </c>
      <c r="I24">
        <v>0.26424530105440303</v>
      </c>
      <c r="J24">
        <v>26.5084199134199</v>
      </c>
      <c r="K24">
        <v>26.244174612365502</v>
      </c>
      <c r="L24">
        <v>0.13170177833267899</v>
      </c>
      <c r="M24">
        <v>13.216404269416399</v>
      </c>
      <c r="N24">
        <v>13.0847024910837</v>
      </c>
      <c r="O24">
        <v>33</v>
      </c>
      <c r="P24" t="s">
        <v>89</v>
      </c>
      <c r="Q24" t="s">
        <v>106</v>
      </c>
      <c r="R24">
        <v>0</v>
      </c>
      <c r="S24" t="s">
        <v>20</v>
      </c>
      <c r="T24" t="s">
        <v>107</v>
      </c>
      <c r="U24" t="s">
        <v>107</v>
      </c>
      <c r="V24" t="s">
        <v>107</v>
      </c>
      <c r="X24" t="s">
        <v>107</v>
      </c>
      <c r="Y24" s="7" t="s">
        <v>107</v>
      </c>
      <c r="Z24" s="7" t="s">
        <v>107</v>
      </c>
      <c r="AA24" s="7" t="s">
        <v>107</v>
      </c>
      <c r="AB24">
        <f t="shared" si="4"/>
        <v>0.98946595853488895</v>
      </c>
      <c r="AC24">
        <f t="shared" si="5"/>
        <v>0.98654060736857396</v>
      </c>
      <c r="AD24">
        <f t="shared" si="6"/>
        <v>-1.9797987127200267E-3</v>
      </c>
      <c r="AE24">
        <f t="shared" si="7"/>
        <v>-2.5602466693039894E-3</v>
      </c>
      <c r="AF24" s="7"/>
      <c r="AI24" s="1" t="s">
        <v>61</v>
      </c>
      <c r="AJ24" s="1" t="s">
        <v>62</v>
      </c>
      <c r="AK24" s="1">
        <v>714</v>
      </c>
      <c r="AL24" s="1">
        <v>0</v>
      </c>
      <c r="AM24" s="1">
        <v>0.73560671244556197</v>
      </c>
      <c r="AN24" s="1">
        <v>0.92174864102096599</v>
      </c>
      <c r="AO24" s="1">
        <v>4279</v>
      </c>
      <c r="AP24" s="1">
        <v>4788.5</v>
      </c>
      <c r="AQ24" s="1">
        <v>509.5</v>
      </c>
      <c r="AR24" s="1">
        <v>5368.3067226890798</v>
      </c>
      <c r="AS24" s="1">
        <v>5706.8725490196102</v>
      </c>
      <c r="AT24" s="1">
        <v>338.56582633053199</v>
      </c>
      <c r="AU24" s="1">
        <v>5181.0140502433196</v>
      </c>
      <c r="AV24" s="1">
        <v>4125.8294461934702</v>
      </c>
      <c r="AW24" s="1">
        <v>1055.1846040498499</v>
      </c>
      <c r="AX24" s="1" t="s">
        <v>79</v>
      </c>
      <c r="AY24" s="1">
        <v>27</v>
      </c>
      <c r="AZ24" s="1" t="s">
        <v>90</v>
      </c>
      <c r="BA24">
        <f>AM24-previous!AC113</f>
        <v>0.73560671244556197</v>
      </c>
      <c r="BB24">
        <f>AN24-previous!AD113</f>
        <v>0.92174864102096599</v>
      </c>
      <c r="BI24" s="1" t="s">
        <v>55</v>
      </c>
      <c r="BJ24" s="1" t="s">
        <v>56</v>
      </c>
      <c r="BK24" s="1">
        <v>922</v>
      </c>
      <c r="BL24" s="1">
        <v>0</v>
      </c>
      <c r="BM24" s="1">
        <v>0.96634140753056297</v>
      </c>
      <c r="BN24" s="1">
        <v>0.96946825699747696</v>
      </c>
      <c r="BO24" s="1">
        <v>45.713597968241103</v>
      </c>
      <c r="BP24" s="1">
        <v>38.75</v>
      </c>
      <c r="BQ24" s="1">
        <v>6.96359796824105</v>
      </c>
      <c r="BR24" s="1">
        <v>44.607542814711898</v>
      </c>
      <c r="BS24" s="1">
        <v>38.541973969631201</v>
      </c>
      <c r="BT24" s="1">
        <v>6.0655688450806498</v>
      </c>
      <c r="BU24" s="1">
        <v>19.691789668646901</v>
      </c>
      <c r="BV24" s="1">
        <v>17.633471947039499</v>
      </c>
      <c r="BW24" s="1">
        <v>2.0583177216073598</v>
      </c>
      <c r="BX24" s="1" t="s">
        <v>84</v>
      </c>
      <c r="BY24" s="1">
        <v>24</v>
      </c>
      <c r="BZ24" s="1" t="s">
        <v>89</v>
      </c>
      <c r="CA24">
        <f>BM24-previous!BD127</f>
        <v>0.96634140753056297</v>
      </c>
      <c r="CB24">
        <f>BN24-previous!BE127</f>
        <v>0.96946825699747696</v>
      </c>
    </row>
    <row r="25" spans="1:80">
      <c r="A25" t="s">
        <v>112</v>
      </c>
      <c r="B25" t="s">
        <v>114</v>
      </c>
      <c r="C25">
        <v>924</v>
      </c>
      <c r="D25">
        <v>0.99339847113809299</v>
      </c>
      <c r="E25">
        <v>0.99275483294241795</v>
      </c>
      <c r="F25">
        <v>0.71896607845333804</v>
      </c>
      <c r="G25">
        <v>69.3</v>
      </c>
      <c r="H25">
        <v>68.581033921546705</v>
      </c>
      <c r="I25">
        <v>0.69556117794835204</v>
      </c>
      <c r="J25">
        <v>67.067997835497806</v>
      </c>
      <c r="K25">
        <v>66.3724366575495</v>
      </c>
      <c r="L25">
        <v>0.13192940338467801</v>
      </c>
      <c r="M25">
        <v>12.7827307070655</v>
      </c>
      <c r="N25">
        <v>12.6508013036809</v>
      </c>
      <c r="O25">
        <v>33</v>
      </c>
      <c r="P25" t="s">
        <v>89</v>
      </c>
      <c r="Q25" t="s">
        <v>106</v>
      </c>
      <c r="R25">
        <v>0</v>
      </c>
      <c r="S25" t="s">
        <v>18</v>
      </c>
      <c r="T25" t="s">
        <v>107</v>
      </c>
      <c r="U25" t="s">
        <v>107</v>
      </c>
      <c r="V25" t="s">
        <v>107</v>
      </c>
      <c r="X25" t="s">
        <v>107</v>
      </c>
      <c r="Y25" s="7" t="s">
        <v>107</v>
      </c>
      <c r="Z25" s="7" t="s">
        <v>107</v>
      </c>
      <c r="AA25" s="7" t="s">
        <v>107</v>
      </c>
      <c r="AB25">
        <f t="shared" si="4"/>
        <v>0.98413905923979805</v>
      </c>
      <c r="AC25">
        <f t="shared" si="5"/>
        <v>0.98357845603935901</v>
      </c>
      <c r="AD25">
        <f t="shared" si="6"/>
        <v>-9.2594118982949336E-3</v>
      </c>
      <c r="AE25">
        <f t="shared" si="7"/>
        <v>-9.176376903058947E-3</v>
      </c>
      <c r="AF25" s="7"/>
      <c r="AI25" s="1" t="s">
        <v>63</v>
      </c>
      <c r="AJ25" s="1" t="s">
        <v>64</v>
      </c>
      <c r="AK25" s="1">
        <v>714</v>
      </c>
      <c r="AL25" s="1">
        <v>0</v>
      </c>
      <c r="AM25" s="1">
        <v>0.81060273642163305</v>
      </c>
      <c r="AN25" s="1">
        <v>0.90041240769919695</v>
      </c>
      <c r="AO25" s="1">
        <v>2787.5</v>
      </c>
      <c r="AP25" s="1">
        <v>3279</v>
      </c>
      <c r="AQ25" s="1">
        <v>491.5</v>
      </c>
      <c r="AR25" s="1">
        <v>3645.48039215686</v>
      </c>
      <c r="AS25" s="1">
        <v>4230.6680672268903</v>
      </c>
      <c r="AT25" s="1">
        <v>585.18767507002804</v>
      </c>
      <c r="AU25" s="1">
        <v>3564.2695453094698</v>
      </c>
      <c r="AV25" s="1">
        <v>3612.9534658792099</v>
      </c>
      <c r="AW25" s="1">
        <v>48.683920569736998</v>
      </c>
      <c r="AX25" s="1" t="s">
        <v>79</v>
      </c>
      <c r="AY25" s="1">
        <v>28</v>
      </c>
      <c r="AZ25" s="1" t="s">
        <v>90</v>
      </c>
      <c r="BA25">
        <f>AM25-previous!AC116</f>
        <v>0.81060273642163305</v>
      </c>
      <c r="BB25">
        <f>AN25-previous!AD116</f>
        <v>0.90041240769919695</v>
      </c>
      <c r="BI25" s="1" t="s">
        <v>63</v>
      </c>
      <c r="BJ25" s="1" t="s">
        <v>64</v>
      </c>
      <c r="BK25" s="1">
        <v>923</v>
      </c>
      <c r="BL25" s="1">
        <v>0</v>
      </c>
      <c r="BM25" s="1">
        <v>0.52917425205794699</v>
      </c>
      <c r="BN25" s="1">
        <v>0.58610748091137999</v>
      </c>
      <c r="BO25" s="1">
        <v>70.228384991843399</v>
      </c>
      <c r="BP25" s="1">
        <v>71.3</v>
      </c>
      <c r="BQ25" s="1">
        <v>1.0716150081566</v>
      </c>
      <c r="BR25" s="1">
        <v>67.118312563025697</v>
      </c>
      <c r="BS25" s="1">
        <v>69.951462621885199</v>
      </c>
      <c r="BT25" s="1">
        <v>2.8331500588594198</v>
      </c>
      <c r="BU25" s="1">
        <v>13.4910948066871</v>
      </c>
      <c r="BV25" s="1">
        <v>12.619438296241499</v>
      </c>
      <c r="BW25" s="1">
        <v>0.87165651044557002</v>
      </c>
      <c r="BX25" s="1" t="s">
        <v>84</v>
      </c>
      <c r="BY25" s="1">
        <v>28</v>
      </c>
      <c r="BZ25" s="1" t="s">
        <v>89</v>
      </c>
      <c r="CA25">
        <f>BM25-previous!BD138</f>
        <v>0.52917425205794699</v>
      </c>
      <c r="CB25">
        <f>BN25-previous!BE138</f>
        <v>0.58610748091137999</v>
      </c>
    </row>
    <row r="26" spans="1:80">
      <c r="A26" t="s">
        <v>121</v>
      </c>
      <c r="B26" t="s">
        <v>123</v>
      </c>
      <c r="C26">
        <v>924</v>
      </c>
      <c r="D26">
        <v>0.99585418809916304</v>
      </c>
      <c r="E26">
        <v>0.99451486463948402</v>
      </c>
      <c r="F26">
        <v>0.68019890995132404</v>
      </c>
      <c r="G26">
        <v>66.95</v>
      </c>
      <c r="H26">
        <v>66.269801090048702</v>
      </c>
      <c r="I26">
        <v>0.66125845662696903</v>
      </c>
      <c r="J26">
        <v>65.166861471861495</v>
      </c>
      <c r="K26">
        <v>64.505603015234499</v>
      </c>
      <c r="L26">
        <v>0.148112297697228</v>
      </c>
      <c r="M26">
        <v>14.8452216321246</v>
      </c>
      <c r="N26">
        <v>14.697109334427401</v>
      </c>
      <c r="O26">
        <v>33</v>
      </c>
      <c r="P26" t="s">
        <v>89</v>
      </c>
      <c r="Q26" t="s">
        <v>106</v>
      </c>
      <c r="R26">
        <v>0</v>
      </c>
      <c r="S26" t="s">
        <v>46</v>
      </c>
      <c r="T26" t="s">
        <v>107</v>
      </c>
      <c r="U26" t="s">
        <v>107</v>
      </c>
      <c r="V26" t="s">
        <v>107</v>
      </c>
      <c r="X26" t="s">
        <v>107</v>
      </c>
      <c r="Y26" s="7" t="s">
        <v>107</v>
      </c>
      <c r="Z26" s="7" t="s">
        <v>107</v>
      </c>
      <c r="AA26" s="7" t="s">
        <v>107</v>
      </c>
      <c r="AB26">
        <f t="shared" si="4"/>
        <v>0.99244854270438998</v>
      </c>
      <c r="AC26">
        <f t="shared" si="5"/>
        <v>0.99113180661400802</v>
      </c>
      <c r="AD26">
        <f t="shared" si="6"/>
        <v>-3.4056453947730603E-3</v>
      </c>
      <c r="AE26">
        <f t="shared" si="7"/>
        <v>-3.3830580254760045E-3</v>
      </c>
      <c r="AF26" s="7"/>
      <c r="AI26" s="1" t="s">
        <v>65</v>
      </c>
      <c r="AJ26" s="1" t="s">
        <v>66</v>
      </c>
      <c r="AK26" s="1">
        <v>714</v>
      </c>
      <c r="AL26" s="1">
        <v>0</v>
      </c>
      <c r="AM26" s="1">
        <v>0.14463017673720999</v>
      </c>
      <c r="AN26" s="1">
        <v>0.65034666999864499</v>
      </c>
      <c r="AO26" s="1">
        <v>697</v>
      </c>
      <c r="AP26" s="1">
        <v>577</v>
      </c>
      <c r="AQ26" s="1">
        <v>120</v>
      </c>
      <c r="AR26" s="1">
        <v>1071.2885154061601</v>
      </c>
      <c r="AS26" s="1">
        <v>690.72128851540594</v>
      </c>
      <c r="AT26" s="1">
        <v>380.56722689075599</v>
      </c>
      <c r="AU26" s="1">
        <v>1998.68480198354</v>
      </c>
      <c r="AV26" s="1">
        <v>503.23065617960401</v>
      </c>
      <c r="AW26" s="1">
        <v>1495.45414580394</v>
      </c>
      <c r="AX26" s="1" t="s">
        <v>79</v>
      </c>
      <c r="AY26" s="1">
        <v>29</v>
      </c>
      <c r="AZ26" s="1" t="s">
        <v>90</v>
      </c>
      <c r="BA26">
        <f>AM26-previous!AC119</f>
        <v>0.14463017673720999</v>
      </c>
      <c r="BB26">
        <f>AN26-previous!AD119</f>
        <v>0.65034666999864499</v>
      </c>
      <c r="BI26" s="1" t="s">
        <v>65</v>
      </c>
      <c r="BJ26" s="1" t="s">
        <v>66</v>
      </c>
      <c r="BK26" s="1">
        <v>923</v>
      </c>
      <c r="BL26" s="1">
        <v>0</v>
      </c>
      <c r="BM26" s="1">
        <v>0.29729135235842102</v>
      </c>
      <c r="BN26" s="1">
        <v>0.46625281047159101</v>
      </c>
      <c r="BO26" s="1">
        <v>16.852981029810302</v>
      </c>
      <c r="BP26" s="1">
        <v>12.3</v>
      </c>
      <c r="BQ26" s="1">
        <v>4.5529810298103</v>
      </c>
      <c r="BR26" s="1">
        <v>20.146200938420101</v>
      </c>
      <c r="BS26" s="1">
        <v>13.791765980498401</v>
      </c>
      <c r="BT26" s="1">
        <v>6.3544349579216801</v>
      </c>
      <c r="BU26" s="1">
        <v>12.6418372453921</v>
      </c>
      <c r="BV26" s="1">
        <v>8.3579061912533792</v>
      </c>
      <c r="BW26" s="1">
        <v>4.2839310541387103</v>
      </c>
      <c r="BX26" s="1" t="s">
        <v>84</v>
      </c>
      <c r="BY26" s="1">
        <v>29</v>
      </c>
      <c r="BZ26" s="1" t="s">
        <v>89</v>
      </c>
      <c r="CA26">
        <f>BM26-previous!BD141</f>
        <v>0.29729135235842102</v>
      </c>
      <c r="CB26">
        <f>BN26-previous!BE141</f>
        <v>0.46625281047159101</v>
      </c>
    </row>
    <row r="27" spans="1:80">
      <c r="A27" t="s">
        <v>165</v>
      </c>
      <c r="B27" t="s">
        <v>166</v>
      </c>
      <c r="C27">
        <v>708</v>
      </c>
      <c r="D27">
        <v>0.124634235999994</v>
      </c>
      <c r="E27">
        <v>0.41228450155246799</v>
      </c>
      <c r="F27">
        <v>0.96818057730850904</v>
      </c>
      <c r="G27">
        <v>0.95475010449738196</v>
      </c>
      <c r="H27">
        <v>1.3430472811126901E-2</v>
      </c>
      <c r="I27">
        <v>0.95347662923292797</v>
      </c>
      <c r="J27">
        <v>0.93904257861600504</v>
      </c>
      <c r="K27">
        <v>1.44340506169232E-2</v>
      </c>
      <c r="L27">
        <v>5.2302931960351101E-2</v>
      </c>
      <c r="M27">
        <v>6.0950333576663601E-2</v>
      </c>
      <c r="N27">
        <v>8.6474016163124896E-3</v>
      </c>
      <c r="O27">
        <v>157</v>
      </c>
      <c r="P27" t="s">
        <v>89</v>
      </c>
      <c r="Q27" t="s">
        <v>129</v>
      </c>
      <c r="R27">
        <v>0</v>
      </c>
      <c r="S27" t="s">
        <v>76</v>
      </c>
      <c r="T27" t="s">
        <v>212</v>
      </c>
      <c r="U27" t="s">
        <v>181</v>
      </c>
      <c r="V27" t="s">
        <v>213</v>
      </c>
      <c r="X27" t="s">
        <v>107</v>
      </c>
      <c r="Y27" s="7" t="s">
        <v>107</v>
      </c>
      <c r="Z27" s="7" t="s">
        <v>107</v>
      </c>
      <c r="AA27" s="7" t="s">
        <v>107</v>
      </c>
      <c r="AB27">
        <f t="shared" si="4"/>
        <v>9.1642027042528398E-2</v>
      </c>
      <c r="AC27">
        <f t="shared" si="5"/>
        <v>0.48239589327329002</v>
      </c>
      <c r="AD27">
        <f t="shared" si="6"/>
        <v>-3.2992208957465602E-2</v>
      </c>
      <c r="AE27">
        <f t="shared" si="7"/>
        <v>7.0111391720822036E-2</v>
      </c>
      <c r="AF27" s="7"/>
      <c r="AI27" s="1" t="s">
        <v>67</v>
      </c>
      <c r="AJ27" s="1" t="s">
        <v>68</v>
      </c>
      <c r="AK27" s="1">
        <v>714</v>
      </c>
      <c r="AL27" s="1">
        <v>0</v>
      </c>
      <c r="AM27" s="1">
        <v>0.98356771290174705</v>
      </c>
      <c r="AN27" s="1">
        <v>0.97240495437282404</v>
      </c>
      <c r="AO27" s="1">
        <v>22351</v>
      </c>
      <c r="AP27" s="1">
        <v>26294</v>
      </c>
      <c r="AQ27" s="1">
        <v>3943</v>
      </c>
      <c r="AR27" s="1">
        <v>26289.137254902002</v>
      </c>
      <c r="AS27" s="1">
        <v>30011.399159663899</v>
      </c>
      <c r="AT27" s="1">
        <v>3722.2619047619</v>
      </c>
      <c r="AU27" s="1">
        <v>19036.317434225301</v>
      </c>
      <c r="AV27" s="1">
        <v>20505.269139247801</v>
      </c>
      <c r="AW27" s="1">
        <v>1468.9517050224599</v>
      </c>
      <c r="AX27" s="1" t="s">
        <v>79</v>
      </c>
      <c r="AY27" s="1">
        <v>30</v>
      </c>
      <c r="AZ27" s="1" t="s">
        <v>90</v>
      </c>
      <c r="BA27">
        <f>AM27-previous!AC122</f>
        <v>0.98356771290174705</v>
      </c>
      <c r="BB27">
        <f>AN27-previous!AD122</f>
        <v>0.97240495437282404</v>
      </c>
      <c r="BI27" s="1" t="s">
        <v>69</v>
      </c>
      <c r="BJ27" s="1" t="s">
        <v>70</v>
      </c>
      <c r="BK27" s="1">
        <v>923</v>
      </c>
      <c r="BL27" s="1">
        <v>0</v>
      </c>
      <c r="BM27" s="1">
        <v>0.282197860868521</v>
      </c>
      <c r="BN27" s="1">
        <v>5.5931520630994498E-2</v>
      </c>
      <c r="BO27" s="1">
        <v>0.44792833146696498</v>
      </c>
      <c r="BP27" s="1">
        <v>2.5</v>
      </c>
      <c r="BQ27" s="1">
        <v>2.05207166853303</v>
      </c>
      <c r="BR27" s="1">
        <v>0.76142266062809605</v>
      </c>
      <c r="BS27" s="1">
        <v>3.1590465872156002</v>
      </c>
      <c r="BT27" s="1">
        <v>2.3976239265875101</v>
      </c>
      <c r="BU27" s="1">
        <v>1.2842823560219101</v>
      </c>
      <c r="BV27" s="1">
        <v>2.71280644899604</v>
      </c>
      <c r="BW27" s="1">
        <v>1.4285240929741301</v>
      </c>
      <c r="BX27" s="1" t="s">
        <v>84</v>
      </c>
      <c r="BY27" s="1">
        <v>31</v>
      </c>
      <c r="BZ27" s="1" t="s">
        <v>89</v>
      </c>
      <c r="CA27">
        <f>BM27-previous!BD147</f>
        <v>0.282197860868521</v>
      </c>
      <c r="CB27">
        <f>BN27-previous!BE147</f>
        <v>5.5931520630994498E-2</v>
      </c>
    </row>
    <row r="28" spans="1:80">
      <c r="A28" t="s">
        <v>130</v>
      </c>
      <c r="B28" t="s">
        <v>131</v>
      </c>
      <c r="C28">
        <v>708</v>
      </c>
      <c r="D28">
        <v>0.23039255084791599</v>
      </c>
      <c r="E28">
        <v>0.50910873709281601</v>
      </c>
      <c r="F28">
        <v>3.1554552682385301E-2</v>
      </c>
      <c r="G28">
        <v>2.17170493193726E-2</v>
      </c>
      <c r="H28">
        <v>9.8375033630126694E-3</v>
      </c>
      <c r="I28">
        <v>4.6200920968849597E-2</v>
      </c>
      <c r="J28">
        <v>2.7046472648328299E-2</v>
      </c>
      <c r="K28">
        <v>1.9154448320521301E-2</v>
      </c>
      <c r="L28">
        <v>5.22850085744253E-2</v>
      </c>
      <c r="M28">
        <v>2.4918113455187602E-2</v>
      </c>
      <c r="N28">
        <v>2.7366895119237698E-2</v>
      </c>
      <c r="O28">
        <v>157</v>
      </c>
      <c r="P28" t="s">
        <v>89</v>
      </c>
      <c r="Q28" t="s">
        <v>129</v>
      </c>
      <c r="R28">
        <v>0</v>
      </c>
      <c r="S28" t="s">
        <v>78</v>
      </c>
      <c r="T28" t="s">
        <v>186</v>
      </c>
      <c r="U28" t="s">
        <v>187</v>
      </c>
      <c r="V28" t="s">
        <v>188</v>
      </c>
      <c r="X28" t="s">
        <v>107</v>
      </c>
      <c r="Y28" s="7" t="s">
        <v>107</v>
      </c>
      <c r="Z28" s="7" t="s">
        <v>107</v>
      </c>
      <c r="AA28" s="7" t="s">
        <v>107</v>
      </c>
      <c r="AB28">
        <f t="shared" si="4"/>
        <v>0.112652893784146</v>
      </c>
      <c r="AC28">
        <f t="shared" si="5"/>
        <v>0.415921383289591</v>
      </c>
      <c r="AD28">
        <f t="shared" si="6"/>
        <v>-0.11773965706376999</v>
      </c>
      <c r="AE28">
        <f t="shared" si="7"/>
        <v>-9.3187353803225015E-2</v>
      </c>
      <c r="AF28" s="7"/>
      <c r="AI28" s="1" t="s">
        <v>69</v>
      </c>
      <c r="AJ28" s="1" t="s">
        <v>70</v>
      </c>
      <c r="AK28" s="1">
        <v>714</v>
      </c>
      <c r="AL28" s="1">
        <v>0</v>
      </c>
      <c r="AM28" s="1">
        <v>0.37597084007577802</v>
      </c>
      <c r="AN28" s="1">
        <v>0.32539563708451902</v>
      </c>
      <c r="AO28" s="1">
        <v>102</v>
      </c>
      <c r="AP28" s="1">
        <v>614.5</v>
      </c>
      <c r="AQ28" s="1">
        <v>512.5</v>
      </c>
      <c r="AR28" s="1">
        <v>189.06582633053199</v>
      </c>
      <c r="AS28" s="1">
        <v>830.10504201680703</v>
      </c>
      <c r="AT28" s="1">
        <v>641.03921568627402</v>
      </c>
      <c r="AU28" s="1">
        <v>314.82394266542599</v>
      </c>
      <c r="AV28" s="1">
        <v>909.24580210311899</v>
      </c>
      <c r="AW28" s="1">
        <v>594.421859437693</v>
      </c>
      <c r="AX28" s="1" t="s">
        <v>79</v>
      </c>
      <c r="AY28" s="1">
        <v>31</v>
      </c>
      <c r="AZ28" s="1" t="s">
        <v>90</v>
      </c>
      <c r="BA28">
        <f>AM28-previous!AC125</f>
        <v>0.37597084007577802</v>
      </c>
      <c r="BB28">
        <f>AN28-previous!AD125</f>
        <v>0.32539563708451902</v>
      </c>
      <c r="BI28" s="1" t="s">
        <v>71</v>
      </c>
      <c r="BJ28" s="1" t="s">
        <v>72</v>
      </c>
      <c r="BK28" s="1">
        <v>923</v>
      </c>
      <c r="BL28" s="1">
        <v>0</v>
      </c>
      <c r="BM28" s="1">
        <v>0.73783201065381399</v>
      </c>
      <c r="BN28" s="1">
        <v>0.70103492658781497</v>
      </c>
      <c r="BO28" s="1">
        <v>97.050439464723993</v>
      </c>
      <c r="BP28" s="1">
        <v>90.2</v>
      </c>
      <c r="BQ28" s="1">
        <v>6.8504394647240003</v>
      </c>
      <c r="BR28" s="1">
        <v>95.064634473523995</v>
      </c>
      <c r="BS28" s="1">
        <v>88.174539544962101</v>
      </c>
      <c r="BT28" s="1">
        <v>6.8900949285619504</v>
      </c>
      <c r="BU28" s="1">
        <v>6.9472236467436597</v>
      </c>
      <c r="BV28" s="1">
        <v>8.2901943802656692</v>
      </c>
      <c r="BW28" s="1">
        <v>1.34297073352201</v>
      </c>
      <c r="BX28" s="1" t="s">
        <v>84</v>
      </c>
      <c r="BY28" s="1">
        <v>32</v>
      </c>
      <c r="BZ28" s="1" t="s">
        <v>89</v>
      </c>
      <c r="CA28">
        <f>BM28-previous!BD150</f>
        <v>0.73783201065381399</v>
      </c>
      <c r="CB28">
        <f>BN28-previous!BE150</f>
        <v>0.70103492658781497</v>
      </c>
    </row>
    <row r="29" spans="1:80">
      <c r="A29" t="s">
        <v>161</v>
      </c>
      <c r="B29" t="s">
        <v>162</v>
      </c>
      <c r="C29">
        <v>708</v>
      </c>
      <c r="D29">
        <v>0.33883784238848302</v>
      </c>
      <c r="E29">
        <v>0.52539086268086799</v>
      </c>
      <c r="F29">
        <v>0.172149815252124</v>
      </c>
      <c r="G29">
        <v>0.12852888361401399</v>
      </c>
      <c r="H29">
        <v>4.3620931638109997E-2</v>
      </c>
      <c r="I29">
        <v>0.19999575242909201</v>
      </c>
      <c r="J29">
        <v>0.14165929049676201</v>
      </c>
      <c r="K29">
        <v>5.8336461932330101E-2</v>
      </c>
      <c r="L29">
        <v>0.122396534677473</v>
      </c>
      <c r="M29">
        <v>8.3331304377616502E-2</v>
      </c>
      <c r="N29">
        <v>3.9065230299856098E-2</v>
      </c>
      <c r="O29">
        <v>157</v>
      </c>
      <c r="P29" t="s">
        <v>89</v>
      </c>
      <c r="Q29" t="s">
        <v>129</v>
      </c>
      <c r="R29">
        <v>0</v>
      </c>
      <c r="S29" t="s">
        <v>66</v>
      </c>
      <c r="T29" t="s">
        <v>209</v>
      </c>
      <c r="U29" t="s">
        <v>210</v>
      </c>
      <c r="V29" t="s">
        <v>211</v>
      </c>
      <c r="X29" t="s">
        <v>107</v>
      </c>
      <c r="Y29" s="7" t="s">
        <v>107</v>
      </c>
      <c r="Z29" s="7" t="s">
        <v>107</v>
      </c>
      <c r="AA29" s="7" t="s">
        <v>107</v>
      </c>
      <c r="AB29">
        <f t="shared" si="4"/>
        <v>0.29729135235842102</v>
      </c>
      <c r="AC29">
        <f t="shared" si="5"/>
        <v>0.46625281047159101</v>
      </c>
      <c r="AD29">
        <f t="shared" si="6"/>
        <v>-4.1546490030062E-2</v>
      </c>
      <c r="AE29">
        <f t="shared" si="7"/>
        <v>-5.9138052209276981E-2</v>
      </c>
      <c r="AF29" s="7"/>
      <c r="AI29" s="1" t="s">
        <v>71</v>
      </c>
      <c r="AJ29" s="1" t="s">
        <v>72</v>
      </c>
      <c r="AK29" s="1">
        <v>714</v>
      </c>
      <c r="AL29" s="1">
        <v>0</v>
      </c>
      <c r="AM29" s="1">
        <v>0.98418891769938099</v>
      </c>
      <c r="AN29" s="1">
        <v>0.97457154529325796</v>
      </c>
      <c r="AO29" s="1">
        <v>21460.5</v>
      </c>
      <c r="AP29" s="1">
        <v>22977</v>
      </c>
      <c r="AQ29" s="1">
        <v>1516.5</v>
      </c>
      <c r="AR29" s="1">
        <v>25184.021008403401</v>
      </c>
      <c r="AS29" s="1">
        <v>26796.494397759099</v>
      </c>
      <c r="AT29" s="1">
        <v>1612.47338935574</v>
      </c>
      <c r="AU29" s="1">
        <v>18629.999169577699</v>
      </c>
      <c r="AV29" s="1">
        <v>19080.799557141199</v>
      </c>
      <c r="AW29" s="1">
        <v>450.80038756356203</v>
      </c>
      <c r="AX29" s="1" t="s">
        <v>79</v>
      </c>
      <c r="AY29" s="1">
        <v>32</v>
      </c>
      <c r="AZ29" s="1" t="s">
        <v>90</v>
      </c>
      <c r="BA29">
        <f>AM29-previous!AC128</f>
        <v>0.98418891769938099</v>
      </c>
      <c r="BB29">
        <f>AN29-previous!AD128</f>
        <v>0.97457154529325796</v>
      </c>
      <c r="BI29" s="1" t="s">
        <v>73</v>
      </c>
      <c r="BJ29" s="1" t="s">
        <v>74</v>
      </c>
      <c r="BK29" s="1">
        <v>923</v>
      </c>
      <c r="BL29" s="1">
        <v>0</v>
      </c>
      <c r="BM29" s="1">
        <v>0.83734934158607299</v>
      </c>
      <c r="BN29" s="1">
        <v>0.83219201491873895</v>
      </c>
      <c r="BO29" s="1">
        <v>30.101778952771099</v>
      </c>
      <c r="BP29" s="1">
        <v>41.7</v>
      </c>
      <c r="BQ29" s="1">
        <v>11.5982210472289</v>
      </c>
      <c r="BR29" s="1">
        <v>31.479299119049202</v>
      </c>
      <c r="BS29" s="1">
        <v>41.968039003250297</v>
      </c>
      <c r="BT29" s="1">
        <v>10.488739884201101</v>
      </c>
      <c r="BU29" s="1">
        <v>13.9330717057444</v>
      </c>
      <c r="BV29" s="1">
        <v>15.0899086803441</v>
      </c>
      <c r="BW29" s="1">
        <v>1.15683697459969</v>
      </c>
      <c r="BX29" s="1" t="s">
        <v>84</v>
      </c>
      <c r="BY29" s="1">
        <v>33</v>
      </c>
      <c r="BZ29" s="1" t="s">
        <v>89</v>
      </c>
      <c r="CA29">
        <f>BM29-previous!BD153</f>
        <v>0.83734934158607299</v>
      </c>
      <c r="CB29">
        <f>BN29-previous!BE153</f>
        <v>0.83219201491873895</v>
      </c>
    </row>
    <row r="30" spans="1:80">
      <c r="A30" t="s">
        <v>153</v>
      </c>
      <c r="B30" t="s">
        <v>154</v>
      </c>
      <c r="C30">
        <v>708</v>
      </c>
      <c r="D30">
        <v>0.37923390326529299</v>
      </c>
      <c r="E30">
        <v>8.7212710750391997E-2</v>
      </c>
      <c r="F30">
        <v>4.8353845668445104E-3</v>
      </c>
      <c r="G30">
        <v>2.4774871619761999E-2</v>
      </c>
      <c r="H30">
        <v>1.9939487052917499E-2</v>
      </c>
      <c r="I30">
        <v>7.8347992104063399E-3</v>
      </c>
      <c r="J30">
        <v>3.1838660019885098E-2</v>
      </c>
      <c r="K30">
        <v>2.4003860809478701E-2</v>
      </c>
      <c r="L30">
        <v>1.22645048326625E-2</v>
      </c>
      <c r="M30">
        <v>2.7535967424062599E-2</v>
      </c>
      <c r="N30">
        <v>1.52714625914001E-2</v>
      </c>
      <c r="O30">
        <v>157</v>
      </c>
      <c r="P30" t="s">
        <v>89</v>
      </c>
      <c r="Q30" t="s">
        <v>129</v>
      </c>
      <c r="R30">
        <v>1</v>
      </c>
      <c r="S30" t="s">
        <v>70</v>
      </c>
      <c r="T30" t="s">
        <v>204</v>
      </c>
      <c r="U30" t="s">
        <v>205</v>
      </c>
      <c r="V30" t="s">
        <v>206</v>
      </c>
      <c r="X30" t="s">
        <v>107</v>
      </c>
      <c r="Y30" s="7" t="s">
        <v>107</v>
      </c>
      <c r="Z30" s="7" t="s">
        <v>107</v>
      </c>
      <c r="AA30" s="7" t="s">
        <v>107</v>
      </c>
      <c r="AB30">
        <f t="shared" si="4"/>
        <v>0.282197860868521</v>
      </c>
      <c r="AC30">
        <f t="shared" si="5"/>
        <v>5.5931520630994498E-2</v>
      </c>
      <c r="AD30">
        <f t="shared" si="6"/>
        <v>-9.7036042396771993E-2</v>
      </c>
      <c r="AE30">
        <f t="shared" si="7"/>
        <v>-3.1281190119397499E-2</v>
      </c>
      <c r="AF30" s="7"/>
      <c r="AI30" s="1" t="s">
        <v>73</v>
      </c>
      <c r="AJ30" s="1" t="s">
        <v>74</v>
      </c>
      <c r="AK30" s="1">
        <v>714</v>
      </c>
      <c r="AL30" s="1">
        <v>0</v>
      </c>
      <c r="AM30" s="1">
        <v>0.91158087102619501</v>
      </c>
      <c r="AN30" s="1">
        <v>0.92448728706620598</v>
      </c>
      <c r="AO30" s="1">
        <v>20686.5</v>
      </c>
      <c r="AP30" s="1">
        <v>30491</v>
      </c>
      <c r="AQ30" s="1">
        <v>9804.5</v>
      </c>
      <c r="AR30" s="1">
        <v>25643.879551820701</v>
      </c>
      <c r="AS30" s="1">
        <v>34829.074229691898</v>
      </c>
      <c r="AT30" s="1">
        <v>9185.1946778711499</v>
      </c>
      <c r="AU30" s="1">
        <v>18625.3888896264</v>
      </c>
      <c r="AV30" s="1">
        <v>20865.236380949798</v>
      </c>
      <c r="AW30" s="1">
        <v>2239.8474913233699</v>
      </c>
      <c r="AX30" s="1" t="s">
        <v>79</v>
      </c>
      <c r="AY30" s="1">
        <v>33</v>
      </c>
      <c r="AZ30" s="1" t="s">
        <v>90</v>
      </c>
      <c r="BA30">
        <f>AM30-previous!AC131</f>
        <v>0.91158087102619501</v>
      </c>
      <c r="BB30">
        <f>AN30-previous!AD131</f>
        <v>0.92448728706620598</v>
      </c>
      <c r="BI30" s="1" t="s">
        <v>75</v>
      </c>
      <c r="BJ30" s="1" t="s">
        <v>76</v>
      </c>
      <c r="BK30" s="1">
        <v>923</v>
      </c>
      <c r="BL30" s="1">
        <v>0</v>
      </c>
      <c r="BM30" s="1">
        <v>9.1642027042528398E-2</v>
      </c>
      <c r="BN30" s="1">
        <v>0.48239589327329002</v>
      </c>
      <c r="BO30" s="1">
        <v>96.699946650407696</v>
      </c>
      <c r="BP30" s="1">
        <v>95.7</v>
      </c>
      <c r="BQ30" s="1">
        <v>0.99994665040769304</v>
      </c>
      <c r="BR30" s="1">
        <v>94.792834765679601</v>
      </c>
      <c r="BS30" s="1">
        <v>94.150812567713999</v>
      </c>
      <c r="BT30" s="1">
        <v>0.64202219796567295</v>
      </c>
      <c r="BU30" s="1">
        <v>7.1011304564648201</v>
      </c>
      <c r="BV30" s="1">
        <v>6.7950127566384104</v>
      </c>
      <c r="BW30" s="1">
        <v>0.30611769982641102</v>
      </c>
      <c r="BX30" s="1" t="s">
        <v>84</v>
      </c>
      <c r="BY30" s="1">
        <v>34</v>
      </c>
      <c r="BZ30" s="1" t="s">
        <v>89</v>
      </c>
      <c r="CA30">
        <f>BM30-previous!BD156</f>
        <v>9.1642027042528398E-2</v>
      </c>
      <c r="CB30">
        <f>BN30-previous!BE156</f>
        <v>0.48239589327329002</v>
      </c>
    </row>
    <row r="31" spans="1:80">
      <c r="A31" t="s">
        <v>134</v>
      </c>
      <c r="B31" t="s">
        <v>135</v>
      </c>
      <c r="C31">
        <v>708</v>
      </c>
      <c r="D31">
        <v>0.51536277317128298</v>
      </c>
      <c r="E31">
        <v>0.60211966100849301</v>
      </c>
      <c r="F31">
        <v>0.700909369980522</v>
      </c>
      <c r="G31">
        <v>0.71083226652815801</v>
      </c>
      <c r="H31">
        <v>9.9228965476361192E-3</v>
      </c>
      <c r="I31">
        <v>0.67570977492797002</v>
      </c>
      <c r="J31">
        <v>0.701118845062359</v>
      </c>
      <c r="K31">
        <v>2.54090701343886E-2</v>
      </c>
      <c r="L31">
        <v>0.123791833423915</v>
      </c>
      <c r="M31">
        <v>0.119597171583051</v>
      </c>
      <c r="N31">
        <v>4.1946618408639199E-3</v>
      </c>
      <c r="O31">
        <v>157</v>
      </c>
      <c r="P31" t="s">
        <v>89</v>
      </c>
      <c r="Q31" t="s">
        <v>129</v>
      </c>
      <c r="R31">
        <v>0</v>
      </c>
      <c r="S31" t="s">
        <v>64</v>
      </c>
      <c r="T31" t="s">
        <v>189</v>
      </c>
      <c r="U31" t="s">
        <v>190</v>
      </c>
      <c r="V31" t="s">
        <v>191</v>
      </c>
      <c r="X31" t="s">
        <v>107</v>
      </c>
      <c r="Y31" s="7" t="s">
        <v>107</v>
      </c>
      <c r="Z31" s="7" t="s">
        <v>107</v>
      </c>
      <c r="AA31" s="7" t="s">
        <v>107</v>
      </c>
      <c r="AB31">
        <f t="shared" si="4"/>
        <v>0.52917425205794699</v>
      </c>
      <c r="AC31">
        <f t="shared" si="5"/>
        <v>0.58610748091137999</v>
      </c>
      <c r="AD31">
        <f t="shared" si="6"/>
        <v>1.3811478886664008E-2</v>
      </c>
      <c r="AE31">
        <f t="shared" si="7"/>
        <v>-1.6012180097113027E-2</v>
      </c>
      <c r="AF31" s="7"/>
      <c r="AI31" s="1" t="s">
        <v>75</v>
      </c>
      <c r="AJ31" s="1" t="s">
        <v>76</v>
      </c>
      <c r="AK31" s="1">
        <v>714</v>
      </c>
      <c r="AL31" s="1">
        <v>0</v>
      </c>
      <c r="AM31" s="1">
        <v>0.90266556303537204</v>
      </c>
      <c r="AN31" s="1">
        <v>0.91943234224039905</v>
      </c>
      <c r="AO31" s="1">
        <v>19654.5</v>
      </c>
      <c r="AP31" s="1">
        <v>28551</v>
      </c>
      <c r="AQ31" s="1">
        <v>8896.5</v>
      </c>
      <c r="AR31" s="1">
        <v>24237.565826330501</v>
      </c>
      <c r="AS31" s="1">
        <v>32710.0756302521</v>
      </c>
      <c r="AT31" s="1">
        <v>8472.50980392157</v>
      </c>
      <c r="AU31" s="1">
        <v>17584.0505339382</v>
      </c>
      <c r="AV31" s="1">
        <v>20025.040601483099</v>
      </c>
      <c r="AW31" s="1">
        <v>2440.9900675448698</v>
      </c>
      <c r="AX31" s="1" t="s">
        <v>79</v>
      </c>
      <c r="AY31" s="1">
        <v>34</v>
      </c>
      <c r="AZ31" s="1" t="s">
        <v>90</v>
      </c>
      <c r="BA31">
        <f>AM31-previous!AC134</f>
        <v>0.90266556303537204</v>
      </c>
      <c r="BB31">
        <f>AN31-previous!AD134</f>
        <v>0.91943234224039905</v>
      </c>
      <c r="BI31" s="1" t="s">
        <v>77</v>
      </c>
      <c r="BJ31" s="1" t="s">
        <v>78</v>
      </c>
      <c r="BK31" s="1">
        <v>923</v>
      </c>
      <c r="BL31" s="1">
        <v>0</v>
      </c>
      <c r="BM31" s="1">
        <v>0.112652893784146</v>
      </c>
      <c r="BN31" s="1">
        <v>0.415921383289591</v>
      </c>
      <c r="BO31" s="1">
        <v>3.3000533495922602</v>
      </c>
      <c r="BP31" s="1">
        <v>2.2999999999999998</v>
      </c>
      <c r="BQ31" s="1">
        <v>1.0000533495922601</v>
      </c>
      <c r="BR31" s="1">
        <v>5.2071652343203496</v>
      </c>
      <c r="BS31" s="1">
        <v>2.802383531961</v>
      </c>
      <c r="BT31" s="1">
        <v>2.4047817023593598</v>
      </c>
      <c r="BU31" s="1">
        <v>7.1011304564648201</v>
      </c>
      <c r="BV31" s="1">
        <v>2.4602247477333701</v>
      </c>
      <c r="BW31" s="1">
        <v>4.6409057087314496</v>
      </c>
      <c r="BX31" s="1" t="s">
        <v>84</v>
      </c>
      <c r="BY31" s="1">
        <v>35</v>
      </c>
      <c r="BZ31" s="1" t="s">
        <v>89</v>
      </c>
      <c r="CA31">
        <f>BM31-previous!BD159</f>
        <v>0.112652893784146</v>
      </c>
      <c r="CB31">
        <f>BN31-previous!BE159</f>
        <v>0.415921383289591</v>
      </c>
    </row>
    <row r="32" spans="1:80">
      <c r="A32" t="s">
        <v>157</v>
      </c>
      <c r="B32" t="s">
        <v>158</v>
      </c>
      <c r="C32">
        <v>708</v>
      </c>
      <c r="D32">
        <v>0.64885332719261501</v>
      </c>
      <c r="E32">
        <v>0.64913820908723596</v>
      </c>
      <c r="F32">
        <v>0.96305447977716796</v>
      </c>
      <c r="G32">
        <v>0.87549423073435995</v>
      </c>
      <c r="H32">
        <v>8.75602490428085E-2</v>
      </c>
      <c r="I32">
        <v>0.947633984237783</v>
      </c>
      <c r="J32">
        <v>0.85585589054617195</v>
      </c>
      <c r="K32">
        <v>9.1778093691610496E-2</v>
      </c>
      <c r="L32">
        <v>4.82667426679299E-2</v>
      </c>
      <c r="M32">
        <v>8.2472787280068294E-2</v>
      </c>
      <c r="N32">
        <v>3.4206044612138303E-2</v>
      </c>
      <c r="O32">
        <v>157</v>
      </c>
      <c r="P32" t="s">
        <v>89</v>
      </c>
      <c r="Q32" t="s">
        <v>129</v>
      </c>
      <c r="R32">
        <v>1</v>
      </c>
      <c r="S32" t="s">
        <v>72</v>
      </c>
      <c r="T32" t="s">
        <v>207</v>
      </c>
      <c r="U32" t="s">
        <v>208</v>
      </c>
      <c r="V32" t="s">
        <v>181</v>
      </c>
      <c r="X32" t="s">
        <v>107</v>
      </c>
      <c r="Y32" s="7" t="s">
        <v>107</v>
      </c>
      <c r="Z32" s="7" t="s">
        <v>107</v>
      </c>
      <c r="AA32" s="7" t="s">
        <v>107</v>
      </c>
      <c r="AB32">
        <f t="shared" si="4"/>
        <v>0.73783201065381399</v>
      </c>
      <c r="AC32">
        <f t="shared" si="5"/>
        <v>0.70103492658781497</v>
      </c>
      <c r="AD32">
        <f t="shared" si="6"/>
        <v>8.8978683461198971E-2</v>
      </c>
      <c r="AE32">
        <f t="shared" si="7"/>
        <v>5.1896717500579004E-2</v>
      </c>
      <c r="AF32" s="7"/>
      <c r="AI32" s="1" t="s">
        <v>77</v>
      </c>
      <c r="AJ32" s="1" t="s">
        <v>78</v>
      </c>
      <c r="AK32" s="1">
        <v>714</v>
      </c>
      <c r="AL32" s="1">
        <v>0</v>
      </c>
      <c r="AM32" s="1">
        <v>0.118438665997266</v>
      </c>
      <c r="AN32" s="1">
        <v>0.61061280072658597</v>
      </c>
      <c r="AO32" s="1">
        <v>591.5</v>
      </c>
      <c r="AP32" s="1">
        <v>649.5</v>
      </c>
      <c r="AQ32" s="1">
        <v>58</v>
      </c>
      <c r="AR32" s="1">
        <v>1406.3137254902001</v>
      </c>
      <c r="AS32" s="1">
        <v>886.85154061624701</v>
      </c>
      <c r="AT32" s="1">
        <v>519.46218487394901</v>
      </c>
      <c r="AU32" s="1">
        <v>3457.20266934847</v>
      </c>
      <c r="AV32" s="1">
        <v>1051.15021503249</v>
      </c>
      <c r="AW32" s="1">
        <v>2406.05245431599</v>
      </c>
      <c r="AX32" s="1" t="s">
        <v>79</v>
      </c>
      <c r="AY32" s="1">
        <v>35</v>
      </c>
      <c r="AZ32" s="1" t="s">
        <v>90</v>
      </c>
      <c r="BA32">
        <f>AM32-previous!AC137</f>
        <v>0.118438665997266</v>
      </c>
      <c r="BB32">
        <f>AN32-previous!AD137</f>
        <v>0.61061280072658597</v>
      </c>
      <c r="BI32" s="1" t="s">
        <v>8</v>
      </c>
      <c r="BJ32" s="1" t="s">
        <v>9</v>
      </c>
      <c r="BK32" s="1">
        <v>770</v>
      </c>
      <c r="BL32" s="1">
        <v>0</v>
      </c>
      <c r="BM32" s="1">
        <v>0.83012607435816599</v>
      </c>
      <c r="BN32" s="1">
        <v>0.91283425990837397</v>
      </c>
      <c r="BO32" s="1">
        <v>4.9017069623520398E-2</v>
      </c>
      <c r="BP32" s="1">
        <v>4.9799999999999997E-2</v>
      </c>
      <c r="BQ32" s="1">
        <v>7.8293037647959895E-4</v>
      </c>
      <c r="BR32" s="1">
        <v>6.2145757198355703E-2</v>
      </c>
      <c r="BS32" s="1">
        <v>5.9765428571428601E-2</v>
      </c>
      <c r="BT32" s="1">
        <v>2.3803286269271601E-3</v>
      </c>
      <c r="BU32" s="1">
        <v>5.74249116523241E-2</v>
      </c>
      <c r="BV32" s="1">
        <v>5.3635664940291497E-2</v>
      </c>
      <c r="BW32" s="1">
        <v>3.78924671203261E-3</v>
      </c>
      <c r="BX32" s="1" t="s">
        <v>79</v>
      </c>
      <c r="BY32" s="1">
        <v>1</v>
      </c>
      <c r="BZ32" s="1" t="s">
        <v>97</v>
      </c>
    </row>
    <row r="33" spans="1:78">
      <c r="A33" t="s">
        <v>169</v>
      </c>
      <c r="B33" t="s">
        <v>170</v>
      </c>
      <c r="C33">
        <v>708</v>
      </c>
      <c r="D33">
        <v>0.70813885131524801</v>
      </c>
      <c r="E33">
        <v>0.90381310369329104</v>
      </c>
      <c r="F33">
        <v>1.53876599593937E-2</v>
      </c>
      <c r="G33">
        <v>1.6200537567507198E-2</v>
      </c>
      <c r="H33">
        <v>8.1287760811349396E-4</v>
      </c>
      <c r="I33">
        <v>1.8883954209731098E-2</v>
      </c>
      <c r="J33">
        <v>1.9628432481448899E-2</v>
      </c>
      <c r="K33">
        <v>7.4447827171779E-4</v>
      </c>
      <c r="L33">
        <v>1.40091643194172E-2</v>
      </c>
      <c r="M33">
        <v>1.2907767944653099E-2</v>
      </c>
      <c r="N33">
        <v>1.1013963747641001E-3</v>
      </c>
      <c r="O33">
        <v>157</v>
      </c>
      <c r="P33" t="s">
        <v>89</v>
      </c>
      <c r="Q33" t="s">
        <v>129</v>
      </c>
      <c r="R33">
        <v>0</v>
      </c>
      <c r="S33" t="s">
        <v>62</v>
      </c>
      <c r="T33" t="s">
        <v>214</v>
      </c>
      <c r="U33" t="s">
        <v>215</v>
      </c>
      <c r="V33" t="s">
        <v>216</v>
      </c>
      <c r="X33" t="s">
        <v>107</v>
      </c>
      <c r="Y33" s="7" t="s">
        <v>107</v>
      </c>
      <c r="Z33" s="7" t="s">
        <v>107</v>
      </c>
      <c r="AA33" s="7" t="s">
        <v>107</v>
      </c>
      <c r="AB33">
        <f t="shared" si="4"/>
        <v>0.56882728575303299</v>
      </c>
      <c r="AC33">
        <f t="shared" si="5"/>
        <v>0.67837386685871004</v>
      </c>
      <c r="AD33">
        <f t="shared" si="6"/>
        <v>-0.13931156556221502</v>
      </c>
      <c r="AE33">
        <f t="shared" si="7"/>
        <v>-0.225439236834581</v>
      </c>
      <c r="AF33" s="7"/>
      <c r="BI33" s="1" t="s">
        <v>11</v>
      </c>
      <c r="BJ33" s="1" t="s">
        <v>12</v>
      </c>
      <c r="BK33" s="1">
        <v>685</v>
      </c>
      <c r="BL33" s="1">
        <v>85</v>
      </c>
      <c r="BM33" s="1">
        <v>0.43641153417671902</v>
      </c>
      <c r="BN33" s="1">
        <v>0.585541076600685</v>
      </c>
      <c r="BO33" s="1">
        <v>4.7031399972576396E-3</v>
      </c>
      <c r="BP33" s="1">
        <v>5.2639999999999996E-3</v>
      </c>
      <c r="BQ33" s="1">
        <v>5.6086000274235999E-4</v>
      </c>
      <c r="BR33" s="1">
        <v>6.7155686197638304E-3</v>
      </c>
      <c r="BS33" s="1">
        <v>6.0347114890510903E-3</v>
      </c>
      <c r="BT33" s="1">
        <v>6.8085713071273696E-4</v>
      </c>
      <c r="BU33" s="1">
        <v>9.4746842909891205E-3</v>
      </c>
      <c r="BV33" s="1">
        <v>4.2654808889154303E-3</v>
      </c>
      <c r="BW33" s="1">
        <v>5.2092034020736902E-3</v>
      </c>
      <c r="BX33" s="1" t="s">
        <v>79</v>
      </c>
      <c r="BY33" s="1">
        <v>2</v>
      </c>
      <c r="BZ33" s="1" t="s">
        <v>97</v>
      </c>
    </row>
    <row r="34" spans="1:78">
      <c r="A34" t="s">
        <v>141</v>
      </c>
      <c r="B34" t="s">
        <v>142</v>
      </c>
      <c r="C34">
        <v>708</v>
      </c>
      <c r="D34">
        <v>0.91940755485810099</v>
      </c>
      <c r="E34">
        <v>0.91612877397118597</v>
      </c>
      <c r="F34">
        <v>8.0227919506095105E-2</v>
      </c>
      <c r="G34">
        <v>0.10685766251256899</v>
      </c>
      <c r="H34">
        <v>2.6629743006473701E-2</v>
      </c>
      <c r="I34">
        <v>9.49236853948109E-2</v>
      </c>
      <c r="J34">
        <v>0.12096447891871601</v>
      </c>
      <c r="K34">
        <v>2.6040793523904999E-2</v>
      </c>
      <c r="L34">
        <v>6.4274166576168107E-2</v>
      </c>
      <c r="M34">
        <v>6.6548144475125401E-2</v>
      </c>
      <c r="N34">
        <v>2.2739778989573599E-3</v>
      </c>
      <c r="O34">
        <v>157</v>
      </c>
      <c r="P34" t="s">
        <v>89</v>
      </c>
      <c r="Q34" t="s">
        <v>129</v>
      </c>
      <c r="R34">
        <v>0</v>
      </c>
      <c r="S34" t="s">
        <v>74</v>
      </c>
      <c r="T34" t="s">
        <v>195</v>
      </c>
      <c r="U34" t="s">
        <v>196</v>
      </c>
      <c r="V34" t="s">
        <v>197</v>
      </c>
      <c r="X34" t="s">
        <v>107</v>
      </c>
      <c r="Y34" s="7" t="s">
        <v>107</v>
      </c>
      <c r="Z34" s="7" t="s">
        <v>107</v>
      </c>
      <c r="AA34" s="7" t="s">
        <v>107</v>
      </c>
      <c r="AB34">
        <f t="shared" si="4"/>
        <v>0.83734934158607299</v>
      </c>
      <c r="AC34">
        <f t="shared" si="5"/>
        <v>0.83219201491873895</v>
      </c>
      <c r="AD34">
        <f t="shared" si="6"/>
        <v>-8.2058213272028002E-2</v>
      </c>
      <c r="AE34">
        <f t="shared" si="7"/>
        <v>-8.3936759052447019E-2</v>
      </c>
      <c r="AF34" s="7"/>
      <c r="BI34" s="1" t="s">
        <v>13</v>
      </c>
      <c r="BJ34" s="1" t="s">
        <v>14</v>
      </c>
      <c r="BK34" s="1">
        <v>685</v>
      </c>
      <c r="BL34" s="1">
        <v>85</v>
      </c>
      <c r="BM34" s="1">
        <v>0.33471288765143897</v>
      </c>
      <c r="BN34" s="1">
        <v>0.63115570212819305</v>
      </c>
      <c r="BO34" s="1">
        <v>3.9118863629076196E-3</v>
      </c>
      <c r="BP34" s="1">
        <v>2.9516E-3</v>
      </c>
      <c r="BQ34" s="1">
        <v>9.6028636290762005E-4</v>
      </c>
      <c r="BR34" s="1">
        <v>6.2202460175426197E-3</v>
      </c>
      <c r="BS34" s="1">
        <v>3.6932339270073001E-3</v>
      </c>
      <c r="BT34" s="1">
        <v>2.52701209053532E-3</v>
      </c>
      <c r="BU34" s="1">
        <v>1.76323644678908E-2</v>
      </c>
      <c r="BV34" s="1">
        <v>3.0809022865553402E-3</v>
      </c>
      <c r="BW34" s="1">
        <v>1.45514621813355E-2</v>
      </c>
      <c r="BX34" s="1" t="s">
        <v>79</v>
      </c>
      <c r="BY34" s="1">
        <v>3</v>
      </c>
      <c r="BZ34" s="1" t="s">
        <v>97</v>
      </c>
    </row>
    <row r="35" spans="1:78">
      <c r="A35" t="s">
        <v>138</v>
      </c>
      <c r="B35" t="s">
        <v>139</v>
      </c>
      <c r="C35">
        <v>708</v>
      </c>
      <c r="D35">
        <v>0.97515768492238697</v>
      </c>
      <c r="E35">
        <v>0.96989472389354703</v>
      </c>
      <c r="F35">
        <v>0.13761638794370501</v>
      </c>
      <c r="G35">
        <v>0.14251856735354701</v>
      </c>
      <c r="H35">
        <v>4.90217940984225E-3</v>
      </c>
      <c r="I35">
        <v>0.14730987060547401</v>
      </c>
      <c r="J35">
        <v>0.15250615238628601</v>
      </c>
      <c r="K35">
        <v>5.1962817808124404E-3</v>
      </c>
      <c r="L35">
        <v>6.6272424641364597E-2</v>
      </c>
      <c r="M35">
        <v>6.9012567268216599E-2</v>
      </c>
      <c r="N35">
        <v>2.7401426268519702E-3</v>
      </c>
      <c r="O35">
        <v>157</v>
      </c>
      <c r="P35" t="s">
        <v>89</v>
      </c>
      <c r="Q35" t="s">
        <v>129</v>
      </c>
      <c r="R35">
        <v>0</v>
      </c>
      <c r="S35" t="s">
        <v>60</v>
      </c>
      <c r="T35" t="s">
        <v>192</v>
      </c>
      <c r="U35" t="s">
        <v>193</v>
      </c>
      <c r="V35" t="s">
        <v>194</v>
      </c>
      <c r="X35" t="s">
        <v>107</v>
      </c>
      <c r="Y35" s="7" t="s">
        <v>107</v>
      </c>
      <c r="Z35" s="7" t="s">
        <v>107</v>
      </c>
      <c r="AA35" s="7" t="s">
        <v>107</v>
      </c>
      <c r="AB35">
        <f t="shared" si="4"/>
        <v>0.50676640819728502</v>
      </c>
      <c r="AC35">
        <f t="shared" si="5"/>
        <v>0.50611503487979104</v>
      </c>
      <c r="AD35">
        <f t="shared" si="6"/>
        <v>-0.46839127672510195</v>
      </c>
      <c r="AE35">
        <f t="shared" si="7"/>
        <v>-0.46377968901375599</v>
      </c>
      <c r="AF35" s="7"/>
      <c r="BI35" s="1" t="s">
        <v>15</v>
      </c>
      <c r="BJ35" s="1" t="s">
        <v>16</v>
      </c>
      <c r="BK35" s="1">
        <v>770</v>
      </c>
      <c r="BL35" s="1">
        <v>0</v>
      </c>
      <c r="BM35" s="1">
        <v>0.42101302224910703</v>
      </c>
      <c r="BN35" s="1">
        <v>0.60477902104745795</v>
      </c>
      <c r="BO35" s="1">
        <v>3.18724953612236E-2</v>
      </c>
      <c r="BP35" s="1">
        <v>3.2899999999999999E-2</v>
      </c>
      <c r="BQ35" s="1">
        <v>1.02750463877645E-3</v>
      </c>
      <c r="BR35" s="1">
        <v>4.1823552509307603E-2</v>
      </c>
      <c r="BS35" s="1">
        <v>3.1603703376623403E-2</v>
      </c>
      <c r="BT35" s="1">
        <v>1.02198491326842E-2</v>
      </c>
      <c r="BU35" s="1">
        <v>3.8948979804044E-2</v>
      </c>
      <c r="BV35" s="1">
        <v>7.62610013749929E-3</v>
      </c>
      <c r="BW35" s="1">
        <v>3.1322879666544699E-2</v>
      </c>
      <c r="BX35" s="1" t="s">
        <v>79</v>
      </c>
      <c r="BY35" s="1">
        <v>4</v>
      </c>
      <c r="BZ35" s="1" t="s">
        <v>97</v>
      </c>
    </row>
    <row r="36" spans="1:78">
      <c r="A36" t="s">
        <v>145</v>
      </c>
      <c r="B36" t="s">
        <v>146</v>
      </c>
      <c r="C36">
        <v>708</v>
      </c>
      <c r="D36">
        <v>0.98225381265430001</v>
      </c>
      <c r="E36">
        <v>0.979058423845096</v>
      </c>
      <c r="F36">
        <v>8.4665277674437003E-2</v>
      </c>
      <c r="G36">
        <v>9.3723743123765094E-2</v>
      </c>
      <c r="H36">
        <v>9.0584654493280296E-3</v>
      </c>
      <c r="I36">
        <v>9.3196130025014895E-2</v>
      </c>
      <c r="J36">
        <v>0.102441161774661</v>
      </c>
      <c r="K36">
        <v>9.2450317496461706E-3</v>
      </c>
      <c r="L36">
        <v>5.4761098199744902E-2</v>
      </c>
      <c r="M36">
        <v>5.6820724584334001E-2</v>
      </c>
      <c r="N36">
        <v>2.0596263845890899E-3</v>
      </c>
      <c r="O36">
        <v>157</v>
      </c>
      <c r="P36" t="s">
        <v>89</v>
      </c>
      <c r="Q36" t="s">
        <v>129</v>
      </c>
      <c r="R36">
        <v>0</v>
      </c>
      <c r="S36" t="s">
        <v>68</v>
      </c>
      <c r="T36" t="s">
        <v>198</v>
      </c>
      <c r="U36" t="s">
        <v>199</v>
      </c>
      <c r="V36" t="s">
        <v>200</v>
      </c>
      <c r="X36" t="s">
        <v>107</v>
      </c>
      <c r="Y36" s="7" t="s">
        <v>107</v>
      </c>
      <c r="Z36" s="7" t="s">
        <v>107</v>
      </c>
      <c r="AA36" s="7" t="s">
        <v>107</v>
      </c>
      <c r="AB36">
        <f t="shared" si="4"/>
        <v>0.71929157903224195</v>
      </c>
      <c r="AC36">
        <f t="shared" si="5"/>
        <v>0.72431809915748102</v>
      </c>
      <c r="AD36">
        <f t="shared" si="6"/>
        <v>-0.26296223362205806</v>
      </c>
      <c r="AE36">
        <f t="shared" si="7"/>
        <v>-0.25474032468761498</v>
      </c>
      <c r="AF36" s="7"/>
      <c r="BI36" s="1" t="s">
        <v>17</v>
      </c>
      <c r="BJ36" s="1" t="s">
        <v>18</v>
      </c>
      <c r="BK36" s="1">
        <v>770</v>
      </c>
      <c r="BL36" s="1">
        <v>0</v>
      </c>
      <c r="BM36" s="1">
        <v>0.98700402103554297</v>
      </c>
      <c r="BN36" s="1">
        <v>0.98447814612317897</v>
      </c>
      <c r="BO36" s="1">
        <v>0.71212471271489397</v>
      </c>
      <c r="BP36" s="1">
        <v>0.69599999999999995</v>
      </c>
      <c r="BQ36" s="1">
        <v>1.6124712714894001E-2</v>
      </c>
      <c r="BR36" s="1">
        <v>0.688509064348236</v>
      </c>
      <c r="BS36" s="1">
        <v>0.674256233766234</v>
      </c>
      <c r="BT36" s="1">
        <v>1.42528305820023E-2</v>
      </c>
      <c r="BU36" s="1">
        <v>0.132842597036881</v>
      </c>
      <c r="BV36" s="1">
        <v>0.12968431980174799</v>
      </c>
      <c r="BW36" s="1">
        <v>3.15827723513265E-3</v>
      </c>
      <c r="BX36" s="1" t="s">
        <v>79</v>
      </c>
      <c r="BY36" s="1">
        <v>5</v>
      </c>
      <c r="BZ36" s="1" t="s">
        <v>97</v>
      </c>
    </row>
    <row r="37" spans="1:78">
      <c r="A37" t="s">
        <v>149</v>
      </c>
      <c r="B37" t="s">
        <v>150</v>
      </c>
      <c r="C37">
        <v>708</v>
      </c>
      <c r="D37">
        <v>0.98531113613550703</v>
      </c>
      <c r="E37">
        <v>0.98190279827731397</v>
      </c>
      <c r="F37">
        <v>0.26711996305998298</v>
      </c>
      <c r="G37">
        <v>0.26504863113091198</v>
      </c>
      <c r="H37">
        <v>2.0713319290711599E-3</v>
      </c>
      <c r="I37">
        <v>0.28507809682274399</v>
      </c>
      <c r="J37">
        <v>0.28134476710649198</v>
      </c>
      <c r="K37">
        <v>3.73332971625184E-3</v>
      </c>
      <c r="L37">
        <v>0.11349477006240399</v>
      </c>
      <c r="M37">
        <v>0.10668128242240101</v>
      </c>
      <c r="N37">
        <v>6.8134876400032397E-3</v>
      </c>
      <c r="O37">
        <v>157</v>
      </c>
      <c r="P37" t="s">
        <v>89</v>
      </c>
      <c r="Q37" t="s">
        <v>129</v>
      </c>
      <c r="R37">
        <v>0</v>
      </c>
      <c r="S37" t="s">
        <v>58</v>
      </c>
      <c r="T37" t="s">
        <v>201</v>
      </c>
      <c r="U37" t="s">
        <v>202</v>
      </c>
      <c r="V37" t="s">
        <v>203</v>
      </c>
      <c r="X37" t="s">
        <v>107</v>
      </c>
      <c r="Y37" s="7" t="s">
        <v>107</v>
      </c>
      <c r="Z37" s="7" t="s">
        <v>107</v>
      </c>
      <c r="AA37" s="7" t="s">
        <v>107</v>
      </c>
      <c r="AB37">
        <f t="shared" si="4"/>
        <v>0.985584045881441</v>
      </c>
      <c r="AC37">
        <f t="shared" si="5"/>
        <v>0.98181131827508705</v>
      </c>
      <c r="AD37">
        <f t="shared" si="6"/>
        <v>2.7290974593396911E-4</v>
      </c>
      <c r="AE37">
        <f t="shared" si="7"/>
        <v>-9.1480002226917989E-5</v>
      </c>
      <c r="AF37" s="7"/>
      <c r="BI37" s="1" t="s">
        <v>19</v>
      </c>
      <c r="BJ37" s="1" t="s">
        <v>20</v>
      </c>
      <c r="BK37" s="1">
        <v>770</v>
      </c>
      <c r="BL37" s="1">
        <v>0</v>
      </c>
      <c r="BM37" s="1">
        <v>0.92853532582906695</v>
      </c>
      <c r="BN37" s="1">
        <v>0.91951392755067096</v>
      </c>
      <c r="BO37" s="1">
        <v>0.165024599467327</v>
      </c>
      <c r="BP37" s="1">
        <v>0.143815</v>
      </c>
      <c r="BQ37" s="1">
        <v>2.1209599467326999E-2</v>
      </c>
      <c r="BR37" s="1">
        <v>0.18493448282133901</v>
      </c>
      <c r="BS37" s="1">
        <v>0.15812727974026</v>
      </c>
      <c r="BT37" s="1">
        <v>2.6807203081078802E-2</v>
      </c>
      <c r="BU37" s="1">
        <v>0.103912417346377</v>
      </c>
      <c r="BV37" s="1">
        <v>7.98058471311167E-2</v>
      </c>
      <c r="BW37" s="1">
        <v>2.4106570215260699E-2</v>
      </c>
      <c r="BX37" s="1" t="s">
        <v>79</v>
      </c>
      <c r="BY37" s="1">
        <v>6</v>
      </c>
      <c r="BZ37" s="1" t="s">
        <v>97</v>
      </c>
    </row>
    <row r="38" spans="1:78">
      <c r="BI38" s="1" t="s">
        <v>45</v>
      </c>
      <c r="BJ38" s="1" t="s">
        <v>46</v>
      </c>
      <c r="BK38" s="1">
        <v>770</v>
      </c>
      <c r="BL38" s="1">
        <v>0</v>
      </c>
      <c r="BM38" s="1">
        <v>0.75519204197575396</v>
      </c>
      <c r="BN38" s="1">
        <v>0.74353596005914402</v>
      </c>
      <c r="BO38" s="1">
        <v>0.46006886900015298</v>
      </c>
      <c r="BP38" s="1">
        <v>0.39211600000000002</v>
      </c>
      <c r="BQ38" s="1">
        <v>6.7952869000153002E-2</v>
      </c>
      <c r="BR38" s="1">
        <v>0.45217493517867302</v>
      </c>
      <c r="BS38" s="1">
        <v>0.378701754025974</v>
      </c>
      <c r="BT38" s="1">
        <v>7.3473181152699199E-2</v>
      </c>
      <c r="BU38" s="1">
        <v>0.137758128418001</v>
      </c>
      <c r="BV38" s="1">
        <v>8.9578454146315406E-2</v>
      </c>
      <c r="BW38" s="1">
        <v>4.8179674271686103E-2</v>
      </c>
      <c r="BX38" s="1" t="s">
        <v>79</v>
      </c>
      <c r="BY38" s="1">
        <v>19</v>
      </c>
      <c r="BZ38" s="1" t="s">
        <v>97</v>
      </c>
    </row>
    <row r="39" spans="1:78">
      <c r="BI39" s="1" t="s">
        <v>57</v>
      </c>
      <c r="BJ39" s="1" t="s">
        <v>58</v>
      </c>
      <c r="BK39" s="1">
        <v>770</v>
      </c>
      <c r="BL39" s="1">
        <v>0</v>
      </c>
      <c r="BM39" s="1">
        <v>0.985584045881441</v>
      </c>
      <c r="BN39" s="1">
        <v>0.98181131827508705</v>
      </c>
      <c r="BO39" s="1">
        <v>0.26458216556173803</v>
      </c>
      <c r="BP39" s="1">
        <v>0.26450000000000001</v>
      </c>
      <c r="BQ39" s="4">
        <v>8.2165561737956901E-5</v>
      </c>
      <c r="BR39" s="1">
        <v>0.28568819757016001</v>
      </c>
      <c r="BS39" s="1">
        <v>0.282923116883117</v>
      </c>
      <c r="BT39" s="1">
        <v>2.7650806870429001E-3</v>
      </c>
      <c r="BU39" s="1">
        <v>0.121931003587399</v>
      </c>
      <c r="BV39" s="1">
        <v>0.116332366368585</v>
      </c>
      <c r="BW39" s="1">
        <v>5.5986372188131196E-3</v>
      </c>
      <c r="BX39" s="1" t="s">
        <v>79</v>
      </c>
      <c r="BY39" s="1">
        <v>25</v>
      </c>
      <c r="BZ39" s="1" t="s">
        <v>97</v>
      </c>
    </row>
    <row r="40" spans="1:78">
      <c r="BI40" s="1" t="s">
        <v>59</v>
      </c>
      <c r="BJ40" s="1" t="s">
        <v>60</v>
      </c>
      <c r="BK40" s="1">
        <v>770</v>
      </c>
      <c r="BL40" s="1">
        <v>0</v>
      </c>
      <c r="BM40" s="1">
        <v>0.50676640819728502</v>
      </c>
      <c r="BN40" s="1">
        <v>0.50611503487979104</v>
      </c>
      <c r="BO40" s="1">
        <v>0.13712645030663001</v>
      </c>
      <c r="BP40" s="1">
        <v>0.16729250000000001</v>
      </c>
      <c r="BQ40" s="1">
        <v>3.01660496933705E-2</v>
      </c>
      <c r="BR40" s="1">
        <v>0.14831459658921101</v>
      </c>
      <c r="BS40" s="1">
        <v>0.16706592857142899</v>
      </c>
      <c r="BT40" s="1">
        <v>1.8751331982217598E-2</v>
      </c>
      <c r="BU40" s="1">
        <v>7.1832110243689504E-2</v>
      </c>
      <c r="BV40" s="1">
        <v>4.5278945268245503E-2</v>
      </c>
      <c r="BW40" s="1">
        <v>2.65531649754439E-2</v>
      </c>
      <c r="BX40" s="1" t="s">
        <v>79</v>
      </c>
      <c r="BY40" s="1">
        <v>26</v>
      </c>
      <c r="BZ40" s="1" t="s">
        <v>97</v>
      </c>
    </row>
    <row r="41" spans="1:78">
      <c r="BI41" s="1" t="s">
        <v>61</v>
      </c>
      <c r="BJ41" s="1" t="s">
        <v>62</v>
      </c>
      <c r="BK41" s="1">
        <v>770</v>
      </c>
      <c r="BL41" s="1">
        <v>0</v>
      </c>
      <c r="BM41" s="1">
        <v>0.56882728575303299</v>
      </c>
      <c r="BN41" s="1">
        <v>0.67837386685871004</v>
      </c>
      <c r="BO41" s="1">
        <v>1.4923437449608201E-2</v>
      </c>
      <c r="BP41" s="1">
        <v>1.9301619999999999E-2</v>
      </c>
      <c r="BQ41" s="1">
        <v>4.3781825503918003E-3</v>
      </c>
      <c r="BR41" s="1">
        <v>1.9757653561025799E-2</v>
      </c>
      <c r="BS41" s="1">
        <v>2.16563173337662E-2</v>
      </c>
      <c r="BT41" s="1">
        <v>1.8986637727404E-3</v>
      </c>
      <c r="BU41" s="1">
        <v>2.1493653473164599E-2</v>
      </c>
      <c r="BV41" s="1">
        <v>1.14507719684063E-2</v>
      </c>
      <c r="BW41" s="1">
        <v>1.0042881504758299E-2</v>
      </c>
      <c r="BX41" s="1" t="s">
        <v>79</v>
      </c>
      <c r="BY41" s="1">
        <v>27</v>
      </c>
      <c r="BZ41" s="1" t="s">
        <v>97</v>
      </c>
    </row>
    <row r="42" spans="1:78">
      <c r="BI42" s="1" t="s">
        <v>63</v>
      </c>
      <c r="BJ42" s="1" t="s">
        <v>64</v>
      </c>
      <c r="BK42" s="1">
        <v>770</v>
      </c>
      <c r="BL42" s="1">
        <v>0</v>
      </c>
      <c r="BM42" s="1">
        <v>0.55581617973889597</v>
      </c>
      <c r="BN42" s="1">
        <v>0.68264764132863098</v>
      </c>
      <c r="BO42" s="1">
        <v>9.7771470822300699E-3</v>
      </c>
      <c r="BP42" s="1">
        <v>1.36648165E-2</v>
      </c>
      <c r="BQ42" s="1">
        <v>3.88766941776993E-3</v>
      </c>
      <c r="BR42" s="1">
        <v>1.33085394942062E-2</v>
      </c>
      <c r="BS42" s="1">
        <v>1.5767604014285699E-2</v>
      </c>
      <c r="BT42" s="1">
        <v>2.4590645200794998E-3</v>
      </c>
      <c r="BU42" s="1">
        <v>1.6336478653114501E-2</v>
      </c>
      <c r="BV42" s="1">
        <v>1.03616147387878E-2</v>
      </c>
      <c r="BW42" s="1">
        <v>5.9748639143266703E-3</v>
      </c>
      <c r="BX42" s="1" t="s">
        <v>79</v>
      </c>
      <c r="BY42" s="1">
        <v>28</v>
      </c>
      <c r="BZ42" s="1" t="s">
        <v>97</v>
      </c>
    </row>
    <row r="43" spans="1:78">
      <c r="BI43" s="1" t="s">
        <v>65</v>
      </c>
      <c r="BJ43" s="1" t="s">
        <v>66</v>
      </c>
      <c r="BK43" s="1">
        <v>770</v>
      </c>
      <c r="BL43" s="1">
        <v>0</v>
      </c>
      <c r="BM43" s="1">
        <v>6.7042458613997699E-2</v>
      </c>
      <c r="BN43" s="1">
        <v>0.39646876629060801</v>
      </c>
      <c r="BO43" s="1">
        <v>2.5649063485999402E-3</v>
      </c>
      <c r="BP43" s="1">
        <v>2.3172844999999999E-3</v>
      </c>
      <c r="BQ43" s="1">
        <v>2.4762184859994E-4</v>
      </c>
      <c r="BR43" s="1">
        <v>3.9251635187626402E-3</v>
      </c>
      <c r="BS43" s="1">
        <v>2.6532333340259701E-3</v>
      </c>
      <c r="BT43" s="1">
        <v>1.2719301847366601E-3</v>
      </c>
      <c r="BU43" s="1">
        <v>6.0484958457358001E-3</v>
      </c>
      <c r="BV43" s="1">
        <v>1.57967876147181E-3</v>
      </c>
      <c r="BW43" s="1">
        <v>4.4688170842639898E-3</v>
      </c>
      <c r="BX43" s="1" t="s">
        <v>79</v>
      </c>
      <c r="BY43" s="1">
        <v>29</v>
      </c>
      <c r="BZ43" s="1" t="s">
        <v>97</v>
      </c>
    </row>
    <row r="44" spans="1:78">
      <c r="BI44" s="1" t="s">
        <v>67</v>
      </c>
      <c r="BJ44" s="1" t="s">
        <v>68</v>
      </c>
      <c r="BK44" s="1">
        <v>770</v>
      </c>
      <c r="BL44" s="1">
        <v>0</v>
      </c>
      <c r="BM44" s="1">
        <v>0.71929157903224195</v>
      </c>
      <c r="BN44" s="1">
        <v>0.72431809915748102</v>
      </c>
      <c r="BO44" s="1">
        <v>8.4314636294911899E-2</v>
      </c>
      <c r="BP44" s="1">
        <v>0.109680135</v>
      </c>
      <c r="BQ44" s="1">
        <v>2.5365498705088099E-2</v>
      </c>
      <c r="BR44" s="1">
        <v>9.3680410698691305E-2</v>
      </c>
      <c r="BS44" s="1">
        <v>0.11208846170129901</v>
      </c>
      <c r="BT44" s="1">
        <v>1.8408051002607399E-2</v>
      </c>
      <c r="BU44" s="1">
        <v>5.7055913633753202E-2</v>
      </c>
      <c r="BV44" s="1">
        <v>4.4178943645117701E-2</v>
      </c>
      <c r="BW44" s="1">
        <v>1.28769699886355E-2</v>
      </c>
      <c r="BX44" s="1" t="s">
        <v>79</v>
      </c>
      <c r="BY44" s="1">
        <v>30</v>
      </c>
      <c r="BZ44" s="1" t="s">
        <v>97</v>
      </c>
    </row>
    <row r="45" spans="1:78">
      <c r="BI45" s="1" t="s">
        <v>69</v>
      </c>
      <c r="BJ45" s="1" t="s">
        <v>70</v>
      </c>
      <c r="BK45" s="1">
        <v>770</v>
      </c>
      <c r="BL45" s="1">
        <v>0</v>
      </c>
      <c r="BM45" s="1">
        <v>0.34533087519357503</v>
      </c>
      <c r="BN45" s="1">
        <v>0.14769444584877101</v>
      </c>
      <c r="BO45" s="1">
        <v>3.7696336824954502E-4</v>
      </c>
      <c r="BP45" s="1">
        <v>2.5200225E-3</v>
      </c>
      <c r="BQ45" s="1">
        <v>2.1430591317504501E-3</v>
      </c>
      <c r="BR45" s="1">
        <v>6.7212024767228395E-4</v>
      </c>
      <c r="BS45" s="1">
        <v>3.2300656428571402E-3</v>
      </c>
      <c r="BT45" s="1">
        <v>2.5579453951848599E-3</v>
      </c>
      <c r="BU45" s="1">
        <v>1.14583034259053E-3</v>
      </c>
      <c r="BV45" s="1">
        <v>2.6748936963194498E-3</v>
      </c>
      <c r="BW45" s="1">
        <v>1.5290633537289201E-3</v>
      </c>
      <c r="BX45" s="1" t="s">
        <v>79</v>
      </c>
      <c r="BY45" s="1">
        <v>31</v>
      </c>
      <c r="BZ45" s="1" t="s">
        <v>97</v>
      </c>
    </row>
    <row r="46" spans="1:78">
      <c r="BI46" s="1" t="s">
        <v>71</v>
      </c>
      <c r="BJ46" s="1" t="s">
        <v>72</v>
      </c>
      <c r="BK46" s="1">
        <v>770</v>
      </c>
      <c r="BL46" s="1">
        <v>0</v>
      </c>
      <c r="BM46" s="1">
        <v>0.73974191254761201</v>
      </c>
      <c r="BN46" s="1">
        <v>0.74842815369245697</v>
      </c>
      <c r="BO46" s="1">
        <v>8.0338043531218706E-2</v>
      </c>
      <c r="BP46" s="1">
        <v>9.8065960499999993E-2</v>
      </c>
      <c r="BQ46" s="1">
        <v>1.7727916968781201E-2</v>
      </c>
      <c r="BR46" s="1">
        <v>8.9594831481571699E-2</v>
      </c>
      <c r="BS46" s="1">
        <v>9.9909802988311702E-2</v>
      </c>
      <c r="BT46" s="1">
        <v>1.031497150674E-2</v>
      </c>
      <c r="BU46" s="1">
        <v>5.5825133717037297E-2</v>
      </c>
      <c r="BV46" s="1">
        <v>4.2009891324440503E-2</v>
      </c>
      <c r="BW46" s="1">
        <v>1.3815242392596801E-2</v>
      </c>
      <c r="BX46" s="1" t="s">
        <v>79</v>
      </c>
      <c r="BY46" s="1">
        <v>32</v>
      </c>
      <c r="BZ46" s="1" t="s">
        <v>97</v>
      </c>
    </row>
    <row r="47" spans="1:78">
      <c r="BI47" s="1" t="s">
        <v>73</v>
      </c>
      <c r="BJ47" s="1" t="s">
        <v>74</v>
      </c>
      <c r="BK47" s="1">
        <v>770</v>
      </c>
      <c r="BL47" s="1">
        <v>0</v>
      </c>
      <c r="BM47" s="1">
        <v>0.92062402883470396</v>
      </c>
      <c r="BN47" s="1">
        <v>0.92802438659027298</v>
      </c>
      <c r="BO47" s="1">
        <v>7.5908888231610502E-2</v>
      </c>
      <c r="BP47" s="1">
        <v>0.104086</v>
      </c>
      <c r="BQ47" s="1">
        <v>2.8177111768389499E-2</v>
      </c>
      <c r="BR47" s="1">
        <v>9.4051964781993805E-2</v>
      </c>
      <c r="BS47" s="1">
        <v>0.12193260425973999</v>
      </c>
      <c r="BT47" s="1">
        <v>2.7880639477746501E-2</v>
      </c>
      <c r="BU47" s="1">
        <v>6.7087648806769803E-2</v>
      </c>
      <c r="BV47" s="1">
        <v>7.2590897748316202E-2</v>
      </c>
      <c r="BW47" s="1">
        <v>5.5032489415464004E-3</v>
      </c>
      <c r="BX47" s="1" t="s">
        <v>79</v>
      </c>
      <c r="BY47" s="1">
        <v>33</v>
      </c>
      <c r="BZ47" s="1" t="s">
        <v>97</v>
      </c>
    </row>
    <row r="48" spans="1:78">
      <c r="BI48" s="1" t="s">
        <v>75</v>
      </c>
      <c r="BJ48" s="1" t="s">
        <v>76</v>
      </c>
      <c r="BK48" s="1">
        <v>770</v>
      </c>
      <c r="BL48" s="1">
        <v>0</v>
      </c>
      <c r="BM48" s="1">
        <v>0.89453121333267605</v>
      </c>
      <c r="BN48" s="1">
        <v>0.92365021851797902</v>
      </c>
      <c r="BO48" s="1">
        <v>7.27972787458223E-2</v>
      </c>
      <c r="BP48" s="1">
        <v>9.8259490000000005E-2</v>
      </c>
      <c r="BQ48" s="1">
        <v>2.5462211254177702E-2</v>
      </c>
      <c r="BR48" s="1">
        <v>8.8368276195791406E-2</v>
      </c>
      <c r="BS48" s="1">
        <v>0.116590517354545</v>
      </c>
      <c r="BT48" s="1">
        <v>2.8222241158754002E-2</v>
      </c>
      <c r="BU48" s="1">
        <v>6.1872331535539997E-2</v>
      </c>
      <c r="BV48" s="1">
        <v>7.04557938472197E-2</v>
      </c>
      <c r="BW48" s="1">
        <v>8.5834623116797307E-3</v>
      </c>
      <c r="BX48" s="1" t="s">
        <v>79</v>
      </c>
      <c r="BY48" s="1">
        <v>34</v>
      </c>
      <c r="BZ48" s="1" t="s">
        <v>97</v>
      </c>
    </row>
    <row r="49" spans="61:78">
      <c r="BI49" s="1" t="s">
        <v>77</v>
      </c>
      <c r="BJ49" s="1" t="s">
        <v>78</v>
      </c>
      <c r="BK49" s="1">
        <v>770</v>
      </c>
      <c r="BL49" s="1">
        <v>0</v>
      </c>
      <c r="BM49" s="1">
        <v>0.13281130861454701</v>
      </c>
      <c r="BN49" s="1">
        <v>0.60725936917969603</v>
      </c>
      <c r="BO49" s="1">
        <v>2.1617980454756401E-3</v>
      </c>
      <c r="BP49" s="1">
        <v>2.4620254999999998E-3</v>
      </c>
      <c r="BQ49" s="1">
        <v>3.0022745452435503E-4</v>
      </c>
      <c r="BR49" s="1">
        <v>5.6836885862023801E-3</v>
      </c>
      <c r="BS49" s="1">
        <v>3.18004048420779E-3</v>
      </c>
      <c r="BT49" s="1">
        <v>2.5036481019945901E-3</v>
      </c>
      <c r="BU49" s="1">
        <v>1.63336623492083E-2</v>
      </c>
      <c r="BV49" s="1">
        <v>3.2869378297517402E-3</v>
      </c>
      <c r="BW49" s="1">
        <v>1.30467245194565E-2</v>
      </c>
      <c r="BX49" s="1" t="s">
        <v>79</v>
      </c>
      <c r="BY49" s="1">
        <v>35</v>
      </c>
      <c r="BZ49" s="1" t="s">
        <v>97</v>
      </c>
    </row>
  </sheetData>
  <sortState ref="A2:V37">
    <sortCondition ref="P2:P37"/>
    <sortCondition ref="Q2:Q37"/>
    <sortCondition ref="D2:D37"/>
  </sortState>
  <conditionalFormatting sqref="AM1:A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2:BN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:BN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AA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0:A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/>
  <cols>
    <col min="1" max="1" width="11.5" bestFit="1" customWidth="1"/>
  </cols>
  <sheetData>
    <row r="1" spans="1:1">
      <c r="A1" s="8">
        <v>42593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previous</vt:lpstr>
      <vt:lpstr>new</vt:lpstr>
      <vt:lpstr>Sheet1</vt:lpstr>
      <vt:lpstr>Sheet2</vt:lpstr>
      <vt:lpstr>LOOKS3</vt:lpstr>
      <vt:lpstr>LOOOKS</vt:lpstr>
      <vt:lpstr>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Kitty</cp:lastModifiedBy>
  <dcterms:created xsi:type="dcterms:W3CDTF">2018-01-12T15:54:32Z</dcterms:created>
  <dcterms:modified xsi:type="dcterms:W3CDTF">2018-01-22T21:41:44Z</dcterms:modified>
</cp:coreProperties>
</file>