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3" i="2"/>
  <c r="R4"/>
  <c r="R5"/>
  <c r="R6"/>
  <c r="R7"/>
  <c r="R8"/>
  <c r="R9"/>
  <c r="R10"/>
  <c r="R11"/>
  <c r="R12"/>
  <c r="R13"/>
  <c r="R14"/>
  <c r="R15"/>
  <c r="R16"/>
  <c r="R17"/>
  <c r="R18"/>
  <c r="R19"/>
  <c r="R20"/>
  <c r="R21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F2"/>
  <c r="E2"/>
  <c r="J5"/>
  <c r="J9"/>
  <c r="J13"/>
  <c r="J17"/>
  <c r="J21"/>
  <c r="J2"/>
  <c r="I2"/>
  <c r="H3"/>
  <c r="J3" s="1"/>
  <c r="H4"/>
  <c r="J4" s="1"/>
  <c r="H5"/>
  <c r="H6"/>
  <c r="J6" s="1"/>
  <c r="H7"/>
  <c r="J7" s="1"/>
  <c r="H8"/>
  <c r="J8" s="1"/>
  <c r="H9"/>
  <c r="H10"/>
  <c r="J10" s="1"/>
  <c r="H11"/>
  <c r="J11" s="1"/>
  <c r="H12"/>
  <c r="J12" s="1"/>
  <c r="H13"/>
  <c r="H14"/>
  <c r="J14" s="1"/>
  <c r="H15"/>
  <c r="J15" s="1"/>
  <c r="H16"/>
  <c r="J16" s="1"/>
  <c r="H17"/>
  <c r="H18"/>
  <c r="J18" s="1"/>
  <c r="H19"/>
  <c r="J19" s="1"/>
  <c r="H20"/>
  <c r="J20" s="1"/>
  <c r="H21"/>
  <c r="H2"/>
  <c r="G3"/>
  <c r="I3" s="1"/>
  <c r="G4"/>
  <c r="I4" s="1"/>
  <c r="G5"/>
  <c r="I5" s="1"/>
  <c r="G6"/>
  <c r="I6" s="1"/>
  <c r="G7"/>
  <c r="I7" s="1"/>
  <c r="G8"/>
  <c r="I8" s="1"/>
  <c r="G9"/>
  <c r="I9" s="1"/>
  <c r="G10"/>
  <c r="I10" s="1"/>
  <c r="G11"/>
  <c r="I11" s="1"/>
  <c r="G12"/>
  <c r="I12" s="1"/>
  <c r="G13"/>
  <c r="I13" s="1"/>
  <c r="G14"/>
  <c r="I14" s="1"/>
  <c r="G15"/>
  <c r="I15" s="1"/>
  <c r="G16"/>
  <c r="I16" s="1"/>
  <c r="G17"/>
  <c r="I17" s="1"/>
  <c r="G18"/>
  <c r="I18" s="1"/>
  <c r="G19"/>
  <c r="I19" s="1"/>
  <c r="G20"/>
  <c r="I20" s="1"/>
  <c r="G21"/>
  <c r="I21" s="1"/>
  <c r="G2"/>
  <c r="B7" i="1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V4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B5"/>
</calcChain>
</file>

<file path=xl/sharedStrings.xml><?xml version="1.0" encoding="utf-8"?>
<sst xmlns="http://schemas.openxmlformats.org/spreadsheetml/2006/main" count="66" uniqueCount="40">
  <si>
    <t>Amaravathi</t>
  </si>
  <si>
    <t>Chilakaluripeta</t>
  </si>
  <si>
    <t>Kollipara</t>
  </si>
  <si>
    <t>Peddakurapadu</t>
  </si>
  <si>
    <t>Ponnuru</t>
  </si>
  <si>
    <t>Prathipadu</t>
  </si>
  <si>
    <t>Repalle</t>
  </si>
  <si>
    <t>Sattenapalli</t>
  </si>
  <si>
    <t>Urban Health Facilit</t>
  </si>
  <si>
    <t>Vemuru</t>
  </si>
  <si>
    <t>Challapalli</t>
  </si>
  <si>
    <t>Gannavaram</t>
  </si>
  <si>
    <t>Gudiwada</t>
  </si>
  <si>
    <t>Jaggaiahpeta</t>
  </si>
  <si>
    <t>Kankipadu</t>
  </si>
  <si>
    <t>Mylavaram</t>
  </si>
  <si>
    <t>Nandigama</t>
  </si>
  <si>
    <t>Nuzividu</t>
  </si>
  <si>
    <t>Vuyyuru</t>
  </si>
  <si>
    <t>Total</t>
  </si>
  <si>
    <t>Sub district</t>
  </si>
  <si>
    <t>DM</t>
  </si>
  <si>
    <t>HTN</t>
  </si>
  <si>
    <t>Population</t>
  </si>
  <si>
    <t>PDM</t>
  </si>
  <si>
    <t>PHTN</t>
  </si>
  <si>
    <t>Ppopulation</t>
  </si>
  <si>
    <t>ExpectedDM</t>
  </si>
  <si>
    <t>ExpectedHTN</t>
  </si>
  <si>
    <t>DM Deviation</t>
  </si>
  <si>
    <t>HTN Deviation</t>
  </si>
  <si>
    <t>HTNincidence</t>
  </si>
  <si>
    <t>DMincidence</t>
  </si>
  <si>
    <t>AHD</t>
  </si>
  <si>
    <t>PDMOP</t>
  </si>
  <si>
    <t>PHTNOP</t>
  </si>
  <si>
    <t>PAHDOP</t>
  </si>
  <si>
    <t>PPOULATION</t>
  </si>
  <si>
    <t>Urban Guntur</t>
  </si>
  <si>
    <t>Urban Vijayawada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</si>
</sst>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9"/>
      <color rgb="FF13478C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3D4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13478C"/>
      </right>
      <top/>
      <bottom style="medium">
        <color rgb="FF13478C"/>
      </bottom>
      <diagonal/>
    </border>
    <border>
      <left style="medium">
        <color rgb="FF13478C"/>
      </left>
      <right/>
      <top style="medium">
        <color rgb="FF13478C"/>
      </top>
      <bottom style="medium">
        <color rgb="FF13478C"/>
      </bottom>
      <diagonal/>
    </border>
    <border>
      <left style="medium">
        <color rgb="FF13478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2" fillId="3" borderId="2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0" fillId="0" borderId="4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7"/>
  <sheetViews>
    <sheetView topLeftCell="C1" workbookViewId="0">
      <selection activeCell="G9" sqref="G9"/>
    </sheetView>
  </sheetViews>
  <sheetFormatPr defaultRowHeight="15"/>
  <sheetData>
    <row r="1" spans="1:22" ht="45.75" thickBot="1">
      <c r="A1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8</v>
      </c>
      <c r="U1" s="2" t="s">
        <v>18</v>
      </c>
      <c r="V1" s="3" t="s">
        <v>19</v>
      </c>
    </row>
    <row r="2" spans="1:22" ht="15.75" thickBot="1">
      <c r="A2" t="s">
        <v>21</v>
      </c>
      <c r="B2" s="1">
        <v>26672</v>
      </c>
      <c r="C2" s="1">
        <v>11885</v>
      </c>
      <c r="D2" s="1">
        <v>27486</v>
      </c>
      <c r="E2" s="1">
        <v>9538</v>
      </c>
      <c r="F2" s="1">
        <v>17157</v>
      </c>
      <c r="G2" s="1">
        <v>35991</v>
      </c>
      <c r="H2" s="1">
        <v>15491</v>
      </c>
      <c r="I2" s="1">
        <v>17232</v>
      </c>
      <c r="J2" s="1">
        <v>80878</v>
      </c>
      <c r="K2" s="1">
        <v>9956</v>
      </c>
      <c r="L2" s="1">
        <v>15938</v>
      </c>
      <c r="M2" s="1">
        <v>10193</v>
      </c>
      <c r="N2" s="1">
        <v>12221</v>
      </c>
      <c r="O2" s="1">
        <v>21395</v>
      </c>
      <c r="P2" s="1">
        <v>16306</v>
      </c>
      <c r="Q2" s="1">
        <v>20675</v>
      </c>
      <c r="R2" s="1">
        <v>14700</v>
      </c>
      <c r="S2" s="1">
        <v>25979</v>
      </c>
      <c r="T2" s="1">
        <v>155030</v>
      </c>
      <c r="U2" s="1">
        <v>23762</v>
      </c>
      <c r="V2">
        <v>568485</v>
      </c>
    </row>
    <row r="3" spans="1:22" ht="15.75" thickBot="1">
      <c r="A3" t="s">
        <v>22</v>
      </c>
      <c r="B3" s="1">
        <v>23423</v>
      </c>
      <c r="C3" s="1">
        <v>11920</v>
      </c>
      <c r="D3" s="1">
        <v>25179</v>
      </c>
      <c r="E3" s="1">
        <v>9750</v>
      </c>
      <c r="F3" s="1">
        <v>15630</v>
      </c>
      <c r="G3" s="1">
        <v>32126</v>
      </c>
      <c r="H3" s="1">
        <v>15641</v>
      </c>
      <c r="I3" s="1">
        <v>16471</v>
      </c>
      <c r="J3" s="1">
        <v>66413</v>
      </c>
      <c r="K3" s="1">
        <v>10687</v>
      </c>
      <c r="L3" s="1">
        <v>16610</v>
      </c>
      <c r="M3" s="1">
        <v>7558</v>
      </c>
      <c r="N3" s="1">
        <v>9618</v>
      </c>
      <c r="O3" s="1">
        <v>19835</v>
      </c>
      <c r="P3" s="1">
        <v>21620</v>
      </c>
      <c r="Q3" s="1">
        <v>20351</v>
      </c>
      <c r="R3" s="1">
        <v>13011</v>
      </c>
      <c r="S3" s="1">
        <v>23426</v>
      </c>
      <c r="T3" s="1">
        <v>119714</v>
      </c>
      <c r="U3" s="1">
        <v>26037</v>
      </c>
      <c r="V3">
        <v>505020</v>
      </c>
    </row>
    <row r="4" spans="1:22">
      <c r="A4" t="s">
        <v>23</v>
      </c>
      <c r="B4" s="4">
        <v>235610.592</v>
      </c>
      <c r="C4" s="4">
        <v>128393.44</v>
      </c>
      <c r="D4" s="4">
        <v>385221.05599999998</v>
      </c>
      <c r="E4" s="4">
        <v>118106.52800000001</v>
      </c>
      <c r="F4" s="4">
        <v>258712.19200000001</v>
      </c>
      <c r="G4" s="4">
        <v>352854.16</v>
      </c>
      <c r="H4" s="4">
        <v>53870.144</v>
      </c>
      <c r="I4" s="4">
        <v>263029.136</v>
      </c>
      <c r="J4" s="4">
        <v>908253.07200000004</v>
      </c>
      <c r="K4" s="4">
        <v>153962.78399999999</v>
      </c>
      <c r="L4" s="4">
        <v>195724.68799999999</v>
      </c>
      <c r="M4" s="4">
        <v>242563.584</v>
      </c>
      <c r="N4" s="4">
        <v>246265.2</v>
      </c>
      <c r="O4" s="4">
        <v>257103.12</v>
      </c>
      <c r="P4" s="4">
        <v>296113.2</v>
      </c>
      <c r="Q4" s="4">
        <v>244629.32800000001</v>
      </c>
      <c r="R4" s="4">
        <v>292010.65600000002</v>
      </c>
      <c r="S4" s="4">
        <v>205449.872</v>
      </c>
      <c r="T4" s="4">
        <v>1260025.584</v>
      </c>
      <c r="U4" s="4">
        <v>198588</v>
      </c>
      <c r="V4">
        <f>SUM(B4:U4)</f>
        <v>6296486.3360000011</v>
      </c>
    </row>
    <row r="5" spans="1:22">
      <c r="A5" t="s">
        <v>24</v>
      </c>
      <c r="B5">
        <f>(B2*100)/568485</f>
        <v>4.6917684723431581</v>
      </c>
      <c r="C5">
        <f t="shared" ref="C5:V5" si="0">(C2*100)/568485</f>
        <v>2.0906444321310147</v>
      </c>
      <c r="D5">
        <f t="shared" si="0"/>
        <v>4.8349560674424126</v>
      </c>
      <c r="E5">
        <f t="shared" si="0"/>
        <v>1.6777927297993791</v>
      </c>
      <c r="F5">
        <f t="shared" si="0"/>
        <v>3.0180215836829469</v>
      </c>
      <c r="G5">
        <f t="shared" si="0"/>
        <v>6.3310377582521964</v>
      </c>
      <c r="H5">
        <f t="shared" si="0"/>
        <v>2.7249619602979851</v>
      </c>
      <c r="I5">
        <f t="shared" si="0"/>
        <v>3.0312145439193645</v>
      </c>
      <c r="J5">
        <f t="shared" si="0"/>
        <v>14.226936506680035</v>
      </c>
      <c r="K5">
        <f t="shared" si="0"/>
        <v>1.7513214948503479</v>
      </c>
      <c r="L5">
        <f t="shared" si="0"/>
        <v>2.8035920033070352</v>
      </c>
      <c r="M5">
        <f t="shared" si="0"/>
        <v>1.7930112491974282</v>
      </c>
      <c r="N5">
        <f t="shared" si="0"/>
        <v>2.149748893990167</v>
      </c>
      <c r="O5">
        <f t="shared" si="0"/>
        <v>3.7635117901087978</v>
      </c>
      <c r="P5">
        <f t="shared" si="0"/>
        <v>2.8683254615337255</v>
      </c>
      <c r="Q5">
        <f t="shared" si="0"/>
        <v>3.6368593718391864</v>
      </c>
      <c r="R5">
        <f t="shared" si="0"/>
        <v>2.5858202063378979</v>
      </c>
      <c r="S5">
        <f t="shared" si="0"/>
        <v>4.5698655197586566</v>
      </c>
      <c r="T5">
        <f t="shared" si="0"/>
        <v>27.270728339358119</v>
      </c>
      <c r="U5">
        <f t="shared" si="0"/>
        <v>4.179881615170145</v>
      </c>
      <c r="V5">
        <f t="shared" si="0"/>
        <v>100</v>
      </c>
    </row>
    <row r="6" spans="1:22">
      <c r="A6" t="s">
        <v>25</v>
      </c>
      <c r="B6">
        <f t="shared" ref="B6:U6" si="1">(B3*100)/505020</f>
        <v>4.638034137261891</v>
      </c>
      <c r="C6">
        <f t="shared" si="1"/>
        <v>2.3603025622747613</v>
      </c>
      <c r="D6">
        <f t="shared" si="1"/>
        <v>4.9857431388855886</v>
      </c>
      <c r="E6">
        <f t="shared" si="1"/>
        <v>1.9306166092431982</v>
      </c>
      <c r="F6">
        <f t="shared" si="1"/>
        <v>3.0949269335867888</v>
      </c>
      <c r="G6">
        <f t="shared" si="1"/>
        <v>6.3613322244663575</v>
      </c>
      <c r="H6">
        <f t="shared" si="1"/>
        <v>3.0971050651459349</v>
      </c>
      <c r="I6">
        <f t="shared" si="1"/>
        <v>3.2614549918815094</v>
      </c>
      <c r="J6">
        <f t="shared" si="1"/>
        <v>13.150568294324977</v>
      </c>
      <c r="K6">
        <f t="shared" si="1"/>
        <v>2.1161538156904678</v>
      </c>
      <c r="L6">
        <f t="shared" si="1"/>
        <v>3.2889786543107205</v>
      </c>
      <c r="M6">
        <f t="shared" si="1"/>
        <v>1.4965743930933428</v>
      </c>
      <c r="N6">
        <f t="shared" si="1"/>
        <v>1.9044790305334443</v>
      </c>
      <c r="O6">
        <f t="shared" si="1"/>
        <v>3.9275672250603937</v>
      </c>
      <c r="P6">
        <f t="shared" si="1"/>
        <v>4.2810185735218411</v>
      </c>
      <c r="Q6">
        <f t="shared" si="1"/>
        <v>4.0297413963803415</v>
      </c>
      <c r="R6">
        <f t="shared" si="1"/>
        <v>2.5763336105500771</v>
      </c>
      <c r="S6">
        <f t="shared" si="1"/>
        <v>4.6386281731416581</v>
      </c>
      <c r="T6">
        <f t="shared" si="1"/>
        <v>23.704803770147716</v>
      </c>
      <c r="U6">
        <f t="shared" si="1"/>
        <v>5.15563740049899</v>
      </c>
      <c r="V6">
        <f>(V3*100)/505020</f>
        <v>100</v>
      </c>
    </row>
    <row r="7" spans="1:22">
      <c r="A7" t="s">
        <v>26</v>
      </c>
      <c r="B7">
        <f t="shared" ref="B7:U7" si="2">(B4*100)/6296486</f>
        <v>3.7419378364376574</v>
      </c>
      <c r="C7">
        <f t="shared" si="2"/>
        <v>2.039128491669798</v>
      </c>
      <c r="D7">
        <f t="shared" si="2"/>
        <v>6.1180324390461607</v>
      </c>
      <c r="E7">
        <f t="shared" si="2"/>
        <v>1.8757530470170187</v>
      </c>
      <c r="F7">
        <f t="shared" si="2"/>
        <v>4.1088345467614795</v>
      </c>
      <c r="G7">
        <f t="shared" si="2"/>
        <v>5.6039854610968725</v>
      </c>
      <c r="H7">
        <f t="shared" si="2"/>
        <v>0.85555886251474245</v>
      </c>
      <c r="I7">
        <f t="shared" si="2"/>
        <v>4.1773957092892768</v>
      </c>
      <c r="J7">
        <f t="shared" si="2"/>
        <v>14.424761239840763</v>
      </c>
      <c r="K7">
        <f t="shared" si="2"/>
        <v>2.4452176023261227</v>
      </c>
      <c r="L7">
        <f t="shared" si="2"/>
        <v>3.1084749175968946</v>
      </c>
      <c r="M7">
        <f t="shared" si="2"/>
        <v>3.852364382291964</v>
      </c>
      <c r="N7">
        <f t="shared" si="2"/>
        <v>3.9111529827907185</v>
      </c>
      <c r="O7">
        <f t="shared" si="2"/>
        <v>4.0832794673092261</v>
      </c>
      <c r="P7">
        <f t="shared" si="2"/>
        <v>4.7028326593595224</v>
      </c>
      <c r="Q7">
        <f t="shared" si="2"/>
        <v>3.8851722691037511</v>
      </c>
      <c r="R7">
        <f t="shared" si="2"/>
        <v>4.6376765707094405</v>
      </c>
      <c r="S7">
        <f t="shared" si="2"/>
        <v>3.2629290686900596</v>
      </c>
      <c r="T7">
        <f t="shared" si="2"/>
        <v>20.011568103224562</v>
      </c>
      <c r="U7">
        <f t="shared" si="2"/>
        <v>3.153949679233782</v>
      </c>
      <c r="V7">
        <f>(V4*100)/6296486</f>
        <v>100.00000533630983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1"/>
  <sheetViews>
    <sheetView tabSelected="1" workbookViewId="0">
      <selection activeCell="H23" sqref="H23"/>
    </sheetView>
  </sheetViews>
  <sheetFormatPr defaultRowHeight="15"/>
  <sheetData>
    <row r="1" spans="1:18">
      <c r="A1" t="s">
        <v>20</v>
      </c>
      <c r="B1" t="s">
        <v>21</v>
      </c>
      <c r="C1" t="s">
        <v>22</v>
      </c>
      <c r="D1" t="s">
        <v>23</v>
      </c>
      <c r="E1" t="s">
        <v>32</v>
      </c>
      <c r="F1" t="s">
        <v>31</v>
      </c>
      <c r="G1" t="s">
        <v>27</v>
      </c>
      <c r="H1" t="s">
        <v>28</v>
      </c>
      <c r="I1" t="s">
        <v>29</v>
      </c>
      <c r="J1" t="s">
        <v>30</v>
      </c>
      <c r="K1" t="s">
        <v>34</v>
      </c>
      <c r="L1" t="s">
        <v>35</v>
      </c>
      <c r="M1" t="s">
        <v>26</v>
      </c>
      <c r="N1" t="s">
        <v>36</v>
      </c>
      <c r="O1" t="s">
        <v>33</v>
      </c>
      <c r="P1" t="s">
        <v>24</v>
      </c>
      <c r="Q1" t="s">
        <v>25</v>
      </c>
      <c r="R1" t="s">
        <v>37</v>
      </c>
    </row>
    <row r="2" spans="1:18">
      <c r="A2" t="s">
        <v>0</v>
      </c>
      <c r="B2">
        <v>26672</v>
      </c>
      <c r="C2">
        <v>23423</v>
      </c>
      <c r="D2">
        <v>235610.592</v>
      </c>
      <c r="E2">
        <f>(B2*1000)/D2</f>
        <v>113.20373915957055</v>
      </c>
      <c r="F2">
        <f>(C2*1000)/D2</f>
        <v>99.414036530242242</v>
      </c>
      <c r="G2">
        <f t="shared" ref="G2:G21" si="0">(D2*568485)/6296486</f>
        <v>21272.355309472616</v>
      </c>
      <c r="H2">
        <f t="shared" ref="H2:H21" si="1">(D2*505020)/6296486</f>
        <v>18897.534461577456</v>
      </c>
      <c r="I2">
        <f>(B2-G2)*100/G2</f>
        <v>25.383388966443754</v>
      </c>
      <c r="J2">
        <f>(C2-H2)*100/H2</f>
        <v>23.947386086919114</v>
      </c>
      <c r="K2">
        <v>4.6917684723431581</v>
      </c>
      <c r="L2">
        <v>4.638034137261891</v>
      </c>
      <c r="M2">
        <v>3.7419378364376574</v>
      </c>
      <c r="N2">
        <v>1.2977388607901864E-2</v>
      </c>
      <c r="O2">
        <v>38</v>
      </c>
      <c r="P2">
        <f>B2*100/568485</f>
        <v>4.6917684723431581</v>
      </c>
      <c r="Q2">
        <f>C2*100/505020</f>
        <v>4.638034137261891</v>
      </c>
      <c r="R2">
        <f>D2*100/6296486</f>
        <v>3.7419378364376574</v>
      </c>
    </row>
    <row r="3" spans="1:18">
      <c r="A3" t="s">
        <v>1</v>
      </c>
      <c r="B3">
        <v>11885</v>
      </c>
      <c r="C3">
        <v>11920</v>
      </c>
      <c r="D3">
        <v>128393.44</v>
      </c>
      <c r="E3">
        <f t="shared" ref="E3:E22" si="2">(B3*1000)/D3</f>
        <v>92.56703457746751</v>
      </c>
      <c r="F3">
        <f t="shared" ref="F3:F22" si="3">(C3*1000)/D3</f>
        <v>92.839634174456265</v>
      </c>
      <c r="G3">
        <f t="shared" si="0"/>
        <v>11592.13960586905</v>
      </c>
      <c r="H3">
        <f t="shared" si="1"/>
        <v>10298.006708630815</v>
      </c>
      <c r="I3">
        <f t="shared" ref="I3:I22" si="4">(B3-G3)*100/G3</f>
        <v>2.5263704897297501</v>
      </c>
      <c r="J3">
        <f t="shared" ref="J3:J22" si="5">(C3-H3)*100/H3</f>
        <v>15.750555784837307</v>
      </c>
      <c r="K3">
        <v>2.0906444321310147</v>
      </c>
      <c r="L3">
        <v>2.3603025622747613</v>
      </c>
      <c r="M3">
        <v>2.039128491669798</v>
      </c>
      <c r="N3">
        <v>6.9888339936885454E-3</v>
      </c>
      <c r="O3">
        <v>13</v>
      </c>
      <c r="P3">
        <f t="shared" ref="P3:P22" si="6">B3*100/568485</f>
        <v>2.0906444321310147</v>
      </c>
      <c r="Q3">
        <f t="shared" ref="Q3:Q22" si="7">C3*100/505020</f>
        <v>2.3603025622747613</v>
      </c>
      <c r="R3">
        <f t="shared" ref="R3:R22" si="8">D3*100/6296486</f>
        <v>2.039128491669798</v>
      </c>
    </row>
    <row r="4" spans="1:18">
      <c r="A4" t="s">
        <v>2</v>
      </c>
      <c r="B4">
        <v>27486</v>
      </c>
      <c r="C4">
        <v>25179</v>
      </c>
      <c r="D4">
        <v>385221.05599999998</v>
      </c>
      <c r="E4">
        <f t="shared" si="2"/>
        <v>71.351239948836024</v>
      </c>
      <c r="F4">
        <f t="shared" si="3"/>
        <v>65.362470736802095</v>
      </c>
      <c r="G4">
        <f t="shared" si="0"/>
        <v>34780.096711111561</v>
      </c>
      <c r="H4">
        <f t="shared" si="1"/>
        <v>30897.287423670918</v>
      </c>
      <c r="I4">
        <f t="shared" si="4"/>
        <v>-20.972042636043732</v>
      </c>
      <c r="J4">
        <f t="shared" si="5"/>
        <v>-18.507409227419895</v>
      </c>
      <c r="K4">
        <v>4.8349560674424126</v>
      </c>
      <c r="L4">
        <v>4.9857431388855886</v>
      </c>
      <c r="M4">
        <v>6.1180324390461607</v>
      </c>
      <c r="N4">
        <v>0.26785246502855348</v>
      </c>
      <c r="O4">
        <v>1636</v>
      </c>
      <c r="P4">
        <f t="shared" si="6"/>
        <v>4.8349560674424126</v>
      </c>
      <c r="Q4">
        <f t="shared" si="7"/>
        <v>4.9857431388855886</v>
      </c>
      <c r="R4">
        <f t="shared" si="8"/>
        <v>6.1180324390461607</v>
      </c>
    </row>
    <row r="5" spans="1:18">
      <c r="A5" t="s">
        <v>3</v>
      </c>
      <c r="B5">
        <v>9538</v>
      </c>
      <c r="C5">
        <v>9750</v>
      </c>
      <c r="D5">
        <v>118106.52800000001</v>
      </c>
      <c r="E5">
        <f t="shared" si="2"/>
        <v>80.757602153879247</v>
      </c>
      <c r="F5">
        <f t="shared" si="3"/>
        <v>82.552591843187528</v>
      </c>
      <c r="G5">
        <f t="shared" si="0"/>
        <v>10663.374709334699</v>
      </c>
      <c r="H5">
        <f t="shared" si="1"/>
        <v>9472.9280380453492</v>
      </c>
      <c r="I5">
        <f t="shared" si="4"/>
        <v>-10.553644976477738</v>
      </c>
      <c r="J5">
        <f t="shared" si="5"/>
        <v>2.9248819461297417</v>
      </c>
      <c r="K5">
        <v>1.6777927297993791</v>
      </c>
      <c r="L5">
        <v>1.9306166092431982</v>
      </c>
      <c r="M5">
        <v>1.8757530470170187</v>
      </c>
      <c r="N5">
        <v>5.6126171633832855E-3</v>
      </c>
      <c r="O5">
        <v>7</v>
      </c>
      <c r="P5">
        <f t="shared" si="6"/>
        <v>1.6777927297993791</v>
      </c>
      <c r="Q5">
        <f t="shared" si="7"/>
        <v>1.9306166092431982</v>
      </c>
      <c r="R5">
        <f t="shared" si="8"/>
        <v>1.8757530470170187</v>
      </c>
    </row>
    <row r="6" spans="1:18">
      <c r="A6" t="s">
        <v>4</v>
      </c>
      <c r="B6">
        <v>17157</v>
      </c>
      <c r="C6">
        <v>15630</v>
      </c>
      <c r="D6">
        <v>258712.19200000001</v>
      </c>
      <c r="E6">
        <f t="shared" si="2"/>
        <v>66.31693646660456</v>
      </c>
      <c r="F6">
        <f t="shared" si="3"/>
        <v>60.414624758001352</v>
      </c>
      <c r="G6">
        <f t="shared" si="0"/>
        <v>23358.108073156996</v>
      </c>
      <c r="H6">
        <f t="shared" si="1"/>
        <v>20750.436228054823</v>
      </c>
      <c r="I6">
        <f t="shared" si="4"/>
        <v>-26.54798947643912</v>
      </c>
      <c r="J6">
        <f t="shared" si="5"/>
        <v>-24.676282328618882</v>
      </c>
      <c r="K6">
        <v>3.0180215836829469</v>
      </c>
      <c r="L6">
        <v>3.0949269335867888</v>
      </c>
      <c r="M6">
        <v>4.1088345467614795</v>
      </c>
      <c r="N6">
        <v>2.955082742316785E-2</v>
      </c>
      <c r="O6">
        <v>79</v>
      </c>
      <c r="P6">
        <f t="shared" si="6"/>
        <v>3.0180215836829469</v>
      </c>
      <c r="Q6">
        <f t="shared" si="7"/>
        <v>3.0949269335867888</v>
      </c>
      <c r="R6">
        <f t="shared" si="8"/>
        <v>4.1088345467614795</v>
      </c>
    </row>
    <row r="7" spans="1:18">
      <c r="A7" t="s">
        <v>5</v>
      </c>
      <c r="B7">
        <v>35991</v>
      </c>
      <c r="C7">
        <v>32126</v>
      </c>
      <c r="D7">
        <v>352854.16</v>
      </c>
      <c r="E7">
        <f t="shared" si="2"/>
        <v>101.99964767313499</v>
      </c>
      <c r="F7">
        <f t="shared" si="3"/>
        <v>91.046113782532714</v>
      </c>
      <c r="G7">
        <f t="shared" si="0"/>
        <v>31857.81674851655</v>
      </c>
      <c r="H7">
        <f t="shared" si="1"/>
        <v>28301.247375631421</v>
      </c>
      <c r="I7">
        <f t="shared" si="4"/>
        <v>12.97384338704224</v>
      </c>
      <c r="J7">
        <f t="shared" si="5"/>
        <v>13.51443126730115</v>
      </c>
      <c r="K7">
        <v>6.3310377582521964</v>
      </c>
      <c r="L7">
        <v>6.3613322244663575</v>
      </c>
      <c r="M7">
        <v>5.6039854610968725</v>
      </c>
      <c r="N7">
        <v>0.14008870311847429</v>
      </c>
      <c r="O7">
        <v>1657</v>
      </c>
      <c r="P7">
        <f t="shared" si="6"/>
        <v>6.3310377582521964</v>
      </c>
      <c r="Q7">
        <f t="shared" si="7"/>
        <v>6.3613322244663575</v>
      </c>
      <c r="R7">
        <f t="shared" si="8"/>
        <v>5.6039854610968725</v>
      </c>
    </row>
    <row r="8" spans="1:18">
      <c r="A8" t="s">
        <v>6</v>
      </c>
      <c r="B8">
        <v>15491</v>
      </c>
      <c r="C8">
        <v>15641</v>
      </c>
      <c r="D8">
        <v>53870.144</v>
      </c>
      <c r="E8">
        <f t="shared" si="2"/>
        <v>287.56188214384576</v>
      </c>
      <c r="F8">
        <f t="shared" si="3"/>
        <v>290.34635585900793</v>
      </c>
      <c r="G8">
        <f t="shared" si="0"/>
        <v>4863.7237995669329</v>
      </c>
      <c r="H8">
        <f t="shared" si="1"/>
        <v>4320.7433674719523</v>
      </c>
      <c r="I8">
        <f t="shared" si="4"/>
        <v>218.50081621368633</v>
      </c>
      <c r="J8">
        <f t="shared" si="5"/>
        <v>261.99789410662169</v>
      </c>
      <c r="K8">
        <v>2.7249619602979851</v>
      </c>
      <c r="L8">
        <v>3.0971050651459349</v>
      </c>
      <c r="M8">
        <v>0.85555886251474245</v>
      </c>
      <c r="N8">
        <v>1.3910527487202314E-2</v>
      </c>
      <c r="O8">
        <v>30</v>
      </c>
      <c r="P8">
        <f t="shared" si="6"/>
        <v>2.7249619602979851</v>
      </c>
      <c r="Q8">
        <f t="shared" si="7"/>
        <v>3.0971050651459349</v>
      </c>
      <c r="R8">
        <f t="shared" si="8"/>
        <v>0.85555886251474245</v>
      </c>
    </row>
    <row r="9" spans="1:18">
      <c r="A9" t="s">
        <v>7</v>
      </c>
      <c r="B9">
        <v>17232</v>
      </c>
      <c r="C9">
        <v>16471</v>
      </c>
      <c r="D9">
        <v>263029.136</v>
      </c>
      <c r="E9">
        <f t="shared" si="2"/>
        <v>65.513654730630293</v>
      </c>
      <c r="F9">
        <f t="shared" si="3"/>
        <v>62.620439128842364</v>
      </c>
      <c r="G9">
        <f t="shared" si="0"/>
        <v>23747.867997953144</v>
      </c>
      <c r="H9">
        <f t="shared" si="1"/>
        <v>21096.683811052706</v>
      </c>
      <c r="I9">
        <f t="shared" si="4"/>
        <v>-27.437696716668437</v>
      </c>
      <c r="J9">
        <f t="shared" si="5"/>
        <v>-21.926118116389819</v>
      </c>
      <c r="K9">
        <v>3.0312145439193645</v>
      </c>
      <c r="L9">
        <v>3.2614549918815094</v>
      </c>
      <c r="M9">
        <v>4.1773957092892768</v>
      </c>
      <c r="N9">
        <v>5.7796945569038452E-3</v>
      </c>
      <c r="O9">
        <v>21</v>
      </c>
      <c r="P9">
        <f t="shared" si="6"/>
        <v>3.0312145439193645</v>
      </c>
      <c r="Q9">
        <f t="shared" si="7"/>
        <v>3.2614549918815094</v>
      </c>
      <c r="R9">
        <f t="shared" si="8"/>
        <v>4.1773957092892768</v>
      </c>
    </row>
    <row r="10" spans="1:18">
      <c r="A10" t="s">
        <v>38</v>
      </c>
      <c r="B10">
        <v>80878</v>
      </c>
      <c r="C10">
        <v>66413</v>
      </c>
      <c r="D10">
        <v>908253.07200000004</v>
      </c>
      <c r="E10">
        <f t="shared" si="2"/>
        <v>89.047868367683321</v>
      </c>
      <c r="F10">
        <f t="shared" si="3"/>
        <v>73.121690470869112</v>
      </c>
      <c r="G10">
        <f t="shared" si="0"/>
        <v>82002.603934308761</v>
      </c>
      <c r="H10">
        <f t="shared" si="1"/>
        <v>72847.929213443815</v>
      </c>
      <c r="I10">
        <f t="shared" si="4"/>
        <v>-1.3714246625749436</v>
      </c>
      <c r="J10">
        <f t="shared" si="5"/>
        <v>-8.8333728671813407</v>
      </c>
      <c r="K10">
        <v>14.226936506680035</v>
      </c>
      <c r="L10">
        <v>13.150568294324977</v>
      </c>
      <c r="M10">
        <v>14.424761239840763</v>
      </c>
      <c r="N10">
        <v>1.1840136628000847E-2</v>
      </c>
      <c r="O10">
        <v>66</v>
      </c>
      <c r="P10">
        <f t="shared" si="6"/>
        <v>14.226936506680035</v>
      </c>
      <c r="Q10">
        <f t="shared" si="7"/>
        <v>13.150568294324977</v>
      </c>
      <c r="R10">
        <f t="shared" si="8"/>
        <v>14.424761239840763</v>
      </c>
    </row>
    <row r="11" spans="1:18">
      <c r="A11" t="s">
        <v>9</v>
      </c>
      <c r="B11">
        <v>9956</v>
      </c>
      <c r="C11">
        <v>10687</v>
      </c>
      <c r="D11">
        <v>153962.78399999999</v>
      </c>
      <c r="E11">
        <f t="shared" si="2"/>
        <v>64.664977739035947</v>
      </c>
      <c r="F11">
        <f t="shared" si="3"/>
        <v>69.412878374555774</v>
      </c>
      <c r="G11">
        <f t="shared" si="0"/>
        <v>13900.695286583657</v>
      </c>
      <c r="H11">
        <f t="shared" si="1"/>
        <v>12348.837935267384</v>
      </c>
      <c r="I11">
        <f t="shared" si="4"/>
        <v>-28.377683311934074</v>
      </c>
      <c r="J11">
        <f t="shared" si="5"/>
        <v>-13.457443882402046</v>
      </c>
      <c r="K11">
        <v>1.7513214948503479</v>
      </c>
      <c r="L11">
        <v>2.1161538156904678</v>
      </c>
      <c r="M11">
        <v>2.4452176023261227</v>
      </c>
      <c r="N11">
        <v>3.2147083165188127E-2</v>
      </c>
      <c r="O11">
        <v>47</v>
      </c>
      <c r="P11">
        <f t="shared" si="6"/>
        <v>1.7513214948503479</v>
      </c>
      <c r="Q11">
        <f t="shared" si="7"/>
        <v>2.1161538156904678</v>
      </c>
      <c r="R11">
        <f t="shared" si="8"/>
        <v>2.4452176023261227</v>
      </c>
    </row>
    <row r="12" spans="1:18">
      <c r="A12" t="s">
        <v>10</v>
      </c>
      <c r="B12">
        <v>15938</v>
      </c>
      <c r="C12">
        <v>16610</v>
      </c>
      <c r="D12">
        <v>195724.68799999999</v>
      </c>
      <c r="E12">
        <f t="shared" si="2"/>
        <v>81.430708424478368</v>
      </c>
      <c r="F12">
        <f t="shared" si="3"/>
        <v>84.864102580661665</v>
      </c>
      <c r="G12">
        <f t="shared" si="0"/>
        <v>17671.213635300704</v>
      </c>
      <c r="H12">
        <f t="shared" si="1"/>
        <v>15698.420028847835</v>
      </c>
      <c r="I12">
        <f t="shared" si="4"/>
        <v>-9.8081188483759227</v>
      </c>
      <c r="J12">
        <f t="shared" si="5"/>
        <v>5.8068262250406173</v>
      </c>
      <c r="K12">
        <v>2.8035920033070352</v>
      </c>
      <c r="L12">
        <v>3.2889786543107205</v>
      </c>
      <c r="M12">
        <v>3.1084749175968946</v>
      </c>
      <c r="N12">
        <v>1.219527067403261E-2</v>
      </c>
      <c r="O12">
        <v>30</v>
      </c>
      <c r="P12">
        <f t="shared" si="6"/>
        <v>2.8035920033070352</v>
      </c>
      <c r="Q12">
        <f t="shared" si="7"/>
        <v>3.2889786543107205</v>
      </c>
      <c r="R12">
        <f t="shared" si="8"/>
        <v>3.1084749175968946</v>
      </c>
    </row>
    <row r="13" spans="1:18">
      <c r="A13" t="s">
        <v>11</v>
      </c>
      <c r="B13">
        <v>10193</v>
      </c>
      <c r="C13">
        <v>7558</v>
      </c>
      <c r="D13">
        <v>242563.584</v>
      </c>
      <c r="E13">
        <f t="shared" si="2"/>
        <v>42.021971443166009</v>
      </c>
      <c r="F13">
        <f t="shared" si="3"/>
        <v>31.158840397081203</v>
      </c>
      <c r="G13">
        <f t="shared" si="0"/>
        <v>21900.113658672472</v>
      </c>
      <c r="H13">
        <f t="shared" si="1"/>
        <v>19455.21060345088</v>
      </c>
      <c r="I13">
        <f t="shared" si="4"/>
        <v>-53.456862558502934</v>
      </c>
      <c r="J13">
        <f t="shared" si="5"/>
        <v>-61.151795505830215</v>
      </c>
      <c r="K13">
        <v>1.7930112491974282</v>
      </c>
      <c r="L13">
        <v>1.4965743930933428</v>
      </c>
      <c r="M13">
        <v>3.852364382291964</v>
      </c>
      <c r="N13">
        <v>1.5803717824618242E-3</v>
      </c>
      <c r="O13">
        <v>4</v>
      </c>
      <c r="P13">
        <f t="shared" si="6"/>
        <v>1.7930112491974282</v>
      </c>
      <c r="Q13">
        <f t="shared" si="7"/>
        <v>1.4965743930933428</v>
      </c>
      <c r="R13">
        <f t="shared" si="8"/>
        <v>3.852364382291964</v>
      </c>
    </row>
    <row r="14" spans="1:18">
      <c r="A14" t="s">
        <v>12</v>
      </c>
      <c r="B14">
        <v>12221</v>
      </c>
      <c r="C14">
        <v>9618</v>
      </c>
      <c r="D14">
        <v>246265.2</v>
      </c>
      <c r="E14">
        <f t="shared" si="2"/>
        <v>49.625363226310498</v>
      </c>
      <c r="F14">
        <f t="shared" si="3"/>
        <v>39.055457287509562</v>
      </c>
      <c r="G14">
        <f t="shared" si="0"/>
        <v>22234.318034217817</v>
      </c>
      <c r="H14">
        <f t="shared" si="1"/>
        <v>19752.104793689687</v>
      </c>
      <c r="I14">
        <f t="shared" si="4"/>
        <v>-45.035417856341176</v>
      </c>
      <c r="J14">
        <f t="shared" si="5"/>
        <v>-51.306455183081475</v>
      </c>
      <c r="K14">
        <v>2.149748893990167</v>
      </c>
      <c r="L14">
        <v>1.9044790305334443</v>
      </c>
      <c r="M14">
        <v>3.9111529827907185</v>
      </c>
      <c r="N14">
        <v>7.4280684422226267E-4</v>
      </c>
      <c r="O14">
        <v>2</v>
      </c>
      <c r="P14">
        <f t="shared" si="6"/>
        <v>2.149748893990167</v>
      </c>
      <c r="Q14">
        <f t="shared" si="7"/>
        <v>1.9044790305334443</v>
      </c>
      <c r="R14">
        <f t="shared" si="8"/>
        <v>3.9111529827907185</v>
      </c>
    </row>
    <row r="15" spans="1:18">
      <c r="A15" t="s">
        <v>13</v>
      </c>
      <c r="B15">
        <v>21395</v>
      </c>
      <c r="C15">
        <v>19835</v>
      </c>
      <c r="D15">
        <v>257103.12</v>
      </c>
      <c r="E15">
        <f t="shared" si="2"/>
        <v>83.215637367605652</v>
      </c>
      <c r="F15">
        <f t="shared" si="3"/>
        <v>77.148033053819034</v>
      </c>
      <c r="G15">
        <f t="shared" si="0"/>
        <v>23212.831279732854</v>
      </c>
      <c r="H15">
        <f t="shared" si="1"/>
        <v>20621.377965805052</v>
      </c>
      <c r="I15">
        <f t="shared" si="4"/>
        <v>-7.8311484619284881</v>
      </c>
      <c r="J15">
        <f t="shared" si="5"/>
        <v>-3.8134113399649903</v>
      </c>
      <c r="K15">
        <v>3.7635117901087978</v>
      </c>
      <c r="L15">
        <v>3.9275672250603937</v>
      </c>
      <c r="M15">
        <v>4.0832794673092261</v>
      </c>
      <c r="N15">
        <v>0.14092230405018957</v>
      </c>
      <c r="O15">
        <v>239</v>
      </c>
      <c r="P15">
        <f t="shared" si="6"/>
        <v>3.7635117901087978</v>
      </c>
      <c r="Q15">
        <f t="shared" si="7"/>
        <v>3.9275672250603937</v>
      </c>
      <c r="R15">
        <f t="shared" si="8"/>
        <v>4.0832794673092261</v>
      </c>
    </row>
    <row r="16" spans="1:18">
      <c r="A16" t="s">
        <v>14</v>
      </c>
      <c r="B16">
        <v>16306</v>
      </c>
      <c r="C16">
        <v>21620</v>
      </c>
      <c r="D16">
        <v>296113.2</v>
      </c>
      <c r="E16">
        <f t="shared" si="2"/>
        <v>55.066778515783824</v>
      </c>
      <c r="F16">
        <f t="shared" si="3"/>
        <v>73.012618147384174</v>
      </c>
      <c r="G16">
        <f t="shared" si="0"/>
        <v>26734.898243559979</v>
      </c>
      <c r="H16">
        <f t="shared" si="1"/>
        <v>23750.245496297459</v>
      </c>
      <c r="I16">
        <f t="shared" si="4"/>
        <v>-39.00855783534594</v>
      </c>
      <c r="J16">
        <f t="shared" si="5"/>
        <v>-8.9693620077718919</v>
      </c>
      <c r="K16">
        <v>2.8683254615337255</v>
      </c>
      <c r="L16">
        <v>4.2810185735218411</v>
      </c>
      <c r="M16">
        <v>4.7028326593595224</v>
      </c>
      <c r="N16">
        <v>1.257111431630324</v>
      </c>
      <c r="O16">
        <v>9875</v>
      </c>
      <c r="P16">
        <f t="shared" si="6"/>
        <v>2.8683254615337255</v>
      </c>
      <c r="Q16">
        <f t="shared" si="7"/>
        <v>4.2810185735218411</v>
      </c>
      <c r="R16">
        <f t="shared" si="8"/>
        <v>4.7028326593595224</v>
      </c>
    </row>
    <row r="17" spans="1:18">
      <c r="A17" t="s">
        <v>15</v>
      </c>
      <c r="B17">
        <v>20675</v>
      </c>
      <c r="C17">
        <v>20351</v>
      </c>
      <c r="D17">
        <v>244629.32800000001</v>
      </c>
      <c r="E17">
        <f t="shared" si="2"/>
        <v>84.515622754766341</v>
      </c>
      <c r="F17">
        <f t="shared" si="3"/>
        <v>83.191169948355494</v>
      </c>
      <c r="G17">
        <f t="shared" si="0"/>
        <v>22086.621574014462</v>
      </c>
      <c r="H17">
        <f t="shared" si="1"/>
        <v>19620.896993427763</v>
      </c>
      <c r="I17">
        <f t="shared" si="4"/>
        <v>-6.3912969635667345</v>
      </c>
      <c r="J17">
        <f t="shared" si="5"/>
        <v>3.7210480581840533</v>
      </c>
      <c r="K17">
        <v>3.6368593718391864</v>
      </c>
      <c r="L17">
        <v>4.0297413963803415</v>
      </c>
      <c r="M17">
        <v>3.8851722691037511</v>
      </c>
      <c r="N17">
        <v>5.4261945877375338E-2</v>
      </c>
      <c r="O17">
        <v>148</v>
      </c>
      <c r="P17">
        <f t="shared" si="6"/>
        <v>3.6368593718391864</v>
      </c>
      <c r="Q17">
        <f t="shared" si="7"/>
        <v>4.0297413963803415</v>
      </c>
      <c r="R17">
        <f t="shared" si="8"/>
        <v>3.8851722691037511</v>
      </c>
    </row>
    <row r="18" spans="1:18">
      <c r="A18" t="s">
        <v>16</v>
      </c>
      <c r="B18">
        <v>14700</v>
      </c>
      <c r="C18">
        <v>13011</v>
      </c>
      <c r="D18">
        <v>292010.65600000002</v>
      </c>
      <c r="E18">
        <f t="shared" si="2"/>
        <v>50.340628665277201</v>
      </c>
      <c r="F18">
        <f t="shared" si="3"/>
        <v>44.55659316761372</v>
      </c>
      <c r="G18">
        <f t="shared" si="0"/>
        <v>26364.495652997561</v>
      </c>
      <c r="H18">
        <f t="shared" si="1"/>
        <v>23421.194217396813</v>
      </c>
      <c r="I18">
        <f t="shared" si="4"/>
        <v>-44.243196632784226</v>
      </c>
      <c r="J18">
        <f t="shared" si="5"/>
        <v>-44.447751556854094</v>
      </c>
      <c r="K18">
        <v>2.5858202063378979</v>
      </c>
      <c r="L18">
        <v>2.5763336105500771</v>
      </c>
      <c r="M18">
        <v>4.6376765707094405</v>
      </c>
      <c r="N18">
        <v>3.4887039993234031E-2</v>
      </c>
      <c r="O18">
        <v>99</v>
      </c>
      <c r="P18">
        <f t="shared" si="6"/>
        <v>2.5858202063378979</v>
      </c>
      <c r="Q18">
        <f t="shared" si="7"/>
        <v>2.5763336105500771</v>
      </c>
      <c r="R18">
        <f t="shared" si="8"/>
        <v>4.6376765707094405</v>
      </c>
    </row>
    <row r="19" spans="1:18">
      <c r="A19" t="s">
        <v>17</v>
      </c>
      <c r="B19">
        <v>25979</v>
      </c>
      <c r="C19">
        <v>23426</v>
      </c>
      <c r="D19">
        <v>205449.872</v>
      </c>
      <c r="E19">
        <f t="shared" si="2"/>
        <v>126.44933650773946</v>
      </c>
      <c r="F19">
        <f t="shared" si="3"/>
        <v>114.02294765119153</v>
      </c>
      <c r="G19">
        <f t="shared" si="0"/>
        <v>18549.262316142685</v>
      </c>
      <c r="H19">
        <f t="shared" si="1"/>
        <v>16478.444382698541</v>
      </c>
      <c r="I19">
        <f t="shared" si="4"/>
        <v>40.054087096452939</v>
      </c>
      <c r="J19">
        <f t="shared" si="5"/>
        <v>42.161477479002876</v>
      </c>
      <c r="K19">
        <v>4.5698655197586566</v>
      </c>
      <c r="L19">
        <v>4.6386281731416581</v>
      </c>
      <c r="M19">
        <v>3.2629290686900596</v>
      </c>
      <c r="N19">
        <v>0.20884805962407349</v>
      </c>
      <c r="O19">
        <v>765</v>
      </c>
      <c r="P19">
        <f t="shared" si="6"/>
        <v>4.5698655197586566</v>
      </c>
      <c r="Q19">
        <f t="shared" si="7"/>
        <v>4.6386281731416581</v>
      </c>
      <c r="R19">
        <f t="shared" si="8"/>
        <v>3.2629290686900596</v>
      </c>
    </row>
    <row r="20" spans="1:18">
      <c r="A20" t="s">
        <v>39</v>
      </c>
      <c r="B20">
        <v>155030</v>
      </c>
      <c r="C20">
        <v>119714</v>
      </c>
      <c r="D20">
        <v>1260025.584</v>
      </c>
      <c r="E20">
        <f t="shared" si="2"/>
        <v>123.03718429894991</v>
      </c>
      <c r="F20">
        <f t="shared" si="3"/>
        <v>95.009181972292396</v>
      </c>
      <c r="G20">
        <f t="shared" si="0"/>
        <v>113762.76293161615</v>
      </c>
      <c r="H20">
        <f t="shared" si="1"/>
        <v>101062.42123490469</v>
      </c>
      <c r="I20">
        <f t="shared" si="4"/>
        <v>36.274819637766683</v>
      </c>
      <c r="J20">
        <f t="shared" si="5"/>
        <v>18.455503576094294</v>
      </c>
      <c r="K20">
        <v>27.270728339358119</v>
      </c>
      <c r="L20">
        <v>23.704803770147716</v>
      </c>
      <c r="M20">
        <v>20.011568103224562</v>
      </c>
      <c r="N20">
        <v>0.29315355870719606</v>
      </c>
      <c r="O20">
        <v>2683</v>
      </c>
      <c r="P20">
        <f t="shared" si="6"/>
        <v>27.270728339358119</v>
      </c>
      <c r="Q20">
        <f t="shared" si="7"/>
        <v>23.704803770147716</v>
      </c>
      <c r="R20">
        <f t="shared" si="8"/>
        <v>20.011568103224562</v>
      </c>
    </row>
    <row r="21" spans="1:18">
      <c r="A21" t="s">
        <v>18</v>
      </c>
      <c r="B21">
        <v>23762</v>
      </c>
      <c r="C21">
        <v>26037</v>
      </c>
      <c r="D21">
        <v>198588</v>
      </c>
      <c r="E21">
        <f t="shared" si="2"/>
        <v>119.65476262412633</v>
      </c>
      <c r="F21">
        <f t="shared" si="3"/>
        <v>131.11064112635205</v>
      </c>
      <c r="G21">
        <f t="shared" si="0"/>
        <v>17929.730833992166</v>
      </c>
      <c r="H21">
        <f t="shared" si="1"/>
        <v>15928.076670066446</v>
      </c>
      <c r="I21">
        <f t="shared" si="4"/>
        <v>32.528481436825025</v>
      </c>
      <c r="J21">
        <f t="shared" si="5"/>
        <v>63.466063978278065</v>
      </c>
      <c r="K21">
        <v>4.179881615170145</v>
      </c>
      <c r="L21">
        <v>5.15563740049899</v>
      </c>
      <c r="M21">
        <v>3.153949679233782</v>
      </c>
      <c r="N21">
        <v>2.1576835109826092E-2</v>
      </c>
      <c r="O21">
        <v>55</v>
      </c>
      <c r="P21">
        <f t="shared" si="6"/>
        <v>4.179881615170145</v>
      </c>
      <c r="Q21">
        <f t="shared" si="7"/>
        <v>5.15563740049899</v>
      </c>
      <c r="R21">
        <f t="shared" si="8"/>
        <v>3.153949679233782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</dc:creator>
  <cp:lastModifiedBy>Siva</cp:lastModifiedBy>
  <dcterms:created xsi:type="dcterms:W3CDTF">2019-05-22T05:04:06Z</dcterms:created>
  <dcterms:modified xsi:type="dcterms:W3CDTF">2019-05-25T09:32:46Z</dcterms:modified>
</cp:coreProperties>
</file>