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formation Systems\Fourth Semester\IT 468 - Testing\JobApplicationProject\"/>
    </mc:Choice>
  </mc:AlternateContent>
  <xr:revisionPtr revIDLastSave="0" documentId="13_ncr:1_{A46B3ED5-85C6-4932-9A8D-1EEDBAC29D05}" xr6:coauthVersionLast="31" xr6:coauthVersionMax="31" xr10:uidLastSave="{00000000-0000-0000-0000-000000000000}"/>
  <bookViews>
    <workbookView xWindow="0" yWindow="0" windowWidth="19200" windowHeight="6960" activeTab="1" xr2:uid="{00000000-000D-0000-FFFF-FFFF00000000}"/>
  </bookViews>
  <sheets>
    <sheet name="Registration" sheetId="1" r:id="rId1"/>
    <sheet name="Login" sheetId="3" r:id="rId2"/>
    <sheet name="ProfileManage" sheetId="5" r:id="rId3"/>
    <sheet name="Add job" sheetId="4" r:id="rId4"/>
    <sheet name="Search jobs" sheetId="6" r:id="rId5"/>
  </sheets>
  <calcPr calcId="179017"/>
</workbook>
</file>

<file path=xl/calcChain.xml><?xml version="1.0" encoding="utf-8"?>
<calcChain xmlns="http://schemas.openxmlformats.org/spreadsheetml/2006/main">
  <c r="G10" i="3" l="1"/>
  <c r="E10" i="3"/>
  <c r="G8" i="3"/>
  <c r="E8" i="3"/>
  <c r="G7" i="3"/>
  <c r="E7" i="3"/>
  <c r="G6" i="3"/>
  <c r="E6" i="3"/>
  <c r="G5" i="3"/>
  <c r="E5" i="3"/>
  <c r="G4" i="3"/>
  <c r="G9" i="3" s="1"/>
  <c r="E4" i="3"/>
  <c r="E9" i="3" s="1"/>
  <c r="G10" i="1"/>
  <c r="E10" i="1"/>
  <c r="G8" i="1"/>
  <c r="E8" i="1"/>
  <c r="G7" i="1"/>
  <c r="E7" i="1"/>
  <c r="G6" i="1"/>
  <c r="E6" i="1"/>
  <c r="G5" i="1"/>
  <c r="E5" i="1"/>
  <c r="G4" i="1"/>
  <c r="E4" i="1"/>
  <c r="F7" i="3" l="1"/>
  <c r="F5" i="3"/>
  <c r="F6" i="3"/>
  <c r="F8" i="3"/>
  <c r="F4" i="3"/>
  <c r="F9" i="3"/>
  <c r="E9" i="1"/>
  <c r="F9" i="1" s="1"/>
  <c r="G9" i="1"/>
  <c r="F6" i="1" l="1"/>
  <c r="F4" i="1"/>
  <c r="F8" i="1"/>
  <c r="F5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Worksheet Title:
Do not change this title…it is automatically 
calculated from the worksheet tab name.
Change the tab name below to auto-
matically reset this cell's value.
</t>
        </r>
      </text>
    </comment>
    <comment ref="D4" authorId="0" shapeId="0" xr:uid="{00000000-0006-0000-0000-000002000000}">
      <text>
        <r>
          <rPr>
            <sz val="10"/>
            <color rgb="FF000000"/>
            <rFont val="Arial"/>
          </rPr>
          <t xml:space="preserve">Execution Status Type:
Status type
</t>
        </r>
      </text>
    </comment>
    <comment ref="E4" authorId="0" shapeId="0" xr:uid="{00000000-0006-0000-0000-000003000000}">
      <text>
        <r>
          <rPr>
            <sz val="10"/>
            <color rgb="FF000000"/>
            <rFont val="Arial"/>
          </rPr>
          <t>Test Case Count:
Count of test cases for given status type</t>
        </r>
      </text>
    </comment>
    <comment ref="F4" authorId="0" shapeId="0" xr:uid="{00000000-0006-0000-0000-000004000000}">
      <text>
        <r>
          <rPr>
            <sz val="10"/>
            <color rgb="FF000000"/>
            <rFont val="Arial"/>
          </rPr>
          <t>% Count Test Cases:
Count of test cases for given status divided by total non-"n/a" test count</t>
        </r>
      </text>
    </comment>
    <comment ref="G4" authorId="0" shapeId="0" xr:uid="{00000000-0006-0000-0000-000005000000}">
      <text>
        <r>
          <rPr>
            <sz val="10"/>
            <color rgb="FF000000"/>
            <rFont val="Arial"/>
          </rPr>
          <t>Test Case Time:
Time to research and execute test cases</t>
        </r>
      </text>
    </comment>
    <comment ref="A12" authorId="0" shapeId="0" xr:uid="{00000000-0006-0000-0000-000006000000}">
      <text>
        <r>
          <rPr>
            <sz val="10"/>
            <color rgb="FF000000"/>
            <rFont val="Arial"/>
          </rPr>
          <t xml:space="preserve">
Test Case Number:
1. These values are calculated; do not type
    over.
2. Occasionally, using copy-paste to insert
    new rows will yield incorrect TC#'s
    because the cell references got shifted. 
    Fix this either by correcting the
    references, or copy-paste a different cell 
    with same formula from same column.</t>
        </r>
      </text>
    </comment>
    <comment ref="B12" authorId="0" shapeId="0" xr:uid="{00000000-0006-0000-0000-000007000000}">
      <text>
        <r>
          <rPr>
            <sz val="10"/>
            <color rgb="FF000000"/>
            <rFont val="Arial"/>
          </rPr>
          <t xml:space="preserve">
Detailed Test Case Steps: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  </r>
      </text>
    </comment>
    <comment ref="C12" authorId="0" shapeId="0" xr:uid="{00000000-0006-0000-0000-000008000000}">
      <text>
        <r>
          <rPr>
            <sz val="10"/>
            <color rgb="FF000000"/>
            <rFont val="Arial"/>
          </rPr>
          <t xml:space="preserve">
Test Case Expected Results:
1. Enter the expected results for the test 
    steps entered.
2. Be sure to separate each expected result
    on a separate line so that the status 
    applies to individual test results.
3. Suggest labeling each separate result with
    letters (A., B., C., etc.)</t>
        </r>
      </text>
    </comment>
    <comment ref="D12" authorId="0" shapeId="0" xr:uid="{00000000-0006-0000-0000-000009000000}">
      <text>
        <r>
          <rPr>
            <sz val="10"/>
            <color rgb="FF000000"/>
            <rFont val="Arial"/>
          </rPr>
          <t xml:space="preserve">
Test Case Execution Result:
1. White background = Done (Pass, n/a, and Skip)  
2. Red background = Fail
3. Yellow background = Blocked
4. Light yellow background = Untested
Two ways to enter a status value:
A. Hover mousepointer and use the drop down
B. Key in P, F, S, B, U, or n/a
Note: Do not change the backcolor, it is automatically
         formatted based on the text in the cell.</t>
        </r>
      </text>
    </comment>
    <comment ref="E12" authorId="0" shapeId="0" xr:uid="{00000000-0006-0000-0000-00000A000000}">
      <text>
        <r>
          <rPr>
            <sz val="10"/>
            <color rgb="FF000000"/>
            <rFont val="Arial"/>
          </rPr>
          <t xml:space="preserve">
Test Case Comments:
1. Key in any comments that may clarify
    the test case
2. Optionally use this as a tracability matrix
    by adding text like "xref.Req.143.23"
3. Optionally add Roles or other helpful text</t>
        </r>
      </text>
    </comment>
    <comment ref="I12" authorId="0" shapeId="0" xr:uid="{00000000-0006-0000-0000-00000B000000}">
      <text>
        <r>
          <rPr>
            <sz val="10"/>
            <color rgb="FF000000"/>
            <rFont val="Arial"/>
          </rPr>
          <t xml:space="preserve">
Bookmarks:
1. Enter X's on rows that you want to
    quickly jump to such as Status = F or B
2. Highlight a cell in this Column, then 
    press ctrl-up or ctrl-down to quickly
    jump up and down through the 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F90F96B-6961-4FA5-97FB-D5569F643AE1}">
      <text>
        <r>
          <rPr>
            <sz val="10"/>
            <color rgb="FF000000"/>
            <rFont val="Arial"/>
          </rPr>
          <t xml:space="preserve">Worksheet Title:
Do not change this title…it is automatically 
calculated from the worksheet tab name.
Change the tab name below to auto-
matically reset this cell's value.
</t>
        </r>
      </text>
    </comment>
    <comment ref="D4" authorId="0" shapeId="0" xr:uid="{E1FD9098-8630-4EC9-AF4A-41676CFF1F13}">
      <text>
        <r>
          <rPr>
            <sz val="10"/>
            <color rgb="FF000000"/>
            <rFont val="Arial"/>
          </rPr>
          <t xml:space="preserve">Execution Status Type:
Status type
</t>
        </r>
      </text>
    </comment>
    <comment ref="E4" authorId="0" shapeId="0" xr:uid="{8804DD89-E17F-45F3-A15F-48D7E016AC2B}">
      <text>
        <r>
          <rPr>
            <sz val="10"/>
            <color rgb="FF000000"/>
            <rFont val="Arial"/>
          </rPr>
          <t>Test Case Count:
Count of test cases for given status type</t>
        </r>
      </text>
    </comment>
    <comment ref="F4" authorId="0" shapeId="0" xr:uid="{D8E09F26-EC61-4C7A-AEAC-77F7827BB3C0}">
      <text>
        <r>
          <rPr>
            <sz val="10"/>
            <color rgb="FF000000"/>
            <rFont val="Arial"/>
          </rPr>
          <t>% Count Test Cases:
Count of test cases for given status divided by total non-"n/a" test count</t>
        </r>
      </text>
    </comment>
    <comment ref="G4" authorId="0" shapeId="0" xr:uid="{BBF1C79A-C1B4-47C7-8816-F8C998173E63}">
      <text>
        <r>
          <rPr>
            <sz val="10"/>
            <color rgb="FF000000"/>
            <rFont val="Arial"/>
          </rPr>
          <t>Test Case Time:
Time to research and execute test cases</t>
        </r>
      </text>
    </comment>
    <comment ref="A12" authorId="0" shapeId="0" xr:uid="{41A14BCC-FF2A-4B29-B021-77833D3823E1}">
      <text>
        <r>
          <rPr>
            <sz val="10"/>
            <color rgb="FF000000"/>
            <rFont val="Arial"/>
          </rPr>
          <t xml:space="preserve">
Test Case Number:
1. These values are calculated; do not type
    over.
2. Occasionally, using copy-paste to insert
    new rows will yield incorrect TC#'s
    because the cell references got shifted. 
    Fix this either by correcting the
    references, or copy-paste a different cell 
    with same formula from same column.</t>
        </r>
      </text>
    </comment>
    <comment ref="B12" authorId="0" shapeId="0" xr:uid="{213344D7-9F54-4BE8-B0D7-DC0F317B071F}">
      <text>
        <r>
          <rPr>
            <sz val="10"/>
            <color rgb="FF000000"/>
            <rFont val="Arial"/>
          </rPr>
          <t xml:space="preserve">
Detailed Test Case Steps: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  </r>
      </text>
    </comment>
    <comment ref="C12" authorId="0" shapeId="0" xr:uid="{1F181CA3-8C94-423C-B2C4-FAD0A535E060}">
      <text>
        <r>
          <rPr>
            <sz val="10"/>
            <color rgb="FF000000"/>
            <rFont val="Arial"/>
          </rPr>
          <t xml:space="preserve">
Test Case Expected Results:
1. Enter the expected results for the test 
    steps entered.
2. Be sure to separate each expected result
    on a separate line so that the status 
    applies to individual test results.
3. Suggest labeling each separate result with
    letters (A., B., C., etc.)</t>
        </r>
      </text>
    </comment>
    <comment ref="D12" authorId="0" shapeId="0" xr:uid="{DAF61061-19BA-4D77-B7F3-6973FEFF9D80}">
      <text>
        <r>
          <rPr>
            <sz val="10"/>
            <color rgb="FF000000"/>
            <rFont val="Arial"/>
          </rPr>
          <t xml:space="preserve">
Test Case Execution Result:
1. White background = Done (Pass, n/a, and Skip)  
2. Red background = Fail
3. Yellow background = Blocked
4. Light yellow background = Untested
Two ways to enter a status value:
A. Hover mousepointer and use the drop down
B. Key in P, F, S, B, U, or n/a
Note: Do not change the backcolor, it is automatically
         formatted based on the text in the cell.</t>
        </r>
      </text>
    </comment>
    <comment ref="E12" authorId="0" shapeId="0" xr:uid="{113ECE86-1E75-4888-A606-F2E565882783}">
      <text>
        <r>
          <rPr>
            <sz val="10"/>
            <color rgb="FF000000"/>
            <rFont val="Arial"/>
          </rPr>
          <t xml:space="preserve">
Test Case Comments:
1. Key in any comments that may clarify
    the test case
2. Optionally use this as a tracability matrix
    by adding text like "xref.Req.143.23"
3. Optionally add Roles or other helpful text</t>
        </r>
      </text>
    </comment>
    <comment ref="I12" authorId="0" shapeId="0" xr:uid="{70F2ABCA-C390-46C5-BDE4-6AAB1E7ED18E}">
      <text>
        <r>
          <rPr>
            <sz val="10"/>
            <color rgb="FF000000"/>
            <rFont val="Arial"/>
          </rPr>
          <t xml:space="preserve">
Bookmarks:
1. Enter X's on rows that you want to
    quickly jump to such as Status = F or B
2. Highlight a cell in this Column, then 
    press ctrl-up or ctrl-down to quickly
    jump up and down through the list</t>
        </r>
      </text>
    </comment>
  </commentList>
</comments>
</file>

<file path=xl/sharedStrings.xml><?xml version="1.0" encoding="utf-8"?>
<sst xmlns="http://schemas.openxmlformats.org/spreadsheetml/2006/main" count="88" uniqueCount="37">
  <si>
    <t>Test Case Results</t>
  </si>
  <si>
    <t>U</t>
  </si>
  <si>
    <t>P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</si>
  <si>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</si>
  <si>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F</t>
  </si>
  <si>
    <t>S</t>
  </si>
  <si>
    <t>B</t>
  </si>
  <si>
    <t>Total</t>
  </si>
  <si>
    <t>N/A</t>
  </si>
  <si>
    <t>TC#</t>
  </si>
  <si>
    <t xml:space="preserve">
Test Execution Steps</t>
  </si>
  <si>
    <t xml:space="preserve">
Expected Result</t>
  </si>
  <si>
    <t>Test
Result</t>
  </si>
  <si>
    <t>Comment /
(or Requirement xref)</t>
  </si>
  <si>
    <t>Starting the job application</t>
  </si>
  <si>
    <t>Launch the application using url http://localhost:8091/JobApplication/</t>
  </si>
  <si>
    <t>Job application</t>
  </si>
  <si>
    <t>Click on Register button</t>
  </si>
  <si>
    <t>Index page displays</t>
  </si>
  <si>
    <t>User registration form displays</t>
  </si>
  <si>
    <t>Ensure registration form page displays</t>
  </si>
  <si>
    <t>Check registration for valid appllicant</t>
  </si>
  <si>
    <t>Enter firstname - "John"
Enter lastname - "Doe"
Enter username - "John123"
Select role as "Applicant"
Type password as "123456"
Type confirm password as "123456"
Click on Register button"</t>
  </si>
  <si>
    <t>Applicant home page displays</t>
  </si>
  <si>
    <t>Check registration for invalid applicant</t>
  </si>
  <si>
    <t>Enter firstname - "John"
Enter lastname - "Benny"
Enter username - "John123"
Select role as "Applicant"
Type password as "123456"
Type confirm password as "123456"
Click on Register button"</t>
  </si>
  <si>
    <t>Show error message "Username already exists"</t>
  </si>
  <si>
    <t>Validate mandatory field</t>
  </si>
  <si>
    <t>Enter firstname - "John"
Enter lastname - "Benny"
Enter username - "John123"
Select role as "Applicant"
Type password as "123456"
Type confirm password as "123457"
Click on Register button"</t>
  </si>
  <si>
    <t>Validate password and confirm password match</t>
  </si>
  <si>
    <t>Show error message "Password doesn't match"</t>
  </si>
  <si>
    <t>Click Register button without giving values</t>
  </si>
  <si>
    <t>Show error message "Mandatory field" for first name, last name, and user name
Show error message "Length must be minimum 6 characters" and "Password is required" for password field
Show error message "Confirm password is required" for confirm password field</t>
  </si>
  <si>
    <t>Verify dropdown has Applicant and Employer values</t>
  </si>
  <si>
    <t>Click on the dropdown arrow</t>
  </si>
  <si>
    <t xml:space="preserve">Dropdown should display Applicant and Employer </t>
  </si>
  <si>
    <t>Check default values is Applciant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</si>
</sst>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\h"/>
  </numFmts>
  <fonts count="14" x14ac:knownFonts="1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0"/>
      <name val="Arial"/>
    </font>
    <font>
      <b/>
      <sz val="8"/>
      <color rgb="FFFFFFFF"/>
      <name val="Arial"/>
    </font>
    <font>
      <b/>
      <sz val="10"/>
      <color rgb="FFFFFFFF"/>
      <name val="Arial"/>
    </font>
    <font>
      <sz val="8"/>
      <name val="Arial"/>
    </font>
    <font>
      <b/>
      <sz val="9"/>
      <name val="Arial"/>
    </font>
    <font>
      <sz val="9"/>
      <name val="Arial"/>
    </font>
    <font>
      <b/>
      <sz val="10"/>
      <name val="Arial"/>
    </font>
    <font>
      <b/>
      <i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333333"/>
        <bgColor rgb="FF333333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3" fillId="3" borderId="4" xfId="0" applyFont="1" applyFill="1" applyBorder="1"/>
    <xf numFmtId="0" fontId="1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6" fillId="4" borderId="4" xfId="0" applyFont="1" applyFill="1" applyBorder="1"/>
    <xf numFmtId="0" fontId="6" fillId="3" borderId="4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9" fontId="7" fillId="3" borderId="8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/>
    </xf>
    <xf numFmtId="9" fontId="7" fillId="3" borderId="10" xfId="0" applyNumberFormat="1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9" fontId="7" fillId="5" borderId="11" xfId="0" applyNumberFormat="1" applyFont="1" applyFill="1" applyBorder="1" applyAlignment="1">
      <alignment horizontal="center" vertical="center" wrapText="1"/>
    </xf>
    <xf numFmtId="164" fontId="7" fillId="5" borderId="12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center" vertical="center" wrapText="1"/>
    </xf>
    <xf numFmtId="9" fontId="7" fillId="3" borderId="5" xfId="0" applyNumberFormat="1" applyFont="1" applyFill="1" applyBorder="1" applyAlignment="1">
      <alignment horizontal="right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/>
    <xf numFmtId="0" fontId="3" fillId="4" borderId="4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5" borderId="14" xfId="0" applyFont="1" applyFill="1" applyBorder="1" applyAlignment="1">
      <alignment horizontal="center" wrapText="1"/>
    </xf>
    <xf numFmtId="0" fontId="9" fillId="0" borderId="20" xfId="0" applyFont="1" applyBorder="1"/>
    <xf numFmtId="0" fontId="3" fillId="4" borderId="15" xfId="0" applyFont="1" applyFill="1" applyBorder="1" applyAlignment="1">
      <alignment vertical="top" wrapText="1"/>
    </xf>
    <xf numFmtId="0" fontId="3" fillId="4" borderId="24" xfId="0" applyFont="1" applyFill="1" applyBorder="1" applyAlignment="1">
      <alignment horizontal="center" vertical="top" wrapText="1"/>
    </xf>
    <xf numFmtId="0" fontId="3" fillId="4" borderId="24" xfId="0" applyFont="1" applyFill="1" applyBorder="1" applyAlignment="1">
      <alignment vertical="top" wrapText="1"/>
    </xf>
    <xf numFmtId="14" fontId="3" fillId="4" borderId="11" xfId="0" applyNumberFormat="1" applyFont="1" applyFill="1" applyBorder="1" applyAlignment="1">
      <alignment horizontal="left" vertical="top" wrapText="1"/>
    </xf>
    <xf numFmtId="14" fontId="3" fillId="4" borderId="27" xfId="0" applyNumberFormat="1" applyFont="1" applyFill="1" applyBorder="1" applyAlignment="1">
      <alignment horizontal="left" vertical="top" wrapText="1"/>
    </xf>
    <xf numFmtId="14" fontId="3" fillId="4" borderId="9" xfId="0" applyNumberFormat="1" applyFont="1" applyFill="1" applyBorder="1" applyAlignment="1">
      <alignment horizontal="left" vertical="top" wrapText="1"/>
    </xf>
    <xf numFmtId="0" fontId="9" fillId="4" borderId="29" xfId="0" applyFont="1" applyFill="1" applyBorder="1" applyAlignment="1">
      <alignment vertical="top" wrapText="1"/>
    </xf>
    <xf numFmtId="0" fontId="3" fillId="4" borderId="30" xfId="0" applyFont="1" applyFill="1" applyBorder="1" applyAlignment="1">
      <alignment vertical="top" wrapText="1"/>
    </xf>
    <xf numFmtId="0" fontId="3" fillId="4" borderId="32" xfId="0" applyFont="1" applyFill="1" applyBorder="1" applyAlignment="1">
      <alignment vertical="top"/>
    </xf>
    <xf numFmtId="0" fontId="3" fillId="4" borderId="29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32" xfId="0" applyFont="1" applyFill="1" applyBorder="1" applyAlignment="1">
      <alignment vertical="top" wrapText="1"/>
    </xf>
    <xf numFmtId="0" fontId="2" fillId="0" borderId="34" xfId="0" applyFont="1" applyBorder="1"/>
    <xf numFmtId="0" fontId="9" fillId="4" borderId="15" xfId="0" applyFont="1" applyFill="1" applyBorder="1" applyAlignment="1">
      <alignment vertical="top" wrapText="1"/>
    </xf>
    <xf numFmtId="0" fontId="3" fillId="4" borderId="29" xfId="0" applyFont="1" applyFill="1" applyBorder="1" applyAlignment="1">
      <alignment vertical="top"/>
    </xf>
    <xf numFmtId="0" fontId="9" fillId="4" borderId="38" xfId="0" applyFont="1" applyFill="1" applyBorder="1" applyAlignment="1">
      <alignment vertical="top" wrapText="1"/>
    </xf>
    <xf numFmtId="14" fontId="3" fillId="4" borderId="5" xfId="0" applyNumberFormat="1" applyFont="1" applyFill="1" applyBorder="1" applyAlignment="1">
      <alignment horizontal="left" vertical="top" wrapText="1"/>
    </xf>
    <xf numFmtId="14" fontId="3" fillId="4" borderId="6" xfId="0" applyNumberFormat="1" applyFont="1" applyFill="1" applyBorder="1" applyAlignment="1">
      <alignment horizontal="left" vertical="top" wrapText="1"/>
    </xf>
    <xf numFmtId="14" fontId="3" fillId="4" borderId="7" xfId="0" applyNumberFormat="1" applyFont="1" applyFill="1" applyBorder="1" applyAlignment="1">
      <alignment horizontal="left" vertical="top" wrapText="1"/>
    </xf>
    <xf numFmtId="0" fontId="3" fillId="4" borderId="35" xfId="0" applyFont="1" applyFill="1" applyBorder="1" applyAlignment="1">
      <alignment horizontal="center" vertical="top" wrapText="1"/>
    </xf>
    <xf numFmtId="0" fontId="3" fillId="4" borderId="29" xfId="0" applyFont="1" applyFill="1" applyBorder="1" applyAlignment="1">
      <alignment vertical="top" wrapText="1"/>
    </xf>
    <xf numFmtId="0" fontId="3" fillId="4" borderId="39" xfId="0" applyFont="1" applyFill="1" applyBorder="1" applyAlignment="1">
      <alignment vertical="top" wrapText="1"/>
    </xf>
    <xf numFmtId="0" fontId="3" fillId="4" borderId="40" xfId="0" applyFont="1" applyFill="1" applyBorder="1" applyAlignment="1">
      <alignment vertical="top" wrapText="1"/>
    </xf>
    <xf numFmtId="14" fontId="3" fillId="4" borderId="25" xfId="0" applyNumberFormat="1" applyFont="1" applyFill="1" applyBorder="1" applyAlignment="1">
      <alignment horizontal="left" vertical="top" wrapText="1"/>
    </xf>
    <xf numFmtId="14" fontId="3" fillId="4" borderId="41" xfId="0" applyNumberFormat="1" applyFont="1" applyFill="1" applyBorder="1" applyAlignment="1">
      <alignment horizontal="left" vertical="top" wrapText="1"/>
    </xf>
    <xf numFmtId="14" fontId="3" fillId="4" borderId="34" xfId="0" applyNumberFormat="1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24" xfId="0" applyFont="1" applyFill="1" applyBorder="1" applyAlignment="1">
      <alignment vertical="top" wrapText="1"/>
    </xf>
    <xf numFmtId="0" fontId="3" fillId="3" borderId="32" xfId="0" applyFont="1" applyFill="1" applyBorder="1" applyAlignment="1">
      <alignment horizontal="left" vertical="top" wrapText="1"/>
    </xf>
    <xf numFmtId="0" fontId="3" fillId="4" borderId="3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/>
    </xf>
    <xf numFmtId="14" fontId="3" fillId="4" borderId="21" xfId="0" applyNumberFormat="1" applyFont="1" applyFill="1" applyBorder="1" applyAlignment="1">
      <alignment horizontal="left" vertical="top" wrapText="1"/>
    </xf>
    <xf numFmtId="0" fontId="2" fillId="0" borderId="22" xfId="0" applyFont="1" applyBorder="1"/>
    <xf numFmtId="0" fontId="2" fillId="0" borderId="23" xfId="0" applyFont="1" applyBorder="1"/>
    <xf numFmtId="0" fontId="3" fillId="3" borderId="19" xfId="0" applyFont="1" applyFill="1" applyBorder="1" applyAlignment="1">
      <alignment horizontal="left" vertical="top" wrapText="1"/>
    </xf>
    <xf numFmtId="0" fontId="2" fillId="0" borderId="25" xfId="0" applyFont="1" applyBorder="1"/>
    <xf numFmtId="0" fontId="3" fillId="3" borderId="20" xfId="0" applyFont="1" applyFill="1" applyBorder="1" applyAlignment="1">
      <alignment horizontal="left" vertical="top" wrapText="1"/>
    </xf>
    <xf numFmtId="0" fontId="2" fillId="0" borderId="33" xfId="0" applyFont="1" applyBorder="1"/>
    <xf numFmtId="0" fontId="2" fillId="0" borderId="26" xfId="0" applyFont="1" applyBorder="1"/>
    <xf numFmtId="0" fontId="3" fillId="3" borderId="28" xfId="0" applyFont="1" applyFill="1" applyBorder="1" applyAlignment="1">
      <alignment horizontal="left" vertical="top" wrapText="1"/>
    </xf>
    <xf numFmtId="0" fontId="2" fillId="0" borderId="31" xfId="0" applyFont="1" applyBorder="1"/>
    <xf numFmtId="0" fontId="2" fillId="0" borderId="34" xfId="0" applyFont="1" applyBorder="1"/>
    <xf numFmtId="0" fontId="9" fillId="4" borderId="2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0" fillId="3" borderId="1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left" wrapText="1"/>
    </xf>
    <xf numFmtId="0" fontId="2" fillId="0" borderId="17" xfId="0" applyFont="1" applyBorder="1"/>
    <xf numFmtId="0" fontId="2" fillId="0" borderId="18" xfId="0" applyFont="1" applyBorder="1"/>
    <xf numFmtId="14" fontId="3" fillId="4" borderId="36" xfId="0" applyNumberFormat="1" applyFont="1" applyFill="1" applyBorder="1" applyAlignment="1">
      <alignment horizontal="left" vertical="top" wrapText="1"/>
    </xf>
    <xf numFmtId="0" fontId="2" fillId="0" borderId="37" xfId="0" applyFont="1" applyBorder="1"/>
    <xf numFmtId="0" fontId="2" fillId="0" borderId="41" xfId="0" applyFont="1" applyBorder="1"/>
    <xf numFmtId="0" fontId="2" fillId="0" borderId="39" xfId="0" applyFont="1" applyBorder="1"/>
    <xf numFmtId="0" fontId="2" fillId="4" borderId="40" xfId="0" applyFont="1" applyFill="1" applyBorder="1" applyAlignment="1">
      <alignment vertical="top" wrapText="1"/>
    </xf>
    <xf numFmtId="0" fontId="3" fillId="3" borderId="38" xfId="0" applyFont="1" applyFill="1" applyBorder="1" applyAlignment="1">
      <alignment horizontal="left" vertical="top" wrapText="1"/>
    </xf>
    <xf numFmtId="0" fontId="9" fillId="4" borderId="43" xfId="0" applyFont="1" applyFill="1" applyBorder="1" applyAlignment="1">
      <alignment vertical="top" wrapText="1"/>
    </xf>
    <xf numFmtId="0" fontId="9" fillId="4" borderId="35" xfId="0" applyFont="1" applyFill="1" applyBorder="1" applyAlignment="1">
      <alignment horizontal="center" vertical="top" wrapText="1"/>
    </xf>
    <xf numFmtId="0" fontId="0" fillId="0" borderId="44" xfId="0" applyFont="1" applyBorder="1" applyAlignment="1">
      <alignment vertical="top"/>
    </xf>
    <xf numFmtId="0" fontId="0" fillId="0" borderId="45" xfId="0" applyFont="1" applyBorder="1" applyAlignment="1">
      <alignment vertical="top"/>
    </xf>
    <xf numFmtId="0" fontId="11" fillId="4" borderId="44" xfId="0" applyFont="1" applyFill="1" applyBorder="1" applyAlignment="1">
      <alignment vertical="top" wrapText="1"/>
    </xf>
    <xf numFmtId="0" fontId="12" fillId="0" borderId="43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13" fillId="4" borderId="4" xfId="0" applyFont="1" applyFill="1" applyBorder="1" applyAlignment="1">
      <alignment vertical="top" wrapText="1"/>
    </xf>
    <xf numFmtId="0" fontId="11" fillId="4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/>
    </xf>
    <xf numFmtId="0" fontId="0" fillId="0" borderId="46" xfId="0" applyFont="1" applyBorder="1" applyAlignment="1">
      <alignment vertical="top"/>
    </xf>
    <xf numFmtId="0" fontId="11" fillId="4" borderId="42" xfId="0" applyFont="1" applyFill="1" applyBorder="1" applyAlignment="1">
      <alignment horizontal="left"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3" fillId="3" borderId="40" xfId="0" applyFont="1" applyFill="1" applyBorder="1" applyAlignment="1">
      <alignment horizontal="center" vertical="top" wrapText="1"/>
    </xf>
    <xf numFmtId="0" fontId="3" fillId="3" borderId="47" xfId="0" applyFont="1" applyFill="1" applyBorder="1" applyAlignment="1">
      <alignment horizontal="center" vertical="top" wrapText="1"/>
    </xf>
    <xf numFmtId="0" fontId="3" fillId="3" borderId="26" xfId="0" applyFont="1" applyFill="1" applyBorder="1" applyAlignment="1">
      <alignment horizontal="center" vertical="top" wrapText="1"/>
    </xf>
    <xf numFmtId="0" fontId="13" fillId="4" borderId="39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top" wrapText="1"/>
    </xf>
    <xf numFmtId="0" fontId="9" fillId="4" borderId="49" xfId="0" applyFont="1" applyFill="1" applyBorder="1" applyAlignment="1">
      <alignment horizontal="center" vertical="top" wrapText="1"/>
    </xf>
    <xf numFmtId="0" fontId="9" fillId="4" borderId="50" xfId="0" applyFont="1" applyFill="1" applyBorder="1" applyAlignment="1">
      <alignment horizontal="center" vertical="top" wrapText="1"/>
    </xf>
    <xf numFmtId="0" fontId="13" fillId="4" borderId="48" xfId="0" applyFont="1" applyFill="1" applyBorder="1" applyAlignment="1">
      <alignment horizontal="center" vertical="top" wrapText="1"/>
    </xf>
    <xf numFmtId="0" fontId="13" fillId="4" borderId="49" xfId="0" applyFont="1" applyFill="1" applyBorder="1" applyAlignment="1">
      <alignment horizontal="center" vertical="top" wrapText="1"/>
    </xf>
    <xf numFmtId="0" fontId="13" fillId="4" borderId="50" xfId="0" applyFont="1" applyFill="1" applyBorder="1" applyAlignment="1">
      <alignment horizontal="center" vertical="top" wrapText="1"/>
    </xf>
    <xf numFmtId="0" fontId="3" fillId="3" borderId="43" xfId="0" applyFont="1" applyFill="1" applyBorder="1" applyAlignment="1">
      <alignment horizontal="center" vertical="top" wrapText="1"/>
    </xf>
    <xf numFmtId="0" fontId="3" fillId="3" borderId="44" xfId="0" applyFont="1" applyFill="1" applyBorder="1" applyAlignment="1">
      <alignment horizontal="center" vertical="top" wrapText="1"/>
    </xf>
    <xf numFmtId="0" fontId="3" fillId="3" borderId="45" xfId="0" applyFont="1" applyFill="1" applyBorder="1" applyAlignment="1">
      <alignment horizontal="center" vertical="top" wrapText="1"/>
    </xf>
    <xf numFmtId="0" fontId="11" fillId="4" borderId="39" xfId="0" applyFont="1" applyFill="1" applyBorder="1" applyAlignment="1">
      <alignment horizontal="left" vertical="top"/>
    </xf>
    <xf numFmtId="0" fontId="11" fillId="4" borderId="25" xfId="0" applyFont="1" applyFill="1" applyBorder="1" applyAlignment="1">
      <alignment horizontal="left" vertical="top"/>
    </xf>
    <xf numFmtId="0" fontId="11" fillId="4" borderId="43" xfId="0" applyFont="1" applyFill="1" applyBorder="1" applyAlignment="1">
      <alignment horizontal="left" vertical="top" wrapText="1"/>
    </xf>
    <xf numFmtId="0" fontId="3" fillId="4" borderId="44" xfId="0" applyFont="1" applyFill="1" applyBorder="1" applyAlignment="1">
      <alignment horizontal="left" vertical="top" wrapText="1"/>
    </xf>
    <xf numFmtId="0" fontId="3" fillId="4" borderId="45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2" fillId="0" borderId="4" xfId="0" applyFont="1" applyBorder="1"/>
    <xf numFmtId="0" fontId="2" fillId="4" borderId="45" xfId="0" applyFont="1" applyFill="1" applyBorder="1" applyAlignment="1">
      <alignment vertical="top" wrapText="1"/>
    </xf>
    <xf numFmtId="0" fontId="3" fillId="4" borderId="43" xfId="0" applyFont="1" applyFill="1" applyBorder="1" applyAlignment="1">
      <alignment vertical="top" wrapText="1"/>
    </xf>
    <xf numFmtId="0" fontId="3" fillId="3" borderId="37" xfId="0" applyFont="1" applyFill="1" applyBorder="1" applyAlignment="1">
      <alignment horizontal="left" vertical="top" wrapText="1"/>
    </xf>
    <xf numFmtId="0" fontId="3" fillId="4" borderId="26" xfId="0" applyFont="1" applyFill="1" applyBorder="1" applyAlignment="1">
      <alignment horizontal="center" vertical="top" wrapText="1"/>
    </xf>
    <xf numFmtId="0" fontId="11" fillId="4" borderId="39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center" vertical="top" wrapText="1"/>
    </xf>
    <xf numFmtId="0" fontId="11" fillId="4" borderId="43" xfId="0" applyFont="1" applyFill="1" applyBorder="1" applyAlignment="1">
      <alignment horizontal="left" vertical="center" wrapText="1"/>
    </xf>
    <xf numFmtId="0" fontId="11" fillId="4" borderId="44" xfId="0" applyFont="1" applyFill="1" applyBorder="1" applyAlignment="1">
      <alignment horizontal="left" vertical="center" wrapText="1"/>
    </xf>
    <xf numFmtId="0" fontId="11" fillId="4" borderId="45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6764793880193686E-2"/>
          <c:y val="5.1546651229518507E-2"/>
          <c:w val="0.83333532795105669"/>
          <c:h val="0.68041579622964432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Registration!$E$5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DBD-4AC8-8A0D-7EC851F05AFB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val>
            <c:numRef>
              <c:f>Registration!$E$6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ADBD-4AC8-8A0D-7EC851F05A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val>
            <c:numRef>
              <c:f>Registration!$E$8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D-4AC8-8A0D-7EC851F05AF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1"/>
          <c:val>
            <c:numRef>
              <c:f>Registration!$E$4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D-4AC8-8A0D-7EC851F05AF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1"/>
          <c:val>
            <c:numRef>
              <c:f>Registration!$E$7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BD-4AC8-8A0D-7EC851F0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744971"/>
        <c:axId val="2043573399"/>
      </c:barChart>
      <c:catAx>
        <c:axId val="1834744971"/>
        <c:scaling>
          <c:orientation val="maxMin"/>
        </c:scaling>
        <c:delete val="0"/>
        <c:axPos val="l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73399"/>
        <c:crosses val="autoZero"/>
        <c:auto val="1"/>
        <c:lblAlgn val="ctr"/>
        <c:lblOffset val="100"/>
        <c:noMultiLvlLbl val="1"/>
      </c:catAx>
      <c:valAx>
        <c:axId val="204357339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lvl="0"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1834744971"/>
        <c:crosses val="max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800" b="0" i="0" u="none" strike="noStrike" kern="1200" baseline="0">
              <a:solidFill>
                <a:srgbClr val="000000"/>
              </a:solidFill>
              <a:latin typeface="Arial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6764793880193686E-2"/>
          <c:y val="5.1546651229518507E-2"/>
          <c:w val="0.83333532795105669"/>
          <c:h val="0.68041579622964432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Login!$E$5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2F2-42A1-9749-7FFB662510BD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val>
            <c:numRef>
              <c:f>Login!$E$6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22F2-42A1-9749-7FFB662510BD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  <a:effectLst/>
          </c:spPr>
          <c:invertIfNegative val="1"/>
          <c:val>
            <c:numRef>
              <c:f>Login!$E$8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22F2-42A1-9749-7FFB662510BD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  <a:effectLst/>
          </c:spPr>
          <c:invertIfNegative val="1"/>
          <c:val>
            <c:numRef>
              <c:f>Login!$E$4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22F2-42A1-9749-7FFB662510BD}"/>
            </c:ext>
          </c:extLst>
        </c:ser>
        <c:ser>
          <c:idx val="4"/>
          <c:order val="4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val>
            <c:numRef>
              <c:f>Login!$E$7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4-22F2-42A1-9749-7FFB6625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744971"/>
        <c:axId val="2043573399"/>
      </c:barChart>
      <c:catAx>
        <c:axId val="1834744971"/>
        <c:scaling>
          <c:orientation val="maxMin"/>
        </c:scaling>
        <c:delete val="0"/>
        <c:axPos val="l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73399"/>
        <c:crosses val="autoZero"/>
        <c:auto val="1"/>
        <c:lblAlgn val="ctr"/>
        <c:lblOffset val="100"/>
        <c:noMultiLvlLbl val="1"/>
      </c:catAx>
      <c:valAx>
        <c:axId val="204357339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lvl="0"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1834744971"/>
        <c:crosses val="max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800" b="0" i="0" u="none" strike="noStrike" kern="1200" baseline="0">
              <a:solidFill>
                <a:srgbClr val="000000"/>
              </a:solidFill>
              <a:latin typeface="Arial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1562100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28575</xdr:colOff>
      <xdr:row>11</xdr:row>
      <xdr:rowOff>238125</xdr:rowOff>
    </xdr:from>
    <xdr:to>
      <xdr:col>9</xdr:col>
      <xdr:colOff>38100</xdr:colOff>
      <xdr:row>12</xdr:row>
      <xdr:rowOff>57150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9050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</xdr:col>
      <xdr:colOff>1263650</xdr:colOff>
      <xdr:row>42</xdr:row>
      <xdr:rowOff>88900</xdr:rowOff>
    </xdr:to>
    <xdr:sp macro="" textlink="">
      <xdr:nvSpPr>
        <xdr:cNvPr id="1036" name="Text Box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1562100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63E37-94B2-4053-8FBB-AC92FE029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28575</xdr:colOff>
      <xdr:row>11</xdr:row>
      <xdr:rowOff>238125</xdr:rowOff>
    </xdr:from>
    <xdr:to>
      <xdr:col>9</xdr:col>
      <xdr:colOff>38100</xdr:colOff>
      <xdr:row>12</xdr:row>
      <xdr:rowOff>57150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D5CB83B5-0BA1-4527-A33D-B7C62D7C613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166975" y="1527175"/>
          <a:ext cx="200025" cy="1873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12" topLeftCell="A13" activePane="bottomLeft" state="frozen"/>
      <selection pane="bottomLeft" activeCell="C16" sqref="C16"/>
    </sheetView>
  </sheetViews>
  <sheetFormatPr defaultColWidth="14.453125" defaultRowHeight="15" customHeight="1" x14ac:dyDescent="0.25"/>
  <cols>
    <col min="1" max="1" width="5.26953125" customWidth="1"/>
    <col min="2" max="2" width="67.54296875" customWidth="1"/>
    <col min="3" max="3" width="81.26953125" customWidth="1"/>
    <col min="4" max="4" width="6.54296875" customWidth="1"/>
    <col min="5" max="5" width="10.453125" customWidth="1"/>
    <col min="6" max="7" width="7.54296875" customWidth="1"/>
    <col min="8" max="8" width="30.54296875" customWidth="1"/>
    <col min="9" max="9" width="2.7265625" customWidth="1"/>
    <col min="10" max="26" width="9.08984375" customWidth="1"/>
  </cols>
  <sheetData>
    <row r="1" spans="1:26" ht="12.75" customHeight="1" x14ac:dyDescent="0.4">
      <c r="A1" s="75" t="s">
        <v>16</v>
      </c>
      <c r="B1" s="76"/>
      <c r="C1" s="76"/>
      <c r="D1" s="76"/>
      <c r="E1" s="76"/>
      <c r="F1" s="76"/>
      <c r="G1" s="76"/>
      <c r="H1" s="76"/>
      <c r="I1" s="7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.75" customHeight="1" x14ac:dyDescent="0.4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3"/>
      <c r="B3" s="3"/>
      <c r="C3" s="3"/>
      <c r="D3" s="4"/>
      <c r="E3" s="4" t="s">
        <v>0</v>
      </c>
      <c r="F3" s="5"/>
      <c r="G3" s="6"/>
      <c r="H3" s="7"/>
      <c r="I3" s="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3"/>
      <c r="B4" s="3"/>
      <c r="C4" s="3"/>
      <c r="D4" s="9" t="s">
        <v>1</v>
      </c>
      <c r="E4" s="9">
        <f>COUNTIF($D$12:$D$66,"U")</f>
        <v>0</v>
      </c>
      <c r="F4" s="10">
        <f t="shared" ref="F4:F8" si="0">IF($E$9=0, "-", $E4/$E$9)</f>
        <v>0</v>
      </c>
      <c r="G4" s="11">
        <f>SUMIF($D$12:$D$66,"U", $G$12:$G$67) / 60</f>
        <v>0</v>
      </c>
      <c r="H4" s="7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5">
      <c r="A5" s="3"/>
      <c r="B5" s="3"/>
      <c r="C5" s="3"/>
      <c r="D5" s="9" t="s">
        <v>2</v>
      </c>
      <c r="E5" s="9">
        <f>COUNTIF($D$12:$D$66,"P")</f>
        <v>7</v>
      </c>
      <c r="F5" s="10">
        <f t="shared" si="0"/>
        <v>1</v>
      </c>
      <c r="G5" s="12">
        <f>SUMIF($D$12:$D$66,"P", $G$12:$G$67) / 60</f>
        <v>0</v>
      </c>
      <c r="H5" s="7"/>
      <c r="I5" s="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5">
      <c r="A6" s="3"/>
      <c r="B6" s="3"/>
      <c r="C6" s="13" t="s">
        <v>3</v>
      </c>
      <c r="D6" s="9" t="s">
        <v>4</v>
      </c>
      <c r="E6" s="9">
        <f>COUNTIF($D$12:$D$66,"F")</f>
        <v>0</v>
      </c>
      <c r="F6" s="10">
        <f t="shared" si="0"/>
        <v>0</v>
      </c>
      <c r="G6" s="12">
        <f>SUMIF($D$12:$D$66,"F", $G$12:$G$67) / 60</f>
        <v>0</v>
      </c>
      <c r="H6" s="7"/>
      <c r="I6" s="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7"/>
      <c r="B7" s="7"/>
      <c r="C7" s="7"/>
      <c r="D7" s="9" t="s">
        <v>5</v>
      </c>
      <c r="E7" s="9">
        <f>COUNTIF($D$12:$D$66,"S")</f>
        <v>0</v>
      </c>
      <c r="F7" s="10">
        <f t="shared" si="0"/>
        <v>0</v>
      </c>
      <c r="G7" s="12">
        <f>SUMIF($D$12:$D$66,"S", $G$12:$G$67) / 60</f>
        <v>0</v>
      </c>
      <c r="H7" s="7"/>
      <c r="I7" s="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8.75" customHeight="1" x14ac:dyDescent="0.25">
      <c r="A8" s="7"/>
      <c r="B8" s="7"/>
      <c r="C8" s="7"/>
      <c r="D8" s="9" t="s">
        <v>6</v>
      </c>
      <c r="E8" s="9">
        <f>COUNTIF($D$12:$D$66,"B")</f>
        <v>0</v>
      </c>
      <c r="F8" s="14">
        <f t="shared" si="0"/>
        <v>0</v>
      </c>
      <c r="G8" s="12">
        <f>SUMIF($D$12:$D$66,"B", $G$12:$G$67) / 60</f>
        <v>0</v>
      </c>
      <c r="H8" s="7"/>
      <c r="I8" s="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hidden="1" customHeight="1" x14ac:dyDescent="0.25">
      <c r="A9" s="7"/>
      <c r="B9" s="7"/>
      <c r="C9" s="7"/>
      <c r="D9" s="15" t="s">
        <v>7</v>
      </c>
      <c r="E9" s="16">
        <f>SUM(E4:E8)</f>
        <v>7</v>
      </c>
      <c r="F9" s="17">
        <f>IF($E$9=0,"-",$E$9/$E$9)</f>
        <v>1</v>
      </c>
      <c r="G9" s="18">
        <f>SUM(G4:G8)</f>
        <v>0</v>
      </c>
      <c r="H9" s="8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hidden="1" customHeight="1" x14ac:dyDescent="0.25">
      <c r="A10" s="7"/>
      <c r="B10" s="7"/>
      <c r="C10" s="7"/>
      <c r="D10" s="20" t="s">
        <v>8</v>
      </c>
      <c r="E10" s="21">
        <f>COUNTIF($D$12:$D$66,"N/A")</f>
        <v>0</v>
      </c>
      <c r="F10" s="22"/>
      <c r="G10" s="23">
        <f>SUMIF($D$12:$D$66,"n/a", $G$12:$G$67) / 60</f>
        <v>0</v>
      </c>
      <c r="H10" s="8"/>
      <c r="I10" s="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4.5" customHeight="1" x14ac:dyDescent="0.25">
      <c r="A11" s="24"/>
      <c r="B11" s="24"/>
      <c r="C11" s="24"/>
      <c r="D11" s="24"/>
      <c r="E11" s="24"/>
      <c r="F11" s="24"/>
      <c r="G11" s="24"/>
      <c r="H11" s="24"/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9.25" customHeight="1" x14ac:dyDescent="0.3">
      <c r="A12" s="26" t="s">
        <v>9</v>
      </c>
      <c r="B12" s="26" t="s">
        <v>10</v>
      </c>
      <c r="C12" s="27" t="s">
        <v>11</v>
      </c>
      <c r="D12" s="26" t="s">
        <v>12</v>
      </c>
      <c r="E12" s="79" t="s">
        <v>13</v>
      </c>
      <c r="F12" s="80"/>
      <c r="G12" s="80"/>
      <c r="H12" s="81"/>
      <c r="I12" s="2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66">
        <v>1</v>
      </c>
      <c r="B13" s="29" t="s">
        <v>14</v>
      </c>
      <c r="C13" s="30"/>
      <c r="D13" s="74" t="s">
        <v>2</v>
      </c>
      <c r="E13" s="63"/>
      <c r="F13" s="64"/>
      <c r="G13" s="64"/>
      <c r="H13" s="65"/>
      <c r="I13" s="3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67"/>
      <c r="B14" s="86" t="s">
        <v>15</v>
      </c>
      <c r="C14" s="86" t="s">
        <v>18</v>
      </c>
      <c r="D14" s="70"/>
      <c r="E14" s="33"/>
      <c r="F14" s="34"/>
      <c r="G14" s="34"/>
      <c r="H14" s="35"/>
      <c r="I14" s="3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20">
        <v>2</v>
      </c>
      <c r="B15" s="88" t="s">
        <v>20</v>
      </c>
      <c r="C15" s="123"/>
      <c r="D15" s="89" t="s">
        <v>2</v>
      </c>
      <c r="E15" s="33"/>
      <c r="F15" s="34"/>
      <c r="G15" s="34"/>
      <c r="H15" s="35"/>
      <c r="I15" s="3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21"/>
      <c r="B16" s="122" t="s">
        <v>17</v>
      </c>
      <c r="C16" s="122" t="s">
        <v>19</v>
      </c>
      <c r="D16" s="83"/>
      <c r="E16" s="63"/>
      <c r="F16" s="64"/>
      <c r="G16" s="64"/>
      <c r="H16" s="65"/>
      <c r="I16" s="4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71">
        <v>2</v>
      </c>
      <c r="B17" s="105" t="s">
        <v>33</v>
      </c>
      <c r="C17" s="128" t="s">
        <v>35</v>
      </c>
      <c r="D17" s="89" t="s">
        <v>2</v>
      </c>
      <c r="E17" s="33"/>
      <c r="F17" s="34"/>
      <c r="G17" s="34"/>
      <c r="H17" s="35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24"/>
      <c r="B18" s="126" t="s">
        <v>36</v>
      </c>
      <c r="C18" s="129"/>
      <c r="D18" s="127"/>
      <c r="E18" s="53"/>
      <c r="F18" s="54"/>
      <c r="G18" s="54"/>
      <c r="H18" s="55"/>
      <c r="I18" s="12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72"/>
      <c r="B19" s="126" t="s">
        <v>34</v>
      </c>
      <c r="C19" s="130"/>
      <c r="D19" s="83"/>
      <c r="E19" s="63"/>
      <c r="F19" s="64"/>
      <c r="G19" s="64"/>
      <c r="H19" s="65"/>
      <c r="I19" s="4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87">
        <v>3</v>
      </c>
      <c r="B20" s="88" t="s">
        <v>21</v>
      </c>
      <c r="C20" s="93" t="s">
        <v>23</v>
      </c>
      <c r="D20" s="89" t="s">
        <v>2</v>
      </c>
      <c r="E20" s="33"/>
      <c r="F20" s="34"/>
      <c r="G20" s="34"/>
      <c r="H20" s="35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85"/>
      <c r="B21" s="92" t="s">
        <v>22</v>
      </c>
      <c r="C21" s="94"/>
      <c r="D21" s="83"/>
      <c r="E21" s="63"/>
      <c r="F21" s="64"/>
      <c r="G21" s="64"/>
      <c r="H21" s="65"/>
      <c r="I21" s="4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85"/>
      <c r="B22" s="90"/>
      <c r="C22" s="94"/>
      <c r="D22" s="83"/>
      <c r="E22" s="63"/>
      <c r="F22" s="64"/>
      <c r="G22" s="64"/>
      <c r="H22" s="65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85"/>
      <c r="B23" s="90"/>
      <c r="C23" s="94"/>
      <c r="D23" s="83"/>
      <c r="E23" s="63"/>
      <c r="F23" s="64"/>
      <c r="G23" s="64"/>
      <c r="H23" s="65"/>
      <c r="I23" s="4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85"/>
      <c r="B24" s="90"/>
      <c r="C24" s="94"/>
      <c r="D24" s="83"/>
      <c r="E24" s="53"/>
      <c r="F24" s="84"/>
      <c r="G24" s="84"/>
      <c r="H24" s="42"/>
      <c r="I24" s="4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85"/>
      <c r="B25" s="90"/>
      <c r="C25" s="94"/>
      <c r="D25" s="83"/>
      <c r="E25" s="53"/>
      <c r="F25" s="84"/>
      <c r="G25" s="84"/>
      <c r="H25" s="42"/>
      <c r="I25" s="4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85"/>
      <c r="B26" s="90"/>
      <c r="C26" s="94"/>
      <c r="D26" s="83"/>
      <c r="E26" s="53"/>
      <c r="F26" s="84"/>
      <c r="G26" s="84"/>
      <c r="H26" s="42"/>
      <c r="I26" s="4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85"/>
      <c r="B27" s="91"/>
      <c r="C27" s="95"/>
      <c r="D27" s="73"/>
      <c r="E27" s="63"/>
      <c r="F27" s="64"/>
      <c r="G27" s="64"/>
      <c r="H27" s="65"/>
      <c r="I27" s="4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12">
        <v>4</v>
      </c>
      <c r="B28" s="96" t="s">
        <v>24</v>
      </c>
      <c r="C28" s="100" t="s">
        <v>26</v>
      </c>
      <c r="D28" s="106" t="s">
        <v>2</v>
      </c>
      <c r="E28" s="33"/>
      <c r="F28" s="34"/>
      <c r="G28" s="34"/>
      <c r="H28" s="35"/>
      <c r="I28" s="4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13"/>
      <c r="B29" s="97" t="s">
        <v>25</v>
      </c>
      <c r="C29" s="101"/>
      <c r="D29" s="107"/>
      <c r="E29" s="63"/>
      <c r="F29" s="64"/>
      <c r="G29" s="64"/>
      <c r="H29" s="65"/>
      <c r="I29" s="4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13"/>
      <c r="B30" s="98"/>
      <c r="C30" s="101"/>
      <c r="D30" s="107"/>
      <c r="E30" s="63"/>
      <c r="F30" s="64"/>
      <c r="G30" s="64"/>
      <c r="H30" s="65"/>
      <c r="I30" s="4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13"/>
      <c r="B31" s="98"/>
      <c r="C31" s="101"/>
      <c r="D31" s="107"/>
      <c r="E31" s="63"/>
      <c r="F31" s="64"/>
      <c r="G31" s="64"/>
      <c r="H31" s="65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13"/>
      <c r="B32" s="98"/>
      <c r="C32" s="101"/>
      <c r="D32" s="107"/>
      <c r="E32" s="63"/>
      <c r="F32" s="64"/>
      <c r="G32" s="64"/>
      <c r="H32" s="65"/>
      <c r="I32" s="4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13"/>
      <c r="B33" s="98"/>
      <c r="C33" s="101"/>
      <c r="D33" s="107"/>
      <c r="E33" s="33"/>
      <c r="F33" s="34"/>
      <c r="G33" s="34"/>
      <c r="H33" s="35"/>
      <c r="I33" s="4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13"/>
      <c r="B34" s="98"/>
      <c r="C34" s="101"/>
      <c r="D34" s="107"/>
      <c r="E34" s="63"/>
      <c r="F34" s="64"/>
      <c r="G34" s="64"/>
      <c r="H34" s="65"/>
      <c r="I34" s="4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14"/>
      <c r="B35" s="99"/>
      <c r="C35" s="101"/>
      <c r="D35" s="108"/>
      <c r="E35" s="63"/>
      <c r="F35" s="64"/>
      <c r="G35" s="64"/>
      <c r="H35" s="65"/>
      <c r="I35" s="4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03">
        <v>5</v>
      </c>
      <c r="B36" s="105" t="s">
        <v>29</v>
      </c>
      <c r="C36" s="100" t="s">
        <v>30</v>
      </c>
      <c r="D36" s="109" t="s">
        <v>2</v>
      </c>
      <c r="E36" s="33"/>
      <c r="F36" s="34"/>
      <c r="G36" s="34"/>
      <c r="H36" s="35"/>
      <c r="I36" s="4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02"/>
      <c r="B37" s="97" t="s">
        <v>28</v>
      </c>
      <c r="C37" s="101"/>
      <c r="D37" s="110"/>
      <c r="E37" s="63"/>
      <c r="F37" s="64"/>
      <c r="G37" s="64"/>
      <c r="H37" s="65"/>
      <c r="I37" s="4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02"/>
      <c r="B38" s="98"/>
      <c r="C38" s="101"/>
      <c r="D38" s="110"/>
      <c r="E38" s="63"/>
      <c r="F38" s="64"/>
      <c r="G38" s="64"/>
      <c r="H38" s="65"/>
      <c r="I38" s="4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02"/>
      <c r="B39" s="98"/>
      <c r="C39" s="101"/>
      <c r="D39" s="110"/>
      <c r="E39" s="63"/>
      <c r="F39" s="64"/>
      <c r="G39" s="64"/>
      <c r="H39" s="65"/>
      <c r="I39" s="4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customHeight="1" x14ac:dyDescent="0.25">
      <c r="A40" s="102"/>
      <c r="B40" s="98"/>
      <c r="C40" s="101"/>
      <c r="D40" s="110"/>
      <c r="E40" s="63"/>
      <c r="F40" s="64"/>
      <c r="G40" s="64"/>
      <c r="H40" s="65"/>
      <c r="I40" s="4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02"/>
      <c r="B41" s="98"/>
      <c r="C41" s="101"/>
      <c r="D41" s="110"/>
      <c r="E41" s="33"/>
      <c r="F41" s="34"/>
      <c r="G41" s="34"/>
      <c r="H41" s="35"/>
      <c r="I41" s="4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02"/>
      <c r="B42" s="98"/>
      <c r="C42" s="101"/>
      <c r="D42" s="110"/>
      <c r="E42" s="63"/>
      <c r="F42" s="64"/>
      <c r="G42" s="64"/>
      <c r="H42" s="65"/>
      <c r="I42" s="4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04"/>
      <c r="B43" s="99"/>
      <c r="C43" s="101"/>
      <c r="D43" s="111"/>
      <c r="E43" s="33"/>
      <c r="F43" s="34"/>
      <c r="G43" s="34"/>
      <c r="H43" s="35"/>
      <c r="I43" s="4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68">
        <v>6</v>
      </c>
      <c r="B44" s="105" t="s">
        <v>27</v>
      </c>
      <c r="C44" s="117" t="s">
        <v>32</v>
      </c>
      <c r="D44" s="89" t="s">
        <v>2</v>
      </c>
      <c r="E44" s="33"/>
      <c r="F44" s="34"/>
      <c r="G44" s="34"/>
      <c r="H44" s="35"/>
      <c r="I44" s="4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customHeight="1" x14ac:dyDescent="0.25">
      <c r="A45" s="69"/>
      <c r="B45" s="115" t="s">
        <v>31</v>
      </c>
      <c r="C45" s="118"/>
      <c r="D45" s="83"/>
      <c r="E45" s="63"/>
      <c r="F45" s="64"/>
      <c r="G45" s="64"/>
      <c r="H45" s="65"/>
      <c r="I45" s="4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69"/>
      <c r="B46" s="115"/>
      <c r="C46" s="118"/>
      <c r="D46" s="83"/>
      <c r="E46" s="63"/>
      <c r="F46" s="64"/>
      <c r="G46" s="64"/>
      <c r="H46" s="65"/>
      <c r="I46" s="4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customHeight="1" x14ac:dyDescent="0.25">
      <c r="A47" s="69"/>
      <c r="B47" s="115"/>
      <c r="C47" s="118"/>
      <c r="D47" s="83"/>
      <c r="E47" s="63"/>
      <c r="F47" s="64"/>
      <c r="G47" s="64"/>
      <c r="H47" s="65"/>
      <c r="I47" s="4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70"/>
      <c r="B48" s="116"/>
      <c r="C48" s="119"/>
      <c r="D48" s="73"/>
      <c r="E48" s="63"/>
      <c r="F48" s="64"/>
      <c r="G48" s="64"/>
      <c r="H48" s="65"/>
      <c r="I48" s="4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68"/>
      <c r="B49" s="43"/>
      <c r="C49" s="37"/>
      <c r="D49" s="74"/>
      <c r="E49" s="33"/>
      <c r="F49" s="34"/>
      <c r="G49" s="34"/>
      <c r="H49" s="35"/>
      <c r="I49" s="4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69"/>
      <c r="B50" s="38"/>
      <c r="C50" s="39"/>
      <c r="D50" s="69"/>
      <c r="E50" s="63"/>
      <c r="F50" s="64"/>
      <c r="G50" s="64"/>
      <c r="H50" s="65"/>
      <c r="I50" s="4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69"/>
      <c r="B51" s="38"/>
      <c r="C51" s="39"/>
      <c r="D51" s="69"/>
      <c r="E51" s="63"/>
      <c r="F51" s="64"/>
      <c r="G51" s="64"/>
      <c r="H51" s="65"/>
      <c r="I51" s="4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69"/>
      <c r="B52" s="41"/>
      <c r="C52" s="39"/>
      <c r="D52" s="69"/>
      <c r="E52" s="63"/>
      <c r="F52" s="64"/>
      <c r="G52" s="64"/>
      <c r="H52" s="65"/>
      <c r="I52" s="4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69"/>
      <c r="B53" s="41"/>
      <c r="C53" s="39"/>
      <c r="D53" s="69"/>
      <c r="E53" s="33"/>
      <c r="F53" s="34"/>
      <c r="G53" s="34"/>
      <c r="H53" s="35"/>
      <c r="I53" s="4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70"/>
      <c r="B54" s="39"/>
      <c r="C54" s="32"/>
      <c r="D54" s="70"/>
      <c r="E54" s="63"/>
      <c r="F54" s="64"/>
      <c r="G54" s="64"/>
      <c r="H54" s="65"/>
      <c r="I54" s="4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68"/>
      <c r="B55" s="43"/>
      <c r="C55" s="37"/>
      <c r="D55" s="74"/>
      <c r="E55" s="33"/>
      <c r="F55" s="34"/>
      <c r="G55" s="34"/>
      <c r="H55" s="35"/>
      <c r="I55" s="4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69"/>
      <c r="B56" s="38"/>
      <c r="C56" s="39"/>
      <c r="D56" s="69"/>
      <c r="E56" s="63"/>
      <c r="F56" s="64"/>
      <c r="G56" s="64"/>
      <c r="H56" s="65"/>
      <c r="I56" s="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70"/>
      <c r="B57" s="32"/>
      <c r="C57" s="32"/>
      <c r="D57" s="70"/>
      <c r="E57" s="63"/>
      <c r="F57" s="64"/>
      <c r="G57" s="64"/>
      <c r="H57" s="65"/>
      <c r="I57" s="4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68"/>
      <c r="B58" s="36"/>
      <c r="C58" s="39"/>
      <c r="D58" s="74"/>
      <c r="E58" s="33"/>
      <c r="F58" s="34"/>
      <c r="G58" s="34"/>
      <c r="H58" s="35"/>
      <c r="I58" s="4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69"/>
      <c r="B59" s="44"/>
      <c r="C59" s="39"/>
      <c r="D59" s="69"/>
      <c r="E59" s="63"/>
      <c r="F59" s="64"/>
      <c r="G59" s="64"/>
      <c r="H59" s="65"/>
      <c r="I59" s="4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69"/>
      <c r="B60" s="38"/>
      <c r="C60" s="39"/>
      <c r="D60" s="69"/>
      <c r="E60" s="63"/>
      <c r="F60" s="64"/>
      <c r="G60" s="64"/>
      <c r="H60" s="65"/>
      <c r="I60" s="4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70"/>
      <c r="B61" s="32"/>
      <c r="C61" s="32"/>
      <c r="D61" s="70"/>
      <c r="E61" s="82"/>
      <c r="F61" s="76"/>
      <c r="G61" s="76"/>
      <c r="H61" s="83"/>
      <c r="I61" s="4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68"/>
      <c r="B62" s="45"/>
      <c r="C62" s="30"/>
      <c r="D62" s="74"/>
      <c r="E62" s="46"/>
      <c r="F62" s="47"/>
      <c r="G62" s="47"/>
      <c r="H62" s="48"/>
      <c r="I62" s="4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69"/>
      <c r="B63" s="41"/>
      <c r="C63" s="50"/>
      <c r="D63" s="69"/>
      <c r="E63" s="33"/>
      <c r="F63" s="34"/>
      <c r="G63" s="34"/>
      <c r="H63" s="35"/>
      <c r="I63" s="4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69"/>
      <c r="B64" s="51"/>
      <c r="C64" s="52"/>
      <c r="D64" s="69"/>
      <c r="E64" s="53"/>
      <c r="F64" s="54"/>
      <c r="G64" s="54"/>
      <c r="H64" s="55"/>
      <c r="I64" s="4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70"/>
      <c r="B65" s="56"/>
      <c r="C65" s="57"/>
      <c r="D65" s="70"/>
      <c r="E65" s="46"/>
      <c r="F65" s="47"/>
      <c r="G65" s="47"/>
      <c r="H65" s="48"/>
      <c r="I65" s="4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58"/>
      <c r="B66" s="36"/>
      <c r="C66" s="39"/>
      <c r="D66" s="74"/>
      <c r="E66" s="46"/>
      <c r="F66" s="47"/>
      <c r="G66" s="47"/>
      <c r="H66" s="48"/>
      <c r="I66" s="5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60"/>
      <c r="B67" s="32"/>
      <c r="C67" s="32"/>
      <c r="D67" s="70"/>
      <c r="E67" s="34"/>
      <c r="F67" s="34"/>
      <c r="G67" s="34"/>
      <c r="H67" s="34"/>
      <c r="I67" s="4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78"/>
      <c r="B68" s="76"/>
      <c r="C68" s="76"/>
      <c r="D68" s="76"/>
      <c r="E68" s="76"/>
      <c r="F68" s="76"/>
      <c r="G68" s="76"/>
      <c r="H68" s="76"/>
      <c r="I68" s="7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5">
      <c r="A69" s="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8" customHeight="1" x14ac:dyDescent="0.25">
      <c r="A70" s="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8" customHeight="1" x14ac:dyDescent="0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8" customHeight="1" x14ac:dyDescent="0.2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8" customHeight="1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8" customHeight="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8" customHeight="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8" customHeight="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2.75" customHeight="1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6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6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6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6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6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6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6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6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6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6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6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6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6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6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6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6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6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6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6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6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6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6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66">
    <mergeCell ref="E42:H42"/>
    <mergeCell ref="E60:H60"/>
    <mergeCell ref="E48:H48"/>
    <mergeCell ref="B29:B35"/>
    <mergeCell ref="C28:C35"/>
    <mergeCell ref="B37:B43"/>
    <mergeCell ref="A36:A43"/>
    <mergeCell ref="C36:C43"/>
    <mergeCell ref="D36:D43"/>
    <mergeCell ref="D28:D35"/>
    <mergeCell ref="A44:A48"/>
    <mergeCell ref="E47:H47"/>
    <mergeCell ref="D44:D48"/>
    <mergeCell ref="E45:H45"/>
    <mergeCell ref="E46:H46"/>
    <mergeCell ref="B45:B48"/>
    <mergeCell ref="C44:C48"/>
    <mergeCell ref="D66:D67"/>
    <mergeCell ref="A68:I68"/>
    <mergeCell ref="D62:D65"/>
    <mergeCell ref="A62:A65"/>
    <mergeCell ref="E50:H50"/>
    <mergeCell ref="E51:H51"/>
    <mergeCell ref="E52:H52"/>
    <mergeCell ref="E54:H54"/>
    <mergeCell ref="D49:D54"/>
    <mergeCell ref="A49:A54"/>
    <mergeCell ref="E61:H61"/>
    <mergeCell ref="D55:D57"/>
    <mergeCell ref="D58:D61"/>
    <mergeCell ref="A55:A57"/>
    <mergeCell ref="A58:A61"/>
    <mergeCell ref="E59:H59"/>
    <mergeCell ref="E56:H56"/>
    <mergeCell ref="E57:H57"/>
    <mergeCell ref="A1:I1"/>
    <mergeCell ref="E27:H27"/>
    <mergeCell ref="E40:H40"/>
    <mergeCell ref="E35:H35"/>
    <mergeCell ref="E37:H37"/>
    <mergeCell ref="E38:H38"/>
    <mergeCell ref="E39:H39"/>
    <mergeCell ref="E34:H34"/>
    <mergeCell ref="E12:H12"/>
    <mergeCell ref="E13:H13"/>
    <mergeCell ref="D15:D16"/>
    <mergeCell ref="D13:D14"/>
    <mergeCell ref="E29:H29"/>
    <mergeCell ref="E30:H30"/>
    <mergeCell ref="E31:H31"/>
    <mergeCell ref="E32:H32"/>
    <mergeCell ref="E16:H16"/>
    <mergeCell ref="E19:H19"/>
    <mergeCell ref="A15:A16"/>
    <mergeCell ref="A20:A27"/>
    <mergeCell ref="D20:D27"/>
    <mergeCell ref="C20:C27"/>
    <mergeCell ref="B21:B27"/>
    <mergeCell ref="A28:A35"/>
    <mergeCell ref="A17:A19"/>
    <mergeCell ref="D17:D19"/>
    <mergeCell ref="C17:C19"/>
    <mergeCell ref="E21:H21"/>
    <mergeCell ref="E22:H22"/>
    <mergeCell ref="E23:H23"/>
    <mergeCell ref="A13:A14"/>
  </mergeCells>
  <conditionalFormatting sqref="D20 D28 D44 D49 D55 D58 D62 D66 D13 D15">
    <cfRule type="cellIs" dxfId="17" priority="13" stopIfTrue="1" operator="equal">
      <formula>"F"</formula>
    </cfRule>
  </conditionalFormatting>
  <conditionalFormatting sqref="D20 D28 D44 D49 D55 D58 D62 D66 D13 D15">
    <cfRule type="cellIs" dxfId="16" priority="14" stopIfTrue="1" operator="equal">
      <formula>"B"</formula>
    </cfRule>
  </conditionalFormatting>
  <conditionalFormatting sqref="D20 D28 D44 D49 D55 D58 D62 D66 D13 D15">
    <cfRule type="cellIs" dxfId="15" priority="15" stopIfTrue="1" operator="equal">
      <formula>"u"</formula>
    </cfRule>
  </conditionalFormatting>
  <conditionalFormatting sqref="D36">
    <cfRule type="cellIs" dxfId="14" priority="4" stopIfTrue="1" operator="equal">
      <formula>"F"</formula>
    </cfRule>
  </conditionalFormatting>
  <conditionalFormatting sqref="D36">
    <cfRule type="cellIs" dxfId="13" priority="5" stopIfTrue="1" operator="equal">
      <formula>"B"</formula>
    </cfRule>
  </conditionalFormatting>
  <conditionalFormatting sqref="D36">
    <cfRule type="cellIs" dxfId="12" priority="6" stopIfTrue="1" operator="equal">
      <formula>"u"</formula>
    </cfRule>
  </conditionalFormatting>
  <conditionalFormatting sqref="D17:D18">
    <cfRule type="cellIs" dxfId="11" priority="1" stopIfTrue="1" operator="equal">
      <formula>"F"</formula>
    </cfRule>
  </conditionalFormatting>
  <conditionalFormatting sqref="D17:D18">
    <cfRule type="cellIs" dxfId="10" priority="2" stopIfTrue="1" operator="equal">
      <formula>"B"</formula>
    </cfRule>
  </conditionalFormatting>
  <conditionalFormatting sqref="D17:D18">
    <cfRule type="cellIs" dxfId="9" priority="3" stopIfTrue="1" operator="equal">
      <formula>"u"</formula>
    </cfRule>
  </conditionalFormatting>
  <dataValidations count="1">
    <dataValidation type="list" allowBlank="1" showInputMessage="1" showErrorMessage="1" prompt="Valid values include: - U - Untested_x000a_P - Pass_x000a_F - Fail_x000a_B - Blocked_x000a_S - Skipped_x000a_n/a - Not applicable_x000a_" sqref="D13 D15 D20 D28 D62 D36 D66 D44 D49 D55 D58 D17:D18" xr:uid="{00000000-0002-0000-0000-000000000000}">
      <formula1>"U,P,F,B,S,n/a"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E79F-34BA-4DD3-8741-4686FE6EA8A8}">
  <dimension ref="A1:Z999"/>
  <sheetViews>
    <sheetView tabSelected="1" workbookViewId="0">
      <pane ySplit="12" topLeftCell="A13" activePane="bottomLeft" state="frozen"/>
      <selection pane="bottomLeft" activeCell="C16" sqref="C16"/>
    </sheetView>
  </sheetViews>
  <sheetFormatPr defaultColWidth="14.453125" defaultRowHeight="15" customHeight="1" x14ac:dyDescent="0.25"/>
  <cols>
    <col min="1" max="1" width="5.26953125" customWidth="1"/>
    <col min="2" max="2" width="67.54296875" customWidth="1"/>
    <col min="3" max="3" width="81.26953125" customWidth="1"/>
    <col min="4" max="4" width="6.54296875" customWidth="1"/>
    <col min="5" max="5" width="10.453125" customWidth="1"/>
    <col min="6" max="7" width="7.54296875" customWidth="1"/>
    <col min="8" max="8" width="30.54296875" customWidth="1"/>
    <col min="9" max="9" width="2.7265625" customWidth="1"/>
    <col min="10" max="26" width="9.08984375" customWidth="1"/>
  </cols>
  <sheetData>
    <row r="1" spans="1:26" ht="12.75" customHeight="1" x14ac:dyDescent="0.4">
      <c r="A1" s="75" t="s">
        <v>16</v>
      </c>
      <c r="B1" s="76"/>
      <c r="C1" s="76"/>
      <c r="D1" s="76"/>
      <c r="E1" s="76"/>
      <c r="F1" s="76"/>
      <c r="G1" s="76"/>
      <c r="H1" s="76"/>
      <c r="I1" s="7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.75" customHeight="1" x14ac:dyDescent="0.4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3"/>
      <c r="B3" s="13"/>
      <c r="C3" s="13"/>
      <c r="D3" s="4"/>
      <c r="E3" s="4" t="s">
        <v>0</v>
      </c>
      <c r="F3" s="5"/>
      <c r="G3" s="6"/>
      <c r="H3" s="7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13"/>
      <c r="B4" s="13"/>
      <c r="C4" s="13"/>
      <c r="D4" s="9" t="s">
        <v>1</v>
      </c>
      <c r="E4" s="9">
        <f>COUNTIF($D$12:$D$66,"U")</f>
        <v>0</v>
      </c>
      <c r="F4" s="10">
        <f t="shared" ref="F4:F8" si="0">IF($E$9=0, "-", $E4/$E$9)</f>
        <v>0</v>
      </c>
      <c r="G4" s="11">
        <f>SUMIF($D$12:$D$66,"U", $G$12:$G$67) / 60</f>
        <v>0</v>
      </c>
      <c r="H4" s="7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5">
      <c r="A5" s="13"/>
      <c r="B5" s="13"/>
      <c r="C5" s="13"/>
      <c r="D5" s="9" t="s">
        <v>2</v>
      </c>
      <c r="E5" s="9">
        <f>COUNTIF($D$12:$D$66,"P")</f>
        <v>7</v>
      </c>
      <c r="F5" s="10">
        <f t="shared" si="0"/>
        <v>1</v>
      </c>
      <c r="G5" s="12">
        <f>SUMIF($D$12:$D$66,"P", $G$12:$G$67) / 60</f>
        <v>0</v>
      </c>
      <c r="H5" s="7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5">
      <c r="A6" s="13"/>
      <c r="B6" s="13"/>
      <c r="C6" s="13" t="s">
        <v>3</v>
      </c>
      <c r="D6" s="9" t="s">
        <v>4</v>
      </c>
      <c r="E6" s="9">
        <f>COUNTIF($D$12:$D$66,"F")</f>
        <v>0</v>
      </c>
      <c r="F6" s="10">
        <f t="shared" si="0"/>
        <v>0</v>
      </c>
      <c r="G6" s="12">
        <f>SUMIF($D$12:$D$66,"F", $G$12:$G$67) / 60</f>
        <v>0</v>
      </c>
      <c r="H6" s="7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7"/>
      <c r="B7" s="7"/>
      <c r="C7" s="7"/>
      <c r="D7" s="9" t="s">
        <v>5</v>
      </c>
      <c r="E7" s="9">
        <f>COUNTIF($D$12:$D$66,"S")</f>
        <v>0</v>
      </c>
      <c r="F7" s="10">
        <f t="shared" si="0"/>
        <v>0</v>
      </c>
      <c r="G7" s="12">
        <f>SUMIF($D$12:$D$66,"S", $G$12:$G$67) / 60</f>
        <v>0</v>
      </c>
      <c r="H7" s="7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8.75" customHeight="1" x14ac:dyDescent="0.25">
      <c r="A8" s="7"/>
      <c r="B8" s="7"/>
      <c r="C8" s="7"/>
      <c r="D8" s="9" t="s">
        <v>6</v>
      </c>
      <c r="E8" s="9">
        <f>COUNTIF($D$12:$D$66,"B")</f>
        <v>0</v>
      </c>
      <c r="F8" s="14">
        <f t="shared" si="0"/>
        <v>0</v>
      </c>
      <c r="G8" s="12">
        <f>SUMIF($D$12:$D$66,"B", $G$12:$G$67) / 60</f>
        <v>0</v>
      </c>
      <c r="H8" s="7"/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hidden="1" customHeight="1" x14ac:dyDescent="0.25">
      <c r="A9" s="7"/>
      <c r="B9" s="7"/>
      <c r="C9" s="7"/>
      <c r="D9" s="15" t="s">
        <v>7</v>
      </c>
      <c r="E9" s="16">
        <f>SUM(E4:E8)</f>
        <v>7</v>
      </c>
      <c r="F9" s="17">
        <f>IF($E$9=0,"-",$E$9/$E$9)</f>
        <v>1</v>
      </c>
      <c r="G9" s="18">
        <f>SUM(G4:G8)</f>
        <v>0</v>
      </c>
      <c r="H9" s="8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hidden="1" customHeight="1" x14ac:dyDescent="0.25">
      <c r="A10" s="7"/>
      <c r="B10" s="7"/>
      <c r="C10" s="7"/>
      <c r="D10" s="20" t="s">
        <v>8</v>
      </c>
      <c r="E10" s="21">
        <f>COUNTIF($D$12:$D$66,"N/A")</f>
        <v>0</v>
      </c>
      <c r="F10" s="22"/>
      <c r="G10" s="23">
        <f>SUMIF($D$12:$D$66,"n/a", $G$12:$G$67) / 60</f>
        <v>0</v>
      </c>
      <c r="H10" s="8"/>
      <c r="I10" s="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4.5" customHeight="1" x14ac:dyDescent="0.25">
      <c r="A11" s="24"/>
      <c r="B11" s="24"/>
      <c r="C11" s="24"/>
      <c r="D11" s="24"/>
      <c r="E11" s="24"/>
      <c r="F11" s="24"/>
      <c r="G11" s="24"/>
      <c r="H11" s="24"/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9.25" customHeight="1" x14ac:dyDescent="0.3">
      <c r="A12" s="26" t="s">
        <v>9</v>
      </c>
      <c r="B12" s="26" t="s">
        <v>10</v>
      </c>
      <c r="C12" s="27" t="s">
        <v>11</v>
      </c>
      <c r="D12" s="26" t="s">
        <v>12</v>
      </c>
      <c r="E12" s="79" t="s">
        <v>13</v>
      </c>
      <c r="F12" s="80"/>
      <c r="G12" s="80"/>
      <c r="H12" s="81"/>
      <c r="I12" s="2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66">
        <v>1</v>
      </c>
      <c r="B13" s="29" t="s">
        <v>14</v>
      </c>
      <c r="C13" s="30"/>
      <c r="D13" s="74" t="s">
        <v>2</v>
      </c>
      <c r="E13" s="63"/>
      <c r="F13" s="64"/>
      <c r="G13" s="64"/>
      <c r="H13" s="65"/>
      <c r="I13" s="3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67"/>
      <c r="B14" s="86" t="s">
        <v>15</v>
      </c>
      <c r="C14" s="86" t="s">
        <v>18</v>
      </c>
      <c r="D14" s="70"/>
      <c r="E14" s="33"/>
      <c r="F14" s="34"/>
      <c r="G14" s="34"/>
      <c r="H14" s="35"/>
      <c r="I14" s="3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20">
        <v>2</v>
      </c>
      <c r="B15" s="88" t="s">
        <v>20</v>
      </c>
      <c r="C15" s="123"/>
      <c r="D15" s="89" t="s">
        <v>2</v>
      </c>
      <c r="E15" s="33"/>
      <c r="F15" s="34"/>
      <c r="G15" s="34"/>
      <c r="H15" s="35"/>
      <c r="I15" s="3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21"/>
      <c r="B16" s="122" t="s">
        <v>17</v>
      </c>
      <c r="C16" s="122" t="s">
        <v>19</v>
      </c>
      <c r="D16" s="83"/>
      <c r="E16" s="63"/>
      <c r="F16" s="64"/>
      <c r="G16" s="64"/>
      <c r="H16" s="65"/>
      <c r="I16" s="4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71">
        <v>2</v>
      </c>
      <c r="B17" s="105" t="s">
        <v>33</v>
      </c>
      <c r="C17" s="128" t="s">
        <v>35</v>
      </c>
      <c r="D17" s="89" t="s">
        <v>2</v>
      </c>
      <c r="E17" s="33"/>
      <c r="F17" s="34"/>
      <c r="G17" s="34"/>
      <c r="H17" s="35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24"/>
      <c r="B18" s="126" t="s">
        <v>36</v>
      </c>
      <c r="C18" s="129"/>
      <c r="D18" s="127"/>
      <c r="E18" s="53"/>
      <c r="F18" s="54"/>
      <c r="G18" s="54"/>
      <c r="H18" s="55"/>
      <c r="I18" s="12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72"/>
      <c r="B19" s="126" t="s">
        <v>34</v>
      </c>
      <c r="C19" s="130"/>
      <c r="D19" s="83"/>
      <c r="E19" s="63"/>
      <c r="F19" s="64"/>
      <c r="G19" s="64"/>
      <c r="H19" s="65"/>
      <c r="I19" s="4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87">
        <v>3</v>
      </c>
      <c r="B20" s="88" t="s">
        <v>21</v>
      </c>
      <c r="C20" s="93" t="s">
        <v>23</v>
      </c>
      <c r="D20" s="89" t="s">
        <v>2</v>
      </c>
      <c r="E20" s="33"/>
      <c r="F20" s="34"/>
      <c r="G20" s="34"/>
      <c r="H20" s="35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85"/>
      <c r="B21" s="92" t="s">
        <v>22</v>
      </c>
      <c r="C21" s="94"/>
      <c r="D21" s="83"/>
      <c r="E21" s="63"/>
      <c r="F21" s="64"/>
      <c r="G21" s="64"/>
      <c r="H21" s="65"/>
      <c r="I21" s="4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85"/>
      <c r="B22" s="90"/>
      <c r="C22" s="94"/>
      <c r="D22" s="83"/>
      <c r="E22" s="63"/>
      <c r="F22" s="64"/>
      <c r="G22" s="64"/>
      <c r="H22" s="65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85"/>
      <c r="B23" s="90"/>
      <c r="C23" s="94"/>
      <c r="D23" s="83"/>
      <c r="E23" s="63"/>
      <c r="F23" s="64"/>
      <c r="G23" s="64"/>
      <c r="H23" s="65"/>
      <c r="I23" s="4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85"/>
      <c r="B24" s="90"/>
      <c r="C24" s="94"/>
      <c r="D24" s="83"/>
      <c r="E24" s="53"/>
      <c r="F24" s="84"/>
      <c r="G24" s="84"/>
      <c r="H24" s="42"/>
      <c r="I24" s="4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85"/>
      <c r="B25" s="90"/>
      <c r="C25" s="94"/>
      <c r="D25" s="83"/>
      <c r="E25" s="53"/>
      <c r="F25" s="84"/>
      <c r="G25" s="84"/>
      <c r="H25" s="42"/>
      <c r="I25" s="4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85"/>
      <c r="B26" s="90"/>
      <c r="C26" s="94"/>
      <c r="D26" s="83"/>
      <c r="E26" s="53"/>
      <c r="F26" s="84"/>
      <c r="G26" s="84"/>
      <c r="H26" s="42"/>
      <c r="I26" s="4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85"/>
      <c r="B27" s="91"/>
      <c r="C27" s="95"/>
      <c r="D27" s="73"/>
      <c r="E27" s="63"/>
      <c r="F27" s="64"/>
      <c r="G27" s="64"/>
      <c r="H27" s="65"/>
      <c r="I27" s="4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12">
        <v>4</v>
      </c>
      <c r="B28" s="96" t="s">
        <v>24</v>
      </c>
      <c r="C28" s="100" t="s">
        <v>26</v>
      </c>
      <c r="D28" s="106" t="s">
        <v>2</v>
      </c>
      <c r="E28" s="33"/>
      <c r="F28" s="34"/>
      <c r="G28" s="34"/>
      <c r="H28" s="35"/>
      <c r="I28" s="4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13"/>
      <c r="B29" s="97" t="s">
        <v>25</v>
      </c>
      <c r="C29" s="101"/>
      <c r="D29" s="107"/>
      <c r="E29" s="63"/>
      <c r="F29" s="64"/>
      <c r="G29" s="64"/>
      <c r="H29" s="65"/>
      <c r="I29" s="4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13"/>
      <c r="B30" s="98"/>
      <c r="C30" s="101"/>
      <c r="D30" s="107"/>
      <c r="E30" s="63"/>
      <c r="F30" s="64"/>
      <c r="G30" s="64"/>
      <c r="H30" s="65"/>
      <c r="I30" s="4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13"/>
      <c r="B31" s="98"/>
      <c r="C31" s="101"/>
      <c r="D31" s="107"/>
      <c r="E31" s="63"/>
      <c r="F31" s="64"/>
      <c r="G31" s="64"/>
      <c r="H31" s="65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13"/>
      <c r="B32" s="98"/>
      <c r="C32" s="101"/>
      <c r="D32" s="107"/>
      <c r="E32" s="63"/>
      <c r="F32" s="64"/>
      <c r="G32" s="64"/>
      <c r="H32" s="65"/>
      <c r="I32" s="4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13"/>
      <c r="B33" s="98"/>
      <c r="C33" s="101"/>
      <c r="D33" s="107"/>
      <c r="E33" s="33"/>
      <c r="F33" s="34"/>
      <c r="G33" s="34"/>
      <c r="H33" s="35"/>
      <c r="I33" s="4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13"/>
      <c r="B34" s="98"/>
      <c r="C34" s="101"/>
      <c r="D34" s="107"/>
      <c r="E34" s="63"/>
      <c r="F34" s="64"/>
      <c r="G34" s="64"/>
      <c r="H34" s="65"/>
      <c r="I34" s="4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14"/>
      <c r="B35" s="99"/>
      <c r="C35" s="101"/>
      <c r="D35" s="108"/>
      <c r="E35" s="63"/>
      <c r="F35" s="64"/>
      <c r="G35" s="64"/>
      <c r="H35" s="65"/>
      <c r="I35" s="4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03">
        <v>5</v>
      </c>
      <c r="B36" s="105" t="s">
        <v>29</v>
      </c>
      <c r="C36" s="100" t="s">
        <v>30</v>
      </c>
      <c r="D36" s="109" t="s">
        <v>2</v>
      </c>
      <c r="E36" s="33"/>
      <c r="F36" s="34"/>
      <c r="G36" s="34"/>
      <c r="H36" s="35"/>
      <c r="I36" s="4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02"/>
      <c r="B37" s="97" t="s">
        <v>28</v>
      </c>
      <c r="C37" s="101"/>
      <c r="D37" s="110"/>
      <c r="E37" s="63"/>
      <c r="F37" s="64"/>
      <c r="G37" s="64"/>
      <c r="H37" s="65"/>
      <c r="I37" s="4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02"/>
      <c r="B38" s="98"/>
      <c r="C38" s="101"/>
      <c r="D38" s="110"/>
      <c r="E38" s="63"/>
      <c r="F38" s="64"/>
      <c r="G38" s="64"/>
      <c r="H38" s="65"/>
      <c r="I38" s="4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02"/>
      <c r="B39" s="98"/>
      <c r="C39" s="101"/>
      <c r="D39" s="110"/>
      <c r="E39" s="63"/>
      <c r="F39" s="64"/>
      <c r="G39" s="64"/>
      <c r="H39" s="65"/>
      <c r="I39" s="4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customHeight="1" x14ac:dyDescent="0.25">
      <c r="A40" s="102"/>
      <c r="B40" s="98"/>
      <c r="C40" s="101"/>
      <c r="D40" s="110"/>
      <c r="E40" s="63"/>
      <c r="F40" s="64"/>
      <c r="G40" s="64"/>
      <c r="H40" s="65"/>
      <c r="I40" s="4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02"/>
      <c r="B41" s="98"/>
      <c r="C41" s="101"/>
      <c r="D41" s="110"/>
      <c r="E41" s="33"/>
      <c r="F41" s="34"/>
      <c r="G41" s="34"/>
      <c r="H41" s="35"/>
      <c r="I41" s="4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02"/>
      <c r="B42" s="98"/>
      <c r="C42" s="101"/>
      <c r="D42" s="110"/>
      <c r="E42" s="63"/>
      <c r="F42" s="64"/>
      <c r="G42" s="64"/>
      <c r="H42" s="65"/>
      <c r="I42" s="4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04"/>
      <c r="B43" s="99"/>
      <c r="C43" s="101"/>
      <c r="D43" s="111"/>
      <c r="E43" s="33"/>
      <c r="F43" s="34"/>
      <c r="G43" s="34"/>
      <c r="H43" s="35"/>
      <c r="I43" s="4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68">
        <v>6</v>
      </c>
      <c r="B44" s="105" t="s">
        <v>27</v>
      </c>
      <c r="C44" s="117" t="s">
        <v>32</v>
      </c>
      <c r="D44" s="89" t="s">
        <v>2</v>
      </c>
      <c r="E44" s="33"/>
      <c r="F44" s="34"/>
      <c r="G44" s="34"/>
      <c r="H44" s="35"/>
      <c r="I44" s="4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customHeight="1" x14ac:dyDescent="0.25">
      <c r="A45" s="69"/>
      <c r="B45" s="115" t="s">
        <v>31</v>
      </c>
      <c r="C45" s="118"/>
      <c r="D45" s="83"/>
      <c r="E45" s="63"/>
      <c r="F45" s="64"/>
      <c r="G45" s="64"/>
      <c r="H45" s="65"/>
      <c r="I45" s="4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69"/>
      <c r="B46" s="115"/>
      <c r="C46" s="118"/>
      <c r="D46" s="83"/>
      <c r="E46" s="63"/>
      <c r="F46" s="64"/>
      <c r="G46" s="64"/>
      <c r="H46" s="65"/>
      <c r="I46" s="4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customHeight="1" x14ac:dyDescent="0.25">
      <c r="A47" s="69"/>
      <c r="B47" s="115"/>
      <c r="C47" s="118"/>
      <c r="D47" s="83"/>
      <c r="E47" s="63"/>
      <c r="F47" s="64"/>
      <c r="G47" s="64"/>
      <c r="H47" s="65"/>
      <c r="I47" s="4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70"/>
      <c r="B48" s="116"/>
      <c r="C48" s="119"/>
      <c r="D48" s="73"/>
      <c r="E48" s="63"/>
      <c r="F48" s="64"/>
      <c r="G48" s="64"/>
      <c r="H48" s="65"/>
      <c r="I48" s="4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68"/>
      <c r="B49" s="43"/>
      <c r="C49" s="37"/>
      <c r="D49" s="74"/>
      <c r="E49" s="33"/>
      <c r="F49" s="34"/>
      <c r="G49" s="34"/>
      <c r="H49" s="35"/>
      <c r="I49" s="4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69"/>
      <c r="B50" s="38"/>
      <c r="C50" s="50"/>
      <c r="D50" s="69"/>
      <c r="E50" s="63"/>
      <c r="F50" s="64"/>
      <c r="G50" s="64"/>
      <c r="H50" s="65"/>
      <c r="I50" s="4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69"/>
      <c r="B51" s="38"/>
      <c r="C51" s="50"/>
      <c r="D51" s="69"/>
      <c r="E51" s="63"/>
      <c r="F51" s="64"/>
      <c r="G51" s="64"/>
      <c r="H51" s="65"/>
      <c r="I51" s="4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69"/>
      <c r="B52" s="41"/>
      <c r="C52" s="50"/>
      <c r="D52" s="69"/>
      <c r="E52" s="63"/>
      <c r="F52" s="64"/>
      <c r="G52" s="64"/>
      <c r="H52" s="65"/>
      <c r="I52" s="4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69"/>
      <c r="B53" s="41"/>
      <c r="C53" s="50"/>
      <c r="D53" s="69"/>
      <c r="E53" s="33"/>
      <c r="F53" s="34"/>
      <c r="G53" s="34"/>
      <c r="H53" s="35"/>
      <c r="I53" s="4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70"/>
      <c r="B54" s="50"/>
      <c r="C54" s="57"/>
      <c r="D54" s="70"/>
      <c r="E54" s="63"/>
      <c r="F54" s="64"/>
      <c r="G54" s="64"/>
      <c r="H54" s="65"/>
      <c r="I54" s="4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68"/>
      <c r="B55" s="43"/>
      <c r="C55" s="37"/>
      <c r="D55" s="74"/>
      <c r="E55" s="33"/>
      <c r="F55" s="34"/>
      <c r="G55" s="34"/>
      <c r="H55" s="35"/>
      <c r="I55" s="4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69"/>
      <c r="B56" s="38"/>
      <c r="C56" s="50"/>
      <c r="D56" s="69"/>
      <c r="E56" s="63"/>
      <c r="F56" s="64"/>
      <c r="G56" s="64"/>
      <c r="H56" s="65"/>
      <c r="I56" s="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70"/>
      <c r="B57" s="57"/>
      <c r="C57" s="57"/>
      <c r="D57" s="70"/>
      <c r="E57" s="63"/>
      <c r="F57" s="64"/>
      <c r="G57" s="64"/>
      <c r="H57" s="65"/>
      <c r="I57" s="4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68"/>
      <c r="B58" s="36"/>
      <c r="C58" s="50"/>
      <c r="D58" s="74"/>
      <c r="E58" s="33"/>
      <c r="F58" s="34"/>
      <c r="G58" s="34"/>
      <c r="H58" s="35"/>
      <c r="I58" s="4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69"/>
      <c r="B59" s="44"/>
      <c r="C59" s="50"/>
      <c r="D59" s="69"/>
      <c r="E59" s="63"/>
      <c r="F59" s="64"/>
      <c r="G59" s="64"/>
      <c r="H59" s="65"/>
      <c r="I59" s="4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69"/>
      <c r="B60" s="38"/>
      <c r="C60" s="50"/>
      <c r="D60" s="69"/>
      <c r="E60" s="63"/>
      <c r="F60" s="64"/>
      <c r="G60" s="64"/>
      <c r="H60" s="65"/>
      <c r="I60" s="4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70"/>
      <c r="B61" s="57"/>
      <c r="C61" s="57"/>
      <c r="D61" s="70"/>
      <c r="E61" s="82"/>
      <c r="F61" s="76"/>
      <c r="G61" s="76"/>
      <c r="H61" s="83"/>
      <c r="I61" s="4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68"/>
      <c r="B62" s="45"/>
      <c r="C62" s="30"/>
      <c r="D62" s="74"/>
      <c r="E62" s="46"/>
      <c r="F62" s="47"/>
      <c r="G62" s="47"/>
      <c r="H62" s="48"/>
      <c r="I62" s="4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69"/>
      <c r="B63" s="41"/>
      <c r="C63" s="50"/>
      <c r="D63" s="69"/>
      <c r="E63" s="33"/>
      <c r="F63" s="34"/>
      <c r="G63" s="34"/>
      <c r="H63" s="35"/>
      <c r="I63" s="4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69"/>
      <c r="B64" s="51"/>
      <c r="C64" s="52"/>
      <c r="D64" s="69"/>
      <c r="E64" s="53"/>
      <c r="F64" s="54"/>
      <c r="G64" s="54"/>
      <c r="H64" s="55"/>
      <c r="I64" s="4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70"/>
      <c r="B65" s="56"/>
      <c r="C65" s="57"/>
      <c r="D65" s="70"/>
      <c r="E65" s="46"/>
      <c r="F65" s="47"/>
      <c r="G65" s="47"/>
      <c r="H65" s="48"/>
      <c r="I65" s="4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58"/>
      <c r="B66" s="36"/>
      <c r="C66" s="50"/>
      <c r="D66" s="74"/>
      <c r="E66" s="46"/>
      <c r="F66" s="47"/>
      <c r="G66" s="47"/>
      <c r="H66" s="48"/>
      <c r="I66" s="5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60"/>
      <c r="B67" s="57"/>
      <c r="C67" s="57"/>
      <c r="D67" s="70"/>
      <c r="E67" s="34"/>
      <c r="F67" s="34"/>
      <c r="G67" s="34"/>
      <c r="H67" s="34"/>
      <c r="I67" s="4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78"/>
      <c r="B68" s="76"/>
      <c r="C68" s="76"/>
      <c r="D68" s="76"/>
      <c r="E68" s="76"/>
      <c r="F68" s="76"/>
      <c r="G68" s="76"/>
      <c r="H68" s="76"/>
      <c r="I68" s="7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5">
      <c r="A69" s="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8" customHeight="1" x14ac:dyDescent="0.25">
      <c r="A70" s="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8" customHeight="1" x14ac:dyDescent="0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8" customHeight="1" x14ac:dyDescent="0.2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8" customHeight="1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8" customHeight="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8" customHeight="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8" customHeight="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2.75" customHeight="1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6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6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6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6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6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6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6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6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6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6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6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6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6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6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6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6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6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6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6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6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6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6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66">
    <mergeCell ref="A62:A65"/>
    <mergeCell ref="D62:D65"/>
    <mergeCell ref="D66:D67"/>
    <mergeCell ref="A68:I68"/>
    <mergeCell ref="A55:A57"/>
    <mergeCell ref="D55:D57"/>
    <mergeCell ref="E56:H56"/>
    <mergeCell ref="E57:H57"/>
    <mergeCell ref="A58:A61"/>
    <mergeCell ref="D58:D61"/>
    <mergeCell ref="E59:H59"/>
    <mergeCell ref="E60:H60"/>
    <mergeCell ref="E61:H61"/>
    <mergeCell ref="A49:A54"/>
    <mergeCell ref="D49:D54"/>
    <mergeCell ref="E50:H50"/>
    <mergeCell ref="E51:H51"/>
    <mergeCell ref="E52:H52"/>
    <mergeCell ref="E54:H54"/>
    <mergeCell ref="E42:H42"/>
    <mergeCell ref="A44:A48"/>
    <mergeCell ref="C44:C48"/>
    <mergeCell ref="D44:D48"/>
    <mergeCell ref="B45:B48"/>
    <mergeCell ref="E45:H45"/>
    <mergeCell ref="E46:H46"/>
    <mergeCell ref="E47:H47"/>
    <mergeCell ref="E48:H48"/>
    <mergeCell ref="E34:H34"/>
    <mergeCell ref="E35:H35"/>
    <mergeCell ref="A36:A43"/>
    <mergeCell ref="C36:C43"/>
    <mergeCell ref="D36:D43"/>
    <mergeCell ref="B37:B43"/>
    <mergeCell ref="E37:H37"/>
    <mergeCell ref="E38:H38"/>
    <mergeCell ref="E39:H39"/>
    <mergeCell ref="E40:H40"/>
    <mergeCell ref="E23:H23"/>
    <mergeCell ref="E27:H27"/>
    <mergeCell ref="A28:A35"/>
    <mergeCell ref="C28:C35"/>
    <mergeCell ref="D28:D35"/>
    <mergeCell ref="B29:B35"/>
    <mergeCell ref="E29:H29"/>
    <mergeCell ref="E30:H30"/>
    <mergeCell ref="E31:H31"/>
    <mergeCell ref="E32:H32"/>
    <mergeCell ref="A17:A19"/>
    <mergeCell ref="C17:C19"/>
    <mergeCell ref="D17:D19"/>
    <mergeCell ref="E19:H19"/>
    <mergeCell ref="A20:A27"/>
    <mergeCell ref="C20:C27"/>
    <mergeCell ref="D20:D27"/>
    <mergeCell ref="B21:B27"/>
    <mergeCell ref="E21:H21"/>
    <mergeCell ref="E22:H22"/>
    <mergeCell ref="A1:I1"/>
    <mergeCell ref="E12:H12"/>
    <mergeCell ref="A13:A14"/>
    <mergeCell ref="D13:D14"/>
    <mergeCell ref="E13:H13"/>
    <mergeCell ref="A15:A16"/>
    <mergeCell ref="D15:D16"/>
    <mergeCell ref="E16:H16"/>
  </mergeCells>
  <conditionalFormatting sqref="D20 D28 D44 D49 D55 D58 D62 D66 D13 D15">
    <cfRule type="cellIs" dxfId="8" priority="7" stopIfTrue="1" operator="equal">
      <formula>"F"</formula>
    </cfRule>
  </conditionalFormatting>
  <conditionalFormatting sqref="D20 D28 D44 D49 D55 D58 D62 D66 D13 D15">
    <cfRule type="cellIs" dxfId="7" priority="8" stopIfTrue="1" operator="equal">
      <formula>"B"</formula>
    </cfRule>
  </conditionalFormatting>
  <conditionalFormatting sqref="D20 D28 D44 D49 D55 D58 D62 D66 D13 D15">
    <cfRule type="cellIs" dxfId="6" priority="9" stopIfTrue="1" operator="equal">
      <formula>"u"</formula>
    </cfRule>
  </conditionalFormatting>
  <conditionalFormatting sqref="D36">
    <cfRule type="cellIs" dxfId="5" priority="4" stopIfTrue="1" operator="equal">
      <formula>"F"</formula>
    </cfRule>
  </conditionalFormatting>
  <conditionalFormatting sqref="D36">
    <cfRule type="cellIs" dxfId="4" priority="5" stopIfTrue="1" operator="equal">
      <formula>"B"</formula>
    </cfRule>
  </conditionalFormatting>
  <conditionalFormatting sqref="D36">
    <cfRule type="cellIs" dxfId="3" priority="6" stopIfTrue="1" operator="equal">
      <formula>"u"</formula>
    </cfRule>
  </conditionalFormatting>
  <conditionalFormatting sqref="D17:D18">
    <cfRule type="cellIs" dxfId="2" priority="1" stopIfTrue="1" operator="equal">
      <formula>"F"</formula>
    </cfRule>
  </conditionalFormatting>
  <conditionalFormatting sqref="D17:D18">
    <cfRule type="cellIs" dxfId="1" priority="2" stopIfTrue="1" operator="equal">
      <formula>"B"</formula>
    </cfRule>
  </conditionalFormatting>
  <conditionalFormatting sqref="D17:D18">
    <cfRule type="cellIs" dxfId="0" priority="3" stopIfTrue="1" operator="equal">
      <formula>"u"</formula>
    </cfRule>
  </conditionalFormatting>
  <dataValidations count="1">
    <dataValidation type="list" allowBlank="1" showInputMessage="1" showErrorMessage="1" prompt="Valid values include: - U - Untested_x000a_P - Pass_x000a_F - Fail_x000a_B - Blocked_x000a_S - Skipped_x000a_n/a - Not applicable_x000a_" sqref="D13 D15 D20 D28 D62 D36 D66 D44 D49 D55 D58 D17:D18" xr:uid="{6ED58B01-BB79-4CE9-8231-5C7CE4F754F1}">
      <formula1>"U,P,F,B,S,n/a"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7877-ED61-4B6D-AF29-8DCD429C86E1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92EC-3BE0-46C1-8FD3-A256022EBD74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01C7-5E1C-4F30-933A-1A6A06925D09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</vt:lpstr>
      <vt:lpstr>Login</vt:lpstr>
      <vt:lpstr>ProfileManage</vt:lpstr>
      <vt:lpstr>Add job</vt:lpstr>
      <vt:lpstr>Search 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Sivanu Happy</cp:lastModifiedBy>
  <dcterms:modified xsi:type="dcterms:W3CDTF">2018-04-21T20:12:08Z</dcterms:modified>
</cp:coreProperties>
</file>