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44a551db98464c4/Desktop/EXCELR ASSIGNMENTS/EXCEL/"/>
    </mc:Choice>
  </mc:AlternateContent>
  <xr:revisionPtr revIDLastSave="44" documentId="11_75B5A40268838CBA61E0F8009BEA92E5E66E7ECC" xr6:coauthVersionLast="47" xr6:coauthVersionMax="47" xr10:uidLastSave="{D208CE8B-D1DE-49F6-87C3-34190558B336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Department">'Arithmatic Functions'!$H$6:$H$44</definedName>
    <definedName name="Gender">'Arithmatic Functions'!$F$6:$F$44</definedName>
    <definedName name="Region">'Arithmatic Functions'!$I$6:$I$44</definedName>
    <definedName name="salary">'Arithmatic Functions'!$J$6:$J$44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6" i="1" l="1"/>
  <c r="N15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4" i="1"/>
  <c r="N13" i="1"/>
  <c r="N12" i="1" l="1"/>
  <c r="N11" i="1"/>
  <c r="N5" i="1"/>
  <c r="N8" i="1"/>
  <c r="N7" i="1"/>
  <c r="N6" i="1"/>
  <c r="N4" i="1"/>
  <c r="N3" i="1"/>
</calcChain>
</file>

<file path=xl/sharedStrings.xml><?xml version="1.0" encoding="utf-8"?>
<sst xmlns="http://schemas.openxmlformats.org/spreadsheetml/2006/main" count="272" uniqueCount="115">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</sst>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3" borderId="4" xfId="0" applyFont="1" applyFill="1" applyBorder="1"/>
    <xf numFmtId="0" fontId="3" fillId="3" borderId="4" xfId="0" applyFont="1" applyFill="1" applyBorder="1"/>
    <xf numFmtId="0" fontId="4" fillId="3" borderId="4" xfId="0" quotePrefix="1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80" zoomScaleNormal="80" workbookViewId="0">
      <selection activeCell="P18" sqref="P18"/>
    </sheetView>
  </sheetViews>
  <sheetFormatPr defaultColWidth="14.44140625" defaultRowHeight="15" customHeight="1"/>
  <cols>
    <col min="1" max="2" width="8.6640625" customWidth="1"/>
    <col min="3" max="3" width="10.21875" customWidth="1"/>
    <col min="4" max="4" width="13.109375" customWidth="1"/>
    <col min="5" max="5" width="9.88671875" customWidth="1"/>
    <col min="6" max="6" width="8.6640625" customWidth="1"/>
    <col min="7" max="7" width="10.5546875" customWidth="1"/>
    <col min="8" max="8" width="24.6640625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6" ht="14.25" customHeight="1"/>
    <row r="2" spans="2:16" ht="14.25" customHeight="1">
      <c r="C2" s="1" t="s">
        <v>0</v>
      </c>
      <c r="D2" s="1"/>
      <c r="E2" s="1"/>
      <c r="F2" s="1"/>
      <c r="G2" s="1"/>
      <c r="H2" s="1"/>
      <c r="M2" s="11" t="s">
        <v>1</v>
      </c>
      <c r="N2" s="12"/>
    </row>
    <row r="3" spans="2:16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8">
        <f>SUM(J6:J44)</f>
        <v>2191000</v>
      </c>
    </row>
    <row r="4" spans="2:16" ht="14.25" customHeight="1">
      <c r="M4" s="2" t="s">
        <v>4</v>
      </c>
      <c r="N4" s="8">
        <f>AVERAGE(J6:J44)</f>
        <v>57657.894736842107</v>
      </c>
    </row>
    <row r="5" spans="2:16" ht="14.25" customHeight="1">
      <c r="M5" s="2" t="s">
        <v>5</v>
      </c>
      <c r="N5" s="8">
        <f>MEDIAN(J6:J44)</f>
        <v>55000</v>
      </c>
    </row>
    <row r="6" spans="2:16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8">
        <f>COUNTA(C6:C44)</f>
        <v>39</v>
      </c>
    </row>
    <row r="7" spans="2:16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8">
        <f>MAX(J6:J44)</f>
        <v>92000</v>
      </c>
    </row>
    <row r="8" spans="2:16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8">
        <f>MIN(J6:J44)</f>
        <v>15000</v>
      </c>
    </row>
    <row r="9" spans="2:16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6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11" t="s">
        <v>35</v>
      </c>
      <c r="N10" s="12"/>
    </row>
    <row r="11" spans="2:16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8">
        <f>COUNTIF(F6:F44,"Male")</f>
        <v>23</v>
      </c>
    </row>
    <row r="12" spans="2:16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8">
        <f>COUNTIF(F6:F44,"Female")</f>
        <v>15</v>
      </c>
    </row>
    <row r="13" spans="2:16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8">
        <f>COUNTIF(I6:I44,"North")</f>
        <v>10</v>
      </c>
      <c r="P13" t="s">
        <v>26</v>
      </c>
    </row>
    <row r="14" spans="2:16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8">
        <f>AVERAGEIF(Region,"North",salary)</f>
        <v>55700</v>
      </c>
    </row>
    <row r="15" spans="2:16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8">
        <f>_xlfn.MAXIFS(salary,Department,"Digital Marketing")</f>
        <v>92000</v>
      </c>
      <c r="P15" t="s">
        <v>114</v>
      </c>
    </row>
    <row r="16" spans="2:16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8">
        <f>_xlfn.MINIFS(salary,Region,"South")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11" t="s">
        <v>66</v>
      </c>
      <c r="N20" s="12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9" t="s">
        <v>69</v>
      </c>
      <c r="N21" s="9" t="s">
        <v>21</v>
      </c>
      <c r="O21" s="9" t="s">
        <v>34</v>
      </c>
      <c r="P21" s="9" t="s">
        <v>52</v>
      </c>
      <c r="Q21" s="9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10" t="s">
        <v>20</v>
      </c>
      <c r="N22" s="8">
        <f t="shared" ref="N22:Q32" si="0">SUMIFS(salary,Department,$M22,Region,N$21)</f>
        <v>48000</v>
      </c>
      <c r="O22" s="8">
        <f t="shared" si="0"/>
        <v>62000</v>
      </c>
      <c r="P22" s="8">
        <f t="shared" si="0"/>
        <v>0</v>
      </c>
      <c r="Q22" s="8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10" t="s">
        <v>26</v>
      </c>
      <c r="N23" s="8">
        <f t="shared" si="0"/>
        <v>183000</v>
      </c>
      <c r="O23" s="8">
        <f t="shared" si="0"/>
        <v>82000</v>
      </c>
      <c r="P23" s="8">
        <f t="shared" si="0"/>
        <v>92000</v>
      </c>
      <c r="Q23" s="8">
        <f t="shared" si="0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10" t="s">
        <v>33</v>
      </c>
      <c r="N24" s="8">
        <f t="shared" si="0"/>
        <v>50000</v>
      </c>
      <c r="O24" s="8">
        <f t="shared" si="0"/>
        <v>154000</v>
      </c>
      <c r="P24" s="8">
        <f t="shared" si="0"/>
        <v>95000</v>
      </c>
      <c r="Q24" s="8">
        <f t="shared" si="0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10" t="s">
        <v>38</v>
      </c>
      <c r="N25" s="8">
        <f t="shared" si="0"/>
        <v>22000</v>
      </c>
      <c r="O25" s="8">
        <f t="shared" si="0"/>
        <v>58000</v>
      </c>
      <c r="P25" s="8">
        <f t="shared" si="0"/>
        <v>27000</v>
      </c>
      <c r="Q25" s="8">
        <f t="shared" si="0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10" t="s">
        <v>41</v>
      </c>
      <c r="N26" s="8">
        <f t="shared" si="0"/>
        <v>91000</v>
      </c>
      <c r="O26" s="8">
        <f t="shared" si="0"/>
        <v>87000</v>
      </c>
      <c r="P26" s="8">
        <f t="shared" si="0"/>
        <v>0</v>
      </c>
      <c r="Q26" s="8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10" t="s">
        <v>45</v>
      </c>
      <c r="N27" s="8">
        <f t="shared" si="0"/>
        <v>0</v>
      </c>
      <c r="O27" s="8">
        <f t="shared" si="0"/>
        <v>37000</v>
      </c>
      <c r="P27" s="8">
        <f t="shared" si="0"/>
        <v>43000</v>
      </c>
      <c r="Q27" s="8">
        <f t="shared" si="0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10" t="s">
        <v>62</v>
      </c>
      <c r="N28" s="8">
        <f t="shared" si="0"/>
        <v>0</v>
      </c>
      <c r="O28" s="8">
        <f t="shared" si="0"/>
        <v>0</v>
      </c>
      <c r="P28" s="8">
        <f t="shared" si="0"/>
        <v>90000</v>
      </c>
      <c r="Q28" s="8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10" t="s">
        <v>65</v>
      </c>
      <c r="N29" s="8">
        <f t="shared" si="0"/>
        <v>26000</v>
      </c>
      <c r="O29" s="8">
        <f t="shared" si="0"/>
        <v>135000</v>
      </c>
      <c r="P29" s="8">
        <f t="shared" si="0"/>
        <v>81000</v>
      </c>
      <c r="Q29" s="8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10" t="s">
        <v>80</v>
      </c>
      <c r="N30" s="8">
        <f t="shared" si="0"/>
        <v>0</v>
      </c>
      <c r="O30" s="8">
        <f t="shared" si="0"/>
        <v>146000</v>
      </c>
      <c r="P30" s="8">
        <f t="shared" si="0"/>
        <v>0</v>
      </c>
      <c r="Q30" s="8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10" t="s">
        <v>83</v>
      </c>
      <c r="N31" s="8">
        <f t="shared" si="0"/>
        <v>85000</v>
      </c>
      <c r="O31" s="8">
        <f t="shared" si="0"/>
        <v>19000</v>
      </c>
      <c r="P31" s="8">
        <f t="shared" si="0"/>
        <v>49000</v>
      </c>
      <c r="Q31" s="8">
        <f t="shared" si="0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10" t="s">
        <v>94</v>
      </c>
      <c r="N32" s="8">
        <f t="shared" si="0"/>
        <v>52000</v>
      </c>
      <c r="O32" s="8">
        <f t="shared" si="0"/>
        <v>110000</v>
      </c>
      <c r="P32" s="8">
        <f t="shared" si="0"/>
        <v>0</v>
      </c>
      <c r="Q32" s="8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Department</vt:lpstr>
      <vt:lpstr>Gender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SIVASANGARI GOPAL</cp:lastModifiedBy>
  <dcterms:created xsi:type="dcterms:W3CDTF">2022-07-27T05:54:27Z</dcterms:created>
  <dcterms:modified xsi:type="dcterms:W3CDTF">2023-08-12T06:39:44Z</dcterms:modified>
</cp:coreProperties>
</file>