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556DA357B0706E25/"/>
    </mc:Choice>
  </mc:AlternateContent>
  <xr:revisionPtr revIDLastSave="5030" documentId="11_0B1D56BE9CDCCE836B02CE7A5FB0D4A9BBFD1C62" xr6:coauthVersionLast="47" xr6:coauthVersionMax="47" xr10:uidLastSave="{F23229BD-8B20-44F0-96F1-1284A31FAB6E}"/>
  <bookViews>
    <workbookView xWindow="-120" yWindow="-120" windowWidth="20730" windowHeight="11160" xr2:uid="{00000000-000D-0000-FFFF-FFFF00000000}"/>
  </bookViews>
  <sheets>
    <sheet name="DASHBOARD" sheetId="24" r:id="rId1"/>
    <sheet name="INSIGHTS" sheetId="29" r:id="rId2"/>
    <sheet name="CLEANED DATA" sheetId="25" r:id="rId3"/>
    <sheet name="SQL QURIES " sheetId="27" r:id="rId4"/>
    <sheet name="SQL OUTPUT TABLES" sheetId="1" r:id="rId5"/>
    <sheet name="PIVOT TABLE" sheetId="4" r:id="rId6"/>
    <sheet name="CHART" sheetId="2" r:id="rId7"/>
  </sheets>
  <definedNames>
    <definedName name="_xlcn.WorksheetConnection_Book20.xlsxTable10131" hidden="1">Table1013[]</definedName>
    <definedName name="_xlcn.WorksheetConnection_Book20.xlsxTable11" hidden="1">Table1[]</definedName>
    <definedName name="_xlcn.WorksheetConnection_Book20.xlsxTable131" hidden="1">Table13[]</definedName>
    <definedName name="_xlcn.WorksheetConnection_Book20.xlsxTable21" hidden="1">Table2[]</definedName>
    <definedName name="_xlcn.WorksheetConnection_Book20.xlsxTable31" hidden="1">Table3[]</definedName>
    <definedName name="_xlcn.WorksheetConnection_Book20.xlsxTable9121" hidden="1">Table912[]</definedName>
    <definedName name="Slicer_Region">#N/A</definedName>
    <definedName name="Slicer_Segment">#N/A</definedName>
    <definedName name="Slicer_year2">#N/A</definedName>
  </definedNames>
  <calcPr calcId="191028"/>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912" name="Table912" connection="WorksheetConnection_Book 20.xlsx!Table912"/>
          <x15:modelTable id="Table3" name="Table3" connection="WorksheetConnection_Book 20.xlsx!Table3"/>
          <x15:modelTable id="Table2" name="Table2" connection="WorksheetConnection_Book 20.xlsx!Table2"/>
          <x15:modelTable id="Table13" name="Table13" connection="WorksheetConnection_Book 20.xlsx!Table13"/>
          <x15:modelTable id="Table1013" name="Table1013" connection="WorksheetConnection_Book 20.xlsx!Table1013"/>
          <x15:modelTable id="Table1" name="Table1" connection="WorksheetConnection_Book 20.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8" i="1" l="1"/>
  <c r="D189" i="1"/>
  <c r="D190" i="1"/>
  <c r="D191" i="1"/>
  <c r="D192" i="1"/>
  <c r="D193" i="1"/>
  <c r="D194" i="1"/>
  <c r="D195" i="1"/>
  <c r="D196" i="1"/>
  <c r="D197" i="1"/>
  <c r="D198" i="1"/>
  <c r="D199" i="1"/>
  <c r="D200" i="1"/>
  <c r="D201" i="1"/>
  <c r="D202" i="1"/>
  <c r="D203" i="1"/>
  <c r="D204" i="1"/>
  <c r="AZ27" i="4"/>
  <c r="BA27" i="4" s="1"/>
  <c r="AZ28" i="4"/>
  <c r="BA28" i="4" s="1"/>
  <c r="AZ29" i="4"/>
  <c r="BA29" i="4" s="1"/>
  <c r="AZ30" i="4"/>
  <c r="BA30" i="4" s="1"/>
  <c r="AZ31" i="4"/>
  <c r="BA31" i="4" s="1"/>
  <c r="AZ32" i="4"/>
  <c r="BA32" i="4" s="1"/>
  <c r="AZ33" i="4"/>
  <c r="BA33" i="4" s="1"/>
  <c r="AZ34" i="4"/>
  <c r="BA34" i="4" s="1"/>
  <c r="AZ35" i="4"/>
  <c r="BA35" i="4" s="1"/>
  <c r="AZ36" i="4"/>
  <c r="BA36" i="4" s="1"/>
  <c r="AZ37" i="4"/>
  <c r="BA37" i="4" s="1"/>
  <c r="AZ38" i="4"/>
  <c r="BA38" i="4" s="1"/>
  <c r="AZ39" i="4"/>
  <c r="BA39" i="4" s="1"/>
  <c r="AZ40" i="4"/>
  <c r="BA40" i="4" s="1"/>
  <c r="AZ41" i="4"/>
  <c r="BA41" i="4" s="1"/>
  <c r="AZ42" i="4"/>
  <c r="BA42" i="4" s="1"/>
  <c r="AZ26" i="4"/>
  <c r="BA26" i="4" s="1"/>
  <c r="Q997" i="25"/>
  <c r="Q3" i="25"/>
  <c r="Q4" i="25"/>
  <c r="Q5" i="25"/>
  <c r="Q6" i="25"/>
  <c r="Q7" i="25"/>
  <c r="Q8" i="25"/>
  <c r="Q9" i="25"/>
  <c r="Q10" i="25"/>
  <c r="Q11" i="25"/>
  <c r="Q12" i="25"/>
  <c r="Q13" i="25"/>
  <c r="Q14" i="25"/>
  <c r="Q15" i="25"/>
  <c r="Q16" i="25"/>
  <c r="Q17" i="25"/>
  <c r="Q18" i="25"/>
  <c r="Q19" i="25"/>
  <c r="Q20" i="25"/>
  <c r="Q21" i="25"/>
  <c r="Q22" i="25"/>
  <c r="Q23" i="25"/>
  <c r="Q24" i="25"/>
  <c r="Q25" i="25"/>
  <c r="Q26" i="25"/>
  <c r="Q27" i="25"/>
  <c r="Q28" i="25"/>
  <c r="Q29" i="25"/>
  <c r="Q30" i="25"/>
  <c r="Q31" i="25"/>
  <c r="Q32" i="25"/>
  <c r="Q33" i="25"/>
  <c r="Q34" i="25"/>
  <c r="Q35" i="25"/>
  <c r="Q36" i="25"/>
  <c r="Q37" i="25"/>
  <c r="Q38" i="25"/>
  <c r="Q39" i="25"/>
  <c r="Q40" i="25"/>
  <c r="Q41" i="25"/>
  <c r="Q42" i="25"/>
  <c r="Q43" i="25"/>
  <c r="Q44" i="25"/>
  <c r="Q45" i="25"/>
  <c r="Q46" i="25"/>
  <c r="Q47" i="25"/>
  <c r="Q48" i="25"/>
  <c r="Q49" i="25"/>
  <c r="Q50" i="25"/>
  <c r="Q51" i="25"/>
  <c r="Q52" i="25"/>
  <c r="Q53" i="25"/>
  <c r="Q54" i="25"/>
  <c r="Q55" i="25"/>
  <c r="Q56" i="25"/>
  <c r="Q57" i="25"/>
  <c r="Q58" i="25"/>
  <c r="Q59" i="25"/>
  <c r="Q6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Q116" i="25"/>
  <c r="Q117" i="25"/>
  <c r="Q118" i="25"/>
  <c r="Q119" i="25"/>
  <c r="Q120" i="25"/>
  <c r="Q121" i="25"/>
  <c r="Q122" i="25"/>
  <c r="Q123" i="25"/>
  <c r="Q124" i="25"/>
  <c r="Q125" i="25"/>
  <c r="Q126" i="25"/>
  <c r="Q127" i="25"/>
  <c r="Q128" i="25"/>
  <c r="Q129" i="25"/>
  <c r="Q130" i="25"/>
  <c r="Q131" i="25"/>
  <c r="Q132" i="25"/>
  <c r="Q133" i="25"/>
  <c r="Q134" i="25"/>
  <c r="Q135" i="25"/>
  <c r="Q136" i="25"/>
  <c r="Q137" i="25"/>
  <c r="Q138" i="25"/>
  <c r="Q139" i="25"/>
  <c r="Q140" i="25"/>
  <c r="Q141" i="25"/>
  <c r="Q142" i="25"/>
  <c r="Q143" i="25"/>
  <c r="Q144" i="25"/>
  <c r="Q145" i="25"/>
  <c r="Q146" i="25"/>
  <c r="Q147" i="25"/>
  <c r="Q148" i="25"/>
  <c r="Q149" i="25"/>
  <c r="Q150" i="25"/>
  <c r="Q151" i="25"/>
  <c r="Q152" i="25"/>
  <c r="Q153" i="25"/>
  <c r="Q154" i="25"/>
  <c r="Q155" i="25"/>
  <c r="Q156" i="25"/>
  <c r="Q157" i="25"/>
  <c r="Q158" i="25"/>
  <c r="Q159" i="25"/>
  <c r="Q160" i="25"/>
  <c r="Q161" i="25"/>
  <c r="Q162" i="25"/>
  <c r="Q163" i="25"/>
  <c r="Q164" i="25"/>
  <c r="Q165" i="25"/>
  <c r="Q166" i="25"/>
  <c r="Q167" i="25"/>
  <c r="Q168" i="25"/>
  <c r="Q169" i="25"/>
  <c r="Q170" i="25"/>
  <c r="Q171" i="25"/>
  <c r="Q172" i="25"/>
  <c r="Q173" i="25"/>
  <c r="Q174" i="25"/>
  <c r="Q175" i="25"/>
  <c r="Q176" i="25"/>
  <c r="Q177" i="25"/>
  <c r="Q178" i="25"/>
  <c r="Q179" i="25"/>
  <c r="Q180" i="25"/>
  <c r="Q181" i="25"/>
  <c r="Q182" i="25"/>
  <c r="Q183" i="25"/>
  <c r="Q184" i="25"/>
  <c r="Q185" i="25"/>
  <c r="Q186" i="25"/>
  <c r="Q187" i="25"/>
  <c r="Q188" i="25"/>
  <c r="Q189" i="25"/>
  <c r="Q190" i="25"/>
  <c r="Q191" i="25"/>
  <c r="Q192" i="25"/>
  <c r="Q193" i="25"/>
  <c r="Q194" i="25"/>
  <c r="Q195" i="25"/>
  <c r="Q196" i="25"/>
  <c r="Q197" i="25"/>
  <c r="Q198" i="25"/>
  <c r="Q199" i="25"/>
  <c r="Q200" i="25"/>
  <c r="Q201" i="25"/>
  <c r="Q202" i="25"/>
  <c r="Q203" i="25"/>
  <c r="Q204" i="25"/>
  <c r="Q205" i="25"/>
  <c r="Q206" i="25"/>
  <c r="Q207" i="25"/>
  <c r="Q208" i="25"/>
  <c r="Q209" i="25"/>
  <c r="Q210" i="25"/>
  <c r="Q211" i="25"/>
  <c r="Q212" i="25"/>
  <c r="Q213" i="25"/>
  <c r="Q214" i="25"/>
  <c r="Q215" i="25"/>
  <c r="Q216" i="25"/>
  <c r="Q217" i="25"/>
  <c r="Q218" i="25"/>
  <c r="Q219" i="25"/>
  <c r="Q220" i="25"/>
  <c r="Q221" i="25"/>
  <c r="Q222" i="25"/>
  <c r="Q223" i="25"/>
  <c r="Q224" i="25"/>
  <c r="Q225" i="25"/>
  <c r="Q226" i="25"/>
  <c r="Q227" i="25"/>
  <c r="Q228" i="25"/>
  <c r="Q229" i="25"/>
  <c r="Q230" i="25"/>
  <c r="Q231" i="25"/>
  <c r="Q232" i="25"/>
  <c r="Q233" i="25"/>
  <c r="Q234" i="25"/>
  <c r="Q235" i="25"/>
  <c r="Q236" i="25"/>
  <c r="Q237" i="25"/>
  <c r="Q238" i="25"/>
  <c r="Q239" i="25"/>
  <c r="Q240" i="25"/>
  <c r="Q241" i="25"/>
  <c r="Q242" i="25"/>
  <c r="Q243" i="25"/>
  <c r="Q244" i="25"/>
  <c r="Q245" i="25"/>
  <c r="Q246" i="25"/>
  <c r="Q247" i="25"/>
  <c r="Q248" i="25"/>
  <c r="Q249" i="25"/>
  <c r="Q250" i="25"/>
  <c r="Q251" i="25"/>
  <c r="Q252" i="25"/>
  <c r="Q253" i="25"/>
  <c r="Q254" i="25"/>
  <c r="Q255" i="25"/>
  <c r="Q256" i="25"/>
  <c r="Q257" i="25"/>
  <c r="Q258" i="25"/>
  <c r="Q259" i="25"/>
  <c r="Q260" i="25"/>
  <c r="Q261" i="25"/>
  <c r="Q262" i="25"/>
  <c r="Q263" i="25"/>
  <c r="Q264" i="25"/>
  <c r="Q265" i="25"/>
  <c r="Q266" i="25"/>
  <c r="Q267" i="25"/>
  <c r="Q268" i="25"/>
  <c r="Q269" i="25"/>
  <c r="Q270" i="25"/>
  <c r="Q271" i="25"/>
  <c r="Q272" i="25"/>
  <c r="Q273" i="25"/>
  <c r="Q274" i="25"/>
  <c r="Q275" i="25"/>
  <c r="Q276" i="25"/>
  <c r="Q277" i="25"/>
  <c r="Q278" i="25"/>
  <c r="Q279" i="25"/>
  <c r="Q280" i="25"/>
  <c r="Q281" i="25"/>
  <c r="Q282" i="25"/>
  <c r="Q283" i="25"/>
  <c r="Q284" i="25"/>
  <c r="Q285" i="25"/>
  <c r="Q286" i="25"/>
  <c r="Q287" i="25"/>
  <c r="Q288" i="25"/>
  <c r="Q289" i="25"/>
  <c r="Q290" i="25"/>
  <c r="Q291" i="25"/>
  <c r="Q292" i="25"/>
  <c r="Q293" i="25"/>
  <c r="Q294" i="25"/>
  <c r="Q295" i="25"/>
  <c r="Q296" i="25"/>
  <c r="Q297" i="25"/>
  <c r="Q298" i="25"/>
  <c r="Q299" i="25"/>
  <c r="Q300" i="25"/>
  <c r="Q301" i="25"/>
  <c r="Q302" i="25"/>
  <c r="Q303" i="25"/>
  <c r="Q304" i="25"/>
  <c r="Q305" i="25"/>
  <c r="Q306" i="25"/>
  <c r="Q307" i="25"/>
  <c r="Q308" i="25"/>
  <c r="Q309" i="25"/>
  <c r="Q310" i="25"/>
  <c r="Q311" i="25"/>
  <c r="Q312" i="25"/>
  <c r="Q313" i="25"/>
  <c r="Q314" i="25"/>
  <c r="Q315" i="25"/>
  <c r="Q316" i="25"/>
  <c r="Q317" i="25"/>
  <c r="Q318" i="25"/>
  <c r="Q319" i="25"/>
  <c r="Q320" i="25"/>
  <c r="Q321" i="25"/>
  <c r="Q322" i="25"/>
  <c r="Q323" i="25"/>
  <c r="Q324" i="25"/>
  <c r="Q325" i="25"/>
  <c r="Q326" i="25"/>
  <c r="Q327" i="25"/>
  <c r="Q328" i="25"/>
  <c r="Q329" i="25"/>
  <c r="Q330" i="25"/>
  <c r="Q331" i="25"/>
  <c r="Q332" i="25"/>
  <c r="Q333" i="25"/>
  <c r="Q334" i="25"/>
  <c r="Q335" i="25"/>
  <c r="Q336" i="25"/>
  <c r="Q337" i="25"/>
  <c r="Q338" i="25"/>
  <c r="Q339" i="25"/>
  <c r="Q340" i="25"/>
  <c r="Q341" i="25"/>
  <c r="Q342" i="25"/>
  <c r="Q343" i="25"/>
  <c r="Q344" i="25"/>
  <c r="Q345" i="25"/>
  <c r="Q346" i="25"/>
  <c r="Q347" i="25"/>
  <c r="Q348" i="25"/>
  <c r="Q349" i="25"/>
  <c r="Q350" i="25"/>
  <c r="Q351" i="25"/>
  <c r="Q352" i="25"/>
  <c r="Q353" i="25"/>
  <c r="Q354" i="25"/>
  <c r="Q355" i="25"/>
  <c r="Q356" i="25"/>
  <c r="Q357" i="25"/>
  <c r="Q358" i="25"/>
  <c r="Q359" i="25"/>
  <c r="Q360" i="25"/>
  <c r="Q361" i="25"/>
  <c r="Q362" i="25"/>
  <c r="Q363" i="25"/>
  <c r="Q364" i="25"/>
  <c r="Q365" i="25"/>
  <c r="Q366" i="25"/>
  <c r="Q367" i="25"/>
  <c r="Q368" i="25"/>
  <c r="Q369" i="25"/>
  <c r="Q370" i="25"/>
  <c r="Q371" i="25"/>
  <c r="Q372" i="25"/>
  <c r="Q373" i="25"/>
  <c r="Q374" i="25"/>
  <c r="Q375" i="25"/>
  <c r="Q376" i="25"/>
  <c r="Q377" i="25"/>
  <c r="Q378" i="25"/>
  <c r="Q379" i="25"/>
  <c r="Q380" i="25"/>
  <c r="Q381" i="25"/>
  <c r="Q382" i="25"/>
  <c r="Q383" i="25"/>
  <c r="Q384" i="25"/>
  <c r="Q385" i="25"/>
  <c r="Q386" i="25"/>
  <c r="Q387" i="25"/>
  <c r="Q388" i="25"/>
  <c r="Q389" i="25"/>
  <c r="Q390" i="25"/>
  <c r="Q391" i="25"/>
  <c r="Q392" i="25"/>
  <c r="Q393" i="25"/>
  <c r="Q394" i="25"/>
  <c r="Q395" i="25"/>
  <c r="Q396" i="25"/>
  <c r="Q397" i="25"/>
  <c r="Q398" i="25"/>
  <c r="Q399" i="25"/>
  <c r="Q400" i="25"/>
  <c r="Q401" i="25"/>
  <c r="Q402" i="25"/>
  <c r="Q403" i="25"/>
  <c r="Q404" i="25"/>
  <c r="Q405" i="25"/>
  <c r="Q406" i="25"/>
  <c r="Q407" i="25"/>
  <c r="Q408" i="25"/>
  <c r="Q409" i="25"/>
  <c r="Q410" i="25"/>
  <c r="Q411" i="25"/>
  <c r="Q412" i="25"/>
  <c r="Q413" i="25"/>
  <c r="Q414" i="25"/>
  <c r="Q415" i="25"/>
  <c r="Q416" i="25"/>
  <c r="Q417" i="25"/>
  <c r="Q418" i="25"/>
  <c r="Q419" i="25"/>
  <c r="Q420" i="25"/>
  <c r="Q421" i="25"/>
  <c r="Q422" i="25"/>
  <c r="Q423" i="25"/>
  <c r="Q424" i="25"/>
  <c r="Q425" i="25"/>
  <c r="Q426" i="25"/>
  <c r="Q427" i="25"/>
  <c r="Q428" i="25"/>
  <c r="Q429" i="25"/>
  <c r="Q430" i="25"/>
  <c r="Q431" i="25"/>
  <c r="Q432" i="25"/>
  <c r="Q433" i="25"/>
  <c r="Q434" i="25"/>
  <c r="Q435" i="25"/>
  <c r="Q436" i="25"/>
  <c r="Q437" i="25"/>
  <c r="Q438" i="25"/>
  <c r="Q439" i="25"/>
  <c r="Q440" i="25"/>
  <c r="Q441" i="25"/>
  <c r="Q442" i="25"/>
  <c r="Q443" i="25"/>
  <c r="Q444" i="25"/>
  <c r="Q445" i="25"/>
  <c r="Q446" i="25"/>
  <c r="Q447" i="25"/>
  <c r="Q448" i="25"/>
  <c r="Q449" i="25"/>
  <c r="Q450" i="25"/>
  <c r="Q451" i="25"/>
  <c r="Q452" i="25"/>
  <c r="Q453" i="25"/>
  <c r="Q454" i="25"/>
  <c r="Q455" i="25"/>
  <c r="Q456" i="25"/>
  <c r="Q457" i="25"/>
  <c r="Q458" i="25"/>
  <c r="Q459" i="25"/>
  <c r="Q460" i="25"/>
  <c r="Q461" i="25"/>
  <c r="Q462" i="25"/>
  <c r="Q463" i="25"/>
  <c r="Q464" i="25"/>
  <c r="Q465" i="25"/>
  <c r="Q466" i="25"/>
  <c r="Q467" i="25"/>
  <c r="Q468" i="25"/>
  <c r="Q469" i="25"/>
  <c r="Q470" i="25"/>
  <c r="Q471" i="25"/>
  <c r="Q472" i="25"/>
  <c r="Q473" i="25"/>
  <c r="Q474" i="25"/>
  <c r="Q475" i="25"/>
  <c r="Q476" i="25"/>
  <c r="Q477" i="25"/>
  <c r="Q478" i="25"/>
  <c r="Q479" i="25"/>
  <c r="Q480" i="25"/>
  <c r="Q481" i="25"/>
  <c r="Q482" i="25"/>
  <c r="Q483" i="25"/>
  <c r="Q484" i="25"/>
  <c r="Q485" i="25"/>
  <c r="Q486" i="25"/>
  <c r="Q487" i="25"/>
  <c r="Q488" i="25"/>
  <c r="Q489" i="25"/>
  <c r="Q490" i="25"/>
  <c r="Q491" i="25"/>
  <c r="Q492" i="25"/>
  <c r="Q493" i="25"/>
  <c r="Q494" i="25"/>
  <c r="Q495" i="25"/>
  <c r="Q496" i="25"/>
  <c r="Q497" i="25"/>
  <c r="Q498" i="25"/>
  <c r="Q499" i="25"/>
  <c r="Q500" i="25"/>
  <c r="Q501" i="25"/>
  <c r="Q502" i="25"/>
  <c r="Q503" i="25"/>
  <c r="Q504" i="25"/>
  <c r="Q505" i="25"/>
  <c r="Q506" i="25"/>
  <c r="Q507" i="25"/>
  <c r="Q508" i="25"/>
  <c r="Q509" i="25"/>
  <c r="Q510" i="25"/>
  <c r="Q511" i="25"/>
  <c r="Q512" i="25"/>
  <c r="Q513" i="25"/>
  <c r="Q514" i="25"/>
  <c r="Q515" i="25"/>
  <c r="Q516" i="25"/>
  <c r="Q517" i="25"/>
  <c r="Q518" i="25"/>
  <c r="Q519" i="25"/>
  <c r="Q520" i="25"/>
  <c r="Q521" i="25"/>
  <c r="Q522" i="25"/>
  <c r="Q523" i="25"/>
  <c r="Q524" i="25"/>
  <c r="Q525" i="25"/>
  <c r="Q526" i="25"/>
  <c r="Q527" i="25"/>
  <c r="Q528" i="25"/>
  <c r="Q529" i="25"/>
  <c r="Q530" i="25"/>
  <c r="Q531" i="25"/>
  <c r="Q532" i="25"/>
  <c r="Q533" i="25"/>
  <c r="Q534" i="25"/>
  <c r="Q535" i="25"/>
  <c r="Q536" i="25"/>
  <c r="Q537" i="25"/>
  <c r="Q538" i="25"/>
  <c r="Q539" i="25"/>
  <c r="Q540" i="25"/>
  <c r="Q541" i="25"/>
  <c r="Q542" i="25"/>
  <c r="Q543" i="25"/>
  <c r="Q544" i="25"/>
  <c r="Q545" i="25"/>
  <c r="Q546" i="25"/>
  <c r="Q547" i="25"/>
  <c r="Q548" i="25"/>
  <c r="Q549" i="25"/>
  <c r="Q550" i="25"/>
  <c r="Q551" i="25"/>
  <c r="Q552" i="25"/>
  <c r="Q553" i="25"/>
  <c r="Q554" i="25"/>
  <c r="Q555" i="25"/>
  <c r="Q556" i="25"/>
  <c r="Q557" i="25"/>
  <c r="Q558" i="25"/>
  <c r="Q559" i="25"/>
  <c r="Q560" i="25"/>
  <c r="Q561" i="25"/>
  <c r="Q562" i="25"/>
  <c r="Q563" i="25"/>
  <c r="Q564" i="25"/>
  <c r="Q565" i="25"/>
  <c r="Q566" i="25"/>
  <c r="Q567" i="25"/>
  <c r="Q568" i="25"/>
  <c r="Q569" i="25"/>
  <c r="Q570" i="25"/>
  <c r="Q571" i="25"/>
  <c r="Q572" i="25"/>
  <c r="Q573" i="25"/>
  <c r="Q574" i="25"/>
  <c r="Q575" i="25"/>
  <c r="Q576" i="25"/>
  <c r="Q577" i="25"/>
  <c r="Q578" i="25"/>
  <c r="Q579" i="25"/>
  <c r="Q580" i="25"/>
  <c r="Q581" i="25"/>
  <c r="Q582" i="25"/>
  <c r="Q583" i="25"/>
  <c r="Q584" i="25"/>
  <c r="Q585" i="25"/>
  <c r="Q586" i="25"/>
  <c r="Q587" i="25"/>
  <c r="Q588" i="25"/>
  <c r="Q589" i="25"/>
  <c r="Q590" i="25"/>
  <c r="Q591" i="25"/>
  <c r="Q592" i="25"/>
  <c r="Q593" i="25"/>
  <c r="Q594" i="25"/>
  <c r="Q595" i="25"/>
  <c r="Q596" i="25"/>
  <c r="Q597" i="25"/>
  <c r="Q598" i="25"/>
  <c r="Q599" i="25"/>
  <c r="Q600" i="25"/>
  <c r="Q601" i="25"/>
  <c r="Q602" i="25"/>
  <c r="Q603" i="25"/>
  <c r="Q604" i="25"/>
  <c r="Q605" i="25"/>
  <c r="Q606" i="25"/>
  <c r="Q607" i="25"/>
  <c r="Q608" i="25"/>
  <c r="Q609" i="25"/>
  <c r="Q610" i="25"/>
  <c r="Q611" i="25"/>
  <c r="Q612" i="25"/>
  <c r="Q613" i="25"/>
  <c r="Q614" i="25"/>
  <c r="Q615" i="25"/>
  <c r="Q616" i="25"/>
  <c r="Q617" i="25"/>
  <c r="Q618" i="25"/>
  <c r="Q619" i="25"/>
  <c r="Q620" i="25"/>
  <c r="Q621" i="25"/>
  <c r="Q622" i="25"/>
  <c r="Q623" i="25"/>
  <c r="Q624" i="25"/>
  <c r="Q625" i="25"/>
  <c r="Q626" i="25"/>
  <c r="Q627" i="25"/>
  <c r="Q628" i="25"/>
  <c r="Q629" i="25"/>
  <c r="Q630" i="25"/>
  <c r="Q631" i="25"/>
  <c r="Q632" i="25"/>
  <c r="Q633" i="25"/>
  <c r="Q634" i="25"/>
  <c r="Q635" i="25"/>
  <c r="Q636" i="25"/>
  <c r="Q637" i="25"/>
  <c r="Q638" i="25"/>
  <c r="Q639" i="25"/>
  <c r="Q640" i="25"/>
  <c r="Q641" i="25"/>
  <c r="Q642" i="25"/>
  <c r="Q643" i="25"/>
  <c r="Q644" i="25"/>
  <c r="Q645" i="25"/>
  <c r="Q646" i="25"/>
  <c r="Q647" i="25"/>
  <c r="Q648" i="25"/>
  <c r="Q649" i="25"/>
  <c r="Q650" i="25"/>
  <c r="Q651" i="25"/>
  <c r="Q652" i="25"/>
  <c r="Q653" i="25"/>
  <c r="Q654" i="25"/>
  <c r="Q655" i="25"/>
  <c r="Q656" i="25"/>
  <c r="Q657" i="25"/>
  <c r="Q658" i="25"/>
  <c r="Q659" i="25"/>
  <c r="Q660" i="25"/>
  <c r="Q661" i="25"/>
  <c r="Q662" i="25"/>
  <c r="Q663" i="25"/>
  <c r="Q664" i="25"/>
  <c r="Q665" i="25"/>
  <c r="Q666" i="25"/>
  <c r="Q667" i="25"/>
  <c r="Q668" i="25"/>
  <c r="Q669" i="25"/>
  <c r="Q670" i="25"/>
  <c r="Q671" i="25"/>
  <c r="Q672" i="25"/>
  <c r="Q673" i="25"/>
  <c r="Q674" i="25"/>
  <c r="Q675" i="25"/>
  <c r="Q676" i="25"/>
  <c r="Q677" i="25"/>
  <c r="Q678" i="25"/>
  <c r="Q679" i="25"/>
  <c r="Q680" i="25"/>
  <c r="Q681" i="25"/>
  <c r="Q682" i="25"/>
  <c r="Q683" i="25"/>
  <c r="Q684" i="25"/>
  <c r="Q685" i="25"/>
  <c r="Q686" i="25"/>
  <c r="Q687" i="25"/>
  <c r="Q688" i="25"/>
  <c r="Q689" i="25"/>
  <c r="Q690" i="25"/>
  <c r="Q691" i="25"/>
  <c r="Q692" i="25"/>
  <c r="Q693" i="25"/>
  <c r="Q694" i="25"/>
  <c r="Q695" i="25"/>
  <c r="Q696" i="25"/>
  <c r="Q697" i="25"/>
  <c r="Q698" i="25"/>
  <c r="Q699" i="25"/>
  <c r="Q700" i="25"/>
  <c r="Q701" i="25"/>
  <c r="Q702" i="25"/>
  <c r="Q703" i="25"/>
  <c r="Q704" i="25"/>
  <c r="Q705" i="25"/>
  <c r="Q706" i="25"/>
  <c r="Q707" i="25"/>
  <c r="Q708" i="25"/>
  <c r="Q709" i="25"/>
  <c r="Q710" i="25"/>
  <c r="Q711" i="25"/>
  <c r="Q712" i="25"/>
  <c r="Q713" i="25"/>
  <c r="Q714" i="25"/>
  <c r="Q715" i="25"/>
  <c r="Q716" i="25"/>
  <c r="Q717" i="25"/>
  <c r="Q718" i="25"/>
  <c r="Q719" i="25"/>
  <c r="Q720" i="25"/>
  <c r="Q721" i="25"/>
  <c r="Q722" i="25"/>
  <c r="Q723" i="25"/>
  <c r="Q724" i="25"/>
  <c r="Q725" i="25"/>
  <c r="Q726" i="25"/>
  <c r="Q727" i="25"/>
  <c r="Q728" i="25"/>
  <c r="Q729" i="25"/>
  <c r="Q730" i="25"/>
  <c r="Q731" i="25"/>
  <c r="Q732" i="25"/>
  <c r="Q733" i="25"/>
  <c r="Q734" i="25"/>
  <c r="Q735" i="25"/>
  <c r="Q736" i="25"/>
  <c r="Q737" i="25"/>
  <c r="Q738" i="25"/>
  <c r="Q739" i="25"/>
  <c r="Q740" i="25"/>
  <c r="Q741" i="25"/>
  <c r="Q742" i="25"/>
  <c r="Q743" i="25"/>
  <c r="Q744" i="25"/>
  <c r="Q745" i="25"/>
  <c r="Q746" i="25"/>
  <c r="Q747" i="25"/>
  <c r="Q748" i="25"/>
  <c r="Q749" i="25"/>
  <c r="Q750" i="25"/>
  <c r="Q751" i="25"/>
  <c r="Q752" i="25"/>
  <c r="Q753" i="25"/>
  <c r="Q754" i="25"/>
  <c r="Q755" i="25"/>
  <c r="Q756" i="25"/>
  <c r="Q757" i="25"/>
  <c r="Q758" i="25"/>
  <c r="Q759" i="25"/>
  <c r="Q760" i="25"/>
  <c r="Q761" i="25"/>
  <c r="Q762" i="25"/>
  <c r="Q763" i="25"/>
  <c r="Q764" i="25"/>
  <c r="Q765" i="25"/>
  <c r="Q766" i="25"/>
  <c r="Q767" i="25"/>
  <c r="Q768" i="25"/>
  <c r="Q769" i="25"/>
  <c r="Q770" i="25"/>
  <c r="Q771" i="25"/>
  <c r="Q772" i="25"/>
  <c r="Q773" i="25"/>
  <c r="Q774" i="25"/>
  <c r="Q775" i="25"/>
  <c r="Q776" i="25"/>
  <c r="Q777" i="25"/>
  <c r="Q778" i="25"/>
  <c r="Q779" i="25"/>
  <c r="Q780" i="25"/>
  <c r="Q781" i="25"/>
  <c r="Q782" i="25"/>
  <c r="Q783" i="25"/>
  <c r="Q784" i="25"/>
  <c r="Q785" i="25"/>
  <c r="Q786" i="25"/>
  <c r="Q787" i="25"/>
  <c r="Q788" i="25"/>
  <c r="Q789" i="25"/>
  <c r="Q790" i="25"/>
  <c r="Q791" i="25"/>
  <c r="Q792" i="25"/>
  <c r="Q793" i="25"/>
  <c r="Q794" i="25"/>
  <c r="Q795" i="25"/>
  <c r="Q796" i="25"/>
  <c r="Q797" i="25"/>
  <c r="Q798" i="25"/>
  <c r="Q799" i="25"/>
  <c r="Q800" i="25"/>
  <c r="Q801" i="25"/>
  <c r="Q802" i="25"/>
  <c r="Q803" i="25"/>
  <c r="Q804" i="25"/>
  <c r="Q805" i="25"/>
  <c r="Q806" i="25"/>
  <c r="Q807" i="25"/>
  <c r="Q808" i="25"/>
  <c r="Q809" i="25"/>
  <c r="Q810" i="25"/>
  <c r="Q811" i="25"/>
  <c r="Q812" i="25"/>
  <c r="Q813" i="25"/>
  <c r="Q814" i="25"/>
  <c r="Q815" i="25"/>
  <c r="Q816" i="25"/>
  <c r="Q817" i="25"/>
  <c r="Q818" i="25"/>
  <c r="Q819" i="25"/>
  <c r="Q820" i="25"/>
  <c r="Q821" i="25"/>
  <c r="Q822" i="25"/>
  <c r="Q823" i="25"/>
  <c r="Q824" i="25"/>
  <c r="Q825" i="25"/>
  <c r="Q826" i="25"/>
  <c r="Q827" i="25"/>
  <c r="Q828" i="25"/>
  <c r="Q829" i="25"/>
  <c r="Q830" i="25"/>
  <c r="Q831" i="25"/>
  <c r="Q832" i="25"/>
  <c r="Q833" i="25"/>
  <c r="Q834" i="25"/>
  <c r="Q835" i="25"/>
  <c r="Q836" i="25"/>
  <c r="Q837" i="25"/>
  <c r="Q838" i="25"/>
  <c r="Q839" i="25"/>
  <c r="Q840" i="25"/>
  <c r="Q841" i="25"/>
  <c r="Q842" i="25"/>
  <c r="Q843" i="25"/>
  <c r="Q844" i="25"/>
  <c r="Q845" i="25"/>
  <c r="Q846" i="25"/>
  <c r="Q847" i="25"/>
  <c r="Q848" i="25"/>
  <c r="Q849" i="25"/>
  <c r="Q850" i="25"/>
  <c r="Q851" i="25"/>
  <c r="Q852" i="25"/>
  <c r="Q853" i="25"/>
  <c r="Q854" i="25"/>
  <c r="Q855" i="25"/>
  <c r="Q856" i="25"/>
  <c r="Q857" i="25"/>
  <c r="Q858" i="25"/>
  <c r="Q859" i="25"/>
  <c r="Q860" i="25"/>
  <c r="Q861" i="25"/>
  <c r="Q862" i="25"/>
  <c r="Q863" i="25"/>
  <c r="Q864" i="25"/>
  <c r="Q865" i="25"/>
  <c r="Q866" i="25"/>
  <c r="Q867" i="25"/>
  <c r="Q868" i="25"/>
  <c r="Q869" i="25"/>
  <c r="Q870" i="25"/>
  <c r="Q871" i="25"/>
  <c r="Q872" i="25"/>
  <c r="Q873" i="25"/>
  <c r="Q874" i="25"/>
  <c r="Q875" i="25"/>
  <c r="Q876" i="25"/>
  <c r="Q877" i="25"/>
  <c r="Q878" i="25"/>
  <c r="Q879" i="25"/>
  <c r="Q880" i="25"/>
  <c r="Q881" i="25"/>
  <c r="Q882" i="25"/>
  <c r="Q883" i="25"/>
  <c r="Q884" i="25"/>
  <c r="Q885" i="25"/>
  <c r="Q886" i="25"/>
  <c r="Q887" i="25"/>
  <c r="Q888" i="25"/>
  <c r="Q889" i="25"/>
  <c r="Q890" i="25"/>
  <c r="Q891" i="25"/>
  <c r="Q892" i="25"/>
  <c r="Q893" i="25"/>
  <c r="Q894" i="25"/>
  <c r="Q895" i="25"/>
  <c r="Q896" i="25"/>
  <c r="Q897" i="25"/>
  <c r="Q898" i="25"/>
  <c r="Q899" i="25"/>
  <c r="Q900" i="25"/>
  <c r="Q901" i="25"/>
  <c r="Q902" i="25"/>
  <c r="Q903" i="25"/>
  <c r="Q904" i="25"/>
  <c r="Q905" i="25"/>
  <c r="Q906" i="25"/>
  <c r="Q907" i="25"/>
  <c r="Q908" i="25"/>
  <c r="Q909" i="25"/>
  <c r="Q910" i="25"/>
  <c r="Q911" i="25"/>
  <c r="Q912" i="25"/>
  <c r="Q913" i="25"/>
  <c r="Q914" i="25"/>
  <c r="Q915" i="25"/>
  <c r="Q916" i="25"/>
  <c r="Q917" i="25"/>
  <c r="Q918" i="25"/>
  <c r="Q919" i="25"/>
  <c r="Q920" i="25"/>
  <c r="Q921" i="25"/>
  <c r="Q922" i="25"/>
  <c r="Q923" i="25"/>
  <c r="Q924" i="25"/>
  <c r="Q925" i="25"/>
  <c r="Q926" i="25"/>
  <c r="Q927" i="25"/>
  <c r="Q928" i="25"/>
  <c r="Q929" i="25"/>
  <c r="Q930" i="25"/>
  <c r="Q931" i="25"/>
  <c r="Q932" i="25"/>
  <c r="Q933" i="25"/>
  <c r="Q934" i="25"/>
  <c r="Q935" i="25"/>
  <c r="Q936" i="25"/>
  <c r="Q937" i="25"/>
  <c r="Q938" i="25"/>
  <c r="Q939" i="25"/>
  <c r="Q940" i="25"/>
  <c r="Q941" i="25"/>
  <c r="Q942" i="25"/>
  <c r="Q943" i="25"/>
  <c r="Q944" i="25"/>
  <c r="Q945" i="25"/>
  <c r="Q946" i="25"/>
  <c r="Q947" i="25"/>
  <c r="Q948" i="25"/>
  <c r="Q949" i="25"/>
  <c r="Q950" i="25"/>
  <c r="Q951" i="25"/>
  <c r="Q952" i="25"/>
  <c r="Q953" i="25"/>
  <c r="Q954" i="25"/>
  <c r="Q955" i="25"/>
  <c r="Q956" i="25"/>
  <c r="Q957" i="25"/>
  <c r="Q958" i="25"/>
  <c r="Q959" i="25"/>
  <c r="Q960" i="25"/>
  <c r="Q961" i="25"/>
  <c r="Q962" i="25"/>
  <c r="Q963" i="25"/>
  <c r="Q964" i="25"/>
  <c r="Q965" i="25"/>
  <c r="Q966" i="25"/>
  <c r="Q967" i="25"/>
  <c r="Q968" i="25"/>
  <c r="Q969" i="25"/>
  <c r="Q970" i="25"/>
  <c r="Q971" i="25"/>
  <c r="Q972" i="25"/>
  <c r="Q973" i="25"/>
  <c r="Q974" i="25"/>
  <c r="Q975" i="25"/>
  <c r="Q976" i="25"/>
  <c r="Q977" i="25"/>
  <c r="Q978" i="25"/>
  <c r="Q979" i="25"/>
  <c r="Q980" i="25"/>
  <c r="Q981" i="25"/>
  <c r="Q982" i="25"/>
  <c r="Q983" i="25"/>
  <c r="Q984" i="25"/>
  <c r="Q985" i="25"/>
  <c r="Q986" i="25"/>
  <c r="Q987" i="25"/>
  <c r="Q988" i="25"/>
  <c r="Q989" i="25"/>
  <c r="Q990" i="25"/>
  <c r="Q991" i="25"/>
  <c r="Q992" i="25"/>
  <c r="Q993" i="25"/>
  <c r="Q994" i="25"/>
  <c r="Q995" i="25"/>
  <c r="Q996" i="25"/>
  <c r="Q998" i="25"/>
  <c r="Q999" i="25"/>
  <c r="Q1000" i="25"/>
  <c r="Q1001" i="25"/>
  <c r="Q2" i="25"/>
  <c r="U14" i="25"/>
  <c r="S14" i="25"/>
  <c r="S9" i="25"/>
  <c r="S6" i="25"/>
  <c r="S4" i="25"/>
  <c r="C188" i="1"/>
  <c r="C189" i="1"/>
  <c r="C190" i="1"/>
  <c r="C191" i="1"/>
  <c r="C192" i="1"/>
  <c r="C193" i="1"/>
  <c r="C194" i="1"/>
  <c r="C195" i="1"/>
  <c r="C196" i="1"/>
  <c r="C197" i="1"/>
  <c r="C198" i="1"/>
  <c r="C199" i="1"/>
  <c r="C200" i="1"/>
  <c r="C201" i="1"/>
  <c r="C202" i="1"/>
  <c r="C203" i="1"/>
  <c r="C204" i="1"/>
  <c r="E189" i="1"/>
  <c r="D179" i="1"/>
  <c r="F178" i="1"/>
  <c r="A178" i="1"/>
  <c r="F177" i="1"/>
  <c r="A177" i="1"/>
  <c r="F176" i="1"/>
  <c r="A176" i="1"/>
  <c r="F175" i="1"/>
  <c r="A175" i="1"/>
  <c r="F174" i="1"/>
  <c r="A174" i="1"/>
  <c r="F173" i="1"/>
  <c r="A173" i="1"/>
  <c r="F172" i="1"/>
  <c r="A172" i="1"/>
  <c r="F171" i="1"/>
  <c r="A171" i="1"/>
  <c r="F170" i="1"/>
  <c r="A170" i="1"/>
  <c r="F169" i="1"/>
  <c r="A169" i="1"/>
  <c r="F168" i="1"/>
  <c r="A168" i="1"/>
  <c r="F167" i="1"/>
  <c r="A167" i="1"/>
  <c r="F166" i="1"/>
  <c r="A166" i="1"/>
  <c r="F165" i="1"/>
  <c r="A165" i="1"/>
  <c r="F164" i="1"/>
  <c r="A164" i="1"/>
  <c r="F163" i="1"/>
  <c r="A163" i="1"/>
  <c r="F162" i="1"/>
  <c r="A162" i="1"/>
  <c r="F161" i="1"/>
  <c r="A161" i="1"/>
  <c r="F160" i="1"/>
  <c r="A160" i="1"/>
  <c r="F159" i="1"/>
  <c r="A159" i="1"/>
  <c r="F158" i="1"/>
  <c r="A158" i="1"/>
  <c r="F157" i="1"/>
  <c r="A157" i="1"/>
  <c r="F156" i="1"/>
  <c r="A156" i="1"/>
  <c r="F155" i="1"/>
  <c r="A155" i="1"/>
  <c r="F154" i="1"/>
  <c r="A154" i="1"/>
  <c r="F153" i="1"/>
  <c r="A153" i="1"/>
  <c r="F152" i="1"/>
  <c r="A152" i="1"/>
  <c r="F151" i="1"/>
  <c r="A151" i="1"/>
  <c r="F150" i="1"/>
  <c r="A150" i="1"/>
  <c r="F149" i="1"/>
  <c r="A149" i="1"/>
  <c r="F148" i="1"/>
  <c r="A148" i="1"/>
  <c r="F147" i="1"/>
  <c r="A147" i="1"/>
  <c r="F146" i="1"/>
  <c r="A146" i="1"/>
  <c r="F145" i="1"/>
  <c r="A145" i="1"/>
  <c r="F144" i="1"/>
  <c r="A144" i="1"/>
  <c r="F143" i="1"/>
  <c r="A143" i="1"/>
  <c r="F142" i="1"/>
  <c r="A142" i="1"/>
  <c r="F141" i="1"/>
  <c r="A141" i="1"/>
  <c r="F140" i="1"/>
  <c r="A140" i="1"/>
  <c r="F139" i="1"/>
  <c r="A139" i="1"/>
  <c r="F138" i="1"/>
  <c r="A138" i="1"/>
  <c r="F137" i="1"/>
  <c r="A137" i="1"/>
  <c r="F136" i="1"/>
  <c r="A136" i="1"/>
  <c r="F135" i="1"/>
  <c r="A135" i="1"/>
  <c r="F134" i="1"/>
  <c r="A134" i="1"/>
  <c r="F133" i="1"/>
  <c r="F179" i="1" s="1"/>
  <c r="A133" i="1"/>
  <c r="F132" i="1"/>
  <c r="A132" i="1"/>
  <c r="A131" i="1"/>
  <c r="E45" i="1"/>
  <c r="E46" i="1"/>
  <c r="D51" i="1"/>
  <c r="C45" i="1" s="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52" i="1" l="1"/>
  <c r="C48" i="1"/>
  <c r="C51" i="1"/>
  <c r="C47" i="1"/>
  <c r="D53" i="1"/>
  <c r="C54" i="1"/>
  <c r="C50" i="1"/>
  <c r="C46" i="1"/>
  <c r="C53" i="1"/>
  <c r="C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FF45CE-29D0-48E8-9466-F21B0DF3799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A339777-78D0-4952-AFC1-2A411099229F}" name="WorksheetConnection_Book 20.xlsx!Table1" type="102" refreshedVersion="8" minRefreshableVersion="5">
    <extLst>
      <ext xmlns:x15="http://schemas.microsoft.com/office/spreadsheetml/2010/11/main" uri="{DE250136-89BD-433C-8126-D09CA5730AF9}">
        <x15:connection id="Table1">
          <x15:rangePr sourceName="_xlcn.WorksheetConnection_Book20.xlsxTable11"/>
        </x15:connection>
      </ext>
    </extLst>
  </connection>
  <connection id="3" xr16:uid="{A4F36BA6-80DB-4CC3-ADBE-F5B43A334DF3}" name="WorksheetConnection_Book 20.xlsx!Table1013" type="102" refreshedVersion="8" minRefreshableVersion="5">
    <extLst>
      <ext xmlns:x15="http://schemas.microsoft.com/office/spreadsheetml/2010/11/main" uri="{DE250136-89BD-433C-8126-D09CA5730AF9}">
        <x15:connection id="Table1013">
          <x15:rangePr sourceName="_xlcn.WorksheetConnection_Book20.xlsxTable10131"/>
        </x15:connection>
      </ext>
    </extLst>
  </connection>
  <connection id="4" xr16:uid="{DB74BEC1-E6D5-4A30-ABB6-1EB64D35B1FA}" name="WorksheetConnection_Book 20.xlsx!Table13" type="102" refreshedVersion="8" minRefreshableVersion="5">
    <extLst>
      <ext xmlns:x15="http://schemas.microsoft.com/office/spreadsheetml/2010/11/main" uri="{DE250136-89BD-433C-8126-D09CA5730AF9}">
        <x15:connection id="Table13">
          <x15:rangePr sourceName="_xlcn.WorksheetConnection_Book20.xlsxTable131"/>
        </x15:connection>
      </ext>
    </extLst>
  </connection>
  <connection id="5" xr16:uid="{99641946-EAB8-4A82-9533-CED0CE857E35}" name="WorksheetConnection_Book 20.xlsx!Table2" type="102" refreshedVersion="8" minRefreshableVersion="5">
    <extLst>
      <ext xmlns:x15="http://schemas.microsoft.com/office/spreadsheetml/2010/11/main" uri="{DE250136-89BD-433C-8126-D09CA5730AF9}">
        <x15:connection id="Table2">
          <x15:rangePr sourceName="_xlcn.WorksheetConnection_Book20.xlsxTable21"/>
        </x15:connection>
      </ext>
    </extLst>
  </connection>
  <connection id="6" xr16:uid="{9B880B6B-517C-4FAF-8746-6DACD05683E4}" name="WorksheetConnection_Book 20.xlsx!Table3" type="102" refreshedVersion="8" minRefreshableVersion="5">
    <extLst>
      <ext xmlns:x15="http://schemas.microsoft.com/office/spreadsheetml/2010/11/main" uri="{DE250136-89BD-433C-8126-D09CA5730AF9}">
        <x15:connection id="Table3">
          <x15:rangePr sourceName="_xlcn.WorksheetConnection_Book20.xlsxTable31"/>
        </x15:connection>
      </ext>
    </extLst>
  </connection>
  <connection id="7" xr16:uid="{E209CAD2-CCDB-4937-B3AC-6E998969C98D}" name="WorksheetConnection_Book 20.xlsx!Table912" type="102" refreshedVersion="8" minRefreshableVersion="5">
    <extLst>
      <ext xmlns:x15="http://schemas.microsoft.com/office/spreadsheetml/2010/11/main" uri="{DE250136-89BD-433C-8126-D09CA5730AF9}">
        <x15:connection id="Table912">
          <x15:rangePr sourceName="_xlcn.WorksheetConnection_Book20.xlsxTable9121"/>
        </x15:connection>
      </ext>
    </extLst>
  </connection>
</connections>
</file>

<file path=xl/sharedStrings.xml><?xml version="1.0" encoding="utf-8"?>
<sst xmlns="http://schemas.openxmlformats.org/spreadsheetml/2006/main" count="12215" uniqueCount="3375">
  <si>
    <t>Sum of total_sales</t>
  </si>
  <si>
    <t>sales_month</t>
  </si>
  <si>
    <t>year</t>
  </si>
  <si>
    <t>2017-01</t>
  </si>
  <si>
    <t>2017-02</t>
  </si>
  <si>
    <t>2017-03</t>
  </si>
  <si>
    <t>2017-04</t>
  </si>
  <si>
    <t>2017-05</t>
  </si>
  <si>
    <t>2017-06</t>
  </si>
  <si>
    <t>2017-07</t>
  </si>
  <si>
    <t>2017-08</t>
  </si>
  <si>
    <t>2017-09</t>
  </si>
  <si>
    <t>2017-10</t>
  </si>
  <si>
    <t>2017-11</t>
  </si>
  <si>
    <t>2017-12</t>
  </si>
  <si>
    <t>Grand Total</t>
  </si>
  <si>
    <t>category</t>
  </si>
  <si>
    <t>profit_margin_percatogory</t>
  </si>
  <si>
    <t>Technology</t>
  </si>
  <si>
    <t>Office Supplies</t>
  </si>
  <si>
    <t>Furniture</t>
  </si>
  <si>
    <t>Region</t>
  </si>
  <si>
    <t>total_profit</t>
  </si>
  <si>
    <t>West</t>
  </si>
  <si>
    <t>Consumer</t>
  </si>
  <si>
    <t>Central</t>
  </si>
  <si>
    <t>Home Office</t>
  </si>
  <si>
    <t>East</t>
  </si>
  <si>
    <t>Corporate</t>
  </si>
  <si>
    <t>South</t>
  </si>
  <si>
    <t>Customer_Name</t>
  </si>
  <si>
    <t>customer_lifetime_value</t>
  </si>
  <si>
    <t>Sean Miller</t>
  </si>
  <si>
    <t>AVG CLV</t>
  </si>
  <si>
    <t>Tamara Chand</t>
  </si>
  <si>
    <t>HIGHEST CLV</t>
  </si>
  <si>
    <t>Raymond Buch</t>
  </si>
  <si>
    <t>NO OF HIGH VALUES COUSTOMERS</t>
  </si>
  <si>
    <t>Tom Ashbrook</t>
  </si>
  <si>
    <t>Adrian Barton</t>
  </si>
  <si>
    <t>Ken Lonsdale</t>
  </si>
  <si>
    <t xml:space="preserve">SUM OF TOP 10 </t>
  </si>
  <si>
    <t>SUM OF ALL SALES</t>
  </si>
  <si>
    <t>Sanjit Chand</t>
  </si>
  <si>
    <t>Hunter Lopez</t>
  </si>
  <si>
    <t>Sanjit Engle</t>
  </si>
  <si>
    <t>Christopher Conant</t>
  </si>
  <si>
    <t>total_sales</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</si>
  <si>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</si>
  <si>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</si>
  <si>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</si>
  <si>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</si>
  <si>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</si>
  <si>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</si>
  <si>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</si>
  <si>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</si>
  <si>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</si>
  <si>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</si>
  <si>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</si>
  <si>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</si>
  <si>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</si>
  <si>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</si>
  <si>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</si>
  <si>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</si>
  <si>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</si>
  <si>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</si>
  <si>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</si>
  <si>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</si>
  <si>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</si>
  <si>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</si>
  <si>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</si>
  <si>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</si>
  <si>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</si>
  <si>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</si>
  <si>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</si>
  <si>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</si>
  <si>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</si>
  <si>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</si>
  <si>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</si>
  <si>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</si>
  <si>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</si>
  <si>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</si>
  <si>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</si>
  <si>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</si>
  <si>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shipping_delay_days</t>
  </si>
  <si>
    <t>avg_profit</t>
  </si>
  <si>
    <t>prev_month_sales</t>
  </si>
  <si>
    <t>sales_growth_rate_percent</t>
  </si>
  <si>
    <t>percentage</t>
  </si>
  <si>
    <t>NULL</t>
  </si>
  <si>
    <t>null</t>
  </si>
  <si>
    <t>Sub_Category</t>
  </si>
  <si>
    <t>total_items_sold</t>
  </si>
  <si>
    <t>Binders</t>
  </si>
  <si>
    <t>Paper</t>
  </si>
  <si>
    <t>Furnishings</t>
  </si>
  <si>
    <t>Phones</t>
  </si>
  <si>
    <t>Storage</t>
  </si>
  <si>
    <t>Art</t>
  </si>
  <si>
    <t>Accessories</t>
  </si>
  <si>
    <t>Chairs</t>
  </si>
  <si>
    <t>Appliances</t>
  </si>
  <si>
    <t>Labels</t>
  </si>
  <si>
    <t>Tables</t>
  </si>
  <si>
    <t>Envelopes</t>
  </si>
  <si>
    <t>Bookcases</t>
  </si>
  <si>
    <t>Fasteners</t>
  </si>
  <si>
    <t>Supplies</t>
  </si>
  <si>
    <t>Machines</t>
  </si>
  <si>
    <t>Copiers</t>
  </si>
  <si>
    <t>Sum of total_profit</t>
  </si>
  <si>
    <t>segment</t>
  </si>
  <si>
    <t>Row Labels</t>
  </si>
  <si>
    <t>Column Labels</t>
  </si>
  <si>
    <t>Profit Margin Per Category</t>
  </si>
  <si>
    <t>Total Profit by Region</t>
  </si>
  <si>
    <t>Customer Life Time Value</t>
  </si>
  <si>
    <t>Total Sales by Month</t>
  </si>
  <si>
    <t>Shipping Delay Days</t>
  </si>
  <si>
    <t>Top Selling Sub Category</t>
  </si>
  <si>
    <t>Least Sold Sub Category</t>
  </si>
  <si>
    <t>Total_Orders</t>
  </si>
  <si>
    <t>Total_Sales</t>
  </si>
  <si>
    <t>Total_Customers</t>
  </si>
  <si>
    <t>Total_Profit</t>
  </si>
  <si>
    <t>Average Sales Per Order</t>
  </si>
  <si>
    <t xml:space="preserve">                                                       $458.61</t>
  </si>
  <si>
    <t>Percentage</t>
  </si>
  <si>
    <t>Percentage  of Contribution</t>
  </si>
  <si>
    <t>Total of all Items Sold</t>
  </si>
  <si>
    <t>Sum of total_items_sold</t>
  </si>
  <si>
    <t>average per month</t>
  </si>
  <si>
    <t>Sum of average per month</t>
  </si>
  <si>
    <t>Row ID</t>
  </si>
  <si>
    <t>Order ID</t>
  </si>
  <si>
    <t>Order Date</t>
  </si>
  <si>
    <t>Ship Date</t>
  </si>
  <si>
    <t>Customer ID</t>
  </si>
  <si>
    <t>Customer Name</t>
  </si>
  <si>
    <t>Segment</t>
  </si>
  <si>
    <t>Product ID</t>
  </si>
  <si>
    <t>Category</t>
  </si>
  <si>
    <t>Sub-Category</t>
  </si>
  <si>
    <t>Product Name</t>
  </si>
  <si>
    <t>Sales</t>
  </si>
  <si>
    <t>Quantity</t>
  </si>
  <si>
    <t>Discount</t>
  </si>
  <si>
    <t>Profit</t>
  </si>
  <si>
    <t>CA-2016-152156</t>
  </si>
  <si>
    <t>CG-12520</t>
  </si>
  <si>
    <t>Claire Gute</t>
  </si>
  <si>
    <t>FUR-BO-10001798</t>
  </si>
  <si>
    <t>Bush Somerset Collection Bookcase</t>
  </si>
  <si>
    <t>FUR-CH-10000454</t>
  </si>
  <si>
    <t>Hon Deluxe Fabric Upholstered Stacking Chairs, Rounded Back</t>
  </si>
  <si>
    <t>CA-2016-138688</t>
  </si>
  <si>
    <t>DV-13045</t>
  </si>
  <si>
    <t>Darrin Van Huff</t>
  </si>
  <si>
    <t>OFF-LA-10000240</t>
  </si>
  <si>
    <t>Self-Adhesive Address Labels for Typewriters by Universal</t>
  </si>
  <si>
    <t>US-2015-108966</t>
  </si>
  <si>
    <t>SO-20335</t>
  </si>
  <si>
    <t>Sean O'Donnell</t>
  </si>
  <si>
    <t>FUR-TA-10000577</t>
  </si>
  <si>
    <t>Bretford CR4500 Series Slim Rectangular Table</t>
  </si>
  <si>
    <t>OFF-ST-10000760</t>
  </si>
  <si>
    <t>Eldon Fold 'N Roll Cart System</t>
  </si>
  <si>
    <t>CA-2014-115812</t>
  </si>
  <si>
    <t>BH-11710</t>
  </si>
  <si>
    <t>Brosina Hoffman</t>
  </si>
  <si>
    <t>FUR-FU-10001487</t>
  </si>
  <si>
    <t>Eldon Expressions Wood and Plastic Desk Accessories, Cherry Wood</t>
  </si>
  <si>
    <t>OFF-AR-10002833</t>
  </si>
  <si>
    <t>Newell 322</t>
  </si>
  <si>
    <t>TEC-PH-10002275</t>
  </si>
  <si>
    <t>Mitel 5320 IP Phone VoIP phone</t>
  </si>
  <si>
    <t>OFF-BI-10003910</t>
  </si>
  <si>
    <t>DXL Angle-View Binders with Locking Rings by Samsill</t>
  </si>
  <si>
    <t>OFF-AP-10002892</t>
  </si>
  <si>
    <t>Belkin F5C206VTEL 6 Outlet Surge</t>
  </si>
  <si>
    <t>FUR-TA-10001539</t>
  </si>
  <si>
    <t>Chromcraft Rectangular Conference Tables</t>
  </si>
  <si>
    <t>TEC-PH-10002033</t>
  </si>
  <si>
    <t>Konftel 250 Conference phone - Charcoal black</t>
  </si>
  <si>
    <t>CA-2017-114412</t>
  </si>
  <si>
    <t>AA-10480</t>
  </si>
  <si>
    <t>Andrew Allen</t>
  </si>
  <si>
    <t>OFF-PA-10002365</t>
  </si>
  <si>
    <t>Xerox 1967</t>
  </si>
  <si>
    <t>CA-2016-161389</t>
  </si>
  <si>
    <t>IM-15070</t>
  </si>
  <si>
    <t>Irene Maddox</t>
  </si>
  <si>
    <t>OFF-BI-10003656</t>
  </si>
  <si>
    <t>Fellowes PB200 Plastic Comb Binding Machine</t>
  </si>
  <si>
    <t>US-2015-118983</t>
  </si>
  <si>
    <t>HP-14815</t>
  </si>
  <si>
    <t>Harold Pawlan</t>
  </si>
  <si>
    <t>OFF-AP-10002311</t>
  </si>
  <si>
    <t>Holmes Replacement Filter for HEPA Air Cleaner, Very Large Room, HEPA Filter</t>
  </si>
  <si>
    <t>OFF-BI-10000756</t>
  </si>
  <si>
    <t>Storex DuraTech Recycled Plastic Frosted Binders</t>
  </si>
  <si>
    <t>CA-2014-105893</t>
  </si>
  <si>
    <t>PK-19075</t>
  </si>
  <si>
    <t>Pete Kriz</t>
  </si>
  <si>
    <t>OFF-ST-10004186</t>
  </si>
  <si>
    <t>Stur-D-Stor Shelving, Vertical 5-Shelf: 72"H x 36"W x 18 1/2"D</t>
  </si>
  <si>
    <t>CA-2014-167164</t>
  </si>
  <si>
    <t>AG-10270</t>
  </si>
  <si>
    <t>Alejandro Grove</t>
  </si>
  <si>
    <t>OFF-ST-10000107</t>
  </si>
  <si>
    <t>Fellowes Super Stor/Drawer</t>
  </si>
  <si>
    <t>CA-2014-143336</t>
  </si>
  <si>
    <t>ZD-21925</t>
  </si>
  <si>
    <t>Zuschuss Donatelli</t>
  </si>
  <si>
    <t>OFF-AR-10003056</t>
  </si>
  <si>
    <t>Newell 341</t>
  </si>
  <si>
    <t>TEC-PH-10001949</t>
  </si>
  <si>
    <t>Cisco SPA 501G IP Phone</t>
  </si>
  <si>
    <t>OFF-BI-10002215</t>
  </si>
  <si>
    <t>Wilson Jones Hanging View Binder, White, 1"</t>
  </si>
  <si>
    <t>CA-2016-137330</t>
  </si>
  <si>
    <t>KB-16585</t>
  </si>
  <si>
    <t>Ken Black</t>
  </si>
  <si>
    <t>OFF-AR-10000246</t>
  </si>
  <si>
    <t>Newell 318</t>
  </si>
  <si>
    <t>OFF-AP-10001492</t>
  </si>
  <si>
    <t>Acco Six-Outlet Power Strip, 4' Cord Length</t>
  </si>
  <si>
    <t>US-2017-156909</t>
  </si>
  <si>
    <t>SF-20065</t>
  </si>
  <si>
    <t>Sandra Flanagan</t>
  </si>
  <si>
    <t>FUR-CH-10002774</t>
  </si>
  <si>
    <t>Global Deluxe Stacking Chair, Gray</t>
  </si>
  <si>
    <t>CA-2015-106320</t>
  </si>
  <si>
    <t>EB-13870</t>
  </si>
  <si>
    <t>Emily Burns</t>
  </si>
  <si>
    <t>CA-2016-121755</t>
  </si>
  <si>
    <t>EH-13945</t>
  </si>
  <si>
    <t>Eric Hoffmann</t>
  </si>
  <si>
    <t>OFF-BI-10001634</t>
  </si>
  <si>
    <t>Wilson Jones Active Use Binders</t>
  </si>
  <si>
    <t>TEC-AC-10003027</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</si>
  <si>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</si>
  <si>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</si>
  <si>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</si>
  <si>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</si>
  <si>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</si>
  <si>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</si>
  <si>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</si>
  <si>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</si>
  <si>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</si>
  <si>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</si>
  <si>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</si>
  <si>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</si>
  <si>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</si>
  <si>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</si>
  <si>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</si>
  <si>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</si>
  <si>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</si>
  <si>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</si>
  <si>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</si>
  <si>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</si>
  <si>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</si>
  <si>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OFF-PA-10000249</t>
  </si>
  <si>
    <t>Easy-staple paper</t>
  </si>
  <si>
    <t>CA-2016-117590</t>
  </si>
  <si>
    <t>GH-14485</t>
  </si>
  <si>
    <t>Gene Hale</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</si>
  <si>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</si>
  <si>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</si>
  <si>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</si>
  <si>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</si>
  <si>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</si>
  <si>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</si>
  <si>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</si>
  <si>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</si>
  <si>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</si>
  <si>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</si>
  <si>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</si>
  <si>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</si>
  <si>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</si>
  <si>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</si>
  <si>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</si>
  <si>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</si>
  <si>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</si>
  <si>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</si>
  <si>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TEC-PH-10004093</t>
  </si>
  <si>
    <t>Panasonic Kx-TS550</t>
  </si>
  <si>
    <t>CA-2016-101343</t>
  </si>
  <si>
    <t>RA-19885</t>
  </si>
  <si>
    <t>Ruben Ausman</t>
  </si>
  <si>
    <t>OFF-ST-10003479</t>
  </si>
  <si>
    <t>Eldon Base for stackable storage shelf, platinum</t>
  </si>
  <si>
    <t>CA-2017-139619</t>
  </si>
  <si>
    <t>ES-14080</t>
  </si>
  <si>
    <t>Erin Smith</t>
  </si>
  <si>
    <t>OFF-ST-10003282</t>
  </si>
  <si>
    <t>Advantus 10-Drawer Portable Organizer, Chrome Metal Frame, Smoke Drawers</t>
  </si>
  <si>
    <t>CA-2016-118255</t>
  </si>
  <si>
    <t>ON-18715</t>
  </si>
  <si>
    <t>Odella Nelson</t>
  </si>
  <si>
    <t>TEC-AC-10000171</t>
  </si>
  <si>
    <t>Verbatim 25 GB 6x Blu-ray Single Layer Recordable Disc, 25/Pack</t>
  </si>
  <si>
    <t>OFF-BI-10003291</t>
  </si>
  <si>
    <t>Wilson Jones Leather-Like Binders with DublLock Round Rings</t>
  </si>
  <si>
    <t>CA-2014-146703</t>
  </si>
  <si>
    <t>PO-18865</t>
  </si>
  <si>
    <t>Patrick O'Donnell</t>
  </si>
  <si>
    <t>OFF-ST-10001713</t>
  </si>
  <si>
    <t>Gould Plastics 9-Pocket Panel Bin, 18-3/8w x 5-1/4d x 20-1/2h, Black</t>
  </si>
  <si>
    <t>CA-2016-169194</t>
  </si>
  <si>
    <t>LH-16900</t>
  </si>
  <si>
    <t>Lena Hernandez</t>
  </si>
  <si>
    <t>TEC-AC-10002167</t>
  </si>
  <si>
    <t>Imation 8gb Micro Traveldrive Usb 2.0 Flash Drive</t>
  </si>
  <si>
    <t>TEC-PH-10003988</t>
  </si>
  <si>
    <t>LF Elite 3D Dazzle Designer Hard Case Cover, Lf Stylus Pen and Wiper For Apple Iphone 5c Mini Lite</t>
  </si>
  <si>
    <t>CA-2015-115742</t>
  </si>
  <si>
    <t>DP-13000</t>
  </si>
  <si>
    <t>Darren Powers</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</si>
  <si>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</si>
  <si>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</si>
  <si>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</si>
  <si>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</si>
  <si>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</si>
  <si>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</si>
  <si>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</si>
  <si>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</si>
  <si>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</si>
  <si>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</si>
  <si>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</si>
  <si>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OFF-FA-10000304</t>
  </si>
  <si>
    <t>Advantus Push Pins</t>
  </si>
  <si>
    <t>TEC-PH-10002447</t>
  </si>
  <si>
    <t>AT&amp;T CL83451 4-Handset Telephone</t>
  </si>
  <si>
    <t>CA-2016-111682</t>
  </si>
  <si>
    <t>TB-21055</t>
  </si>
  <si>
    <t>Ted Butterfield</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</si>
  <si>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</si>
  <si>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</si>
  <si>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</si>
  <si>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</si>
  <si>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</si>
  <si>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</si>
  <si>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</si>
  <si>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</si>
  <si>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</si>
  <si>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</si>
  <si>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</si>
  <si>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</si>
  <si>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</si>
  <si>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</si>
  <si>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</si>
  <si>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</si>
  <si>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</si>
  <si>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</si>
  <si>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</si>
  <si>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</si>
  <si>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</si>
  <si>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</si>
  <si>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</si>
  <si>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</si>
  <si>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</si>
  <si>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</si>
  <si>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FUR-CH-10001146</t>
  </si>
  <si>
    <t>Global Value Mid-Back Manager's Chair, Gray</t>
  </si>
  <si>
    <t>CA-2014-106376</t>
  </si>
  <si>
    <t>BS-11590</t>
  </si>
  <si>
    <t>Brendan Sweed</t>
  </si>
  <si>
    <t>OFF-AR-10002671</t>
  </si>
  <si>
    <t>Hunt BOSTON Model 1606 High-Volume Electric Pencil Sharpener, Beige</t>
  </si>
  <si>
    <t>TEC-PH-10002726</t>
  </si>
  <si>
    <t>netTALK DUO VoIP Telephone Service</t>
  </si>
  <si>
    <t>CA-2016-119823</t>
  </si>
  <si>
    <t>KD-16270</t>
  </si>
  <si>
    <t>Karen Daniels</t>
  </si>
  <si>
    <t>OFF-PA-10000482</t>
  </si>
  <si>
    <t>Snap-A-Way Black Print Carbonless Ruled Speed Letter, Triplicate</t>
  </si>
  <si>
    <t>CA-2016-106075</t>
  </si>
  <si>
    <t>HM-14980</t>
  </si>
  <si>
    <t>Henry MacAllister</t>
  </si>
  <si>
    <t>OFF-BI-10004654</t>
  </si>
  <si>
    <t>Avery Binding System Hidden Tab Executive Style Index Sets</t>
  </si>
  <si>
    <t>CA-2017-114440</t>
  </si>
  <si>
    <t>OFF-PA-10004675</t>
  </si>
  <si>
    <t>Telephone Message Books with Fax/Mobile Section, 5 1/2" x 3 3/16"</t>
  </si>
  <si>
    <t>US-2015-134026</t>
  </si>
  <si>
    <t>JE-15745</t>
  </si>
  <si>
    <t>Joel Eaton</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</si>
  <si>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</si>
  <si>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</si>
  <si>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</si>
  <si>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</si>
  <si>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</si>
  <si>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</si>
  <si>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</si>
  <si>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</si>
  <si>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</si>
  <si>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</si>
  <si>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</si>
  <si>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</si>
  <si>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</si>
  <si>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</si>
  <si>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</si>
  <si>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</si>
  <si>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</si>
  <si>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</si>
  <si>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</si>
  <si>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</si>
  <si>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</si>
  <si>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</si>
  <si>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</si>
  <si>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</si>
  <si>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</si>
  <si>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</si>
  <si>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</si>
  <si>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</si>
  <si>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</si>
  <si>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</si>
  <si>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</si>
  <si>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</si>
  <si>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</si>
  <si>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</si>
  <si>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</si>
  <si>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OFF-EN-10000927</t>
  </si>
  <si>
    <t>Jet-Pak Recycled Peel 'N' Seal Padded Mailers</t>
  </si>
  <si>
    <t>US-2017-119662</t>
  </si>
  <si>
    <t>CS-12400</t>
  </si>
  <si>
    <t>Christopher Schild</t>
  </si>
  <si>
    <t>OFF-ST-10003656</t>
  </si>
  <si>
    <t>Safco Industrial Wire Shelving</t>
  </si>
  <si>
    <t>CA-2017-140088</t>
  </si>
  <si>
    <t>FUR-CH-10000863</t>
  </si>
  <si>
    <t>Novimex Swivel Fabric Task Chair</t>
  </si>
  <si>
    <t>CA-2017-155558</t>
  </si>
  <si>
    <t>PG-18895</t>
  </si>
  <si>
    <t>Paul Gonzalez</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</si>
  <si>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</si>
  <si>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</si>
  <si>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</si>
  <si>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</si>
  <si>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</si>
  <si>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</si>
  <si>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</si>
  <si>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</si>
  <si>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</si>
  <si>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</si>
  <si>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</si>
  <si>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</si>
  <si>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</si>
  <si>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</si>
  <si>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</si>
  <si>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</si>
  <si>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</si>
  <si>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</si>
  <si>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</si>
  <si>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OFF-PA-10003177</t>
  </si>
  <si>
    <t>Xerox 1999</t>
  </si>
  <si>
    <t>FUR-FU-10003799</t>
  </si>
  <si>
    <t>Seth Thomas 13 1/2" Wall Clock</t>
  </si>
  <si>
    <t>OFF-BI-10002852</t>
  </si>
  <si>
    <t>Ibico Standard Transparent Covers</t>
  </si>
  <si>
    <t>US-2017-109484</t>
  </si>
  <si>
    <t>RB-19705</t>
  </si>
  <si>
    <t>Roger Barcio</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</si>
  <si>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</si>
  <si>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</si>
  <si>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</si>
  <si>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</si>
  <si>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</si>
  <si>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</si>
  <si>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</si>
  <si>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</si>
  <si>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</si>
  <si>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</si>
  <si>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</si>
  <si>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</si>
  <si>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</si>
  <si>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</si>
  <si>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</si>
  <si>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</si>
  <si>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</si>
  <si>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</si>
  <si>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</si>
  <si>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</si>
  <si>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</si>
  <si>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</si>
  <si>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</si>
  <si>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</si>
  <si>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</si>
  <si>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</si>
  <si>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</si>
  <si>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</si>
  <si>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</si>
  <si>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</si>
  <si>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</si>
  <si>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</si>
  <si>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</si>
  <si>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</si>
  <si>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</si>
  <si>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</si>
  <si>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</si>
  <si>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</si>
  <si>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</si>
  <si>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</si>
  <si>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</si>
  <si>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</si>
  <si>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</si>
  <si>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TEC-AC-10003499</t>
  </si>
  <si>
    <t>Memorex Mini Travel Drive 8 GB USB 2.0 Flash Drive</t>
  </si>
  <si>
    <t>TEC-PH-10002844</t>
  </si>
  <si>
    <t>Speck Products Candyshell Flip Case</t>
  </si>
  <si>
    <t>OFF-AR-10000390</t>
  </si>
  <si>
    <t>Newell Chalk Holder</t>
  </si>
  <si>
    <t>CA-2015-129476</t>
  </si>
  <si>
    <t>PA-19060</t>
  </si>
  <si>
    <t>Pete Armstrong</t>
  </si>
  <si>
    <t>TEC-AC-10000844</t>
  </si>
  <si>
    <t>Logitech Gaming G510s - Keyboard</t>
  </si>
  <si>
    <t>CA-2017-146780</t>
  </si>
  <si>
    <t>CV-12805</t>
  </si>
  <si>
    <t>Cynthia Voltz</t>
  </si>
  <si>
    <t>FUR-FU-10001934</t>
  </si>
  <si>
    <t>Magnifier Swing Arm Lamp</t>
  </si>
  <si>
    <t>CA-2016-128867</t>
  </si>
  <si>
    <t>CL-12565</t>
  </si>
  <si>
    <t>Clay Ludtke</t>
  </si>
  <si>
    <t>OFF-AR-10000380</t>
  </si>
  <si>
    <t>Hunt PowerHouse Electric Pencil Sharpener, Blue</t>
  </si>
  <si>
    <t>OFF-BI-10003981</t>
  </si>
  <si>
    <t>Avery Durable Plastic 1" Binders</t>
  </si>
  <si>
    <t>CA-2014-115259</t>
  </si>
  <si>
    <t>RC-19960</t>
  </si>
  <si>
    <t>Ryan Crowe</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</si>
  <si>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</si>
  <si>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</si>
  <si>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</si>
  <si>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</si>
  <si>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</si>
  <si>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</si>
  <si>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</si>
  <si>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</si>
  <si>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</si>
  <si>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</si>
  <si>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</si>
  <si>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</si>
  <si>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</si>
  <si>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</si>
  <si>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</si>
  <si>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</si>
  <si>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OFF-BI-10003650</t>
  </si>
  <si>
    <t>GBC DocuBind 300 Electric Binding Machine</t>
  </si>
  <si>
    <t>CA-2016-103730</t>
  </si>
  <si>
    <t>SC-20725</t>
  </si>
  <si>
    <t>Steven Cartwright</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</si>
  <si>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</si>
  <si>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</si>
  <si>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</si>
  <si>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</si>
  <si>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</si>
  <si>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</si>
  <si>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</si>
  <si>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</si>
  <si>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</si>
  <si>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</si>
  <si>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</si>
  <si>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</si>
  <si>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</si>
  <si>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</si>
  <si>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</si>
  <si>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</si>
  <si>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FUR-TA-10004534</t>
  </si>
  <si>
    <t>Bevis 44 x 96 Conference Tables</t>
  </si>
  <si>
    <t>US-2017-107272</t>
  </si>
  <si>
    <t>TS-21610</t>
  </si>
  <si>
    <t>Troy Staebel</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</si>
  <si>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</si>
  <si>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</si>
  <si>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</si>
  <si>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</si>
  <si>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</si>
  <si>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</si>
  <si>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</si>
  <si>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</si>
  <si>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</si>
  <si>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</si>
  <si>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</si>
  <si>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</si>
  <si>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</si>
  <si>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</si>
  <si>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</si>
  <si>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</si>
  <si>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</si>
  <si>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</si>
  <si>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</si>
  <si>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</si>
  <si>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</si>
  <si>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</si>
  <si>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OFF-PA-10001804</t>
  </si>
  <si>
    <t>Xerox 195</t>
  </si>
  <si>
    <t>OFF-PA-10001736</t>
  </si>
  <si>
    <t>Xerox 1880</t>
  </si>
  <si>
    <t>OFF-AR-10001149</t>
  </si>
  <si>
    <t>Sanford Colorific Colored Pencils, 12/Box</t>
  </si>
  <si>
    <t>OFF-FA-10002988</t>
  </si>
  <si>
    <t>Ideal Clamps</t>
  </si>
  <si>
    <t>OFF-BI-10004781</t>
  </si>
  <si>
    <t>GBC Wire Binding Strips</t>
  </si>
  <si>
    <t>OFF-SU-10001218</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</si>
  <si>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</si>
  <si>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</si>
  <si>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</si>
  <si>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</si>
  <si>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</si>
  <si>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</si>
  <si>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</si>
  <si>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</si>
  <si>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</si>
  <si>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</si>
  <si>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</si>
  <si>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</si>
  <si>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</si>
  <si>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</si>
  <si>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</si>
  <si>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</si>
  <si>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OFF-AP-10001058</t>
  </si>
  <si>
    <t>Sanyo 2.5 Cubic Foot Mid-Size Office Refrigerators</t>
  </si>
  <si>
    <t>CA-2015-110744</t>
  </si>
  <si>
    <t>HA-14920</t>
  </si>
  <si>
    <t>Helen Andreada</t>
  </si>
  <si>
    <t>CA-2014-110072</t>
  </si>
  <si>
    <t>MG-17680</t>
  </si>
  <si>
    <t>Maureen Gastineau</t>
  </si>
  <si>
    <t>FUR-FU-10000521</t>
  </si>
  <si>
    <t>Seth Thomas 14" Putty-Colored Wall Clock</t>
  </si>
  <si>
    <t>CA-2016-114489</t>
  </si>
  <si>
    <t>JE-16165</t>
  </si>
  <si>
    <t>Justin Ellison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</si>
  <si>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</si>
  <si>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</si>
  <si>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</si>
  <si>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</si>
  <si>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</si>
  <si>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</si>
  <si>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</si>
  <si>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</si>
  <si>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</si>
  <si>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OFF-AP-10000326</t>
  </si>
  <si>
    <t>Belkin 7 Outlet SurgeMaster Surge Protector with Phone Protection</t>
  </si>
  <si>
    <t>TEC-PH-10001254</t>
  </si>
  <si>
    <t>Jabra BIZ 2300 Duo QD Duo Corded Headset</t>
  </si>
  <si>
    <t>CA-2015-124919</t>
  </si>
  <si>
    <t>SP-20650</t>
  </si>
  <si>
    <t>Stephanie Phelps</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</si>
  <si>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</si>
  <si>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</si>
  <si>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</si>
  <si>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</si>
  <si>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</si>
  <si>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</si>
  <si>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</si>
  <si>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</si>
  <si>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</si>
  <si>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</si>
  <si>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</si>
  <si>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</si>
  <si>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</si>
  <si>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</si>
  <si>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</si>
  <si>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</si>
  <si>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</si>
  <si>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</si>
  <si>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</si>
  <si>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</si>
  <si>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</si>
  <si>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</si>
  <si>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</si>
  <si>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</si>
  <si>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</si>
  <si>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</si>
  <si>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</si>
  <si>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</si>
  <si>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</si>
  <si>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</si>
  <si>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</si>
  <si>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</si>
  <si>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</si>
  <si>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</si>
  <si>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OFF-EN-10001990</t>
  </si>
  <si>
    <t>Staple envelope</t>
  </si>
  <si>
    <t>CA-2016-113817</t>
  </si>
  <si>
    <t>MJ-17740</t>
  </si>
  <si>
    <t>Max Jones</t>
  </si>
  <si>
    <t>OFF-BI-10004002</t>
  </si>
  <si>
    <t>Wilson Jones International Size A4 Ring Binders</t>
  </si>
  <si>
    <t>CA-2014-139892</t>
  </si>
  <si>
    <t>BM-11140</t>
  </si>
  <si>
    <t>Becky Martin</t>
  </si>
  <si>
    <t>OFF-AR-10004441</t>
  </si>
  <si>
    <t>BIC Brite Liner Highlighters</t>
  </si>
  <si>
    <t>TEC-MA-10000822</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</si>
  <si>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</si>
  <si>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</si>
  <si>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</si>
  <si>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</si>
  <si>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</si>
  <si>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</si>
  <si>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</si>
  <si>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</si>
  <si>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</si>
  <si>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</si>
  <si>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</si>
  <si>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</si>
  <si>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</si>
  <si>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</si>
  <si>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</si>
  <si>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</si>
  <si>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</si>
  <si>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</si>
  <si>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</si>
  <si>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</si>
  <si>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</si>
  <si>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</si>
  <si>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</si>
  <si>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</si>
  <si>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</si>
  <si>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</si>
  <si>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</si>
  <si>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</si>
  <si>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</si>
  <si>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</si>
  <si>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</si>
  <si>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</si>
  <si>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</si>
  <si>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</si>
  <si>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</si>
  <si>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</si>
  <si>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</si>
  <si>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</si>
  <si>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</si>
  <si>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</si>
  <si>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</si>
  <si>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</si>
  <si>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</si>
  <si>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</si>
  <si>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</si>
  <si>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</si>
  <si>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</si>
  <si>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</si>
  <si>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</si>
  <si>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</si>
  <si>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</si>
  <si>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</si>
  <si>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TEC-PH-10003273</t>
  </si>
  <si>
    <t>AT&amp;T TR1909W</t>
  </si>
  <si>
    <t>TEC-PH-10004896</t>
  </si>
  <si>
    <t>Nokia Lumia 521 (T-Mobile)</t>
  </si>
  <si>
    <t>TEC-AC-10002345</t>
  </si>
  <si>
    <t>HP Standard 104 key PS/2 Keyboard</t>
  </si>
  <si>
    <t>CA-2016-105018</t>
  </si>
  <si>
    <t>SK-19990</t>
  </si>
  <si>
    <t>Sally Knutson</t>
  </si>
  <si>
    <t>OFF-BI-10001890</t>
  </si>
  <si>
    <t>Avery Poly Binder Pockets</t>
  </si>
  <si>
    <t>CA-2014-123260</t>
  </si>
  <si>
    <t>FM-14290</t>
  </si>
  <si>
    <t>Frank Merwin</t>
  </si>
  <si>
    <t>TEC-AC-10002323</t>
  </si>
  <si>
    <t>SanDisk Ultra 32 GB MicroSDHC Class 10 Memory Card</t>
  </si>
  <si>
    <t>CA-2016-157000</t>
  </si>
  <si>
    <t>AM-10360</t>
  </si>
  <si>
    <t>Alice McCarthy</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</si>
  <si>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</si>
  <si>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</si>
  <si>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</si>
  <si>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</si>
  <si>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</si>
  <si>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</si>
  <si>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</si>
  <si>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</si>
  <si>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</si>
  <si>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</si>
  <si>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</si>
  <si>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</si>
  <si>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</si>
  <si>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</si>
  <si>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</si>
  <si>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</si>
  <si>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CA-2014-140004</t>
  </si>
  <si>
    <t>CB-12025</t>
  </si>
  <si>
    <t>Cassandra Brandow</t>
  </si>
  <si>
    <t>OFF-AR-10004685</t>
  </si>
  <si>
    <t>Binney &amp; Smith Crayola Metallic Colored Pencils, 8-Color Set</t>
  </si>
  <si>
    <t>OFF-AR-10004027</t>
  </si>
  <si>
    <t>Binney &amp; Smith inkTank Erasable Desk Highlighter, Chisel Tip, Yellow, 12/Box</t>
  </si>
  <si>
    <t>CA-2017-107720</t>
  </si>
  <si>
    <t>VM-21685</t>
  </si>
  <si>
    <t>Valerie Mitchum</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</si>
  <si>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</si>
  <si>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</si>
  <si>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</si>
  <si>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</si>
  <si>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</si>
  <si>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</si>
  <si>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</si>
  <si>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</si>
  <si>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</si>
  <si>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</si>
  <si>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</si>
  <si>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</si>
  <si>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OFF-PA-10002666</t>
  </si>
  <si>
    <t>Southworth 25% Cotton Linen-Finish Paper &amp; Envelopes</t>
  </si>
  <si>
    <t>CA-2014-133690</t>
  </si>
  <si>
    <t>BS-11755</t>
  </si>
  <si>
    <t>Bruce Stewart</t>
  </si>
  <si>
    <t>FUR-TA-10004289</t>
  </si>
  <si>
    <t>BoxOffice By Design Rectangular and Half-Moon Meeting Room Tables</t>
  </si>
  <si>
    <t>OFF-AP-10003622</t>
  </si>
  <si>
    <t>Bravo II Megaboss 12-Amp Hard Body Upright, Replacement Belts, 2 Belts per Pack</t>
  </si>
  <si>
    <t>US-2017-116701</t>
  </si>
  <si>
    <t>LC-17140</t>
  </si>
  <si>
    <t>Logan Currie</t>
  </si>
  <si>
    <t>OFF-AP-10003217</t>
  </si>
  <si>
    <t>Eureka Sanitaire  Commercial Upright</t>
  </si>
  <si>
    <t>CA-2017-126382</t>
  </si>
  <si>
    <t>HK-14890</t>
  </si>
  <si>
    <t>Heather Kirkland</t>
  </si>
  <si>
    <t>FUR-FU-10002960</t>
  </si>
  <si>
    <t>Eldon 200 Class Desk Accessories, Burgundy</t>
  </si>
  <si>
    <t>CA-2017-108329</t>
  </si>
  <si>
    <t>LE-16810</t>
  </si>
  <si>
    <t>Laurel Elliston</t>
  </si>
  <si>
    <t>TEC-PH-10001918</t>
  </si>
  <si>
    <t>Nortel Business Series Terminal T7208 Digital phone</t>
  </si>
  <si>
    <t>CA-2017-135860</t>
  </si>
  <si>
    <t>JH-15985</t>
  </si>
  <si>
    <t>Joseph Holt</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</si>
  <si>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</si>
  <si>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</si>
  <si>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</si>
  <si>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</si>
  <si>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</si>
  <si>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</si>
  <si>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</si>
  <si>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</si>
  <si>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</si>
  <si>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</si>
  <si>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</si>
  <si>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</si>
  <si>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</si>
  <si>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</si>
  <si>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</si>
  <si>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</si>
  <si>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</si>
  <si>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</si>
  <si>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</si>
  <si>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</si>
  <si>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</si>
  <si>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</si>
  <si>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</si>
  <si>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</si>
  <si>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</si>
  <si>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</si>
  <si>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</si>
  <si>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</si>
  <si>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</si>
  <si>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</si>
  <si>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</si>
  <si>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</si>
  <si>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</si>
  <si>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</si>
  <si>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</si>
  <si>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</si>
  <si>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</si>
  <si>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</si>
  <si>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</si>
  <si>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</si>
  <si>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</si>
  <si>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</si>
  <si>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</si>
  <si>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</si>
  <si>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</si>
  <si>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</si>
  <si>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</si>
  <si>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</si>
  <si>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</si>
  <si>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</si>
  <si>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</si>
  <si>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</si>
  <si>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</si>
  <si>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</si>
  <si>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</si>
  <si>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</si>
  <si>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</si>
  <si>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</si>
  <si>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</si>
  <si>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</si>
  <si>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</si>
  <si>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</si>
  <si>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</si>
  <si>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</si>
  <si>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</si>
  <si>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</si>
  <si>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</si>
  <si>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</si>
  <si>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</si>
  <si>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</si>
  <si>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</si>
  <si>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</si>
  <si>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</si>
  <si>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</si>
  <si>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</si>
  <si>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OFF-PA-10002479</t>
  </si>
  <si>
    <t>Xerox 4200 Series MultiUse Premium Copy Paper (20Lb. and 84 Bright)</t>
  </si>
  <si>
    <t>CA-2016-157749</t>
  </si>
  <si>
    <t>KL-16645</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</si>
  <si>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</si>
  <si>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</si>
  <si>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</si>
  <si>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</si>
  <si>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</si>
  <si>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</si>
  <si>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</si>
  <si>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</si>
  <si>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</si>
  <si>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</si>
  <si>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</si>
  <si>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</si>
  <si>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</si>
  <si>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</si>
  <si>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</si>
  <si>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</si>
  <si>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</si>
  <si>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</si>
  <si>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</si>
  <si>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</si>
  <si>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</si>
  <si>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</si>
  <si>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</si>
  <si>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</si>
  <si>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</si>
  <si>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</si>
  <si>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</si>
  <si>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</si>
  <si>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</si>
  <si>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</si>
  <si>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</si>
  <si>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</si>
  <si>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</si>
  <si>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</si>
  <si>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</si>
  <si>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</si>
  <si>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</si>
  <si>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</si>
  <si>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</si>
  <si>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</si>
  <si>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</si>
  <si>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</si>
  <si>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</si>
  <si>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</si>
  <si>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</si>
  <si>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</si>
  <si>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</si>
  <si>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</si>
  <si>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</si>
  <si>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</si>
  <si>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</si>
  <si>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</si>
  <si>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</si>
  <si>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</si>
  <si>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</si>
  <si>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</si>
  <si>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</si>
  <si>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</si>
  <si>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</si>
  <si>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</si>
  <si>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</si>
  <si>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</si>
  <si>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</si>
  <si>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</si>
  <si>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</si>
  <si>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</si>
  <si>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</si>
  <si>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</si>
  <si>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</si>
  <si>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</si>
  <si>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</si>
  <si>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</si>
  <si>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TEC-AC-10004469</t>
  </si>
  <si>
    <t>Microsoft Sculpt Comfort Mouse</t>
  </si>
  <si>
    <t>CA-2017-136826</t>
  </si>
  <si>
    <t>CB-12535</t>
  </si>
  <si>
    <t>Claudia Bergmann</t>
  </si>
  <si>
    <t>OFF-AR-10003602</t>
  </si>
  <si>
    <t>Quartet Omega Colored Chalk, 12/Pack</t>
  </si>
  <si>
    <t>CA-2016-111010</t>
  </si>
  <si>
    <t>OFF-FA-10003472</t>
  </si>
  <si>
    <t>Bagged Rubber Bands</t>
  </si>
  <si>
    <t>US-2017-145366</t>
  </si>
  <si>
    <t>CA-12310</t>
  </si>
  <si>
    <t>Christine Abelman</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</si>
  <si>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</si>
  <si>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</si>
  <si>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</si>
  <si>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</si>
  <si>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</si>
  <si>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</si>
  <si>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</si>
  <si>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</si>
  <si>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</si>
  <si>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</si>
  <si>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</si>
  <si>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</si>
  <si>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</si>
  <si>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</si>
  <si>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</si>
  <si>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</si>
  <si>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</si>
  <si>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</si>
  <si>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</si>
  <si>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</si>
  <si>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</si>
  <si>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</si>
  <si>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</si>
  <si>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</si>
  <si>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</si>
  <si>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</si>
  <si>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</si>
  <si>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</si>
  <si>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</si>
  <si>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</si>
  <si>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</si>
  <si>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</si>
  <si>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</si>
  <si>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</si>
  <si>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</si>
  <si>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</si>
  <si>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</si>
  <si>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</si>
  <si>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</si>
  <si>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</si>
  <si>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</si>
  <si>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</si>
  <si>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</si>
  <si>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</si>
  <si>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</si>
  <si>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</si>
  <si>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</si>
  <si>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</si>
  <si>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</si>
  <si>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</si>
  <si>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</si>
  <si>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</si>
  <si>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</si>
  <si>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</si>
  <si>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</si>
  <si>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</si>
  <si>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</si>
  <si>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</si>
  <si>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</si>
  <si>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</si>
  <si>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</si>
  <si>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</si>
  <si>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</si>
  <si>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</si>
  <si>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</si>
  <si>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</si>
  <si>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</si>
  <si>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</si>
  <si>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</si>
  <si>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</si>
  <si>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</si>
  <si>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</si>
  <si>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</si>
  <si>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</si>
  <si>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</si>
  <si>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</si>
  <si>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</si>
  <si>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</si>
  <si>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</si>
  <si>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</si>
  <si>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</si>
  <si>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</si>
  <si>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</si>
  <si>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</si>
  <si>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</si>
  <si>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</si>
  <si>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</si>
  <si>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</si>
  <si>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</si>
  <si>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</si>
  <si>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</si>
  <si>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</si>
  <si>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</si>
  <si>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</si>
  <si>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</si>
  <si>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</si>
  <si>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</si>
  <si>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</si>
  <si>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</si>
  <si>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</si>
  <si>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</si>
  <si>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OFF-AR-10003651</t>
  </si>
  <si>
    <t>Newell 350</t>
  </si>
  <si>
    <t>CA-2014-111003</t>
  </si>
  <si>
    <t>CR-12625</t>
  </si>
  <si>
    <t>Corey Roper</t>
  </si>
  <si>
    <t>OFF-BI-10001072</t>
  </si>
  <si>
    <t>GBC Clear Cover, 8-1/2 x 11, unpunched, 25 covers per pack</t>
  </si>
  <si>
    <t>OFF-AR-10002135</t>
  </si>
  <si>
    <t>Boston Heavy-Duty Trimline Electric Pencil Sharpeners</t>
  </si>
  <si>
    <t>CA-2017-126774</t>
  </si>
  <si>
    <t>SH-20395</t>
  </si>
  <si>
    <t>Shahid Hopkins</t>
  </si>
  <si>
    <t>OFF-AR-10002804</t>
  </si>
  <si>
    <t>Faber Castell Col-Erase Pencils</t>
  </si>
  <si>
    <t>CA-2016-142902</t>
  </si>
  <si>
    <t>BP-11185</t>
  </si>
  <si>
    <t>Ben Peterman</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</si>
  <si>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</si>
  <si>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</si>
  <si>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</si>
  <si>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</si>
  <si>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</si>
  <si>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</si>
  <si>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</si>
  <si>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</si>
  <si>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</si>
  <si>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</si>
  <si>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</si>
  <si>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FUR-FU-10001588</t>
  </si>
  <si>
    <t>Deflect-o SuperTray Unbreakable Stackable Tray, Letter, Black</t>
  </si>
  <si>
    <t>CA-2014-167850</t>
  </si>
  <si>
    <t>AG-10525</t>
  </si>
  <si>
    <t>Andy Gerbode</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</si>
  <si>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</si>
  <si>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</si>
  <si>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</si>
  <si>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</si>
  <si>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</si>
  <si>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</si>
  <si>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</si>
  <si>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</si>
  <si>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</si>
  <si>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</si>
  <si>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</si>
  <si>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</si>
  <si>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</si>
  <si>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</si>
  <si>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</si>
  <si>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</si>
  <si>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</si>
  <si>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</si>
  <si>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</si>
  <si>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</si>
  <si>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</si>
  <si>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OFF-FA-10000624</t>
  </si>
  <si>
    <t>OIC Binder Clips</t>
  </si>
  <si>
    <t>CA-2016-162138</t>
  </si>
  <si>
    <t>GK-14620</t>
  </si>
  <si>
    <t>Grace Kelly</t>
  </si>
  <si>
    <t>TEC-AC-10001908</t>
  </si>
  <si>
    <t>Logitech Wireless Headset h800</t>
  </si>
  <si>
    <t>CA-2017-153339</t>
  </si>
  <si>
    <t>DJ-13510</t>
  </si>
  <si>
    <t>Don Jones</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</si>
  <si>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</si>
  <si>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</si>
  <si>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</si>
  <si>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</si>
  <si>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</si>
  <si>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</si>
  <si>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</si>
  <si>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</si>
  <si>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</si>
  <si>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</si>
  <si>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</si>
  <si>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</si>
  <si>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</si>
  <si>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</si>
  <si>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</si>
  <si>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</si>
  <si>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</si>
  <si>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</si>
  <si>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</si>
  <si>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</si>
  <si>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</si>
  <si>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</si>
  <si>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</si>
  <si>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</si>
  <si>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</si>
  <si>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</si>
  <si>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</si>
  <si>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</si>
  <si>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</si>
  <si>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</si>
  <si>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</si>
  <si>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</si>
  <si>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</si>
  <si>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</si>
  <si>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</si>
  <si>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</si>
  <si>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</si>
  <si>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</si>
  <si>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</si>
  <si>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</si>
  <si>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</si>
  <si>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OFF-FA-10000490</t>
  </si>
  <si>
    <t>OIC Binder Clips, Mini, 1/4" Capacity, Black</t>
  </si>
  <si>
    <t>CA-2014-122336</t>
  </si>
  <si>
    <t>OFF-AR-10000122</t>
  </si>
  <si>
    <t>Newell 314</t>
  </si>
  <si>
    <t>TEC-PH-10000702</t>
  </si>
  <si>
    <t>Square Credit Card Reader, 4 1/2" x 4 1/2" x 1", White</t>
  </si>
  <si>
    <t>US-2015-120712</t>
  </si>
  <si>
    <t>CA-2017-169901</t>
  </si>
  <si>
    <t>CC-12550</t>
  </si>
  <si>
    <t>Clay Cheatham</t>
  </si>
  <si>
    <t>CA-2017-134306</t>
  </si>
  <si>
    <t>TD-20995</t>
  </si>
  <si>
    <t>Tamara Dahlen</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</si>
  <si>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</si>
  <si>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</si>
  <si>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</si>
  <si>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</si>
  <si>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</si>
  <si>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</si>
  <si>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</si>
  <si>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</si>
  <si>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</si>
  <si>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</si>
  <si>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</si>
  <si>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</si>
  <si>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</si>
  <si>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</si>
  <si>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</si>
  <si>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</si>
  <si>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</si>
  <si>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</si>
  <si>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</si>
  <si>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</si>
  <si>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</si>
  <si>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</si>
  <si>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</si>
  <si>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</si>
  <si>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</si>
  <si>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</si>
  <si>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</si>
  <si>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</si>
  <si>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</si>
  <si>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</si>
  <si>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</si>
  <si>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</si>
  <si>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</si>
  <si>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</si>
  <si>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</si>
  <si>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</si>
  <si>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</si>
  <si>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</si>
  <si>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</si>
  <si>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</si>
  <si>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</si>
  <si>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</si>
  <si>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</si>
  <si>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MK-17905</t>
  </si>
  <si>
    <t>Michael Kennedy</t>
  </si>
  <si>
    <t>OFF-BI-10002412</t>
  </si>
  <si>
    <t>Wilson Jones “Snap” Scratch Pad Binder Tool for Ring Binders</t>
  </si>
  <si>
    <t>OFF-SU-10001225</t>
  </si>
  <si>
    <t>Staple remover</t>
  </si>
  <si>
    <t>OFF-ST-10002406</t>
  </si>
  <si>
    <t>Pizazz Global Quick File</t>
  </si>
  <si>
    <t>CA-2017-104745</t>
  </si>
  <si>
    <t>GT-14755</t>
  </si>
  <si>
    <t>Guy Thornton</t>
  </si>
  <si>
    <t>OFF-PA-10002036</t>
  </si>
  <si>
    <t>Xerox 1930</t>
  </si>
  <si>
    <t>OFF-ST-10002205</t>
  </si>
  <si>
    <t>File Shuttle I and Handi-File</t>
  </si>
  <si>
    <t>US-2014-119137</t>
  </si>
  <si>
    <t>AG-10900</t>
  </si>
  <si>
    <t>Arthur Gainer</t>
  </si>
  <si>
    <t>TEC-AC-10003911</t>
  </si>
  <si>
    <t>NETGEAR AC1750 Dual Band Gigabit Smart WiFi Router</t>
  </si>
  <si>
    <t>OFF-AR-10000658</t>
  </si>
  <si>
    <t>Newell 324</t>
  </si>
  <si>
    <t>TEC-AC-10002076</t>
  </si>
  <si>
    <t>Microsoft Natural Keyboard Elite</t>
  </si>
  <si>
    <t>US-2016-134656</t>
  </si>
  <si>
    <t>MM-18280</t>
  </si>
  <si>
    <t>Muhammed MacIntyre</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</si>
  <si>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</si>
  <si>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</si>
  <si>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</si>
  <si>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</si>
  <si>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</si>
  <si>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</si>
  <si>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</si>
  <si>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</si>
  <si>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</si>
  <si>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</si>
  <si>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</si>
  <si>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</si>
  <si>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</si>
  <si>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</si>
  <si>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</si>
  <si>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</si>
  <si>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</si>
  <si>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</si>
  <si>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</si>
  <si>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</si>
  <si>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</si>
  <si>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</si>
  <si>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</si>
  <si>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</si>
  <si>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</si>
  <si>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</si>
  <si>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</si>
  <si>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</si>
  <si>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</si>
  <si>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</si>
  <si>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</si>
  <si>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</si>
  <si>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</si>
  <si>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</si>
  <si>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</si>
  <si>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</si>
  <si>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</si>
  <si>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</si>
  <si>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</si>
  <si>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</si>
  <si>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</si>
  <si>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</si>
  <si>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</si>
  <si>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</si>
  <si>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</si>
  <si>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</si>
  <si>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</si>
  <si>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</si>
  <si>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</si>
  <si>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</si>
  <si>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</si>
  <si>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</si>
  <si>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</si>
  <si>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</si>
  <si>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</si>
  <si>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TEC-PH-10003012</t>
  </si>
  <si>
    <t>Nortel Meridian M3904 Professional Digital phone</t>
  </si>
  <si>
    <t>TEC-CO-10002313</t>
  </si>
  <si>
    <t>Canon PC1080F Personal Copier</t>
  </si>
  <si>
    <t>US-2014-134971</t>
  </si>
  <si>
    <t>BP-11095</t>
  </si>
  <si>
    <t>Bart Pistole</t>
  </si>
  <si>
    <t>OFF-BI-10003982</t>
  </si>
  <si>
    <t>Wilson Jones Century Plastic Molded Ring Binders</t>
  </si>
  <si>
    <t>CA-2017-102946</t>
  </si>
  <si>
    <t>VP-21730</t>
  </si>
  <si>
    <t>Victor Preis</t>
  </si>
  <si>
    <t>OFF-BI-10004492</t>
  </si>
  <si>
    <t>Tuf-Vin Binders</t>
  </si>
  <si>
    <t>CA-2017-165603</t>
  </si>
  <si>
    <t>SS-20140</t>
  </si>
  <si>
    <t>Saphhira Shifley</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</si>
  <si>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</si>
  <si>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</si>
  <si>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</si>
  <si>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</si>
  <si>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</si>
  <si>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</si>
  <si>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</si>
  <si>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</si>
  <si>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</si>
  <si>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</si>
  <si>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</si>
  <si>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</si>
  <si>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</si>
  <si>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</si>
  <si>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</si>
  <si>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</si>
  <si>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</si>
  <si>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</si>
  <si>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</si>
  <si>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</si>
  <si>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</si>
  <si>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</si>
  <si>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</si>
  <si>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</si>
  <si>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</si>
  <si>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</si>
  <si>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</si>
  <si>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</si>
  <si>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</si>
  <si>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</si>
  <si>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</si>
  <si>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</si>
  <si>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</si>
  <si>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</si>
  <si>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</si>
  <si>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</si>
  <si>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</si>
  <si>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</si>
  <si>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</si>
  <si>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</si>
  <si>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</si>
  <si>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</si>
  <si>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</si>
  <si>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</si>
  <si>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</si>
  <si>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</si>
  <si>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</si>
  <si>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</si>
  <si>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</si>
  <si>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</si>
  <si>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</si>
  <si>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</si>
  <si>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</si>
  <si>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</si>
  <si>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</si>
  <si>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OFF-AR-10004344</t>
  </si>
  <si>
    <t>Bulldog Vacuum Base Pencil Sharpener</t>
  </si>
  <si>
    <t>CA-2016-148796</t>
  </si>
  <si>
    <t>PB-19150</t>
  </si>
  <si>
    <t>Philip Brown</t>
  </si>
  <si>
    <t>FUR-CH-10004886</t>
  </si>
  <si>
    <t>Bevis Steel Folding Chairs</t>
  </si>
  <si>
    <t>CA-2017-154816</t>
  </si>
  <si>
    <t>OFF-PA-10003845</t>
  </si>
  <si>
    <t>Xerox 1987</t>
  </si>
  <si>
    <t>CA-2017-110478</t>
  </si>
  <si>
    <t>OFF-AR-10001573</t>
  </si>
  <si>
    <t>American Pencil</t>
  </si>
  <si>
    <t>OFF-EN-10000483</t>
  </si>
  <si>
    <t>White Envelopes, White Envelopes with Clear Poly Window</t>
  </si>
  <si>
    <t>CA-2014-142048</t>
  </si>
  <si>
    <t>TEC-AC-10004114</t>
  </si>
  <si>
    <t>KeyTronic 6101 Series - Keyboard - Black</t>
  </si>
  <si>
    <t>CA-2017-125388</t>
  </si>
  <si>
    <t>MP-17965</t>
  </si>
  <si>
    <t>Michael Paige</t>
  </si>
  <si>
    <t>FUR-FU-10004712</t>
  </si>
  <si>
    <t>Westinghouse Mesh Shade Clip-On Gooseneck Lamp, Black</t>
  </si>
  <si>
    <t>OFF-ST-10000918</t>
  </si>
  <si>
    <t>Crate-A-Files</t>
  </si>
  <si>
    <t>CA-2017-155705</t>
  </si>
  <si>
    <t>NF-18385</t>
  </si>
  <si>
    <t>Natalie Fritzler</t>
  </si>
  <si>
    <t>FUR-CH-10000015</t>
  </si>
  <si>
    <t>Hon Multipurpose Stacking Arm Chairs</t>
  </si>
  <si>
    <t>CA-2017-149160</t>
  </si>
  <si>
    <t>FUR-FU-10003347</t>
  </si>
  <si>
    <t>Coloredge Poster Frame</t>
  </si>
  <si>
    <t>OFF-BI-10001543</t>
  </si>
  <si>
    <t>GBC VeloBinder Manual Binding System</t>
  </si>
  <si>
    <t>CA-2014-101476</t>
  </si>
  <si>
    <t>SD-20485</t>
  </si>
  <si>
    <t>Shirley Daniels</t>
  </si>
  <si>
    <t>TEC-MA-10000029</t>
  </si>
  <si>
    <t>Epson WorkForce WF-2530 All-in-One Printer, Copier Scanner</t>
  </si>
  <si>
    <t>CA-2017-152275</t>
  </si>
  <si>
    <t>KH-16630</t>
  </si>
  <si>
    <t>Ken Heidel</t>
  </si>
  <si>
    <t>OFF-AR-10000369</t>
  </si>
  <si>
    <t>Design Ebony Sketching Pencil</t>
  </si>
  <si>
    <t>US-2016-123750</t>
  </si>
  <si>
    <t>RB-19795</t>
  </si>
  <si>
    <t>Ross Baird</t>
  </si>
  <si>
    <t>OFF-BI-10004584</t>
  </si>
  <si>
    <t>GBC ProClick 150 Presentation Binding System</t>
  </si>
  <si>
    <t>OFF-ST-10000617</t>
  </si>
  <si>
    <t>Woodgrain Magazine Files by Perma</t>
  </si>
  <si>
    <t>CA-2016-127369</t>
  </si>
  <si>
    <t>OFF-ST-10003306</t>
  </si>
  <si>
    <t>Letter Size Cart</t>
  </si>
  <si>
    <t>US-2014-150574</t>
  </si>
  <si>
    <t>MK-18160</t>
  </si>
  <si>
    <t>Mike Kennedy</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</si>
  <si>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</si>
  <si>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</si>
  <si>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</si>
  <si>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</si>
  <si>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</si>
  <si>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</si>
  <si>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</si>
  <si>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</si>
  <si>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</si>
  <si>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</si>
  <si>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</si>
  <si>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</si>
  <si>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</si>
  <si>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</si>
  <si>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</si>
  <si>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</si>
  <si>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</si>
  <si>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</si>
  <si>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</si>
  <si>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</si>
  <si>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</si>
  <si>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</si>
  <si>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</si>
  <si>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</si>
  <si>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</si>
  <si>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</si>
  <si>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</si>
  <si>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</si>
  <si>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</si>
  <si>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</si>
  <si>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</si>
  <si>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</si>
  <si>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</si>
  <si>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</si>
  <si>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</si>
  <si>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</si>
  <si>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</si>
  <si>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</si>
  <si>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</si>
  <si>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</si>
  <si>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</si>
  <si>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</si>
  <si>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</si>
  <si>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</si>
  <si>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</si>
  <si>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</si>
  <si>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</si>
  <si>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</si>
  <si>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</si>
  <si>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</si>
  <si>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</si>
  <si>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</si>
  <si>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</si>
  <si>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</si>
  <si>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</si>
  <si>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TEC-AC-10001772</t>
  </si>
  <si>
    <t>Memorex Mini Travel Drive 16 GB USB 2.0 Flash Drive</t>
  </si>
  <si>
    <t>US-2014-110674</t>
  </si>
  <si>
    <t>SC-20095</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</si>
  <si>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</si>
  <si>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</si>
  <si>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</si>
  <si>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</si>
  <si>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</si>
  <si>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</si>
  <si>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</si>
  <si>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</si>
  <si>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</si>
  <si>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</si>
  <si>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</si>
  <si>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</si>
  <si>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</si>
  <si>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</si>
  <si>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</si>
  <si>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</si>
  <si>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</si>
  <si>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</si>
  <si>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</si>
  <si>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</si>
  <si>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</si>
  <si>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</si>
  <si>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</si>
  <si>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</si>
  <si>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</si>
  <si>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</si>
  <si>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</si>
  <si>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CA-2017-154907</t>
  </si>
  <si>
    <t>FUR-BO-10002824</t>
  </si>
  <si>
    <t>Bush Mission Pointe Library</t>
  </si>
  <si>
    <t>US-2016-100419</t>
  </si>
  <si>
    <t>OFF-BI-10002194</t>
  </si>
  <si>
    <t>Cardinal Hold-It CD Pocket</t>
  </si>
  <si>
    <t>CA-2015-154144</t>
  </si>
  <si>
    <t>MH-17785</t>
  </si>
  <si>
    <t>Maya Herman</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</si>
  <si>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</si>
  <si>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</si>
  <si>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</si>
  <si>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</si>
  <si>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</si>
  <si>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</si>
  <si>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</si>
  <si>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</si>
  <si>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</si>
  <si>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</si>
  <si>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</si>
  <si>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</si>
  <si>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</si>
  <si>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</si>
  <si>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</si>
  <si>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</si>
  <si>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</si>
  <si>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</si>
  <si>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</si>
  <si>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</si>
  <si>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</si>
  <si>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</si>
  <si>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</si>
  <si>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</si>
  <si>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</si>
  <si>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</si>
  <si>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</si>
  <si>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</si>
  <si>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</si>
  <si>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</si>
  <si>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</si>
  <si>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</si>
  <si>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</si>
  <si>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</si>
  <si>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</si>
  <si>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</si>
  <si>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</si>
  <si>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</si>
  <si>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</si>
  <si>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</si>
  <si>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</si>
  <si>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</si>
  <si>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</si>
  <si>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</si>
  <si>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</si>
  <si>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</si>
  <si>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</si>
  <si>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</si>
  <si>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</si>
  <si>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</si>
  <si>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</si>
  <si>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</si>
  <si>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</si>
  <si>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</si>
  <si>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</si>
  <si>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</si>
  <si>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</si>
  <si>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</si>
  <si>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</si>
  <si>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</si>
  <si>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</si>
  <si>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</si>
  <si>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</si>
  <si>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</si>
  <si>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</si>
  <si>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</si>
  <si>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</si>
  <si>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</si>
  <si>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</si>
  <si>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</si>
  <si>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</si>
  <si>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</si>
  <si>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</si>
  <si>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</si>
  <si>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</si>
  <si>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</si>
  <si>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</si>
  <si>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</si>
  <si>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</si>
  <si>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</si>
  <si>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</si>
  <si>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OFF-EN-10001434</t>
  </si>
  <si>
    <t>Strathmore #10 Envelopes, Ultimate White</t>
  </si>
  <si>
    <t>CA-2016-126158</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</si>
  <si>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</si>
  <si>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</si>
  <si>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</si>
  <si>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</si>
  <si>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</si>
  <si>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</si>
  <si>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</si>
  <si>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</si>
  <si>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</si>
  <si>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</si>
  <si>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</si>
  <si>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</si>
  <si>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</si>
  <si>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</si>
  <si>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</si>
  <si>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</si>
  <si>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</si>
  <si>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</si>
  <si>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</si>
  <si>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</si>
  <si>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</si>
  <si>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</si>
  <si>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</si>
  <si>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</si>
  <si>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</si>
  <si>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</si>
  <si>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</si>
  <si>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</si>
  <si>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</si>
  <si>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</si>
  <si>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</si>
  <si>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</si>
  <si>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</si>
  <si>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</si>
  <si>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</si>
  <si>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</si>
  <si>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</si>
  <si>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</si>
  <si>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</si>
  <si>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</si>
  <si>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</si>
  <si>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</si>
  <si>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</si>
  <si>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</si>
  <si>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</si>
  <si>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</si>
  <si>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</si>
  <si>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</si>
  <si>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</si>
  <si>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</si>
  <si>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</si>
  <si>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</si>
  <si>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</si>
  <si>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</si>
  <si>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</si>
  <si>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</si>
  <si>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</si>
  <si>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</si>
  <si>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</si>
  <si>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</si>
  <si>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</si>
  <si>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</si>
  <si>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</si>
  <si>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</si>
  <si>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</si>
  <si>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</si>
  <si>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</si>
  <si>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</si>
  <si>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</si>
  <si>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</si>
  <si>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</si>
  <si>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</si>
  <si>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</si>
  <si>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</si>
  <si>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</si>
  <si>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</si>
  <si>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</si>
  <si>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</si>
  <si>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</si>
  <si>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</si>
  <si>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</si>
  <si>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</si>
  <si>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</si>
  <si>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</si>
  <si>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</si>
  <si>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</si>
  <si>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</si>
  <si>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</si>
  <si>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</si>
  <si>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</si>
  <si>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</si>
  <si>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</si>
  <si>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</si>
  <si>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</si>
  <si>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</si>
  <si>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</si>
  <si>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</si>
  <si>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</si>
  <si>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</si>
  <si>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TEC-PH-10000984</t>
  </si>
  <si>
    <t>Panasonic KX-TG9471B</t>
  </si>
  <si>
    <t>CA-2016-126613</t>
  </si>
  <si>
    <t>AA-10375</t>
  </si>
  <si>
    <t>Allen Armold</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</si>
  <si>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</si>
  <si>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</si>
  <si>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</si>
  <si>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</si>
  <si>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</si>
  <si>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</si>
  <si>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</si>
  <si>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</si>
  <si>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</si>
  <si>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</si>
  <si>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</si>
  <si>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</si>
  <si>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</si>
  <si>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</si>
  <si>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</si>
  <si>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</si>
  <si>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</si>
  <si>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</si>
  <si>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</si>
  <si>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</si>
  <si>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</si>
  <si>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</si>
  <si>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</si>
  <si>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</si>
  <si>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</si>
  <si>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</si>
  <si>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</si>
  <si>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</si>
  <si>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</si>
  <si>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</si>
  <si>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</si>
  <si>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</si>
  <si>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</si>
  <si>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</si>
  <si>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</si>
  <si>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</si>
  <si>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</si>
  <si>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</si>
  <si>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</si>
  <si>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</si>
  <si>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</si>
  <si>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</si>
  <si>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</si>
  <si>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</si>
  <si>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</si>
  <si>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</si>
  <si>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</si>
  <si>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</si>
  <si>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</si>
  <si>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</si>
  <si>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</si>
  <si>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</si>
  <si>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</si>
  <si>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</si>
  <si>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</si>
  <si>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</si>
  <si>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</si>
  <si>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</si>
  <si>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</si>
  <si>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</si>
  <si>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</si>
  <si>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</si>
  <si>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</si>
  <si>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</si>
  <si>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</si>
  <si>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</si>
  <si>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</si>
  <si>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</si>
  <si>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</si>
  <si>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</si>
  <si>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</si>
  <si>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</si>
  <si>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</si>
  <si>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</si>
  <si>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</si>
  <si>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</si>
  <si>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</si>
  <si>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</si>
  <si>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</si>
  <si>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</si>
  <si>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</si>
  <si>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</si>
  <si>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</si>
  <si>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</si>
  <si>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</si>
  <si>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</si>
  <si>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</si>
  <si>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</si>
  <si>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</si>
  <si>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</si>
  <si>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</si>
  <si>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</si>
  <si>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</si>
  <si>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</si>
  <si>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</si>
  <si>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</si>
  <si>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</si>
  <si>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</si>
  <si>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</si>
  <si>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</si>
  <si>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</si>
  <si>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</si>
  <si>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</si>
  <si>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</si>
  <si>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</si>
  <si>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</si>
  <si>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</si>
  <si>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</si>
  <si>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</si>
  <si>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</si>
  <si>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</si>
  <si>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</si>
  <si>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</si>
  <si>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</si>
  <si>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</si>
  <si>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</si>
  <si>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</si>
  <si>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</si>
  <si>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</si>
  <si>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</si>
  <si>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</si>
  <si>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</si>
  <si>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</si>
  <si>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</si>
  <si>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</si>
  <si>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</si>
  <si>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</si>
  <si>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</si>
  <si>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</si>
  <si>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</si>
  <si>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</si>
  <si>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</si>
  <si>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</si>
  <si>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</si>
  <si>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</si>
  <si>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</si>
  <si>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</si>
  <si>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</si>
  <si>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</si>
  <si>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</si>
  <si>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</si>
  <si>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</si>
  <si>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</si>
  <si>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</si>
  <si>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</si>
  <si>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</si>
  <si>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</si>
  <si>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</si>
  <si>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</si>
  <si>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TEC-PH-10003800</t>
  </si>
  <si>
    <t>i.Sound Portable Power - 8000 mAh</t>
  </si>
  <si>
    <t>OFF-PA-10002005</t>
  </si>
  <si>
    <t>Xerox 225</t>
  </si>
  <si>
    <t>OFF-PA-10004101</t>
  </si>
  <si>
    <t>Xerox 1894</t>
  </si>
  <si>
    <t>CA-2014-135405</t>
  </si>
  <si>
    <t>MS-17830</t>
  </si>
  <si>
    <t>Melanie Seite</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</si>
  <si>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</si>
  <si>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</si>
  <si>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</si>
  <si>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</si>
  <si>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</si>
  <si>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</si>
  <si>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</si>
  <si>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</si>
  <si>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</si>
  <si>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</si>
  <si>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</si>
  <si>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</si>
  <si>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</si>
  <si>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</si>
  <si>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</si>
  <si>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</si>
  <si>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</si>
  <si>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</si>
  <si>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</si>
  <si>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</si>
  <si>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</si>
  <si>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</si>
  <si>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</si>
  <si>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</si>
  <si>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</si>
  <si>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</si>
  <si>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</si>
  <si>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</si>
  <si>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</si>
  <si>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</si>
  <si>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</si>
  <si>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</si>
  <si>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</si>
  <si>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</si>
  <si>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</si>
  <si>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</si>
  <si>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</si>
  <si>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</si>
  <si>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</si>
  <si>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</si>
  <si>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</si>
  <si>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</si>
  <si>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</si>
  <si>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</si>
  <si>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</si>
  <si>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</si>
  <si>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</si>
  <si>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</si>
  <si>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</si>
  <si>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</si>
  <si>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</si>
  <si>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</si>
  <si>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</si>
  <si>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</si>
  <si>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</si>
  <si>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</si>
  <si>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</si>
  <si>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</si>
  <si>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</si>
  <si>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</si>
  <si>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</si>
  <si>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</si>
  <si>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</si>
  <si>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</si>
  <si>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</si>
  <si>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</si>
  <si>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</si>
  <si>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</si>
  <si>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</si>
  <si>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</si>
  <si>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</si>
  <si>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</si>
  <si>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</si>
  <si>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</si>
  <si>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</si>
  <si>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</si>
  <si>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</si>
  <si>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</si>
  <si>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</si>
  <si>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</si>
  <si>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</si>
  <si>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</si>
  <si>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</si>
  <si>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</si>
  <si>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</si>
  <si>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</si>
  <si>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</si>
  <si>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</si>
  <si>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</si>
  <si>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</si>
  <si>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</si>
  <si>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</si>
  <si>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</si>
  <si>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</si>
  <si>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</si>
  <si>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</si>
  <si>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</si>
  <si>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</si>
  <si>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</si>
  <si>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</si>
  <si>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</si>
  <si>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</si>
  <si>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</si>
  <si>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</si>
  <si>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</si>
  <si>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</si>
  <si>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</si>
  <si>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</si>
  <si>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</si>
  <si>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</si>
  <si>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</si>
  <si>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</si>
  <si>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</si>
  <si>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</si>
  <si>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</si>
  <si>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OFF-BI-10004728</t>
  </si>
  <si>
    <t>Wilson Jones Turn Tabs Binder Tool for Ring Binders</t>
  </si>
  <si>
    <t>CA-2016-147067</t>
  </si>
  <si>
    <t>JD-16150</t>
  </si>
  <si>
    <t>Justin Deggeller</t>
  </si>
  <si>
    <t>FUR-FU-10000732</t>
  </si>
  <si>
    <t>Eldon 200 Class Desk Accessories</t>
  </si>
  <si>
    <t>CA-2017-167913</t>
  </si>
  <si>
    <t>JL-15835</t>
  </si>
  <si>
    <t>John Lee</t>
  </si>
  <si>
    <t>OFF-ST-10000585</t>
  </si>
  <si>
    <t>Economy Rollaway Files</t>
  </si>
  <si>
    <t>OFF-LA-10002787</t>
  </si>
  <si>
    <t>Avery 480</t>
  </si>
  <si>
    <t>CA-2017-106103</t>
  </si>
  <si>
    <t>SC-20305</t>
  </si>
  <si>
    <t>Sean Christensen</t>
  </si>
  <si>
    <t>US-2017-127719</t>
  </si>
  <si>
    <t>OFF-PA-10001934</t>
  </si>
  <si>
    <t>Xerox 1993</t>
  </si>
  <si>
    <t>CA-2017-126221</t>
  </si>
  <si>
    <t>CC-12430</t>
  </si>
  <si>
    <t>Chuck Clark</t>
  </si>
  <si>
    <t>OFF-AP-10002457</t>
  </si>
  <si>
    <t>Eureka The Boss Plus 12-Amp Hard Box Upright Vacuum, Red</t>
  </si>
  <si>
    <t>CA-2016-103947</t>
  </si>
  <si>
    <t>OFF-FA-10003112</t>
  </si>
  <si>
    <t>OFF-AP-10002350</t>
  </si>
  <si>
    <t>Belkin F9H710-06 7 Outlet SurgeMaster Surge Protector</t>
  </si>
  <si>
    <t>CA-2016-160745</t>
  </si>
  <si>
    <t>AR-10825</t>
  </si>
  <si>
    <t>Anthony Rawles</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</si>
  <si>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</si>
  <si>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</si>
  <si>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</si>
  <si>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</si>
  <si>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</si>
  <si>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</si>
  <si>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</si>
  <si>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</si>
  <si>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</si>
  <si>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</si>
  <si>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</si>
  <si>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</si>
  <si>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</si>
  <si>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</si>
  <si>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</si>
  <si>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</si>
  <si>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</si>
  <si>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</si>
  <si>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</si>
  <si>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</si>
  <si>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</si>
  <si>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</si>
  <si>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</si>
  <si>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</si>
  <si>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</si>
  <si>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</si>
  <si>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</si>
  <si>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</si>
  <si>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</si>
  <si>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</si>
  <si>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</si>
  <si>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</si>
  <si>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</si>
  <si>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</si>
  <si>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</si>
  <si>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</si>
  <si>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</si>
  <si>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</si>
  <si>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</si>
  <si>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</si>
  <si>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</si>
  <si>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</si>
  <si>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</si>
  <si>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</si>
  <si>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</si>
  <si>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</si>
  <si>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</si>
  <si>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</si>
  <si>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</si>
  <si>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</si>
  <si>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</si>
  <si>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</si>
  <si>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</si>
  <si>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</si>
  <si>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</si>
  <si>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</si>
  <si>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</si>
  <si>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</si>
  <si>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</si>
  <si>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</si>
  <si>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</si>
  <si>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</si>
  <si>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</si>
  <si>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</si>
  <si>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</si>
  <si>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</si>
  <si>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</si>
  <si>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</si>
  <si>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</si>
  <si>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</si>
  <si>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</si>
  <si>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</si>
  <si>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</si>
  <si>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</si>
  <si>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</si>
  <si>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</si>
  <si>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</si>
  <si>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</si>
  <si>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</si>
  <si>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</si>
  <si>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</si>
  <si>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</si>
  <si>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</si>
  <si>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</si>
  <si>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</si>
  <si>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</si>
  <si>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</si>
  <si>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</si>
  <si>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</si>
  <si>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</si>
  <si>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</si>
  <si>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</si>
  <si>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</si>
  <si>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</si>
  <si>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</si>
  <si>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</si>
  <si>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</si>
  <si>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</si>
  <si>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</si>
  <si>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</si>
  <si>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</si>
  <si>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</si>
  <si>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</si>
  <si>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</si>
  <si>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</si>
  <si>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</si>
  <si>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</si>
  <si>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</si>
  <si>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</si>
  <si>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</si>
  <si>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</si>
  <si>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</si>
  <si>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</si>
  <si>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</si>
  <si>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</si>
  <si>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</si>
  <si>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</si>
  <si>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</si>
  <si>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</si>
  <si>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</si>
  <si>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</si>
  <si>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</si>
  <si>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</si>
  <si>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</si>
  <si>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</si>
  <si>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</si>
  <si>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</si>
  <si>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</si>
  <si>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</si>
  <si>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</si>
  <si>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</si>
  <si>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</si>
  <si>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</si>
  <si>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</si>
  <si>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</si>
  <si>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</si>
  <si>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</si>
  <si>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</si>
  <si>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</si>
  <si>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</si>
  <si>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OFF-EN-10001219</t>
  </si>
  <si>
    <t>#10- 4 1/8" x 9 1/2" Security-Tint Envelopes</t>
  </si>
  <si>
    <t>US-2017-100048</t>
  </si>
  <si>
    <t>RS-19765</t>
  </si>
  <si>
    <t>Roland Schwarz</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</si>
  <si>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</si>
  <si>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</si>
  <si>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</si>
  <si>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</si>
  <si>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</si>
  <si>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</si>
  <si>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</si>
  <si>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</si>
  <si>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</si>
  <si>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</si>
  <si>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</si>
  <si>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</si>
  <si>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</si>
  <si>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</si>
  <si>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</si>
  <si>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</si>
  <si>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</si>
  <si>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</si>
  <si>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</si>
  <si>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</si>
  <si>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</si>
  <si>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</si>
  <si>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</si>
  <si>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</si>
  <si>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</si>
  <si>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</si>
  <si>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</si>
  <si>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</si>
  <si>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</si>
  <si>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</si>
  <si>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</si>
  <si>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</si>
  <si>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</si>
  <si>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</si>
  <si>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</si>
  <si>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</si>
  <si>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</si>
  <si>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</si>
  <si>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</si>
  <si>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</si>
  <si>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</si>
  <si>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</si>
  <si>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</si>
  <si>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</si>
  <si>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</si>
  <si>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</si>
  <si>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</si>
  <si>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</si>
  <si>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</si>
  <si>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</si>
  <si>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</si>
  <si>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</si>
  <si>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</si>
  <si>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</si>
  <si>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</si>
  <si>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</si>
  <si>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</si>
  <si>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</si>
  <si>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</si>
  <si>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</si>
  <si>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</si>
  <si>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</si>
  <si>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</si>
  <si>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</si>
  <si>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</si>
  <si>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</si>
  <si>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</si>
  <si>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</si>
  <si>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</si>
  <si>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</si>
  <si>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</si>
  <si>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</si>
  <si>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</si>
  <si>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</si>
  <si>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</si>
  <si>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</si>
  <si>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</si>
  <si>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</si>
  <si>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</si>
  <si>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</si>
  <si>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</si>
  <si>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</si>
  <si>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TEC-PH-10000004</t>
  </si>
  <si>
    <t>Belkin iPhone and iPad Lightning Cable</t>
  </si>
  <si>
    <t>CA-2017-126074</t>
  </si>
  <si>
    <t>RF-19735</t>
  </si>
  <si>
    <t>Roland Fjeld</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</si>
  <si>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</si>
  <si>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</si>
  <si>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</si>
  <si>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</si>
  <si>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</si>
  <si>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</si>
  <si>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</si>
  <si>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</si>
  <si>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</si>
  <si>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</si>
  <si>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</si>
  <si>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</si>
  <si>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</si>
  <si>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</si>
  <si>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</si>
  <si>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</si>
  <si>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</si>
  <si>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</si>
  <si>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</si>
  <si>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</si>
  <si>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</si>
  <si>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</si>
  <si>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</si>
  <si>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</si>
  <si>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</si>
  <si>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</si>
  <si>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</si>
  <si>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</si>
  <si>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</si>
  <si>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</si>
  <si>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</si>
  <si>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</si>
  <si>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</si>
  <si>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</si>
  <si>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</si>
  <si>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</si>
  <si>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</si>
  <si>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</si>
  <si>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</si>
  <si>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</si>
  <si>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</si>
  <si>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</si>
  <si>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</si>
  <si>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</si>
  <si>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</si>
  <si>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</si>
  <si>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</si>
  <si>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</si>
  <si>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</si>
  <si>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</si>
  <si>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</si>
  <si>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</si>
  <si>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</si>
  <si>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</si>
  <si>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</si>
  <si>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</si>
  <si>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</si>
  <si>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</si>
  <si>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</si>
  <si>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</si>
  <si>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</si>
  <si>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</si>
  <si>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</si>
  <si>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</si>
  <si>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</si>
  <si>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</si>
  <si>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</si>
  <si>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</si>
  <si>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</si>
  <si>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</si>
  <si>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</si>
  <si>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</si>
  <si>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</si>
  <si>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</si>
  <si>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</si>
  <si>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</si>
  <si>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</si>
  <si>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</si>
  <si>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</si>
  <si>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</si>
  <si>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</si>
  <si>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</si>
  <si>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</si>
  <si>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</si>
  <si>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</si>
  <si>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</si>
  <si>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</si>
  <si>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</si>
  <si>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</si>
  <si>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</si>
  <si>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</si>
  <si>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</si>
  <si>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</si>
  <si>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</si>
  <si>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</si>
  <si>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</si>
  <si>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</si>
  <si>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</si>
  <si>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</si>
  <si>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</si>
  <si>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</si>
  <si>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</si>
  <si>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</si>
  <si>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</si>
  <si>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</si>
  <si>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</si>
  <si>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</si>
  <si>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</si>
  <si>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</si>
  <si>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</si>
  <si>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</si>
  <si>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</si>
  <si>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</si>
  <si>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</si>
  <si>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</si>
  <si>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</si>
  <si>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</si>
  <si>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</si>
  <si>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</si>
  <si>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</si>
  <si>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</si>
  <si>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</si>
  <si>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</si>
  <si>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</si>
  <si>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</si>
  <si>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</si>
  <si>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</si>
  <si>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</si>
  <si>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</si>
  <si>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</si>
  <si>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</si>
  <si>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</si>
  <si>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</si>
  <si>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</si>
  <si>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</si>
  <si>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</si>
  <si>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</si>
  <si>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</si>
  <si>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</si>
  <si>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TEC-AC-10004901</t>
  </si>
  <si>
    <t xml:space="preserve">Kensington SlimBlade Notebook Wireless Mouse with Nano Receiver </t>
  </si>
  <si>
    <t>CA-2014-151995</t>
  </si>
  <si>
    <t>OFF-AR-10003190</t>
  </si>
  <si>
    <t>Newell 32</t>
  </si>
  <si>
    <t>OFF-AP-10000240</t>
  </si>
  <si>
    <t>Belkin F9G930V10-GRY 9 Outlet Surge</t>
  </si>
  <si>
    <t>CA-2017-143686</t>
  </si>
  <si>
    <t>PJ-19015</t>
  </si>
  <si>
    <t>Pauline Johnson</t>
  </si>
  <si>
    <t>TEC-AC-10001838</t>
  </si>
  <si>
    <t>Razer Tiamat Over Ear 7.1 Surround Sound PC Gaming Headset</t>
  </si>
  <si>
    <t>CA-2015-106565</t>
  </si>
  <si>
    <t>BW-11110</t>
  </si>
  <si>
    <t>Bart Watters</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</si>
  <si>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</si>
  <si>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</si>
  <si>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</si>
  <si>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</si>
  <si>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</si>
  <si>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</si>
  <si>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</si>
  <si>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</si>
  <si>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</si>
  <si>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</si>
  <si>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</si>
  <si>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</si>
  <si>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</si>
  <si>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</si>
  <si>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</si>
  <si>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</si>
  <si>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</si>
  <si>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</si>
  <si>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</si>
  <si>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</si>
  <si>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</si>
  <si>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</si>
  <si>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</si>
  <si>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</si>
  <si>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</si>
  <si>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</si>
  <si>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</si>
  <si>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</si>
  <si>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</si>
  <si>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</si>
  <si>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</si>
  <si>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</si>
  <si>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</si>
  <si>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</si>
  <si>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</si>
  <si>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</si>
  <si>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</si>
  <si>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</si>
  <si>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</si>
  <si>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</si>
  <si>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</si>
  <si>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</si>
  <si>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</si>
  <si>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</si>
  <si>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</si>
  <si>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</si>
  <si>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</si>
  <si>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</si>
  <si>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</si>
  <si>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</si>
  <si>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</si>
  <si>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</si>
  <si>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</si>
  <si>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</si>
  <si>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</si>
  <si>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</si>
  <si>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</si>
  <si>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</si>
  <si>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</si>
  <si>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</si>
  <si>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</si>
  <si>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</si>
  <si>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</si>
  <si>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</si>
  <si>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</si>
  <si>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</si>
  <si>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</si>
  <si>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</si>
  <si>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</si>
  <si>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</si>
  <si>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</si>
  <si>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</si>
  <si>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</si>
  <si>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</si>
  <si>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</si>
  <si>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</si>
  <si>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</si>
  <si>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</si>
  <si>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FUR-FU-10003878</t>
  </si>
  <si>
    <t>Linden 10" Round Wall Clock, Black</t>
  </si>
  <si>
    <t>CA-2014-107755</t>
  </si>
  <si>
    <t>CK-12760</t>
  </si>
  <si>
    <t>Cyma Kinney</t>
  </si>
  <si>
    <t>TEC-AC-10000710</t>
  </si>
  <si>
    <t>Maxell DVD-RAM Discs</t>
  </si>
  <si>
    <t>CA-2016-152534</t>
  </si>
  <si>
    <t>DP-13105</t>
  </si>
  <si>
    <t>Dave Poirier</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</si>
  <si>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</si>
  <si>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</si>
  <si>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</si>
  <si>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</si>
  <si>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</si>
  <si>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</si>
  <si>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</si>
  <si>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</si>
  <si>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</si>
  <si>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</si>
  <si>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</si>
  <si>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</si>
  <si>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</si>
  <si>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</si>
  <si>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</si>
  <si>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</si>
  <si>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</si>
  <si>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</si>
  <si>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</si>
  <si>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</si>
  <si>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</si>
  <si>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</si>
  <si>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</si>
  <si>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</si>
  <si>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</si>
  <si>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</si>
  <si>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</si>
  <si>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</si>
  <si>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</si>
  <si>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</si>
  <si>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</si>
  <si>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</si>
  <si>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</si>
  <si>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</si>
  <si>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</si>
  <si>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</si>
  <si>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</si>
  <si>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</si>
  <si>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</si>
  <si>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</si>
  <si>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</si>
  <si>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</si>
  <si>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</si>
  <si>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</si>
  <si>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</si>
  <si>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</si>
  <si>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</si>
  <si>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</si>
  <si>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</si>
  <si>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</si>
  <si>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</si>
  <si>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</si>
  <si>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</si>
  <si>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</si>
  <si>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</si>
  <si>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</si>
  <si>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</si>
  <si>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</si>
  <si>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</si>
  <si>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</si>
  <si>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</si>
  <si>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</si>
  <si>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</si>
  <si>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</si>
  <si>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</si>
  <si>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</si>
  <si>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</si>
  <si>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</si>
  <si>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</si>
  <si>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</si>
  <si>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</si>
  <si>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</si>
  <si>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</si>
  <si>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</si>
  <si>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</si>
  <si>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</si>
  <si>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</si>
  <si>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</si>
  <si>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</si>
  <si>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</si>
  <si>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</si>
  <si>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</si>
  <si>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</si>
  <si>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</si>
  <si>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</si>
  <si>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</si>
  <si>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</si>
  <si>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</si>
  <si>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</si>
  <si>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</si>
  <si>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</si>
  <si>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</si>
  <si>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</si>
  <si>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</si>
  <si>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</si>
  <si>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</si>
  <si>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</si>
  <si>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</si>
  <si>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</si>
  <si>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</si>
  <si>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</si>
  <si>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</si>
  <si>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</si>
  <si>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</si>
  <si>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</si>
  <si>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</si>
  <si>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</si>
  <si>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</si>
  <si>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</si>
  <si>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</si>
  <si>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</si>
  <si>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</si>
  <si>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</si>
  <si>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</si>
  <si>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</si>
  <si>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</si>
  <si>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</si>
  <si>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</si>
  <si>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</si>
  <si>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</si>
  <si>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</si>
  <si>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</si>
  <si>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</si>
  <si>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</si>
  <si>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</si>
  <si>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</si>
  <si>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</si>
  <si>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</si>
  <si>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</si>
  <si>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</si>
  <si>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</si>
  <si>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</si>
  <si>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</si>
  <si>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</si>
  <si>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</si>
  <si>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</si>
  <si>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</si>
  <si>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</si>
  <si>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</si>
  <si>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</si>
  <si>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</si>
  <si>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</si>
  <si>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</si>
  <si>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</si>
  <si>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</si>
  <si>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</si>
  <si>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</si>
  <si>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</si>
  <si>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</si>
  <si>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</si>
  <si>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</si>
  <si>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</si>
  <si>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</si>
  <si>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</si>
  <si>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</si>
  <si>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</si>
  <si>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</si>
  <si>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</si>
  <si>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</si>
  <si>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</si>
  <si>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</si>
  <si>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</si>
  <si>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</si>
  <si>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</si>
  <si>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</si>
  <si>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CA-2015-111164</t>
  </si>
  <si>
    <t>SE-20110</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</si>
  <si>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</si>
  <si>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</si>
  <si>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</si>
  <si>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</si>
  <si>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</si>
  <si>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</si>
  <si>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</si>
  <si>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</si>
  <si>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</si>
  <si>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</si>
  <si>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</si>
  <si>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</si>
  <si>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</si>
  <si>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</si>
  <si>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</si>
  <si>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</si>
  <si>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</si>
  <si>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</si>
  <si>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</si>
  <si>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</si>
  <si>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</si>
  <si>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</si>
  <si>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</si>
  <si>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</si>
  <si>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</si>
  <si>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</si>
  <si>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</si>
  <si>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</si>
  <si>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</si>
  <si>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</si>
  <si>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</si>
  <si>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</si>
  <si>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</si>
  <si>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</si>
  <si>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</si>
  <si>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CA-2015-148250</t>
  </si>
  <si>
    <t>RP-19270</t>
  </si>
  <si>
    <t>Rachel Payne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</si>
  <si>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</si>
  <si>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</si>
  <si>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</si>
  <si>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</si>
  <si>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</si>
  <si>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</si>
  <si>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</si>
  <si>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</si>
  <si>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</si>
  <si>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</si>
  <si>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</si>
  <si>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</si>
  <si>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</si>
  <si>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</si>
  <si>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</si>
  <si>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</si>
  <si>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</si>
  <si>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</si>
  <si>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</si>
  <si>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</si>
  <si>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</si>
  <si>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</si>
  <si>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</si>
  <si>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</si>
  <si>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</si>
  <si>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</si>
  <si>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</si>
  <si>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</si>
  <si>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</si>
  <si>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</si>
  <si>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</si>
  <si>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</si>
  <si>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</si>
  <si>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</si>
  <si>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</si>
  <si>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</si>
  <si>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</si>
  <si>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</si>
  <si>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</si>
  <si>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</si>
  <si>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</si>
  <si>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</si>
  <si>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</si>
  <si>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</si>
  <si>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</si>
  <si>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</si>
  <si>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</si>
  <si>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</si>
  <si>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</si>
  <si>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</si>
  <si>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</si>
  <si>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</si>
  <si>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</si>
  <si>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</si>
  <si>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</si>
  <si>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</si>
  <si>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</si>
  <si>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</si>
  <si>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</si>
  <si>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</si>
  <si>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</si>
  <si>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</si>
  <si>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</si>
  <si>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</si>
  <si>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</si>
  <si>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</si>
  <si>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</si>
  <si>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</si>
  <si>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</si>
  <si>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</si>
  <si>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</si>
  <si>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</si>
  <si>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</si>
  <si>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</si>
  <si>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</si>
  <si>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</si>
  <si>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</si>
  <si>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</si>
  <si>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</si>
  <si>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</si>
  <si>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</si>
  <si>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</si>
  <si>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</si>
  <si>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</si>
  <si>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</si>
  <si>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</si>
  <si>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</si>
  <si>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</si>
  <si>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</si>
  <si>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</si>
  <si>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</si>
  <si>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</si>
  <si>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</si>
  <si>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</si>
  <si>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</si>
  <si>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</si>
  <si>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</si>
  <si>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</si>
  <si>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</si>
  <si>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</si>
  <si>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</si>
  <si>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</si>
  <si>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</si>
  <si>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</si>
  <si>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</si>
  <si>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</si>
  <si>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</si>
  <si>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</si>
  <si>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</si>
  <si>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</si>
  <si>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</si>
  <si>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</si>
  <si>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</si>
  <si>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</si>
  <si>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</si>
  <si>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</si>
  <si>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</si>
  <si>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</si>
  <si>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</si>
  <si>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</si>
  <si>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</si>
  <si>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</si>
  <si>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</si>
  <si>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</si>
  <si>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</si>
  <si>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</si>
  <si>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</si>
  <si>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</si>
  <si>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</si>
  <si>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</si>
  <si>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</si>
  <si>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PERCENTAGE OF CONTRIBUTION OF TOP 10 CLV</t>
  </si>
  <si>
    <t xml:space="preserve">Sales Trend Analysis </t>
  </si>
  <si>
    <t>4-15-2017</t>
  </si>
  <si>
    <t>11-22-2015</t>
  </si>
  <si>
    <t>5-13-2014</t>
  </si>
  <si>
    <t>8-27-2014</t>
  </si>
  <si>
    <t>7-16-2017</t>
  </si>
  <si>
    <t>9-25-2015</t>
  </si>
  <si>
    <t>1-16-2016</t>
  </si>
  <si>
    <t>9-17-2015</t>
  </si>
  <si>
    <t>10-19-2017</t>
  </si>
  <si>
    <t>12-27-2015</t>
  </si>
  <si>
    <t>7-17-2016</t>
  </si>
  <si>
    <t>9-19-2017</t>
  </si>
  <si>
    <t>10-20-2014</t>
  </si>
  <si>
    <t>6-20-2016</t>
  </si>
  <si>
    <t>4-18-2015</t>
  </si>
  <si>
    <t>6-17-2016</t>
  </si>
  <si>
    <t>11-24-2015</t>
  </si>
  <si>
    <t>4-30-2015</t>
  </si>
  <si>
    <t>9-18-2016</t>
  </si>
  <si>
    <t>9-14-2017</t>
  </si>
  <si>
    <t>4-26-2015</t>
  </si>
  <si>
    <t>11-26-2014</t>
  </si>
  <si>
    <t>11-13-2017</t>
  </si>
  <si>
    <t>5-28-2017</t>
  </si>
  <si>
    <t>10-26-2017</t>
  </si>
  <si>
    <t>9-17-2016</t>
  </si>
  <si>
    <t>1-31-2015</t>
  </si>
  <si>
    <t>6-17-2017</t>
  </si>
  <si>
    <t>8-29-2016</t>
  </si>
  <si>
    <t>11-13-2015</t>
  </si>
  <si>
    <t>11-23-2017</t>
  </si>
  <si>
    <t>10-15-2015</t>
  </si>
  <si>
    <t>12-25-2017</t>
  </si>
  <si>
    <t>8-25-2014</t>
  </si>
  <si>
    <t>12-26-2014</t>
  </si>
  <si>
    <t>9-20-2014</t>
  </si>
  <si>
    <t>10-13-2016</t>
  </si>
  <si>
    <t>9-18-2017</t>
  </si>
  <si>
    <t>12-22-2017</t>
  </si>
  <si>
    <t>10-22-2014</t>
  </si>
  <si>
    <t>3-13-2016</t>
  </si>
  <si>
    <t>5-31-2015</t>
  </si>
  <si>
    <t>5-28-2015</t>
  </si>
  <si>
    <t>11-20-2016</t>
  </si>
  <si>
    <t>12-28-2015</t>
  </si>
  <si>
    <t>11-16-2016</t>
  </si>
  <si>
    <t>9-14-2014</t>
  </si>
  <si>
    <t>4-21-2017</t>
  </si>
  <si>
    <t>11-21-2015</t>
  </si>
  <si>
    <t>12-15-2015</t>
  </si>
  <si>
    <t>11-19-2014</t>
  </si>
  <si>
    <t>11-28-2016</t>
  </si>
  <si>
    <t>8-26-2014</t>
  </si>
  <si>
    <t>7-16-2016</t>
  </si>
  <si>
    <t>10-31-2015</t>
  </si>
  <si>
    <t>3-21-2014</t>
  </si>
  <si>
    <t>6-24-2017</t>
  </si>
  <si>
    <t>12-17-2017</t>
  </si>
  <si>
    <t>10-28-2016</t>
  </si>
  <si>
    <t>12-24-2015</t>
  </si>
  <si>
    <t>2-28-2015</t>
  </si>
  <si>
    <t>9-13-2014</t>
  </si>
  <si>
    <t>11-28-2015</t>
  </si>
  <si>
    <t>9-19-2014</t>
  </si>
  <si>
    <t>6-16-2017</t>
  </si>
  <si>
    <t>1-22-2016</t>
  </si>
  <si>
    <t>12-28-2017</t>
  </si>
  <si>
    <t>7-30-2015</t>
  </si>
  <si>
    <t>9-16-2017</t>
  </si>
  <si>
    <t>10-13-2017</t>
  </si>
  <si>
    <t>9-26-2015</t>
  </si>
  <si>
    <t>12-18-2016</t>
  </si>
  <si>
    <t>11-19-2017</t>
  </si>
  <si>
    <t>12-30-2014</t>
  </si>
  <si>
    <t>9-27-2014</t>
  </si>
  <si>
    <t>12-28-2014</t>
  </si>
  <si>
    <t>4-23-2016</t>
  </si>
  <si>
    <t>8-30-2016</t>
  </si>
  <si>
    <t>4-25-2016</t>
  </si>
  <si>
    <t>6-22-2015</t>
  </si>
  <si>
    <t>4-13-2014</t>
  </si>
  <si>
    <t>12-20-2015</t>
  </si>
  <si>
    <t>6-15-2017</t>
  </si>
  <si>
    <t>9-25-2017</t>
  </si>
  <si>
    <t>9-24-2014</t>
  </si>
  <si>
    <t>10-21-2016</t>
  </si>
  <si>
    <t>5-29-2017</t>
  </si>
  <si>
    <t>7-23-2014</t>
  </si>
  <si>
    <t>9-28-2016</t>
  </si>
  <si>
    <t>8-27-2017</t>
  </si>
  <si>
    <t>4-28-2015</t>
  </si>
  <si>
    <t>6-26-2015</t>
  </si>
  <si>
    <t>11-27-2015</t>
  </si>
  <si>
    <t>11-24-2014</t>
  </si>
  <si>
    <t>9-21-2014</t>
  </si>
  <si>
    <t>6-30-2017</t>
  </si>
  <si>
    <t>10-17-2017</t>
  </si>
  <si>
    <t>12-24-2014</t>
  </si>
  <si>
    <t>4-16-2014</t>
  </si>
  <si>
    <t>12-24-2017</t>
  </si>
  <si>
    <t>4-14-2016</t>
  </si>
  <si>
    <t>6-22-2014</t>
  </si>
  <si>
    <t>8-21-2017</t>
  </si>
  <si>
    <t>4-15-2016</t>
  </si>
  <si>
    <t>12-19-2014</t>
  </si>
  <si>
    <t>9-15-2017</t>
  </si>
  <si>
    <t>1-20-2017</t>
  </si>
  <si>
    <t>3-20-2017</t>
  </si>
  <si>
    <t>10-20-2017</t>
  </si>
  <si>
    <t>12-13-2016</t>
  </si>
  <si>
    <t>9-26-2016</t>
  </si>
  <si>
    <t>4-22-2016</t>
  </si>
  <si>
    <t>1-17-2015</t>
  </si>
  <si>
    <t>3-31-2017</t>
  </si>
  <si>
    <t>12-16-2016</t>
  </si>
  <si>
    <t>10-27-2016</t>
  </si>
  <si>
    <t>6-26-2016</t>
  </si>
  <si>
    <t>7-22-2014</t>
  </si>
  <si>
    <t>10-29-2014</t>
  </si>
  <si>
    <t>3-18-2016</t>
  </si>
  <si>
    <t>7-25-2016</t>
  </si>
  <si>
    <t>5-30-2016</t>
  </si>
  <si>
    <t>3-16-2015</t>
  </si>
  <si>
    <t>11-26-2017</t>
  </si>
  <si>
    <t>10-20-2016</t>
  </si>
  <si>
    <t>12-21-2017</t>
  </si>
  <si>
    <t>1-22-2017</t>
  </si>
  <si>
    <t>3-22-2015</t>
  </si>
  <si>
    <t>1-23-2017</t>
  </si>
  <si>
    <t>5-21-2016</t>
  </si>
  <si>
    <t>12-26-2015</t>
  </si>
  <si>
    <t>10-21-2017</t>
  </si>
  <si>
    <t>5-29-2016</t>
  </si>
  <si>
    <t>7-14-2016</t>
  </si>
  <si>
    <t>12-18-2015</t>
  </si>
  <si>
    <t>11-15-2015</t>
  </si>
  <si>
    <t>11-24-2017</t>
  </si>
  <si>
    <t>6-29-2017</t>
  </si>
  <si>
    <t>11-20-2017</t>
  </si>
  <si>
    <t>9-18-2015</t>
  </si>
  <si>
    <t>7-20-2017</t>
  </si>
  <si>
    <t>3-20-2016</t>
  </si>
  <si>
    <t>3-15-2014</t>
  </si>
  <si>
    <t>5-23-2014</t>
  </si>
  <si>
    <t>4-28-2016</t>
  </si>
  <si>
    <t>11-14-2017</t>
  </si>
  <si>
    <t>8-18-2017</t>
  </si>
  <si>
    <t>11-29-2015</t>
  </si>
  <si>
    <t>5-19-2017</t>
  </si>
  <si>
    <t>9-24-2017</t>
  </si>
  <si>
    <t>8-15-2016</t>
  </si>
  <si>
    <t>5-20-2016</t>
  </si>
  <si>
    <t>7-30-2017</t>
  </si>
  <si>
    <t>7-21-2017</t>
  </si>
  <si>
    <t>12-30-2017</t>
  </si>
  <si>
    <t>10-23-2016</t>
  </si>
  <si>
    <t>6-19-2017</t>
  </si>
  <si>
    <t>8-22-2016</t>
  </si>
  <si>
    <t>9-19-2016</t>
  </si>
  <si>
    <t>8-24-2015</t>
  </si>
  <si>
    <t>3-26-2016</t>
  </si>
  <si>
    <t>3-18-2017</t>
  </si>
  <si>
    <t>11-19-2016</t>
  </si>
  <si>
    <t>6-21-2014</t>
  </si>
  <si>
    <t>3-28-2015</t>
  </si>
  <si>
    <t>5-14-2015</t>
  </si>
  <si>
    <t>2-13-2016</t>
  </si>
  <si>
    <t>12-15-2016</t>
  </si>
  <si>
    <t>1-21-2017</t>
  </si>
  <si>
    <t>8-27-2016</t>
  </si>
  <si>
    <t>5-27-2014</t>
  </si>
  <si>
    <t>12-29-2014</t>
  </si>
  <si>
    <t>7-23-2017</t>
  </si>
  <si>
    <t>8-31-2015</t>
  </si>
  <si>
    <t>1-13-2014</t>
  </si>
  <si>
    <t>5-14-2014</t>
  </si>
  <si>
    <t>5-19-2016</t>
  </si>
  <si>
    <t>1-30-2017</t>
  </si>
  <si>
    <t>6-29-2014</t>
  </si>
  <si>
    <t>8-21-2015</t>
  </si>
  <si>
    <t>5-23-2015</t>
  </si>
  <si>
    <t>3-17-2017</t>
  </si>
  <si>
    <t>9-21-2017</t>
  </si>
  <si>
    <t>2-20-2017</t>
  </si>
  <si>
    <t>8-18-2016</t>
  </si>
  <si>
    <t>4-22-2017</t>
  </si>
  <si>
    <t>10-13-2014</t>
  </si>
  <si>
    <t>5-14-2017</t>
  </si>
  <si>
    <t>3-20-2015</t>
  </si>
  <si>
    <t>9-15-2016</t>
  </si>
  <si>
    <t>6-28-2014</t>
  </si>
  <si>
    <t>6-20-2017</t>
  </si>
  <si>
    <t>7-23-2016</t>
  </si>
  <si>
    <t>11-20-2015</t>
  </si>
  <si>
    <t>10-13-2015</t>
  </si>
  <si>
    <t>5-28-2016</t>
  </si>
  <si>
    <t>2-19-2016</t>
  </si>
  <si>
    <t>9-29-2016</t>
  </si>
  <si>
    <t>10-19-2015</t>
  </si>
  <si>
    <t>8-25-2017</t>
  </si>
  <si>
    <t>1-17-2016</t>
  </si>
  <si>
    <t>9-17-2014</t>
  </si>
  <si>
    <t>11-30-2017</t>
  </si>
  <si>
    <t>12-23-2017</t>
  </si>
  <si>
    <t>10-22-2016</t>
  </si>
  <si>
    <t>4-29-2014</t>
  </si>
  <si>
    <t>4-25-2015</t>
  </si>
  <si>
    <t>6-26-2017</t>
  </si>
  <si>
    <t>10-14-2017</t>
  </si>
  <si>
    <t>10-29-2017</t>
  </si>
  <si>
    <t>11-27-2017</t>
  </si>
  <si>
    <t>6-15-2014</t>
  </si>
  <si>
    <t>4-14-2017</t>
  </si>
  <si>
    <t>12-13-2015</t>
  </si>
  <si>
    <t>6-19-2016</t>
  </si>
  <si>
    <t>5-29-2015</t>
  </si>
  <si>
    <t>7-26-2015</t>
  </si>
  <si>
    <t>11-28-2017</t>
  </si>
  <si>
    <t>5-15-2017</t>
  </si>
  <si>
    <t>9-22-2015</t>
  </si>
  <si>
    <t>9-22-2014</t>
  </si>
  <si>
    <t>1-16-2014</t>
  </si>
  <si>
    <t>9-29-2017</t>
  </si>
  <si>
    <t>5-21-2017</t>
  </si>
  <si>
    <t>3-29-2015</t>
  </si>
  <si>
    <t>8-26-2016</t>
  </si>
  <si>
    <t>5-21-2014</t>
  </si>
  <si>
    <t>10-28-2015</t>
  </si>
  <si>
    <t>7-31-2015</t>
  </si>
  <si>
    <t>11-24-2016</t>
  </si>
  <si>
    <t>3-23-2015</t>
  </si>
  <si>
    <t>9-23-2017</t>
  </si>
  <si>
    <t>6-25-2014</t>
  </si>
  <si>
    <t>6-14-2016</t>
  </si>
  <si>
    <t>7-22-2016</t>
  </si>
  <si>
    <t>9-29-2014</t>
  </si>
  <si>
    <t>10-23-2017</t>
  </si>
  <si>
    <t>4-21-2016</t>
  </si>
  <si>
    <t>3-30-2016</t>
  </si>
  <si>
    <t>5-23-2016</t>
  </si>
  <si>
    <t>9-26-2014</t>
  </si>
  <si>
    <t>9-14-2015</t>
  </si>
  <si>
    <t>9-21-2015</t>
  </si>
  <si>
    <t>6-13-2017</t>
  </si>
  <si>
    <t>3-26-2015</t>
  </si>
  <si>
    <t>10-29-2016</t>
  </si>
  <si>
    <t>12-31-2014</t>
  </si>
  <si>
    <t>11-23-2015</t>
  </si>
  <si>
    <t>12-15-2014</t>
  </si>
  <si>
    <t>12-19-2015</t>
  </si>
  <si>
    <t>6-21-2017</t>
  </si>
  <si>
    <t>3-22-2016</t>
  </si>
  <si>
    <t>4-24-2017</t>
  </si>
  <si>
    <t>8-16-2014</t>
  </si>
  <si>
    <t>9-22-2017</t>
  </si>
  <si>
    <t>5-25-2014</t>
  </si>
  <si>
    <t>12-22-2016</t>
  </si>
  <si>
    <t>6-13-2014</t>
  </si>
  <si>
    <t>3-25-2017</t>
  </si>
  <si>
    <t>12-29-2017</t>
  </si>
  <si>
    <t>12-31-2015</t>
  </si>
  <si>
    <t>1-15-2014</t>
  </si>
  <si>
    <t>8-29-2017</t>
  </si>
  <si>
    <t>11-26-2015</t>
  </si>
  <si>
    <t>10-31-2014</t>
  </si>
  <si>
    <t>7-21-2016</t>
  </si>
  <si>
    <t>2-23-2017</t>
  </si>
  <si>
    <t>7-15-2017</t>
  </si>
  <si>
    <t>11-25-2015</t>
  </si>
  <si>
    <t>6-23-2014</t>
  </si>
  <si>
    <t>5-20-2014</t>
  </si>
  <si>
    <t>11-30-2015</t>
  </si>
  <si>
    <t>11-16-2017</t>
  </si>
  <si>
    <t>6-25-2016</t>
  </si>
  <si>
    <t>5-14-2016</t>
  </si>
  <si>
    <t>1-27-2017</t>
  </si>
  <si>
    <t>6-29-2015</t>
  </si>
  <si>
    <t>11-14-2014</t>
  </si>
  <si>
    <t>7-28-2017</t>
  </si>
  <si>
    <t>4-20-2017</t>
  </si>
  <si>
    <t>9-28-2015</t>
  </si>
  <si>
    <t>9-17-2017</t>
  </si>
  <si>
    <t>11-17-2017</t>
  </si>
  <si>
    <t>12-23-2015</t>
  </si>
  <si>
    <t>3-21-2017</t>
  </si>
  <si>
    <t>9-23-2016</t>
  </si>
  <si>
    <t>3-17-2016</t>
  </si>
  <si>
    <t>3-23-2017</t>
  </si>
  <si>
    <t>4-18-2016</t>
  </si>
  <si>
    <t>3-25-2014</t>
  </si>
  <si>
    <t>11-18-2014</t>
  </si>
  <si>
    <t>8-28-2017</t>
  </si>
  <si>
    <t>6-16-2014</t>
  </si>
  <si>
    <t>6-22-2017</t>
  </si>
  <si>
    <t>8-16-2015</t>
  </si>
  <si>
    <t>9-14-2016</t>
  </si>
  <si>
    <t>12-27-2017</t>
  </si>
  <si>
    <t>12-16-2014</t>
  </si>
  <si>
    <t>4-17-2016</t>
  </si>
  <si>
    <t>8-28-2016</t>
  </si>
  <si>
    <t>10-15-2014</t>
  </si>
  <si>
    <t>9-25-2014</t>
  </si>
  <si>
    <t>5-18-2017</t>
  </si>
  <si>
    <t>7-25-2017</t>
  </si>
  <si>
    <t>1-21-2016</t>
  </si>
  <si>
    <t>12-14-2017</t>
  </si>
  <si>
    <t>6-27-2017</t>
  </si>
  <si>
    <t>5-25-2016</t>
  </si>
  <si>
    <t>4-17-2017</t>
  </si>
  <si>
    <t>8-23-2016</t>
  </si>
  <si>
    <t>3-24-2016</t>
  </si>
  <si>
    <t>8-28-2015</t>
  </si>
  <si>
    <t>8-23-2015</t>
  </si>
  <si>
    <t>3-21-2016</t>
  </si>
  <si>
    <t>8-15-2014</t>
  </si>
  <si>
    <t>9-23-2014</t>
  </si>
  <si>
    <t>10-17-2015</t>
  </si>
  <si>
    <t>9-20-2016</t>
  </si>
  <si>
    <t>12-20-2016</t>
  </si>
  <si>
    <t>6-24-2016</t>
  </si>
  <si>
    <t>9-22-2016</t>
  </si>
  <si>
    <t>6-13-2016</t>
  </si>
  <si>
    <t>11-22-2017</t>
  </si>
  <si>
    <t>12-17-2016</t>
  </si>
  <si>
    <t>10-28-2014</t>
  </si>
  <si>
    <t>7-27-2014</t>
  </si>
  <si>
    <t>7-18-2017</t>
  </si>
  <si>
    <t>12-15-2017</t>
  </si>
  <si>
    <t>12-22-2015</t>
  </si>
  <si>
    <t>11-15-2017</t>
  </si>
  <si>
    <t>6-16-2016</t>
  </si>
  <si>
    <t>5-17-2015</t>
  </si>
  <si>
    <t>8-23-2017</t>
  </si>
  <si>
    <t>11-17-2015</t>
  </si>
  <si>
    <t>5-23-2017</t>
  </si>
  <si>
    <t>9-26-2017</t>
  </si>
  <si>
    <t>7-31-2016</t>
  </si>
  <si>
    <t>12-17-2015</t>
  </si>
  <si>
    <t>7-13-2017</t>
  </si>
  <si>
    <t>5-24-2016</t>
  </si>
  <si>
    <t>4-25-2017</t>
  </si>
  <si>
    <t>4-20-2014</t>
  </si>
  <si>
    <t>6-14-2014</t>
  </si>
  <si>
    <t>8-21-2016</t>
  </si>
  <si>
    <t>1-18-2014</t>
  </si>
  <si>
    <t>3-31-2015</t>
  </si>
  <si>
    <t>12-19-2016</t>
  </si>
  <si>
    <t>10-24-2016</t>
  </si>
  <si>
    <t>10-16-2014</t>
  </si>
  <si>
    <t>7-19-2016</t>
  </si>
  <si>
    <t>6-15-2016</t>
  </si>
  <si>
    <t>2-18-2014</t>
  </si>
  <si>
    <t>9-20-2017</t>
  </si>
  <si>
    <t>10-25-2014</t>
  </si>
  <si>
    <t>10-18-2015</t>
  </si>
  <si>
    <t>3-19-2014</t>
  </si>
  <si>
    <t>12-13-2017</t>
  </si>
  <si>
    <t>4-22-2015</t>
  </si>
  <si>
    <t>9-16-2014</t>
  </si>
  <si>
    <t>10-31-2017</t>
  </si>
  <si>
    <t>5-30-2017</t>
  </si>
  <si>
    <t>1-14-2014</t>
  </si>
  <si>
    <t>9-15-2014</t>
  </si>
  <si>
    <t>6-18-2016</t>
  </si>
  <si>
    <t>12-16-2015</t>
  </si>
  <si>
    <t>5-26-2017</t>
  </si>
  <si>
    <t>9-13-2016</t>
  </si>
  <si>
    <t>11-29-2017</t>
  </si>
  <si>
    <t>4-13-2016</t>
  </si>
  <si>
    <t>5-16-2014</t>
  </si>
  <si>
    <t>1-24-2015</t>
  </si>
  <si>
    <t>10-20-2015</t>
  </si>
  <si>
    <t>7-26-2017</t>
  </si>
  <si>
    <t>8-30-2014</t>
  </si>
  <si>
    <t>1-28-2016</t>
  </si>
  <si>
    <t>10-24-2017</t>
  </si>
  <si>
    <t>5-31-2016</t>
  </si>
  <si>
    <t>4-14-2015</t>
  </si>
  <si>
    <t>5-15-2014</t>
  </si>
  <si>
    <t>9-30-2015</t>
  </si>
  <si>
    <t>1-20-2016</t>
  </si>
  <si>
    <t>10-19-2016</t>
  </si>
  <si>
    <t>3-16-2016</t>
  </si>
  <si>
    <t>10-14-2015</t>
  </si>
  <si>
    <t>2-13-2015</t>
  </si>
  <si>
    <t>4-27-2016</t>
  </si>
  <si>
    <t>4-29-2016</t>
  </si>
  <si>
    <t>7-17-2014</t>
  </si>
  <si>
    <t>4-17-2014</t>
  </si>
  <si>
    <t>6-28-2017</t>
  </si>
  <si>
    <t>12-25-2014</t>
  </si>
  <si>
    <t>1-25-2017</t>
  </si>
  <si>
    <t>9-18-2014</t>
  </si>
  <si>
    <t>6-23-2017</t>
  </si>
  <si>
    <t>5-24-2017</t>
  </si>
  <si>
    <t>2-18-2016</t>
  </si>
  <si>
    <t>6-30-2015</t>
  </si>
  <si>
    <t>7-27-2016</t>
  </si>
  <si>
    <t>2-24-2016</t>
  </si>
  <si>
    <t>4-15-2015</t>
  </si>
  <si>
    <t>7-28-2015</t>
  </si>
  <si>
    <t>Outlier</t>
  </si>
  <si>
    <t>Q1</t>
  </si>
  <si>
    <t>Q3</t>
  </si>
  <si>
    <t>IQR</t>
  </si>
  <si>
    <t>LOWER BOUND</t>
  </si>
  <si>
    <t>UPPER BOUND</t>
  </si>
  <si>
    <t>select Region,Segment,ROUND(sum(Profit), 1) as total_profit</t>
  </si>
  <si>
    <t>from [dbo].[Sample - Superstore]</t>
  </si>
  <si>
    <t>GROUP BY region,segment</t>
  </si>
  <si>
    <t>order by Region , total_profit desc</t>
  </si>
  <si>
    <t>select category ,ROUND(sum (profit)/sum(sales)*100,2) as profit_margin_percatogory</t>
  </si>
  <si>
    <t>from  [dbo].[Sample - Superstore]</t>
  </si>
  <si>
    <t>group by category</t>
  </si>
  <si>
    <t>order by  profit_margin_percatogory desc</t>
  </si>
  <si>
    <t>SELECT TOP 10</t>
  </si>
  <si>
    <t xml:space="preserve">    Customer_Name,</t>
  </si>
  <si>
    <t xml:space="preserve">    ROUND(SUM(Sales), 2) AS customer_lifetime_value</t>
  </si>
  <si>
    <t>FROM  [dbo].[Sample - Superstore]</t>
  </si>
  <si>
    <t>GROUP BY Customer_Name</t>
  </si>
  <si>
    <t>ORDER BY customer_lifetime_value DESC</t>
  </si>
  <si>
    <t xml:space="preserve">SELECT </t>
  </si>
  <si>
    <t xml:space="preserve">        FORMAT(Order_Date, 'yyyy-MM') AS sales_month,</t>
  </si>
  <si>
    <t xml:space="preserve">        ROUND(SUM(Sales), 2) AS total_sales</t>
  </si>
  <si>
    <t xml:space="preserve">    FROM [dbo].[Sample - Superstore]</t>
  </si>
  <si>
    <t xml:space="preserve">    GROUP BY FORMAT(Order_Date, 'yyyy-MM')</t>
  </si>
  <si>
    <t xml:space="preserve">    ROUND(SUM(Profit), 2) AS total_profit</t>
  </si>
  <si>
    <t>FROM [dbo].[Sample - Superstore]</t>
  </si>
  <si>
    <t xml:space="preserve">    DATEDIFF(DAY, Order_Date, Ship_Date) AS shipping_delay_days,</t>
  </si>
  <si>
    <t xml:space="preserve">    ROUND(AVG(Profit), 2) AS avg_profit</t>
  </si>
  <si>
    <t>WHERE ORDER_DATE IS NOT NULL AND Ship_Date is not null</t>
  </si>
  <si>
    <t>GROUP BY DATEDIFF(DAY, Order_Date, Ship_Date)</t>
  </si>
  <si>
    <t>order by shipping_delay_days desc</t>
  </si>
  <si>
    <t xml:space="preserve">    ROUND(SUM(Sales) / COUNT(DISTINCT Order_ID), 2) AS avg_sales_per_order</t>
  </si>
  <si>
    <t>WITH MonthlySales AS (</t>
  </si>
  <si>
    <t xml:space="preserve">    SELECT </t>
  </si>
  <si>
    <t xml:space="preserve">        SUM(Sales) AS total_sales</t>
  </si>
  <si>
    <t>),</t>
  </si>
  <si>
    <t>SalesGrowth AS (</t>
  </si>
  <si>
    <t xml:space="preserve">        sales_month,</t>
  </si>
  <si>
    <t xml:space="preserve">        total_sales,</t>
  </si>
  <si>
    <t xml:space="preserve">        LAG(total_sales) OVER (ORDER BY sales_month) AS prev_month_sales</t>
  </si>
  <si>
    <t xml:space="preserve">    FROM MonthlySales</t>
  </si>
  <si>
    <t>)</t>
  </si>
  <si>
    <t xml:space="preserve">    sales_month,</t>
  </si>
  <si>
    <t xml:space="preserve">    total_sales,</t>
  </si>
  <si>
    <t xml:space="preserve">    prev_month_sales,</t>
  </si>
  <si>
    <t xml:space="preserve">    ROUND(</t>
  </si>
  <si>
    <t xml:space="preserve">        CASE </t>
  </si>
  <si>
    <t xml:space="preserve">            WHEN prev_month_sales IS NULL THEN NULL</t>
  </si>
  <si>
    <t xml:space="preserve">            ELSE ((total_sales - prev_month_sales) / prev_month_sales) * 100</t>
  </si>
  <si>
    <t xml:space="preserve">        END, 2</t>
  </si>
  <si>
    <t xml:space="preserve">    ) AS sales_growth_rate_percent</t>
  </si>
  <si>
    <t>FROM SalesGrowth</t>
  </si>
  <si>
    <t xml:space="preserve">    FORMAT(Order_Date, 'yyyy-MM') AS sales_month</t>
  </si>
  <si>
    <t>,Sub_Category,</t>
  </si>
  <si>
    <t>GROUP BY FORMAT(Order_Date, 'yyyy-MM'),Sub_Category</t>
  </si>
  <si>
    <t>ORDER BY total_items_sold DESC</t>
  </si>
  <si>
    <t xml:space="preserve">    ROUND(SUM(Sales), 2) AS total_sales,</t>
  </si>
  <si>
    <t xml:space="preserve">    COUNT(DISTINCT Order_ID) AS total_orders,</t>
  </si>
  <si>
    <t xml:space="preserve">    COUNT(DISTINCT Customer_ID) AS total_customers</t>
  </si>
  <si>
    <t xml:space="preserve"> COUNT(*) AS total_items_sold</t>
  </si>
  <si>
    <t xml:space="preserve">Items Sold by Sub Category </t>
  </si>
  <si>
    <t>Total Sales, Orders, Customers</t>
  </si>
  <si>
    <t>10/28/2015</t>
  </si>
  <si>
    <t>Added column</t>
  </si>
  <si>
    <t>Sum of percentage</t>
  </si>
  <si>
    <t>Sales Trend Over Time</t>
  </si>
  <si>
    <t>Sales increased significantly from 2014 to 2017.</t>
  </si>
  <si>
    <t>Monthly Sales Growth Rate</t>
  </si>
  <si>
    <t>Suggests a need for more consistent marketing and inventory planning.</t>
  </si>
  <si>
    <t>Profit Margin by Category</t>
  </si>
  <si>
    <t>Shipping Delay vs Average Profit</t>
  </si>
  <si>
    <t>Delay doesn’t significantly impact average profit.</t>
  </si>
  <si>
    <t>Average Sales per Month by Sub-Category</t>
  </si>
  <si>
    <t>Suggest bundling or promotions for low-performing items.</t>
  </si>
  <si>
    <t>Top 10 Customers by CLV Share</t>
  </si>
  <si>
    <t>CLV is well-distributed across top 10 clients — balanced revenue base.</t>
  </si>
  <si>
    <t>Retention and reward strategies should target top 5 customers.</t>
  </si>
  <si>
    <t>Overall Business Insights</t>
  </si>
  <si>
    <t>Target top CLV customers with loyalty incentives.</t>
  </si>
  <si>
    <t>No need for aggressive shipping optimization — delays don’t hurt profit</t>
  </si>
  <si>
    <t>Focus on Technology and Office Supplies for growth and profit.</t>
  </si>
  <si>
    <t>Optimize Furniture category for better profitability.</t>
  </si>
  <si>
    <t>Leverage seasonal sales spikes in Q4 (especially November).</t>
  </si>
  <si>
    <t>Sean Miller (16%) and Tamara Chand (12%) are most valuable customers.</t>
  </si>
  <si>
    <t>Very weak correlation (R² = 0.01) between delay and profit.</t>
  </si>
  <si>
    <t>Highest average profit seen at 2 days delay ($39.82).</t>
  </si>
  <si>
    <t>Highest monthly sales recorded in Nov 2017 ($118,447.82).</t>
  </si>
  <si>
    <t>Seasonal peaks are observed every November, indicating strong year-end demand.</t>
  </si>
  <si>
    <t>Growth is inconsistent with fluctuations, including negative growth in several months.</t>
  </si>
  <si>
    <t>April 2014 shows highest spike (113%), likely due to promotional activity or product launch.</t>
  </si>
  <si>
    <r>
      <rPr>
        <b/>
        <sz val="11"/>
        <color theme="1"/>
        <rFont val="Aptos Narrow"/>
        <family val="2"/>
        <scheme val="minor"/>
      </rPr>
      <t>Technology</t>
    </r>
    <r>
      <rPr>
        <sz val="11"/>
        <color theme="1"/>
        <rFont val="Aptos Narrow"/>
        <family val="2"/>
        <scheme val="minor"/>
      </rPr>
      <t>: Highest profit margin (17.40%), contributing 47% of total profit.</t>
    </r>
  </si>
  <si>
    <r>
      <rPr>
        <b/>
        <sz val="11"/>
        <color theme="1"/>
        <rFont val="Aptos Narrow"/>
        <family val="2"/>
        <scheme val="minor"/>
      </rPr>
      <t>Office Supplies</t>
    </r>
    <r>
      <rPr>
        <sz val="11"/>
        <color theme="1"/>
        <rFont val="Aptos Narrow"/>
        <family val="2"/>
        <scheme val="minor"/>
      </rPr>
      <t>: 17.04% margin, 46% of profit share.</t>
    </r>
  </si>
  <si>
    <r>
      <rPr>
        <b/>
        <sz val="11"/>
        <color theme="1"/>
        <rFont val="Aptos Narrow"/>
        <family val="2"/>
        <scheme val="minor"/>
      </rPr>
      <t>Furniture</t>
    </r>
    <r>
      <rPr>
        <sz val="11"/>
        <color theme="1"/>
        <rFont val="Aptos Narrow"/>
        <family val="2"/>
        <scheme val="minor"/>
      </rPr>
      <t>: Lowest margin (2.54%) and only 7% of profit — needs review.</t>
    </r>
  </si>
  <si>
    <t>a</t>
  </si>
  <si>
    <t>ORDER BY sales_month</t>
  </si>
  <si>
    <t>Average Per Month</t>
  </si>
  <si>
    <r>
      <t xml:space="preserve">Binders, Paper, </t>
    </r>
    <r>
      <rPr>
        <sz val="11"/>
        <color theme="1"/>
        <rFont val="Aptos Narrow"/>
        <family val="2"/>
        <scheme val="minor"/>
      </rPr>
      <t>and</t>
    </r>
    <r>
      <rPr>
        <b/>
        <sz val="11"/>
        <color theme="1"/>
        <rFont val="Aptos Narrow"/>
        <family val="2"/>
        <scheme val="minor"/>
      </rPr>
      <t xml:space="preserve"> Furnishings  </t>
    </r>
    <r>
      <rPr>
        <sz val="11"/>
        <color theme="1"/>
        <rFont val="Aptos Narrow"/>
        <family val="2"/>
        <scheme val="minor"/>
      </rPr>
      <t>are top-performing categories.</t>
    </r>
  </si>
  <si>
    <r>
      <t>Copiers, Machines</t>
    </r>
    <r>
      <rPr>
        <sz val="11"/>
        <color theme="1"/>
        <rFont val="Aptos Narrow"/>
        <family val="2"/>
        <scheme val="minor"/>
      </rPr>
      <t xml:space="preserve">, and </t>
    </r>
    <r>
      <rPr>
        <b/>
        <sz val="11"/>
        <color theme="1"/>
        <rFont val="Aptos Narrow"/>
        <family val="2"/>
        <scheme val="minor"/>
      </rPr>
      <t xml:space="preserve">Supplies </t>
    </r>
    <r>
      <rPr>
        <sz val="11"/>
        <color theme="1"/>
        <rFont val="Aptos Narrow"/>
        <family val="2"/>
        <scheme val="minor"/>
      </rPr>
      <t>show lowest average monthly sales.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</si>
</sst>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quot;₹&quot;\ * #,##0.00_ ;_ &quot;₹&quot;\ * \-#,##0.00_ ;_ &quot;₹&quot;\ * &quot;-&quot;??_ ;_ @_ "/>
    <numFmt numFmtId="164" formatCode="&quot;$&quot;#,##0.00"/>
    <numFmt numFmtId="165" formatCode="_([$$-409]* #,##0.00_);_([$$-409]* \(#,##0.00\);_([$$-409]* &quot;-&quot;??_);_(@_)"/>
    <numFmt numFmtId="166" formatCode="&quot;$&quot;#,##0"/>
    <numFmt numFmtId="167" formatCode="_-[$$-409]* #,##0.00_ ;_-[$$-409]* \-#,##0.00\ ;_-[$$-409]* &quot;-&quot;??_ ;_-@_ "/>
  </numFmts>
  <fonts count="7">
    <font>
      <sz val="11"/>
      <color theme="1"/>
      <name val="Aptos Narrow"/>
      <family val="2"/>
      <scheme val="minor"/>
    </font>
    <font>
      <b/>
      <sz val="11"/>
      <color theme="1"/>
      <name val="Aptos Narrow"/>
      <family val="2"/>
      <scheme val="minor"/>
    </font>
    <font>
      <b/>
      <sz val="14"/>
      <color rgb="FF595959"/>
      <name val="Aptos Narrow"/>
      <family val="2"/>
      <scheme val="minor"/>
    </font>
    <font>
      <sz val="11"/>
      <color theme="1"/>
      <name val="Aptos Narrow"/>
      <family val="2"/>
      <scheme val="minor"/>
    </font>
    <font>
      <b/>
      <sz val="11"/>
      <color theme="0"/>
      <name val="Aptos Narrow"/>
      <family val="2"/>
      <scheme val="minor"/>
    </font>
    <font>
      <sz val="11"/>
      <color indexed="8"/>
      <name val="Calibri"/>
      <charset val="134"/>
    </font>
    <font>
      <sz val="8"/>
      <name val="Aptos Narrow"/>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theme="4" tint="0.39997558519241921"/>
        <bgColor indexed="65"/>
      </patternFill>
    </fill>
    <fill>
      <patternFill patternType="solid">
        <fgColor theme="4" tint="0.39997558519241921"/>
        <bgColor indexed="64"/>
      </patternFill>
    </fill>
  </fills>
  <borders count="1">
    <border>
      <left/>
      <right/>
      <top/>
      <bottom/>
      <diagonal/>
    </border>
  </borders>
  <cellStyleXfs count="4">
    <xf numFmtId="0" fontId="0" fillId="0" borderId="0"/>
    <xf numFmtId="9" fontId="3" fillId="0" borderId="0" applyFont="0" applyFill="0" applyBorder="0" applyAlignment="0" applyProtection="0"/>
    <xf numFmtId="44" fontId="3" fillId="0" borderId="0" applyFont="0" applyFill="0" applyBorder="0" applyAlignment="0" applyProtection="0"/>
    <xf numFmtId="0" fontId="3" fillId="5" borderId="0" applyNumberFormat="0" applyBorder="0" applyAlignment="0" applyProtection="0"/>
  </cellStyleXfs>
  <cellXfs count="44">
    <xf numFmtId="0" fontId="0" fillId="0" borderId="0" xfId="0"/>
    <xf numFmtId="0" fontId="0" fillId="0" borderId="0" xfId="0" pivotButton="1"/>
    <xf numFmtId="0" fontId="1" fillId="0" borderId="0" xfId="0" applyFont="1"/>
    <xf numFmtId="0" fontId="1" fillId="0" borderId="0" xfId="0" applyFont="1" applyAlignment="1">
      <alignment wrapText="1"/>
    </xf>
    <xf numFmtId="10" fontId="0" fillId="0" borderId="0" xfId="0" applyNumberFormat="1"/>
    <xf numFmtId="0" fontId="1" fillId="2" borderId="0" xfId="0" applyFont="1" applyFill="1"/>
    <xf numFmtId="164" fontId="0" fillId="0" borderId="0" xfId="0" applyNumberFormat="1"/>
    <xf numFmtId="166" fontId="0" fillId="0" borderId="0" xfId="0" applyNumberFormat="1"/>
    <xf numFmtId="164" fontId="1" fillId="2" borderId="0" xfId="0" applyNumberFormat="1" applyFont="1" applyFill="1"/>
    <xf numFmtId="0" fontId="0" fillId="0" borderId="0" xfId="0" applyAlignment="1">
      <alignment horizontal="left"/>
    </xf>
    <xf numFmtId="167" fontId="0" fillId="0" borderId="0" xfId="0" applyNumberFormat="1"/>
    <xf numFmtId="0" fontId="2" fillId="0" borderId="0" xfId="0" applyFont="1" applyAlignment="1">
      <alignment horizontal="center" vertical="center" readingOrder="1"/>
    </xf>
    <xf numFmtId="0" fontId="1" fillId="3" borderId="0" xfId="0" applyFont="1" applyFill="1"/>
    <xf numFmtId="166" fontId="1" fillId="2" borderId="0" xfId="0" applyNumberFormat="1" applyFont="1" applyFill="1"/>
    <xf numFmtId="164" fontId="1" fillId="0" borderId="0" xfId="0" applyNumberFormat="1" applyFont="1"/>
    <xf numFmtId="165" fontId="1" fillId="2" borderId="0" xfId="0" applyNumberFormat="1" applyFont="1" applyFill="1" applyAlignment="1">
      <alignment vertical="top"/>
    </xf>
    <xf numFmtId="165" fontId="0" fillId="0" borderId="0" xfId="0" applyNumberFormat="1"/>
    <xf numFmtId="0" fontId="0" fillId="2" borderId="0" xfId="0" applyFill="1"/>
    <xf numFmtId="9" fontId="0" fillId="0" borderId="0" xfId="1" applyFont="1"/>
    <xf numFmtId="1" fontId="0" fillId="0" borderId="0" xfId="0" applyNumberFormat="1"/>
    <xf numFmtId="9" fontId="0" fillId="0" borderId="0" xfId="0" applyNumberFormat="1"/>
    <xf numFmtId="10" fontId="1" fillId="2" borderId="0" xfId="0" applyNumberFormat="1" applyFont="1" applyFill="1"/>
    <xf numFmtId="0" fontId="4" fillId="4" borderId="0" xfId="0" applyFont="1" applyFill="1"/>
    <xf numFmtId="0" fontId="4" fillId="3" borderId="0" xfId="0" applyFont="1" applyFill="1"/>
    <xf numFmtId="167" fontId="0" fillId="0" borderId="0" xfId="2" applyNumberFormat="1" applyFont="1"/>
    <xf numFmtId="0" fontId="4" fillId="4" borderId="0" xfId="0" applyFont="1" applyFill="1" applyAlignment="1">
      <alignment horizontal="right"/>
    </xf>
    <xf numFmtId="14" fontId="0" fillId="0" borderId="0" xfId="0" applyNumberFormat="1" applyAlignment="1">
      <alignment horizontal="right"/>
    </xf>
    <xf numFmtId="0" fontId="0" fillId="0" borderId="0" xfId="0" applyAlignment="1">
      <alignment horizontal="right"/>
    </xf>
    <xf numFmtId="14" fontId="4" fillId="4" borderId="0" xfId="0" applyNumberFormat="1" applyFont="1" applyFill="1" applyAlignment="1">
      <alignment horizontal="right"/>
    </xf>
    <xf numFmtId="167" fontId="0" fillId="2" borderId="0" xfId="0" applyNumberFormat="1" applyFill="1"/>
    <xf numFmtId="0" fontId="0" fillId="0" borderId="0" xfId="0" applyAlignment="1">
      <alignment vertical="center"/>
    </xf>
    <xf numFmtId="0" fontId="5" fillId="0" borderId="0" xfId="0" applyFont="1" applyAlignment="1">
      <alignment vertical="center"/>
    </xf>
    <xf numFmtId="14" fontId="5" fillId="0" borderId="0" xfId="0" applyNumberFormat="1" applyFont="1" applyAlignment="1">
      <alignment vertical="center"/>
    </xf>
    <xf numFmtId="0" fontId="0" fillId="0" borderId="0" xfId="0" applyAlignment="1">
      <alignment horizontal="left" vertical="center" indent="1"/>
    </xf>
    <xf numFmtId="0" fontId="3" fillId="5" borderId="0" xfId="3" applyAlignment="1">
      <alignment vertical="center"/>
    </xf>
    <xf numFmtId="0" fontId="3" fillId="5" borderId="0" xfId="3" applyAlignment="1"/>
    <xf numFmtId="0" fontId="0" fillId="5" borderId="0" xfId="3" applyFont="1" applyAlignment="1">
      <alignment vertical="center"/>
    </xf>
    <xf numFmtId="0" fontId="0" fillId="2" borderId="0" xfId="0" applyFill="1" applyAlignment="1">
      <alignment vertical="center"/>
    </xf>
    <xf numFmtId="0" fontId="0" fillId="2" borderId="0" xfId="0" applyFill="1" applyAlignment="1">
      <alignment horizontal="left"/>
    </xf>
    <xf numFmtId="2" fontId="0" fillId="0" borderId="0" xfId="0" applyNumberFormat="1"/>
    <xf numFmtId="0" fontId="0" fillId="0" borderId="0" xfId="0" applyAlignment="1">
      <alignment vertical="center" wrapText="1"/>
    </xf>
    <xf numFmtId="0" fontId="1" fillId="6" borderId="0" xfId="0" applyFont="1" applyFill="1"/>
    <xf numFmtId="0" fontId="3" fillId="6" borderId="0" xfId="3" applyFill="1" applyAlignment="1"/>
    <xf numFmtId="0" fontId="0" fillId="6" borderId="0" xfId="0" applyFill="1"/>
  </cellXfs>
  <cellStyles count="4">
    <cellStyle name="60% - Accent1" xfId="3" builtinId="32"/>
    <cellStyle name="Currency" xfId="2" builtinId="4"/>
    <cellStyle name="Normal" xfId="0" builtinId="0"/>
    <cellStyle name="Percent" xfId="1" builtinId="5"/>
  </cellStyles>
  <dxfs count="31">
    <dxf>
      <numFmt numFmtId="13" formatCode="0%"/>
    </dxf>
    <dxf>
      <numFmt numFmtId="13" formatCode="0%"/>
    </dxf>
    <dxf>
      <numFmt numFmtId="13" formatCode="0%"/>
    </dxf>
    <dxf>
      <numFmt numFmtId="13" formatCode="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3" formatCode="0%"/>
    </dxf>
    <dxf>
      <numFmt numFmtId="167" formatCode="_-[$$-409]* #,##0.00_ ;_-[$$-409]* \-#,##0.00\ ;_-[$$-409]* &quot;-&quot;??_ ;_-@_ "/>
    </dxf>
    <dxf>
      <numFmt numFmtId="14" formatCode="0.00%"/>
    </dxf>
    <dxf>
      <numFmt numFmtId="14" formatCode="0.00%"/>
    </dxf>
    <dxf>
      <numFmt numFmtId="166" formatCode="&quot;$&quot;#,##0"/>
    </dxf>
    <dxf>
      <numFmt numFmtId="164" formatCode="&quot;$&quot;#,##0.00"/>
    </dxf>
    <dxf>
      <numFmt numFmtId="166" formatCode="&quot;$&quot;#,##0"/>
    </dxf>
    <dxf>
      <numFmt numFmtId="164" formatCode="&quot;$&quot;#,##0.00"/>
    </dxf>
    <dxf>
      <numFmt numFmtId="14" formatCode="0.00%"/>
    </dxf>
    <dxf>
      <numFmt numFmtId="164" formatCode="&quot;$&quot;#,##0.00"/>
    </dxf>
    <dxf>
      <numFmt numFmtId="14" formatCode="0.00%"/>
    </dxf>
    <dxf>
      <numFmt numFmtId="164" formatCode="&quot;$&quot;#,##0.00"/>
    </dxf>
    <dxf>
      <numFmt numFmtId="164" formatCode="&quot;$&quot;#,##0.00"/>
    </dxf>
    <dxf>
      <numFmt numFmtId="1" formatCode="0"/>
    </dxf>
    <dxf>
      <numFmt numFmtId="13" formatCode="0%"/>
    </dxf>
    <dxf>
      <numFmt numFmtId="164" formatCode="&quot;$&quot;#,##0.00"/>
    </dxf>
    <dxf>
      <numFmt numFmtId="164" formatCode="&quot;$&quot;#,##0.00"/>
    </dxf>
    <dxf>
      <numFmt numFmtId="167" formatCode="_-[$$-409]* #,##0.00_ ;_-[$$-409]* \-#,##0.00\ ;_-[$$-409]* &quot;-&quot;??_ ;_-@_ "/>
    </dxf>
    <dxf>
      <numFmt numFmtId="13" formatCode="0%"/>
    </dxf>
    <dxf>
      <font>
        <b val="0"/>
        <i val="0"/>
        <strike val="0"/>
        <condense val="0"/>
        <extend val="0"/>
        <outline val="0"/>
        <shadow val="0"/>
        <u val="none"/>
        <vertAlign val="baseline"/>
        <sz val="11"/>
        <color theme="1"/>
        <name val="Aptos Narrow"/>
        <family val="2"/>
        <scheme val="minor"/>
      </font>
      <numFmt numFmtId="167" formatCode="_-[$$-409]* #,##0.00_ ;_-[$$-409]* \-#,##0.00\ ;_-[$$-409]* &quot;-&quot;??_ ;_-@_ "/>
    </dxf>
    <dxf>
      <numFmt numFmtId="19" formatCode="dd/mm/yyyy"/>
      <alignment horizontal="right" vertical="bottom" textRotation="0" wrapText="0" indent="0" justifyLastLine="0" shrinkToFit="0" readingOrder="0"/>
    </dxf>
    <dxf>
      <numFmt numFmtId="19" formatCode="dd/mm/yyyy"/>
      <alignment horizontal="right" vertical="bottom"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indexed="64"/>
          <bgColor theme="3" tint="0.24997711111789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Profit Margin by Catogery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'SQL OUTPUT TABLES'!$B$19</c:f>
              <c:strCache>
                <c:ptCount val="1"/>
                <c:pt idx="0">
                  <c:v>profit_margin_percatogory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F51-44ED-AE9B-A68D0CCF433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F51-44ED-AE9B-A68D0CCF433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F51-44ED-AE9B-A68D0CCF43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'SQL OUTPUT TABLES'!$A$20:$A$22</c:f>
              <c:strCache>
                <c:ptCount val="3"/>
                <c:pt idx="0">
                  <c:v>Technology</c:v>
                </c:pt>
                <c:pt idx="1">
                  <c:v>Office Supplies</c:v>
                </c:pt>
                <c:pt idx="2">
                  <c:v>Furniture</c:v>
                </c:pt>
              </c:strCache>
            </c:strRef>
          </c:cat>
          <c:val>
            <c:numRef>
              <c:f>'SQL OUTPUT TABLES'!$B$20:$B$22</c:f>
              <c:numCache>
                <c:formatCode>0.00%</c:formatCode>
                <c:ptCount val="3"/>
                <c:pt idx="0">
                  <c:v>0.17399999999999999</c:v>
                </c:pt>
                <c:pt idx="1">
                  <c:v>0.1704</c:v>
                </c:pt>
                <c:pt idx="2">
                  <c:v>2.5399999999999999E-2</c:v>
                </c:pt>
              </c:numCache>
            </c:numRef>
          </c:val>
          <c:extLst>
            <c:ext xmlns:c16="http://schemas.microsoft.com/office/drawing/2014/chart" uri="{C3380CC4-5D6E-409C-BE32-E72D297353CC}">
              <c16:uniqueId val="{00000006-AF51-44ED-AE9B-A68D0CCF433A}"/>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Profit Margin by Catogery</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'SQL OUTPUT TABLES'!$B$19</c:f>
              <c:strCache>
                <c:ptCount val="1"/>
                <c:pt idx="0">
                  <c:v>profit_margin_percatogory</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4E9-4347-B1E8-583D4ECBA22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4E9-4347-B1E8-583D4ECBA22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4E9-4347-B1E8-583D4ECBA2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'SQL OUTPUT TABLES'!$A$20:$A$22</c:f>
              <c:strCache>
                <c:ptCount val="3"/>
                <c:pt idx="0">
                  <c:v>Technology</c:v>
                </c:pt>
                <c:pt idx="1">
                  <c:v>Office Supplies</c:v>
                </c:pt>
                <c:pt idx="2">
                  <c:v>Furniture</c:v>
                </c:pt>
              </c:strCache>
            </c:strRef>
          </c:cat>
          <c:val>
            <c:numRef>
              <c:f>'SQL OUTPUT TABLES'!$B$20:$B$22</c:f>
              <c:numCache>
                <c:formatCode>0.00%</c:formatCode>
                <c:ptCount val="3"/>
                <c:pt idx="0">
                  <c:v>0.17399999999999999</c:v>
                </c:pt>
                <c:pt idx="1">
                  <c:v>0.1704</c:v>
                </c:pt>
                <c:pt idx="2">
                  <c:v>2.5399999999999999E-2</c:v>
                </c:pt>
              </c:numCache>
            </c:numRef>
          </c:val>
          <c:extLst>
            <c:ext xmlns:c16="http://schemas.microsoft.com/office/drawing/2014/chart" uri="{C3380CC4-5D6E-409C-BE32-E72D297353CC}">
              <c16:uniqueId val="{00000006-84E9-4347-B1E8-583D4ECBA22C}"/>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 10 coustomers by CLV Share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888888888888994E-2"/>
              <c:y val="7.889546351084793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1.3888888888888888E-2"/>
              <c:y val="3.55029585798816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9"/>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888888888888994E-2"/>
              <c:y val="7.889546351084793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888888888888E-2"/>
              <c:y val="3.55029585798816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888888888888994E-2"/>
              <c:y val="7.889546351084793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888888888888E-2"/>
              <c:y val="3.55029585798816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explosion val="18"/>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0BA-45BE-A6FF-2B7857D98FE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0BA-45BE-A6FF-2B7857D98FE2}"/>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0BA-45BE-A6FF-2B7857D98FE2}"/>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40BA-45BE-A6FF-2B7857D98FE2}"/>
              </c:ext>
            </c:extLst>
          </c:dPt>
          <c:dPt>
            <c:idx val="4"/>
            <c:bubble3D val="0"/>
            <c:explosion val="24"/>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40BA-45BE-A6FF-2B7857D98FE2}"/>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40BA-45BE-A6FF-2B7857D98FE2}"/>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40BA-45BE-A6FF-2B7857D98FE2}"/>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40BA-45BE-A6FF-2B7857D98FE2}"/>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40BA-45BE-A6FF-2B7857D98FE2}"/>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40BA-45BE-A6FF-2B7857D98FE2}"/>
              </c:ext>
            </c:extLst>
          </c:dPt>
          <c:dLbls>
            <c:dLbl>
              <c:idx val="0"/>
              <c:layout>
                <c:manualLayout>
                  <c:x val="-3.8888888888888994E-2"/>
                  <c:y val="7.889546351084793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0BA-45BE-A6FF-2B7857D98FE2}"/>
                </c:ext>
              </c:extLst>
            </c:dLbl>
            <c:dLbl>
              <c:idx val="1"/>
              <c:layout>
                <c:manualLayout>
                  <c:x val="1.3888888888888888E-2"/>
                  <c:y val="3.550295857988165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0BA-45BE-A6FF-2B7857D98FE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0"/>
              <c:pt idx="0">
                <c:v>Adrian Barton</c:v>
              </c:pt>
              <c:pt idx="1">
                <c:v>Christopher Conant</c:v>
              </c:pt>
              <c:pt idx="2">
                <c:v>Hunter Lopez</c:v>
              </c:pt>
              <c:pt idx="3">
                <c:v>Ken Lonsdale</c:v>
              </c:pt>
              <c:pt idx="4">
                <c:v>Raymond Buch</c:v>
              </c:pt>
              <c:pt idx="5">
                <c:v>Sanjit Chand</c:v>
              </c:pt>
              <c:pt idx="6">
                <c:v>Sanjit Engle</c:v>
              </c:pt>
              <c:pt idx="7">
                <c:v>Sean Miller</c:v>
              </c:pt>
              <c:pt idx="8">
                <c:v>Tamara Chand</c:v>
              </c:pt>
              <c:pt idx="9">
                <c:v>Tom Ashbrook</c:v>
              </c:pt>
            </c:strLit>
          </c:cat>
          <c:val>
            <c:numLit>
              <c:formatCode>General</c:formatCode>
              <c:ptCount val="10"/>
              <c:pt idx="0">
                <c:v>9.409960277917398E-2</c:v>
              </c:pt>
              <c:pt idx="1">
                <c:v>7.8856886661742454E-2</c:v>
              </c:pt>
              <c:pt idx="2">
                <c:v>8.3695481934114413E-2</c:v>
              </c:pt>
              <c:pt idx="3">
                <c:v>9.2159951712219607E-2</c:v>
              </c:pt>
              <c:pt idx="4">
                <c:v>9.8285059531112093E-2</c:v>
              </c:pt>
              <c:pt idx="5">
                <c:v>9.1946053072738482E-2</c:v>
              </c:pt>
              <c:pt idx="6">
                <c:v>7.9379410481046353E-2</c:v>
              </c:pt>
              <c:pt idx="7">
                <c:v>0.16281684873731864</c:v>
              </c:pt>
              <c:pt idx="8">
                <c:v>0.12386759687219077</c:v>
              </c:pt>
              <c:pt idx="9">
                <c:v>9.4893108218343319E-2</c:v>
              </c:pt>
            </c:numLit>
          </c:val>
          <c:extLst>
            <c:ext xmlns:c16="http://schemas.microsoft.com/office/drawing/2014/chart" uri="{C3380CC4-5D6E-409C-BE32-E72D297353CC}">
              <c16:uniqueId val="{00000014-40BA-45BE-A6FF-2B7857D98FE2}"/>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Performance Analysis.xlsx]PIVOT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PROFIT</a:t>
            </a:r>
            <a:r>
              <a:rPr lang="en-IN" baseline="0"/>
              <a:t>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TABLE'!$B$2:$B$3</c:f>
              <c:strCache>
                <c:ptCount val="1"/>
                <c:pt idx="0">
                  <c:v>Consumer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Central</c:v>
                </c:pt>
                <c:pt idx="1">
                  <c:v>East</c:v>
                </c:pt>
                <c:pt idx="2">
                  <c:v>South</c:v>
                </c:pt>
                <c:pt idx="3">
                  <c:v>West</c:v>
                </c:pt>
              </c:strCache>
            </c:strRef>
          </c:cat>
          <c:val>
            <c:numRef>
              <c:f>'PIVOT TABLE'!$B$4:$B$8</c:f>
              <c:numCache>
                <c:formatCode>_-[$$-409]* #,##0.00_ ;_-[$$-409]* \-#,##0.00\ ;_-[$$-409]* "-"??_ ;_-@_ </c:formatCode>
                <c:ptCount val="4"/>
                <c:pt idx="0">
                  <c:v>8564</c:v>
                </c:pt>
                <c:pt idx="1">
                  <c:v>41191</c:v>
                </c:pt>
                <c:pt idx="2">
                  <c:v>26913.599999999999</c:v>
                </c:pt>
                <c:pt idx="3">
                  <c:v>57450.6</c:v>
                </c:pt>
              </c:numCache>
            </c:numRef>
          </c:val>
          <c:extLst>
            <c:ext xmlns:c16="http://schemas.microsoft.com/office/drawing/2014/chart" uri="{C3380CC4-5D6E-409C-BE32-E72D297353CC}">
              <c16:uniqueId val="{00000000-CE24-4337-AAC2-F133137F9E21}"/>
            </c:ext>
          </c:extLst>
        </c:ser>
        <c:ser>
          <c:idx val="1"/>
          <c:order val="1"/>
          <c:tx>
            <c:strRef>
              <c:f>'PIVOT TABLE'!$C$2:$C$3</c:f>
              <c:strCache>
                <c:ptCount val="1"/>
                <c:pt idx="0">
                  <c:v>Corporate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Central</c:v>
                </c:pt>
                <c:pt idx="1">
                  <c:v>East</c:v>
                </c:pt>
                <c:pt idx="2">
                  <c:v>South</c:v>
                </c:pt>
                <c:pt idx="3">
                  <c:v>West</c:v>
                </c:pt>
              </c:strCache>
            </c:strRef>
          </c:cat>
          <c:val>
            <c:numRef>
              <c:f>'PIVOT TABLE'!$C$4:$C$8</c:f>
              <c:numCache>
                <c:formatCode>_-[$$-409]* #,##0.00_ ;_-[$$-409]* \-#,##0.00\ ;_-[$$-409]* "-"??_ ;_-@_ </c:formatCode>
                <c:ptCount val="4"/>
                <c:pt idx="0">
                  <c:v>18703.900000000001</c:v>
                </c:pt>
                <c:pt idx="1">
                  <c:v>23622.6</c:v>
                </c:pt>
                <c:pt idx="2">
                  <c:v>15635.2</c:v>
                </c:pt>
                <c:pt idx="3">
                  <c:v>34437.4</c:v>
                </c:pt>
              </c:numCache>
            </c:numRef>
          </c:val>
          <c:extLst>
            <c:ext xmlns:c16="http://schemas.microsoft.com/office/drawing/2014/chart" uri="{C3380CC4-5D6E-409C-BE32-E72D297353CC}">
              <c16:uniqueId val="{00000000-343C-4C03-84C3-15723616550A}"/>
            </c:ext>
          </c:extLst>
        </c:ser>
        <c:ser>
          <c:idx val="2"/>
          <c:order val="2"/>
          <c:tx>
            <c:strRef>
              <c:f>'PIVOT TABLE'!$D$2:$D$3</c:f>
              <c:strCache>
                <c:ptCount val="1"/>
                <c:pt idx="0">
                  <c:v>Home Office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Central</c:v>
                </c:pt>
                <c:pt idx="1">
                  <c:v>East</c:v>
                </c:pt>
                <c:pt idx="2">
                  <c:v>South</c:v>
                </c:pt>
                <c:pt idx="3">
                  <c:v>West</c:v>
                </c:pt>
              </c:strCache>
            </c:strRef>
          </c:cat>
          <c:val>
            <c:numRef>
              <c:f>'PIVOT TABLE'!$D$4:$D$8</c:f>
              <c:numCache>
                <c:formatCode>_-[$$-409]* #,##0.00_ ;_-[$$-409]* \-#,##0.00\ ;_-[$$-409]* "-"??_ ;_-@_ </c:formatCode>
                <c:ptCount val="4"/>
                <c:pt idx="0">
                  <c:v>12438.4</c:v>
                </c:pt>
                <c:pt idx="1">
                  <c:v>26709.200000000001</c:v>
                </c:pt>
                <c:pt idx="2">
                  <c:v>4620.6000000000004</c:v>
                </c:pt>
                <c:pt idx="3">
                  <c:v>16530.400000000001</c:v>
                </c:pt>
              </c:numCache>
            </c:numRef>
          </c:val>
          <c:extLst>
            <c:ext xmlns:c16="http://schemas.microsoft.com/office/drawing/2014/chart" uri="{C3380CC4-5D6E-409C-BE32-E72D297353CC}">
              <c16:uniqueId val="{00000003-343C-4C03-84C3-15723616550A}"/>
            </c:ext>
          </c:extLst>
        </c:ser>
        <c:dLbls>
          <c:dLblPos val="outEnd"/>
          <c:showLegendKey val="0"/>
          <c:showVal val="1"/>
          <c:showCatName val="0"/>
          <c:showSerName val="0"/>
          <c:showPercent val="0"/>
          <c:showBubbleSize val="0"/>
        </c:dLbls>
        <c:gapWidth val="150"/>
        <c:axId val="1525761072"/>
        <c:axId val="1525762512"/>
      </c:barChart>
      <c:catAx>
        <c:axId val="152576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62512"/>
        <c:crosses val="autoZero"/>
        <c:auto val="1"/>
        <c:lblAlgn val="ctr"/>
        <c:lblOffset val="100"/>
        <c:noMultiLvlLbl val="0"/>
      </c:catAx>
      <c:valAx>
        <c:axId val="152576251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76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Performance Analysis.xlsx]PIVOT TABLE!PivotTable13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GROWTH RATE TREND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TABLE'!$A$78:$A$90</c:f>
              <c:strCache>
                <c:ptCount val="12"/>
                <c:pt idx="0">
                  <c:v>2014-01</c:v>
                </c:pt>
                <c:pt idx="1">
                  <c:v>2014-02</c:v>
                </c:pt>
                <c:pt idx="2">
                  <c:v>2014-03</c:v>
                </c:pt>
                <c:pt idx="3">
                  <c:v>2014-04</c:v>
                </c:pt>
                <c:pt idx="4">
                  <c:v>2014-05</c:v>
                </c:pt>
                <c:pt idx="5">
                  <c:v>2014-06</c:v>
                </c:pt>
                <c:pt idx="6">
                  <c:v>2014-07</c:v>
                </c:pt>
                <c:pt idx="7">
                  <c:v>2014-08</c:v>
                </c:pt>
                <c:pt idx="8">
                  <c:v>2014-09</c:v>
                </c:pt>
                <c:pt idx="9">
                  <c:v>2014-10</c:v>
                </c:pt>
                <c:pt idx="10">
                  <c:v>2014-11</c:v>
                </c:pt>
                <c:pt idx="11">
                  <c:v>2014-12</c:v>
                </c:pt>
              </c:strCache>
            </c:strRef>
          </c:cat>
          <c:val>
            <c:numRef>
              <c:f>'PIVOT TABLE'!$B$78:$B$90</c:f>
              <c:numCache>
                <c:formatCode>0%</c:formatCode>
                <c:ptCount val="12"/>
                <c:pt idx="0">
                  <c:v>0</c:v>
                </c:pt>
                <c:pt idx="1">
                  <c:v>-0.68252263124547163</c:v>
                </c:pt>
                <c:pt idx="2">
                  <c:v>11.321314309813785</c:v>
                </c:pt>
                <c:pt idx="3">
                  <c:v>-0.49192257128092182</c:v>
                </c:pt>
                <c:pt idx="4">
                  <c:v>-0.16423401241116131</c:v>
                </c:pt>
                <c:pt idx="5">
                  <c:v>0.46290205602076862</c:v>
                </c:pt>
                <c:pt idx="6">
                  <c:v>-1.8752198361869019E-2</c:v>
                </c:pt>
                <c:pt idx="7">
                  <c:v>-0.1778369987874204</c:v>
                </c:pt>
                <c:pt idx="8">
                  <c:v>1.9300935005637199</c:v>
                </c:pt>
                <c:pt idx="9">
                  <c:v>-0.61537770245611789</c:v>
                </c:pt>
                <c:pt idx="10">
                  <c:v>1.4998484951661157</c:v>
                </c:pt>
                <c:pt idx="11">
                  <c:v>-0.115518816147123</c:v>
                </c:pt>
              </c:numCache>
            </c:numRef>
          </c:val>
          <c:smooth val="0"/>
          <c:extLst>
            <c:ext xmlns:c16="http://schemas.microsoft.com/office/drawing/2014/chart" uri="{C3380CC4-5D6E-409C-BE32-E72D297353CC}">
              <c16:uniqueId val="{00000000-5773-4488-A373-582D26032A40}"/>
            </c:ext>
          </c:extLst>
        </c:ser>
        <c:dLbls>
          <c:showLegendKey val="0"/>
          <c:showVal val="0"/>
          <c:showCatName val="0"/>
          <c:showSerName val="0"/>
          <c:showPercent val="0"/>
          <c:showBubbleSize val="0"/>
        </c:dLbls>
        <c:marker val="1"/>
        <c:smooth val="0"/>
        <c:axId val="818832880"/>
        <c:axId val="146851536"/>
      </c:lineChart>
      <c:catAx>
        <c:axId val="81883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1536"/>
        <c:crosses val="autoZero"/>
        <c:auto val="1"/>
        <c:lblAlgn val="ctr"/>
        <c:lblOffset val="100"/>
        <c:noMultiLvlLbl val="0"/>
      </c:catAx>
      <c:valAx>
        <c:axId val="146851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83288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Performance Analysis.xlsx]PIVOT TABLE!PivotTable6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PER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TABLE'!$A$50:$A$67</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TABLE'!$B$50:$B$67</c:f>
              <c:numCache>
                <c:formatCode>0</c:formatCode>
                <c:ptCount val="17"/>
                <c:pt idx="0">
                  <c:v>16.14</c:v>
                </c:pt>
                <c:pt idx="1">
                  <c:v>9.6999999999999993</c:v>
                </c:pt>
                <c:pt idx="2">
                  <c:v>16.579999999999998</c:v>
                </c:pt>
                <c:pt idx="3">
                  <c:v>31.72</c:v>
                </c:pt>
                <c:pt idx="4">
                  <c:v>4.95</c:v>
                </c:pt>
                <c:pt idx="5">
                  <c:v>12.85</c:v>
                </c:pt>
                <c:pt idx="6">
                  <c:v>2.12</c:v>
                </c:pt>
                <c:pt idx="7">
                  <c:v>5.52</c:v>
                </c:pt>
                <c:pt idx="8">
                  <c:v>4.6100000000000003</c:v>
                </c:pt>
                <c:pt idx="9">
                  <c:v>19.93</c:v>
                </c:pt>
                <c:pt idx="10">
                  <c:v>7.58</c:v>
                </c:pt>
                <c:pt idx="11">
                  <c:v>2.94</c:v>
                </c:pt>
                <c:pt idx="12">
                  <c:v>28.54</c:v>
                </c:pt>
                <c:pt idx="13">
                  <c:v>18.52</c:v>
                </c:pt>
                <c:pt idx="14">
                  <c:v>17.62</c:v>
                </c:pt>
                <c:pt idx="15">
                  <c:v>4.3099999999999996</c:v>
                </c:pt>
                <c:pt idx="16">
                  <c:v>6.64</c:v>
                </c:pt>
              </c:numCache>
            </c:numRef>
          </c:val>
          <c:extLst>
            <c:ext xmlns:c16="http://schemas.microsoft.com/office/drawing/2014/chart" uri="{C3380CC4-5D6E-409C-BE32-E72D297353CC}">
              <c16:uniqueId val="{00000000-992E-41B1-8D74-B6C4CAFEE703}"/>
            </c:ext>
          </c:extLst>
        </c:ser>
        <c:dLbls>
          <c:dLblPos val="outEnd"/>
          <c:showLegendKey val="0"/>
          <c:showVal val="1"/>
          <c:showCatName val="0"/>
          <c:showSerName val="0"/>
          <c:showPercent val="0"/>
          <c:showBubbleSize val="0"/>
        </c:dLbls>
        <c:gapWidth val="219"/>
        <c:overlap val="-27"/>
        <c:axId val="2080771360"/>
        <c:axId val="2080764160"/>
      </c:barChart>
      <c:catAx>
        <c:axId val="20807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64160"/>
        <c:crosses val="autoZero"/>
        <c:auto val="1"/>
        <c:lblAlgn val="ctr"/>
        <c:lblOffset val="100"/>
        <c:noMultiLvlLbl val="0"/>
      </c:catAx>
      <c:valAx>
        <c:axId val="2080764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Performance Analysis.xlsx]PIVOT TABLE!PivotTable1</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MONTHLY</a:t>
            </a:r>
            <a:r>
              <a:rPr lang="en-IN" b="1" baseline="0"/>
              <a:t> SALES TREND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1.1661805795427745E-2"/>
              <c:y val="-4.80480480480480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TABLE'!$P$77</c:f>
              <c:strCache>
                <c:ptCount val="1"/>
                <c:pt idx="0">
                  <c:v>Total</c:v>
                </c:pt>
              </c:strCache>
            </c:strRef>
          </c:tx>
          <c:spPr>
            <a:solidFill>
              <a:schemeClr val="accent1"/>
            </a:solidFill>
            <a:ln>
              <a:noFill/>
            </a:ln>
            <a:effectLst/>
          </c:spPr>
          <c:invertIfNegative val="0"/>
          <c:dPt>
            <c:idx val="5"/>
            <c:invertIfNegative val="0"/>
            <c:bubble3D val="0"/>
            <c:extLst>
              <c:ext xmlns:c16="http://schemas.microsoft.com/office/drawing/2014/chart" uri="{C3380CC4-5D6E-409C-BE32-E72D297353CC}">
                <c16:uniqueId val="{00000001-4689-4F92-98A6-CF296237EC5A}"/>
              </c:ext>
            </c:extLst>
          </c:dPt>
          <c:dLbls>
            <c:dLbl>
              <c:idx val="5"/>
              <c:layout>
                <c:manualLayout>
                  <c:x val="-1.1661805795427745E-2"/>
                  <c:y val="-4.804804804804804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689-4F92-98A6-CF296237EC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TABLE'!$O$78:$O$90</c:f>
              <c:strCache>
                <c:ptCount val="12"/>
                <c:pt idx="0">
                  <c:v>2014-01</c:v>
                </c:pt>
                <c:pt idx="1">
                  <c:v>2014-02</c:v>
                </c:pt>
                <c:pt idx="2">
                  <c:v>2014-03</c:v>
                </c:pt>
                <c:pt idx="3">
                  <c:v>2014-04</c:v>
                </c:pt>
                <c:pt idx="4">
                  <c:v>2014-05</c:v>
                </c:pt>
                <c:pt idx="5">
                  <c:v>2014-06</c:v>
                </c:pt>
                <c:pt idx="6">
                  <c:v>2014-07</c:v>
                </c:pt>
                <c:pt idx="7">
                  <c:v>2014-08</c:v>
                </c:pt>
                <c:pt idx="8">
                  <c:v>2014-09</c:v>
                </c:pt>
                <c:pt idx="9">
                  <c:v>2014-10</c:v>
                </c:pt>
                <c:pt idx="10">
                  <c:v>2014-11</c:v>
                </c:pt>
                <c:pt idx="11">
                  <c:v>2014-12</c:v>
                </c:pt>
              </c:strCache>
            </c:strRef>
          </c:cat>
          <c:val>
            <c:numRef>
              <c:f>'PIVOT TABLE'!$P$78:$P$90</c:f>
              <c:numCache>
                <c:formatCode>"$"#,##0.00</c:formatCode>
                <c:ptCount val="12"/>
                <c:pt idx="0">
                  <c:v>14236.8949842453</c:v>
                </c:pt>
                <c:pt idx="1">
                  <c:v>4519.8919588327399</c:v>
                </c:pt>
                <c:pt idx="2">
                  <c:v>55691.009471178098</c:v>
                </c:pt>
                <c:pt idx="3">
                  <c:v>28295.344894885999</c:v>
                </c:pt>
                <c:pt idx="4">
                  <c:v>23648.286870241202</c:v>
                </c:pt>
                <c:pt idx="5">
                  <c:v>34595.127483844801</c:v>
                </c:pt>
                <c:pt idx="6">
                  <c:v>33946.392790913596</c:v>
                </c:pt>
                <c:pt idx="7">
                  <c:v>27909.468177318598</c:v>
                </c:pt>
                <c:pt idx="8">
                  <c:v>81777.351310551196</c:v>
                </c:pt>
                <c:pt idx="9">
                  <c:v>31453.3927481174</c:v>
                </c:pt>
                <c:pt idx="10">
                  <c:v>78628.716529250101</c:v>
                </c:pt>
                <c:pt idx="11">
                  <c:v>69545.620280623407</c:v>
                </c:pt>
              </c:numCache>
            </c:numRef>
          </c:val>
          <c:extLst>
            <c:ext xmlns:c16="http://schemas.microsoft.com/office/drawing/2014/chart" uri="{C3380CC4-5D6E-409C-BE32-E72D297353CC}">
              <c16:uniqueId val="{00000000-4689-4F92-98A6-CF296237EC5A}"/>
            </c:ext>
          </c:extLst>
        </c:ser>
        <c:dLbls>
          <c:dLblPos val="outEnd"/>
          <c:showLegendKey val="0"/>
          <c:showVal val="1"/>
          <c:showCatName val="0"/>
          <c:showSerName val="0"/>
          <c:showPercent val="0"/>
          <c:showBubbleSize val="0"/>
        </c:dLbls>
        <c:gapWidth val="219"/>
        <c:overlap val="-27"/>
        <c:axId val="2080840960"/>
        <c:axId val="2080887040"/>
      </c:barChart>
      <c:catAx>
        <c:axId val="208084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87040"/>
        <c:crosses val="autoZero"/>
        <c:auto val="1"/>
        <c:lblAlgn val="ctr"/>
        <c:lblOffset val="100"/>
        <c:noMultiLvlLbl val="0"/>
      </c:catAx>
      <c:valAx>
        <c:axId val="2080887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Top 10 coustomers by CLV Share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888888888888994E-2"/>
              <c:y val="7.889546351084793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1.3888888888888888E-2"/>
              <c:y val="3.55029585798816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5"/>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7"/>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8"/>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9"/>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888888888888994E-2"/>
              <c:y val="7.889546351084793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888888888888E-2"/>
              <c:y val="3.55029585798816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3.8888888888888994E-2"/>
              <c:y val="7.8895463510847939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1.3888888888888888E-2"/>
              <c:y val="3.55029585798816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explosion val="18"/>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55B-4D0F-AAFE-2B5A12BBC5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55B-4D0F-AAFE-2B5A12BBC5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55B-4D0F-AAFE-2B5A12BBC59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55B-4D0F-AAFE-2B5A12BBC59C}"/>
              </c:ext>
            </c:extLst>
          </c:dPt>
          <c:dPt>
            <c:idx val="4"/>
            <c:bubble3D val="0"/>
            <c:explosion val="24"/>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55B-4D0F-AAFE-2B5A12BBC59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855B-4D0F-AAFE-2B5A12BBC59C}"/>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855B-4D0F-AAFE-2B5A12BBC59C}"/>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855B-4D0F-AAFE-2B5A12BBC59C}"/>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855B-4D0F-AAFE-2B5A12BBC59C}"/>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855B-4D0F-AAFE-2B5A12BBC59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6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0"/>
              <c:pt idx="0">
                <c:v>Adrian Barton</c:v>
              </c:pt>
              <c:pt idx="1">
                <c:v>Christopher Conant</c:v>
              </c:pt>
              <c:pt idx="2">
                <c:v>Hunter Lopez</c:v>
              </c:pt>
              <c:pt idx="3">
                <c:v>Ken Lonsdale</c:v>
              </c:pt>
              <c:pt idx="4">
                <c:v>Raymond Buch</c:v>
              </c:pt>
              <c:pt idx="5">
                <c:v>Sanjit Chand</c:v>
              </c:pt>
              <c:pt idx="6">
                <c:v>Sanjit Engle</c:v>
              </c:pt>
              <c:pt idx="7">
                <c:v>Sean Miller</c:v>
              </c:pt>
              <c:pt idx="8">
                <c:v>Tamara Chand</c:v>
              </c:pt>
              <c:pt idx="9">
                <c:v>Tom Ashbrook</c:v>
              </c:pt>
            </c:strLit>
          </c:cat>
          <c:val>
            <c:numLit>
              <c:formatCode>General</c:formatCode>
              <c:ptCount val="10"/>
              <c:pt idx="0">
                <c:v>9.409960277917398E-2</c:v>
              </c:pt>
              <c:pt idx="1">
                <c:v>7.8856886661742454E-2</c:v>
              </c:pt>
              <c:pt idx="2">
                <c:v>8.3695481934114413E-2</c:v>
              </c:pt>
              <c:pt idx="3">
                <c:v>9.2159951712219607E-2</c:v>
              </c:pt>
              <c:pt idx="4">
                <c:v>9.8285059531112093E-2</c:v>
              </c:pt>
              <c:pt idx="5">
                <c:v>9.1946053072738482E-2</c:v>
              </c:pt>
              <c:pt idx="6">
                <c:v>7.9379410481046353E-2</c:v>
              </c:pt>
              <c:pt idx="7">
                <c:v>0.16281684873731864</c:v>
              </c:pt>
              <c:pt idx="8">
                <c:v>0.12386759687219077</c:v>
              </c:pt>
              <c:pt idx="9">
                <c:v>9.4893108218343319E-2</c:v>
              </c:pt>
            </c:numLit>
          </c:val>
          <c:extLst>
            <c:ext xmlns:c16="http://schemas.microsoft.com/office/drawing/2014/chart" uri="{C3380CC4-5D6E-409C-BE32-E72D297353CC}">
              <c16:uniqueId val="{00000014-855B-4D0F-AAFE-2B5A12BBC59C}"/>
            </c:ext>
          </c:extLst>
        </c:ser>
        <c:dLbls>
          <c:dLblPos val="in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Performance Analysis.xlsx]PIVOT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 PROFIT</a:t>
            </a:r>
            <a:r>
              <a:rPr lang="en-IN" b="1" baseline="0"/>
              <a:t> BY REGION</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6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6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6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55956260351056"/>
          <c:y val="0.19728045461832064"/>
          <c:w val="0.71989861612499773"/>
          <c:h val="0.70744427115885222"/>
        </c:manualLayout>
      </c:layout>
      <c:barChart>
        <c:barDir val="bar"/>
        <c:grouping val="clustered"/>
        <c:varyColors val="0"/>
        <c:ser>
          <c:idx val="0"/>
          <c:order val="0"/>
          <c:tx>
            <c:strRef>
              <c:f>'PIVOT TABLE'!$B$2:$B$3</c:f>
              <c:strCache>
                <c:ptCount val="1"/>
                <c:pt idx="0">
                  <c:v>Consumer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6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Central</c:v>
                </c:pt>
                <c:pt idx="1">
                  <c:v>East</c:v>
                </c:pt>
                <c:pt idx="2">
                  <c:v>South</c:v>
                </c:pt>
                <c:pt idx="3">
                  <c:v>West</c:v>
                </c:pt>
              </c:strCache>
            </c:strRef>
          </c:cat>
          <c:val>
            <c:numRef>
              <c:f>'PIVOT TABLE'!$B$4:$B$8</c:f>
              <c:numCache>
                <c:formatCode>_-[$$-409]* #,##0.00_ ;_-[$$-409]* \-#,##0.00\ ;_-[$$-409]* "-"??_ ;_-@_ </c:formatCode>
                <c:ptCount val="4"/>
                <c:pt idx="0">
                  <c:v>8564</c:v>
                </c:pt>
                <c:pt idx="1">
                  <c:v>41191</c:v>
                </c:pt>
                <c:pt idx="2">
                  <c:v>26913.599999999999</c:v>
                </c:pt>
                <c:pt idx="3">
                  <c:v>57450.6</c:v>
                </c:pt>
              </c:numCache>
            </c:numRef>
          </c:val>
          <c:extLst>
            <c:ext xmlns:c16="http://schemas.microsoft.com/office/drawing/2014/chart" uri="{C3380CC4-5D6E-409C-BE32-E72D297353CC}">
              <c16:uniqueId val="{00000000-6DA6-498A-B259-D9E1C8A00CAC}"/>
            </c:ext>
          </c:extLst>
        </c:ser>
        <c:ser>
          <c:idx val="1"/>
          <c:order val="1"/>
          <c:tx>
            <c:strRef>
              <c:f>'PIVOT TABLE'!$C$2:$C$3</c:f>
              <c:strCache>
                <c:ptCount val="1"/>
                <c:pt idx="0">
                  <c:v>Corporate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6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Central</c:v>
                </c:pt>
                <c:pt idx="1">
                  <c:v>East</c:v>
                </c:pt>
                <c:pt idx="2">
                  <c:v>South</c:v>
                </c:pt>
                <c:pt idx="3">
                  <c:v>West</c:v>
                </c:pt>
              </c:strCache>
            </c:strRef>
          </c:cat>
          <c:val>
            <c:numRef>
              <c:f>'PIVOT TABLE'!$C$4:$C$8</c:f>
              <c:numCache>
                <c:formatCode>_-[$$-409]* #,##0.00_ ;_-[$$-409]* \-#,##0.00\ ;_-[$$-409]* "-"??_ ;_-@_ </c:formatCode>
                <c:ptCount val="4"/>
                <c:pt idx="0">
                  <c:v>18703.900000000001</c:v>
                </c:pt>
                <c:pt idx="1">
                  <c:v>23622.6</c:v>
                </c:pt>
                <c:pt idx="2">
                  <c:v>15635.2</c:v>
                </c:pt>
                <c:pt idx="3">
                  <c:v>34437.4</c:v>
                </c:pt>
              </c:numCache>
            </c:numRef>
          </c:val>
          <c:extLst>
            <c:ext xmlns:c16="http://schemas.microsoft.com/office/drawing/2014/chart" uri="{C3380CC4-5D6E-409C-BE32-E72D297353CC}">
              <c16:uniqueId val="{00000001-7CAB-4FBD-83B6-642C1020C435}"/>
            </c:ext>
          </c:extLst>
        </c:ser>
        <c:ser>
          <c:idx val="2"/>
          <c:order val="2"/>
          <c:tx>
            <c:strRef>
              <c:f>'PIVOT TABLE'!$D$2:$D$3</c:f>
              <c:strCache>
                <c:ptCount val="1"/>
                <c:pt idx="0">
                  <c:v>Home Office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6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TABLE'!$A$4:$A$8</c:f>
              <c:strCache>
                <c:ptCount val="4"/>
                <c:pt idx="0">
                  <c:v>Central</c:v>
                </c:pt>
                <c:pt idx="1">
                  <c:v>East</c:v>
                </c:pt>
                <c:pt idx="2">
                  <c:v>South</c:v>
                </c:pt>
                <c:pt idx="3">
                  <c:v>West</c:v>
                </c:pt>
              </c:strCache>
            </c:strRef>
          </c:cat>
          <c:val>
            <c:numRef>
              <c:f>'PIVOT TABLE'!$D$4:$D$8</c:f>
              <c:numCache>
                <c:formatCode>_-[$$-409]* #,##0.00_ ;_-[$$-409]* \-#,##0.00\ ;_-[$$-409]* "-"??_ ;_-@_ </c:formatCode>
                <c:ptCount val="4"/>
                <c:pt idx="0">
                  <c:v>12438.4</c:v>
                </c:pt>
                <c:pt idx="1">
                  <c:v>26709.200000000001</c:v>
                </c:pt>
                <c:pt idx="2">
                  <c:v>4620.6000000000004</c:v>
                </c:pt>
                <c:pt idx="3">
                  <c:v>16530.400000000001</c:v>
                </c:pt>
              </c:numCache>
            </c:numRef>
          </c:val>
          <c:extLst>
            <c:ext xmlns:c16="http://schemas.microsoft.com/office/drawing/2014/chart" uri="{C3380CC4-5D6E-409C-BE32-E72D297353CC}">
              <c16:uniqueId val="{00000003-7CAB-4FBD-83B6-642C1020C435}"/>
            </c:ext>
          </c:extLst>
        </c:ser>
        <c:dLbls>
          <c:dLblPos val="outEnd"/>
          <c:showLegendKey val="0"/>
          <c:showVal val="1"/>
          <c:showCatName val="0"/>
          <c:showSerName val="0"/>
          <c:showPercent val="0"/>
          <c:showBubbleSize val="0"/>
        </c:dLbls>
        <c:gapWidth val="150"/>
        <c:axId val="1525761072"/>
        <c:axId val="1525762512"/>
      </c:barChart>
      <c:catAx>
        <c:axId val="1525761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60" b="1" i="0" u="none" strike="noStrike" kern="1200" baseline="0">
                <a:solidFill>
                  <a:schemeClr val="tx1">
                    <a:lumMod val="65000"/>
                    <a:lumOff val="35000"/>
                  </a:schemeClr>
                </a:solidFill>
                <a:latin typeface="+mn-lt"/>
                <a:ea typeface="+mn-ea"/>
                <a:cs typeface="+mn-cs"/>
              </a:defRPr>
            </a:pPr>
            <a:endParaRPr lang="en-US"/>
          </a:p>
        </c:txPr>
        <c:crossAx val="1525762512"/>
        <c:crosses val="autoZero"/>
        <c:auto val="1"/>
        <c:lblAlgn val="ctr"/>
        <c:lblOffset val="100"/>
        <c:noMultiLvlLbl val="0"/>
      </c:catAx>
      <c:valAx>
        <c:axId val="152576251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60" b="1" i="0" u="none" strike="noStrike" kern="1200" baseline="0">
                <a:solidFill>
                  <a:schemeClr val="tx1">
                    <a:lumMod val="65000"/>
                    <a:lumOff val="35000"/>
                  </a:schemeClr>
                </a:solidFill>
                <a:latin typeface="+mn-lt"/>
                <a:ea typeface="+mn-ea"/>
                <a:cs typeface="+mn-cs"/>
              </a:defRPr>
            </a:pPr>
            <a:endParaRPr lang="en-US"/>
          </a:p>
        </c:txPr>
        <c:crossAx val="1525761072"/>
        <c:crosses val="autoZero"/>
        <c:crossBetween val="between"/>
      </c:valAx>
      <c:spPr>
        <a:noFill/>
        <a:ln>
          <a:noFill/>
        </a:ln>
        <a:effectLst/>
      </c:spPr>
    </c:plotArea>
    <c:legend>
      <c:legendPos val="r"/>
      <c:layout>
        <c:manualLayout>
          <c:xMode val="edge"/>
          <c:yMode val="edge"/>
          <c:x val="0.85432582989094874"/>
          <c:y val="0.45576187574189925"/>
          <c:w val="0.13277950580945241"/>
          <c:h val="0.27751427983611204"/>
        </c:manualLayout>
      </c:layout>
      <c:overlay val="0"/>
      <c:spPr>
        <a:noFill/>
        <a:ln>
          <a:noFill/>
        </a:ln>
        <a:effectLst/>
      </c:spPr>
      <c:txPr>
        <a:bodyPr rot="0" spcFirstLastPara="1" vertOverflow="ellipsis" vert="horz" wrap="square" anchor="ctr" anchorCtr="1"/>
        <a:lstStyle/>
        <a:p>
          <a:pPr>
            <a:defRPr sz="96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Performance Analysis.xlsx]PIVOT TABLE!PivotTable13</c:name>
    <c:fmtId val="1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GROWTH</a:t>
            </a:r>
            <a:r>
              <a:rPr lang="en-US" b="1" baseline="0"/>
              <a:t> RATE TREND BY MONTH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779594623842742E-2"/>
          <c:y val="0.23270808236874924"/>
          <c:w val="0.83569590386567538"/>
          <c:h val="0.40535127279835254"/>
        </c:manualLayout>
      </c:layout>
      <c:lineChart>
        <c:grouping val="standard"/>
        <c:varyColors val="0"/>
        <c:ser>
          <c:idx val="0"/>
          <c:order val="0"/>
          <c:tx>
            <c:strRef>
              <c:f>'PIVOT TABLE'!$B$77</c:f>
              <c:strCache>
                <c:ptCount val="1"/>
                <c:pt idx="0">
                  <c:v>Total</c:v>
                </c:pt>
              </c:strCache>
            </c:strRef>
          </c:tx>
          <c:spPr>
            <a:ln w="28575" cap="rnd">
              <a:solidFill>
                <a:schemeClr val="accent1"/>
              </a:solidFill>
              <a:round/>
            </a:ln>
            <a:effectLst/>
          </c:spPr>
          <c:marker>
            <c:symbol val="none"/>
          </c:marker>
          <c:cat>
            <c:strRef>
              <c:f>'PIVOT TABLE'!$A$78:$A$90</c:f>
              <c:strCache>
                <c:ptCount val="12"/>
                <c:pt idx="0">
                  <c:v>2014-01</c:v>
                </c:pt>
                <c:pt idx="1">
                  <c:v>2014-02</c:v>
                </c:pt>
                <c:pt idx="2">
                  <c:v>2014-03</c:v>
                </c:pt>
                <c:pt idx="3">
                  <c:v>2014-04</c:v>
                </c:pt>
                <c:pt idx="4">
                  <c:v>2014-05</c:v>
                </c:pt>
                <c:pt idx="5">
                  <c:v>2014-06</c:v>
                </c:pt>
                <c:pt idx="6">
                  <c:v>2014-07</c:v>
                </c:pt>
                <c:pt idx="7">
                  <c:v>2014-08</c:v>
                </c:pt>
                <c:pt idx="8">
                  <c:v>2014-09</c:v>
                </c:pt>
                <c:pt idx="9">
                  <c:v>2014-10</c:v>
                </c:pt>
                <c:pt idx="10">
                  <c:v>2014-11</c:v>
                </c:pt>
                <c:pt idx="11">
                  <c:v>2014-12</c:v>
                </c:pt>
              </c:strCache>
            </c:strRef>
          </c:cat>
          <c:val>
            <c:numRef>
              <c:f>'PIVOT TABLE'!$B$78:$B$90</c:f>
              <c:numCache>
                <c:formatCode>0%</c:formatCode>
                <c:ptCount val="12"/>
                <c:pt idx="0">
                  <c:v>0</c:v>
                </c:pt>
                <c:pt idx="1">
                  <c:v>-0.68252263124547163</c:v>
                </c:pt>
                <c:pt idx="2">
                  <c:v>11.321314309813785</c:v>
                </c:pt>
                <c:pt idx="3">
                  <c:v>-0.49192257128092182</c:v>
                </c:pt>
                <c:pt idx="4">
                  <c:v>-0.16423401241116131</c:v>
                </c:pt>
                <c:pt idx="5">
                  <c:v>0.46290205602076862</c:v>
                </c:pt>
                <c:pt idx="6">
                  <c:v>-1.8752198361869019E-2</c:v>
                </c:pt>
                <c:pt idx="7">
                  <c:v>-0.1778369987874204</c:v>
                </c:pt>
                <c:pt idx="8">
                  <c:v>1.9300935005637199</c:v>
                </c:pt>
                <c:pt idx="9">
                  <c:v>-0.61537770245611789</c:v>
                </c:pt>
                <c:pt idx="10">
                  <c:v>1.4998484951661157</c:v>
                </c:pt>
                <c:pt idx="11">
                  <c:v>-0.115518816147123</c:v>
                </c:pt>
              </c:numCache>
            </c:numRef>
          </c:val>
          <c:smooth val="0"/>
          <c:extLst>
            <c:ext xmlns:c16="http://schemas.microsoft.com/office/drawing/2014/chart" uri="{C3380CC4-5D6E-409C-BE32-E72D297353CC}">
              <c16:uniqueId val="{00000000-C3D4-4928-8A29-603F2E8CD4D4}"/>
            </c:ext>
          </c:extLst>
        </c:ser>
        <c:dLbls>
          <c:showLegendKey val="0"/>
          <c:showVal val="0"/>
          <c:showCatName val="0"/>
          <c:showSerName val="0"/>
          <c:showPercent val="0"/>
          <c:showBubbleSize val="0"/>
        </c:dLbls>
        <c:smooth val="0"/>
        <c:axId val="818832880"/>
        <c:axId val="146851536"/>
      </c:lineChart>
      <c:catAx>
        <c:axId val="81883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51536"/>
        <c:crosses val="autoZero"/>
        <c:auto val="1"/>
        <c:lblAlgn val="ctr"/>
        <c:lblOffset val="100"/>
        <c:noMultiLvlLbl val="0"/>
      </c:catAx>
      <c:valAx>
        <c:axId val="146851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10" b="1" i="0" u="none" strike="noStrike" kern="1200" baseline="0">
                <a:solidFill>
                  <a:schemeClr val="tx1">
                    <a:lumMod val="65000"/>
                    <a:lumOff val="35000"/>
                  </a:schemeClr>
                </a:solidFill>
                <a:latin typeface="+mn-lt"/>
                <a:ea typeface="+mn-ea"/>
                <a:cs typeface="+mn-cs"/>
              </a:defRPr>
            </a:pPr>
            <a:endParaRPr lang="en-US"/>
          </a:p>
        </c:txPr>
        <c:crossAx val="818832880"/>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6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SHIPPING</a:t>
            </a:r>
            <a:r>
              <a:rPr lang="en-US" baseline="0"/>
              <a:t> DELAY VS AVERAGE PROFIT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3315048118985126"/>
          <c:y val="0.20155110819480898"/>
          <c:w val="0.79662729658792653"/>
          <c:h val="0.61741506270049573"/>
        </c:manualLayout>
      </c:layout>
      <c:scatterChart>
        <c:scatterStyle val="lineMarker"/>
        <c:varyColors val="0"/>
        <c:ser>
          <c:idx val="0"/>
          <c:order val="0"/>
          <c:tx>
            <c:strRef>
              <c:f>'SQL OUTPUT TABLES'!$B$116</c:f>
              <c:strCache>
                <c:ptCount val="1"/>
                <c:pt idx="0">
                  <c:v>avg_profit</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60" b="1"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9525" cap="rnd">
                <a:solidFill>
                  <a:schemeClr val="accent1"/>
                </a:solidFill>
              </a:ln>
              <a:effectLst/>
            </c:spPr>
            <c:trendlineType val="linear"/>
            <c:dispRSqr val="1"/>
            <c:dispEq val="1"/>
            <c:trendlineLbl>
              <c:layout>
                <c:manualLayout>
                  <c:x val="-1.071172353455818E-2"/>
                  <c:y val="-0.10902814231554389"/>
                </c:manualLayout>
              </c:layout>
              <c:numFmt formatCode="General" sourceLinked="0"/>
              <c:spPr>
                <a:noFill/>
                <a:ln>
                  <a:noFill/>
                </a:ln>
                <a:effectLst/>
              </c:spPr>
              <c:txPr>
                <a:bodyPr rot="0" spcFirstLastPara="1" vertOverflow="ellipsis" vert="horz" wrap="square" anchor="ctr" anchorCtr="1"/>
                <a:lstStyle/>
                <a:p>
                  <a:pPr>
                    <a:defRPr sz="960" b="1" i="0" u="none" strike="noStrike" kern="1200" baseline="0">
                      <a:solidFill>
                        <a:schemeClr val="tx2"/>
                      </a:solidFill>
                      <a:latin typeface="+mn-lt"/>
                      <a:ea typeface="+mn-ea"/>
                      <a:cs typeface="+mn-cs"/>
                    </a:defRPr>
                  </a:pPr>
                  <a:endParaRPr lang="en-US"/>
                </a:p>
              </c:txPr>
            </c:trendlineLbl>
          </c:trendline>
          <c:trendline>
            <c:spPr>
              <a:ln w="9525" cap="rnd">
                <a:solidFill>
                  <a:schemeClr val="accent1"/>
                </a:solidFill>
              </a:ln>
              <a:effectLst/>
            </c:spPr>
            <c:trendlineType val="power"/>
            <c:dispRSqr val="0"/>
            <c:dispEq val="0"/>
          </c:trendline>
          <c:xVal>
            <c:numRef>
              <c:f>'SQL OUTPUT TABLES'!$A$117:$A$124</c:f>
              <c:numCache>
                <c:formatCode>General</c:formatCode>
                <c:ptCount val="8"/>
                <c:pt idx="0">
                  <c:v>7</c:v>
                </c:pt>
                <c:pt idx="1">
                  <c:v>6</c:v>
                </c:pt>
                <c:pt idx="2">
                  <c:v>5</c:v>
                </c:pt>
                <c:pt idx="3">
                  <c:v>4</c:v>
                </c:pt>
                <c:pt idx="4">
                  <c:v>3</c:v>
                </c:pt>
                <c:pt idx="5">
                  <c:v>2</c:v>
                </c:pt>
                <c:pt idx="6">
                  <c:v>1</c:v>
                </c:pt>
                <c:pt idx="7">
                  <c:v>0</c:v>
                </c:pt>
              </c:numCache>
            </c:numRef>
          </c:xVal>
          <c:yVal>
            <c:numRef>
              <c:f>'SQL OUTPUT TABLES'!$B$117:$B$124</c:f>
              <c:numCache>
                <c:formatCode>"$"#,##0.00</c:formatCode>
                <c:ptCount val="8"/>
                <c:pt idx="0">
                  <c:v>32.74</c:v>
                </c:pt>
                <c:pt idx="1">
                  <c:v>28.03</c:v>
                </c:pt>
                <c:pt idx="2">
                  <c:v>27.08</c:v>
                </c:pt>
                <c:pt idx="3">
                  <c:v>25.64</c:v>
                </c:pt>
                <c:pt idx="4">
                  <c:v>26.74</c:v>
                </c:pt>
                <c:pt idx="5">
                  <c:v>39.82</c:v>
                </c:pt>
                <c:pt idx="6">
                  <c:v>20.440000000000001</c:v>
                </c:pt>
                <c:pt idx="7">
                  <c:v>29.65</c:v>
                </c:pt>
              </c:numCache>
            </c:numRef>
          </c:yVal>
          <c:smooth val="0"/>
          <c:extLst>
            <c:ext xmlns:c16="http://schemas.microsoft.com/office/drawing/2014/chart" uri="{C3380CC4-5D6E-409C-BE32-E72D297353CC}">
              <c16:uniqueId val="{00000002-297E-406D-A22A-182706D0DF75}"/>
            </c:ext>
          </c:extLst>
        </c:ser>
        <c:dLbls>
          <c:dLblPos val="r"/>
          <c:showLegendKey val="0"/>
          <c:showVal val="1"/>
          <c:showCatName val="0"/>
          <c:showSerName val="0"/>
          <c:showPercent val="0"/>
          <c:showBubbleSize val="0"/>
        </c:dLbls>
        <c:axId val="2044306439"/>
        <c:axId val="2044308487"/>
      </c:scatterChart>
      <c:valAx>
        <c:axId val="2044306439"/>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60" b="1" i="0" u="none" strike="noStrike" kern="1200" baseline="0">
                    <a:solidFill>
                      <a:schemeClr val="tx2"/>
                    </a:solidFill>
                    <a:latin typeface="+mn-lt"/>
                    <a:ea typeface="+mn-ea"/>
                    <a:cs typeface="+mn-cs"/>
                  </a:defRPr>
                </a:pPr>
                <a:r>
                  <a:rPr lang="en-US" sz="960" baseline="0"/>
                  <a:t>Shipping Delay (Days)</a:t>
                </a:r>
              </a:p>
            </c:rich>
          </c:tx>
          <c:overlay val="0"/>
          <c:spPr>
            <a:noFill/>
            <a:ln>
              <a:noFill/>
            </a:ln>
            <a:effectLst/>
          </c:spPr>
          <c:txPr>
            <a:bodyPr rot="0" spcFirstLastPara="1" vertOverflow="ellipsis" vert="horz" wrap="square" anchor="ctr" anchorCtr="1"/>
            <a:lstStyle/>
            <a:p>
              <a:pPr>
                <a:defRPr sz="96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60" b="1" i="0" u="none" strike="noStrike" kern="1200" baseline="0">
                <a:solidFill>
                  <a:schemeClr val="tx2"/>
                </a:solidFill>
                <a:latin typeface="+mn-lt"/>
                <a:ea typeface="+mn-ea"/>
                <a:cs typeface="+mn-cs"/>
              </a:defRPr>
            </a:pPr>
            <a:endParaRPr lang="en-US"/>
          </a:p>
        </c:txPr>
        <c:crossAx val="2044308487"/>
        <c:crosses val="autoZero"/>
        <c:crossBetween val="midCat"/>
      </c:valAx>
      <c:valAx>
        <c:axId val="20443084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60" b="1" i="0" u="none" strike="noStrike" kern="1200" baseline="0">
                    <a:solidFill>
                      <a:schemeClr val="tx2"/>
                    </a:solidFill>
                    <a:latin typeface="+mn-lt"/>
                    <a:ea typeface="+mn-ea"/>
                    <a:cs typeface="+mn-cs"/>
                  </a:defRPr>
                </a:pPr>
                <a:r>
                  <a:rPr lang="en-US" sz="960" baseline="0"/>
                  <a:t>Average profit ($)</a:t>
                </a:r>
              </a:p>
            </c:rich>
          </c:tx>
          <c:overlay val="0"/>
          <c:spPr>
            <a:noFill/>
            <a:ln>
              <a:noFill/>
            </a:ln>
            <a:effectLst/>
          </c:spPr>
          <c:txPr>
            <a:bodyPr rot="-5400000" spcFirstLastPara="1" vertOverflow="ellipsis" vert="horz" wrap="square" anchor="ctr" anchorCtr="1"/>
            <a:lstStyle/>
            <a:p>
              <a:pPr>
                <a:defRPr sz="96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60" b="1" i="0" u="none" strike="noStrike" kern="1200" baseline="0">
                <a:solidFill>
                  <a:schemeClr val="tx2"/>
                </a:solidFill>
                <a:latin typeface="+mn-lt"/>
                <a:ea typeface="+mn-ea"/>
                <a:cs typeface="+mn-cs"/>
              </a:defRPr>
            </a:pPr>
            <a:endParaRPr lang="en-US"/>
          </a:p>
        </c:txPr>
        <c:crossAx val="2044306439"/>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Performance Analysis.xlsx]PIVOT TABLE!PivotTable6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a:t>
            </a:r>
            <a:r>
              <a:rPr lang="en-IN" b="1" baseline="0"/>
              <a:t> PER MONTH</a:t>
            </a:r>
            <a:endParaRPr lang="en-IN" b="1"/>
          </a:p>
        </c:rich>
      </c:tx>
      <c:layout>
        <c:manualLayout>
          <c:xMode val="edge"/>
          <c:yMode val="edge"/>
          <c:x val="0.36317065385107089"/>
          <c:y val="0.102334374887202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TABLE'!$A$50:$A$67</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TABLE'!$B$50:$B$67</c:f>
              <c:numCache>
                <c:formatCode>0</c:formatCode>
                <c:ptCount val="17"/>
                <c:pt idx="0">
                  <c:v>16.14</c:v>
                </c:pt>
                <c:pt idx="1">
                  <c:v>9.6999999999999993</c:v>
                </c:pt>
                <c:pt idx="2">
                  <c:v>16.579999999999998</c:v>
                </c:pt>
                <c:pt idx="3">
                  <c:v>31.72</c:v>
                </c:pt>
                <c:pt idx="4">
                  <c:v>4.95</c:v>
                </c:pt>
                <c:pt idx="5">
                  <c:v>12.85</c:v>
                </c:pt>
                <c:pt idx="6">
                  <c:v>2.12</c:v>
                </c:pt>
                <c:pt idx="7">
                  <c:v>5.52</c:v>
                </c:pt>
                <c:pt idx="8">
                  <c:v>4.6100000000000003</c:v>
                </c:pt>
                <c:pt idx="9">
                  <c:v>19.93</c:v>
                </c:pt>
                <c:pt idx="10">
                  <c:v>7.58</c:v>
                </c:pt>
                <c:pt idx="11">
                  <c:v>2.94</c:v>
                </c:pt>
                <c:pt idx="12">
                  <c:v>28.54</c:v>
                </c:pt>
                <c:pt idx="13">
                  <c:v>18.52</c:v>
                </c:pt>
                <c:pt idx="14">
                  <c:v>17.62</c:v>
                </c:pt>
                <c:pt idx="15">
                  <c:v>4.3099999999999996</c:v>
                </c:pt>
                <c:pt idx="16">
                  <c:v>6.64</c:v>
                </c:pt>
              </c:numCache>
            </c:numRef>
          </c:val>
          <c:extLst>
            <c:ext xmlns:c16="http://schemas.microsoft.com/office/drawing/2014/chart" uri="{C3380CC4-5D6E-409C-BE32-E72D297353CC}">
              <c16:uniqueId val="{00000000-731E-4F29-AAE9-65FCA539DCB3}"/>
            </c:ext>
          </c:extLst>
        </c:ser>
        <c:dLbls>
          <c:dLblPos val="outEnd"/>
          <c:showLegendKey val="0"/>
          <c:showVal val="1"/>
          <c:showCatName val="0"/>
          <c:showSerName val="0"/>
          <c:showPercent val="0"/>
          <c:showBubbleSize val="0"/>
        </c:dLbls>
        <c:gapWidth val="219"/>
        <c:overlap val="-27"/>
        <c:axId val="2080771360"/>
        <c:axId val="2080764160"/>
      </c:barChart>
      <c:catAx>
        <c:axId val="20807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64160"/>
        <c:crosses val="autoZero"/>
        <c:auto val="1"/>
        <c:lblAlgn val="ctr"/>
        <c:lblOffset val="100"/>
        <c:noMultiLvlLbl val="0"/>
      </c:catAx>
      <c:valAx>
        <c:axId val="2080764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77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Performance Analysis.xlsx]PIVOT TABLE!PivotTable1</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MONTHLY</a:t>
            </a:r>
            <a:r>
              <a:rPr lang="en-IN" b="1" baseline="0"/>
              <a:t> SALES TREND</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8.172796864940924E-3"/>
              <c:y val="-3.440860215053763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TABLE'!$P$77</c:f>
              <c:strCache>
                <c:ptCount val="1"/>
                <c:pt idx="0">
                  <c:v>Total</c:v>
                </c:pt>
              </c:strCache>
            </c:strRef>
          </c:tx>
          <c:spPr>
            <a:solidFill>
              <a:schemeClr val="accent1"/>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01-791F-4674-9B43-71BF59EEFFEE}"/>
              </c:ext>
            </c:extLst>
          </c:dPt>
          <c:dLbls>
            <c:dLbl>
              <c:idx val="5"/>
              <c:layout>
                <c:manualLayout>
                  <c:x val="-8.172796864940924E-3"/>
                  <c:y val="-3.44086021505376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1F-4674-9B43-71BF59EEFFE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TABLE'!$O$78:$O$90</c:f>
              <c:strCache>
                <c:ptCount val="12"/>
                <c:pt idx="0">
                  <c:v>2014-01</c:v>
                </c:pt>
                <c:pt idx="1">
                  <c:v>2014-02</c:v>
                </c:pt>
                <c:pt idx="2">
                  <c:v>2014-03</c:v>
                </c:pt>
                <c:pt idx="3">
                  <c:v>2014-04</c:v>
                </c:pt>
                <c:pt idx="4">
                  <c:v>2014-05</c:v>
                </c:pt>
                <c:pt idx="5">
                  <c:v>2014-06</c:v>
                </c:pt>
                <c:pt idx="6">
                  <c:v>2014-07</c:v>
                </c:pt>
                <c:pt idx="7">
                  <c:v>2014-08</c:v>
                </c:pt>
                <c:pt idx="8">
                  <c:v>2014-09</c:v>
                </c:pt>
                <c:pt idx="9">
                  <c:v>2014-10</c:v>
                </c:pt>
                <c:pt idx="10">
                  <c:v>2014-11</c:v>
                </c:pt>
                <c:pt idx="11">
                  <c:v>2014-12</c:v>
                </c:pt>
              </c:strCache>
            </c:strRef>
          </c:cat>
          <c:val>
            <c:numRef>
              <c:f>'PIVOT TABLE'!$P$78:$P$90</c:f>
              <c:numCache>
                <c:formatCode>"$"#,##0.00</c:formatCode>
                <c:ptCount val="12"/>
                <c:pt idx="0">
                  <c:v>14236.8949842453</c:v>
                </c:pt>
                <c:pt idx="1">
                  <c:v>4519.8919588327399</c:v>
                </c:pt>
                <c:pt idx="2">
                  <c:v>55691.009471178098</c:v>
                </c:pt>
                <c:pt idx="3">
                  <c:v>28295.344894885999</c:v>
                </c:pt>
                <c:pt idx="4">
                  <c:v>23648.286870241202</c:v>
                </c:pt>
                <c:pt idx="5">
                  <c:v>34595.127483844801</c:v>
                </c:pt>
                <c:pt idx="6">
                  <c:v>33946.392790913596</c:v>
                </c:pt>
                <c:pt idx="7">
                  <c:v>27909.468177318598</c:v>
                </c:pt>
                <c:pt idx="8">
                  <c:v>81777.351310551196</c:v>
                </c:pt>
                <c:pt idx="9">
                  <c:v>31453.3927481174</c:v>
                </c:pt>
                <c:pt idx="10">
                  <c:v>78628.716529250101</c:v>
                </c:pt>
                <c:pt idx="11">
                  <c:v>69545.620280623407</c:v>
                </c:pt>
              </c:numCache>
            </c:numRef>
          </c:val>
          <c:extLst>
            <c:ext xmlns:c16="http://schemas.microsoft.com/office/drawing/2014/chart" uri="{C3380CC4-5D6E-409C-BE32-E72D297353CC}">
              <c16:uniqueId val="{00000000-791F-4674-9B43-71BF59EEFFEE}"/>
            </c:ext>
          </c:extLst>
        </c:ser>
        <c:dLbls>
          <c:dLblPos val="outEnd"/>
          <c:showLegendKey val="0"/>
          <c:showVal val="1"/>
          <c:showCatName val="0"/>
          <c:showSerName val="0"/>
          <c:showPercent val="0"/>
          <c:showBubbleSize val="0"/>
        </c:dLbls>
        <c:gapWidth val="219"/>
        <c:overlap val="-27"/>
        <c:axId val="2080840960"/>
        <c:axId val="2080887040"/>
      </c:barChart>
      <c:catAx>
        <c:axId val="208084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80887040"/>
        <c:crosses val="autoZero"/>
        <c:auto val="1"/>
        <c:lblAlgn val="ctr"/>
        <c:lblOffset val="100"/>
        <c:noMultiLvlLbl val="0"/>
      </c:catAx>
      <c:valAx>
        <c:axId val="20808870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08084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'SQL OUTPUT TABLES'!$B$44</c:f>
              <c:strCache>
                <c:ptCount val="1"/>
                <c:pt idx="0">
                  <c:v>customer_lifetime_value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2B1-43F2-82E3-4D53301756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2B1-43F2-82E3-4D53301756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2B1-43F2-82E3-4D53301756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2B1-43F2-82E3-4D53301756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2B1-43F2-82E3-4D53301756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2B1-43F2-82E3-4D53301756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2B1-43F2-82E3-4D533017562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2B1-43F2-82E3-4D533017562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2B1-43F2-82E3-4D533017562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2B1-43F2-82E3-4D53301756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'SQL OUTPUT TABLES'!$A$45:$A$54</c:f>
              <c:strCache>
                <c:ptCount val="10"/>
                <c:pt idx="0">
                  <c:v>Sean Miller</c:v>
                </c:pt>
                <c:pt idx="1">
                  <c:v>Tamara Chand</c:v>
                </c:pt>
                <c:pt idx="2">
                  <c:v>Raymond Buch</c:v>
                </c:pt>
                <c:pt idx="3">
                  <c:v>Tom Ashbrook</c:v>
                </c:pt>
                <c:pt idx="4">
                  <c:v>Adrian Barton</c:v>
                </c:pt>
                <c:pt idx="5">
                  <c:v>Ken Lonsdale</c:v>
                </c:pt>
                <c:pt idx="6">
                  <c:v>Sanjit Chand</c:v>
                </c:pt>
                <c:pt idx="7">
                  <c:v>Hunter Lopez</c:v>
                </c:pt>
                <c:pt idx="8">
                  <c:v>Sanjit Engle</c:v>
                </c:pt>
                <c:pt idx="9">
                  <c:v>Christopher Conant</c:v>
                </c:pt>
              </c:strCache>
            </c:strRef>
          </c:cat>
          <c:val>
            <c:numRef>
              <c:f>'SQL OUTPUT TABLES'!$B$45:$B$54</c:f>
              <c:numCache>
                <c:formatCode>"$"#,##0.00</c:formatCode>
                <c:ptCount val="10"/>
                <c:pt idx="0">
                  <c:v>25043.05</c:v>
                </c:pt>
                <c:pt idx="1">
                  <c:v>19052.22</c:v>
                </c:pt>
                <c:pt idx="2">
                  <c:v>15117.34</c:v>
                </c:pt>
                <c:pt idx="3">
                  <c:v>14595.62</c:v>
                </c:pt>
                <c:pt idx="4">
                  <c:v>14473.57</c:v>
                </c:pt>
                <c:pt idx="5">
                  <c:v>14175.23</c:v>
                </c:pt>
                <c:pt idx="6">
                  <c:v>14142.33</c:v>
                </c:pt>
                <c:pt idx="7">
                  <c:v>12873.3</c:v>
                </c:pt>
                <c:pt idx="8">
                  <c:v>12209.44</c:v>
                </c:pt>
                <c:pt idx="9">
                  <c:v>12129.07</c:v>
                </c:pt>
              </c:numCache>
            </c:numRef>
          </c:val>
          <c:extLst>
            <c:ext xmlns:c16="http://schemas.microsoft.com/office/drawing/2014/chart" uri="{C3380CC4-5D6E-409C-BE32-E72D297353CC}">
              <c16:uniqueId val="{00000001-A141-455A-80B9-D85EFE7FFEE6}"/>
            </c:ext>
          </c:extLst>
        </c:ser>
        <c:ser>
          <c:idx val="1"/>
          <c:order val="1"/>
          <c:tx>
            <c:strRef>
              <c:f>'SQL OUTPUT TABLES'!$C$44</c:f>
              <c:strCache>
                <c:ptCount val="1"/>
                <c:pt idx="0">
                  <c:v>Percentage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5-B19E-4F0A-B9F7-25AA6B578A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B19E-4F0A-B9F7-25AA6B578A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B19E-4F0A-B9F7-25AA6B578A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B19E-4F0A-B9F7-25AA6B578A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B19E-4F0A-B9F7-25AA6B578A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F-B19E-4F0A-B9F7-25AA6B578AE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B19E-4F0A-B9F7-25AA6B578AE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B19E-4F0A-B9F7-25AA6B578AE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B19E-4F0A-B9F7-25AA6B578AE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B19E-4F0A-B9F7-25AA6B578AE2}"/>
              </c:ext>
            </c:extLst>
          </c:dPt>
          <c:cat>
            <c:strRef>
              <c:f>'SQL OUTPUT TABLES'!$A$45:$A$54</c:f>
              <c:strCache>
                <c:ptCount val="10"/>
                <c:pt idx="0">
                  <c:v>Sean Miller</c:v>
                </c:pt>
                <c:pt idx="1">
                  <c:v>Tamara Chand</c:v>
                </c:pt>
                <c:pt idx="2">
                  <c:v>Raymond Buch</c:v>
                </c:pt>
                <c:pt idx="3">
                  <c:v>Tom Ashbrook</c:v>
                </c:pt>
                <c:pt idx="4">
                  <c:v>Adrian Barton</c:v>
                </c:pt>
                <c:pt idx="5">
                  <c:v>Ken Lonsdale</c:v>
                </c:pt>
                <c:pt idx="6">
                  <c:v>Sanjit Chand</c:v>
                </c:pt>
                <c:pt idx="7">
                  <c:v>Hunter Lopez</c:v>
                </c:pt>
                <c:pt idx="8">
                  <c:v>Sanjit Engle</c:v>
                </c:pt>
                <c:pt idx="9">
                  <c:v>Christopher Conant</c:v>
                </c:pt>
              </c:strCache>
            </c:strRef>
          </c:cat>
          <c:val>
            <c:numRef>
              <c:f>'SQL OUTPUT TABLES'!$C$45:$C$54</c:f>
              <c:numCache>
                <c:formatCode>0.00%</c:formatCode>
                <c:ptCount val="10"/>
                <c:pt idx="0">
                  <c:v>0.16281684873731864</c:v>
                </c:pt>
                <c:pt idx="1">
                  <c:v>0.12386759687219077</c:v>
                </c:pt>
                <c:pt idx="2">
                  <c:v>9.8285059531112093E-2</c:v>
                </c:pt>
                <c:pt idx="3">
                  <c:v>9.4893108218343319E-2</c:v>
                </c:pt>
                <c:pt idx="4">
                  <c:v>9.409960277917398E-2</c:v>
                </c:pt>
                <c:pt idx="5">
                  <c:v>9.2159951712219607E-2</c:v>
                </c:pt>
                <c:pt idx="6">
                  <c:v>9.1946053072738482E-2</c:v>
                </c:pt>
                <c:pt idx="7">
                  <c:v>8.3695481934114413E-2</c:v>
                </c:pt>
                <c:pt idx="8">
                  <c:v>7.9379410481046353E-2</c:v>
                </c:pt>
                <c:pt idx="9">
                  <c:v>7.8856886661742454E-2</c:v>
                </c:pt>
              </c:numCache>
            </c:numRef>
          </c:val>
          <c:extLst>
            <c:ext xmlns:c16="http://schemas.microsoft.com/office/drawing/2014/chart" uri="{C3380CC4-5D6E-409C-BE32-E72D297353CC}">
              <c16:uniqueId val="{00000014-11AC-40E5-AD4B-E44A7D53B78B}"/>
            </c:ext>
          </c:extLst>
        </c:ser>
        <c:dLbls>
          <c:showLegendKey val="0"/>
          <c:showVal val="0"/>
          <c:showCatName val="0"/>
          <c:showSerName val="0"/>
          <c:showPercent val="0"/>
          <c:showBubbleSize val="0"/>
          <c:showLeaderLines val="1"/>
        </c:dLbls>
        <c:firstSliceAng val="0"/>
        <c:holeSize val="63"/>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SHIPPING</a:t>
            </a:r>
            <a:r>
              <a:rPr lang="en-US" baseline="0"/>
              <a:t> DELAY VS AVERAGE PROFIT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3315048118985126"/>
          <c:y val="0.20155110819480898"/>
          <c:w val="0.79662729658792653"/>
          <c:h val="0.61741506270049573"/>
        </c:manualLayout>
      </c:layout>
      <c:scatterChart>
        <c:scatterStyle val="lineMarker"/>
        <c:varyColors val="0"/>
        <c:ser>
          <c:idx val="0"/>
          <c:order val="0"/>
          <c:tx>
            <c:strRef>
              <c:f>'SQL OUTPUT TABLES'!$B$116</c:f>
              <c:strCache>
                <c:ptCount val="1"/>
                <c:pt idx="0">
                  <c:v>avg_profit</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9525" cap="rnd">
                <a:solidFill>
                  <a:schemeClr val="accent1"/>
                </a:solidFill>
              </a:ln>
              <a:effectLst/>
            </c:spPr>
            <c:trendlineType val="linear"/>
            <c:dispRSqr val="1"/>
            <c:dispEq val="1"/>
            <c:trendlineLbl>
              <c:layout>
                <c:manualLayout>
                  <c:x val="-1.071172353455818E-2"/>
                  <c:y val="-0.1090281423155438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trendline>
            <c:spPr>
              <a:ln w="9525" cap="rnd">
                <a:solidFill>
                  <a:schemeClr val="accent1"/>
                </a:solidFill>
              </a:ln>
              <a:effectLst/>
            </c:spPr>
            <c:trendlineType val="power"/>
            <c:dispRSqr val="0"/>
            <c:dispEq val="0"/>
          </c:trendline>
          <c:xVal>
            <c:numRef>
              <c:f>'SQL OUTPUT TABLES'!$A$117:$A$124</c:f>
              <c:numCache>
                <c:formatCode>General</c:formatCode>
                <c:ptCount val="8"/>
                <c:pt idx="0">
                  <c:v>7</c:v>
                </c:pt>
                <c:pt idx="1">
                  <c:v>6</c:v>
                </c:pt>
                <c:pt idx="2">
                  <c:v>5</c:v>
                </c:pt>
                <c:pt idx="3">
                  <c:v>4</c:v>
                </c:pt>
                <c:pt idx="4">
                  <c:v>3</c:v>
                </c:pt>
                <c:pt idx="5">
                  <c:v>2</c:v>
                </c:pt>
                <c:pt idx="6">
                  <c:v>1</c:v>
                </c:pt>
                <c:pt idx="7">
                  <c:v>0</c:v>
                </c:pt>
              </c:numCache>
            </c:numRef>
          </c:xVal>
          <c:yVal>
            <c:numRef>
              <c:f>'SQL OUTPUT TABLES'!$B$117:$B$124</c:f>
              <c:numCache>
                <c:formatCode>"$"#,##0.00</c:formatCode>
                <c:ptCount val="8"/>
                <c:pt idx="0">
                  <c:v>32.74</c:v>
                </c:pt>
                <c:pt idx="1">
                  <c:v>28.03</c:v>
                </c:pt>
                <c:pt idx="2">
                  <c:v>27.08</c:v>
                </c:pt>
                <c:pt idx="3">
                  <c:v>25.64</c:v>
                </c:pt>
                <c:pt idx="4">
                  <c:v>26.74</c:v>
                </c:pt>
                <c:pt idx="5">
                  <c:v>39.82</c:v>
                </c:pt>
                <c:pt idx="6">
                  <c:v>20.440000000000001</c:v>
                </c:pt>
                <c:pt idx="7">
                  <c:v>29.65</c:v>
                </c:pt>
              </c:numCache>
            </c:numRef>
          </c:yVal>
          <c:smooth val="0"/>
          <c:extLst>
            <c:ext xmlns:c16="http://schemas.microsoft.com/office/drawing/2014/chart" uri="{C3380CC4-5D6E-409C-BE32-E72D297353CC}">
              <c16:uniqueId val="{00000000-EC55-4DEF-9B3A-3B41E5CBA7BA}"/>
            </c:ext>
          </c:extLst>
        </c:ser>
        <c:dLbls>
          <c:dLblPos val="r"/>
          <c:showLegendKey val="0"/>
          <c:showVal val="1"/>
          <c:showCatName val="0"/>
          <c:showSerName val="0"/>
          <c:showPercent val="0"/>
          <c:showBubbleSize val="0"/>
        </c:dLbls>
        <c:axId val="2044306439"/>
        <c:axId val="2044308487"/>
      </c:scatterChart>
      <c:valAx>
        <c:axId val="2044306439"/>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Shipping Delay (Days)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4308487"/>
        <c:crosses val="autoZero"/>
        <c:crossBetween val="midCat"/>
      </c:valAx>
      <c:valAx>
        <c:axId val="20443084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Average profit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0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43064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1.png"/><Relationship Id="rId18" Type="http://schemas.openxmlformats.org/officeDocument/2006/relationships/chart" Target="../charts/chart4.xml"/><Relationship Id="rId3" Type="http://schemas.openxmlformats.org/officeDocument/2006/relationships/image" Target="../media/image3.png"/><Relationship Id="rId21" Type="http://schemas.openxmlformats.org/officeDocument/2006/relationships/chart" Target="../charts/chart7.xml"/><Relationship Id="rId7" Type="http://schemas.openxmlformats.org/officeDocument/2006/relationships/image" Target="../media/image7.png"/><Relationship Id="rId12" Type="http://schemas.openxmlformats.org/officeDocument/2006/relationships/image" Target="../media/image10.svg"/><Relationship Id="rId17" Type="http://schemas.openxmlformats.org/officeDocument/2006/relationships/chart" Target="../charts/chart3.xml"/><Relationship Id="rId2" Type="http://schemas.openxmlformats.org/officeDocument/2006/relationships/image" Target="../media/image2.svg"/><Relationship Id="rId16" Type="http://schemas.openxmlformats.org/officeDocument/2006/relationships/image" Target="../media/image14.svg"/><Relationship Id="rId20"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9.png"/><Relationship Id="rId5" Type="http://schemas.openxmlformats.org/officeDocument/2006/relationships/image" Target="../media/image5.png"/><Relationship Id="rId15" Type="http://schemas.openxmlformats.org/officeDocument/2006/relationships/image" Target="../media/image13.png"/><Relationship Id="rId10" Type="http://schemas.openxmlformats.org/officeDocument/2006/relationships/chart" Target="../charts/chart2.xml"/><Relationship Id="rId19" Type="http://schemas.openxmlformats.org/officeDocument/2006/relationships/chart" Target="../charts/chart5.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image" Target="../media/image12.svg"/></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95250</xdr:rowOff>
    </xdr:from>
    <xdr:to>
      <xdr:col>37</xdr:col>
      <xdr:colOff>190499</xdr:colOff>
      <xdr:row>70</xdr:row>
      <xdr:rowOff>47625</xdr:rowOff>
    </xdr:to>
    <xdr:sp macro="" textlink="">
      <xdr:nvSpPr>
        <xdr:cNvPr id="26" name="Rectangle 25">
          <a:extLst>
            <a:ext uri="{FF2B5EF4-FFF2-40B4-BE49-F238E27FC236}">
              <a16:creationId xmlns:a16="http://schemas.microsoft.com/office/drawing/2014/main" id="{C5D648C5-BFC9-7B07-52F6-F6B9A5CB4577}"/>
            </a:ext>
          </a:extLst>
        </xdr:cNvPr>
        <xdr:cNvSpPr/>
      </xdr:nvSpPr>
      <xdr:spPr>
        <a:xfrm>
          <a:off x="9525" y="95250"/>
          <a:ext cx="24350662" cy="132873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400" b="0"/>
        </a:p>
      </xdr:txBody>
    </xdr:sp>
    <xdr:clientData/>
  </xdr:twoCellAnchor>
  <xdr:twoCellAnchor>
    <xdr:from>
      <xdr:col>0</xdr:col>
      <xdr:colOff>0</xdr:colOff>
      <xdr:row>0</xdr:row>
      <xdr:rowOff>106136</xdr:rowOff>
    </xdr:from>
    <xdr:to>
      <xdr:col>36</xdr:col>
      <xdr:colOff>489858</xdr:colOff>
      <xdr:row>4</xdr:row>
      <xdr:rowOff>136072</xdr:rowOff>
    </xdr:to>
    <xdr:sp macro="" textlink="">
      <xdr:nvSpPr>
        <xdr:cNvPr id="2" name="Rectangle: Rounded Corners 1">
          <a:extLst>
            <a:ext uri="{FF2B5EF4-FFF2-40B4-BE49-F238E27FC236}">
              <a16:creationId xmlns:a16="http://schemas.microsoft.com/office/drawing/2014/main" id="{643C7026-423B-4DB6-3B40-F6F8CF9A91CF}"/>
            </a:ext>
          </a:extLst>
        </xdr:cNvPr>
        <xdr:cNvSpPr/>
      </xdr:nvSpPr>
      <xdr:spPr>
        <a:xfrm>
          <a:off x="0" y="106136"/>
          <a:ext cx="23740383" cy="791936"/>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a:p>
      </xdr:txBody>
    </xdr:sp>
    <xdr:clientData/>
  </xdr:twoCellAnchor>
  <xdr:twoCellAnchor>
    <xdr:from>
      <xdr:col>0</xdr:col>
      <xdr:colOff>565192</xdr:colOff>
      <xdr:row>4</xdr:row>
      <xdr:rowOff>171451</xdr:rowOff>
    </xdr:from>
    <xdr:to>
      <xdr:col>6</xdr:col>
      <xdr:colOff>193221</xdr:colOff>
      <xdr:row>10</xdr:row>
      <xdr:rowOff>76201</xdr:rowOff>
    </xdr:to>
    <xdr:grpSp>
      <xdr:nvGrpSpPr>
        <xdr:cNvPr id="39" name="Group 38">
          <a:extLst>
            <a:ext uri="{FF2B5EF4-FFF2-40B4-BE49-F238E27FC236}">
              <a16:creationId xmlns:a16="http://schemas.microsoft.com/office/drawing/2014/main" id="{46A62E0D-C446-927E-E491-4C6D7BCC16E6}"/>
            </a:ext>
          </a:extLst>
        </xdr:cNvPr>
        <xdr:cNvGrpSpPr/>
      </xdr:nvGrpSpPr>
      <xdr:grpSpPr>
        <a:xfrm>
          <a:off x="565192" y="933451"/>
          <a:ext cx="4590554" cy="1047750"/>
          <a:chOff x="-4728" y="817019"/>
          <a:chExt cx="2405028" cy="1076943"/>
        </a:xfrm>
      </xdr:grpSpPr>
      <xdr:sp macro="" textlink="">
        <xdr:nvSpPr>
          <xdr:cNvPr id="33" name="Rectangle: Rounded Corners 32">
            <a:extLst>
              <a:ext uri="{FF2B5EF4-FFF2-40B4-BE49-F238E27FC236}">
                <a16:creationId xmlns:a16="http://schemas.microsoft.com/office/drawing/2014/main" id="{43338283-EC99-3CDD-1C75-01BBE80A244C}"/>
              </a:ext>
            </a:extLst>
          </xdr:cNvPr>
          <xdr:cNvSpPr/>
        </xdr:nvSpPr>
        <xdr:spPr>
          <a:xfrm>
            <a:off x="0" y="822614"/>
            <a:ext cx="2400300" cy="1055172"/>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Rectangle: Rounded Corners 33">
            <a:extLst>
              <a:ext uri="{FF2B5EF4-FFF2-40B4-BE49-F238E27FC236}">
                <a16:creationId xmlns:a16="http://schemas.microsoft.com/office/drawing/2014/main" id="{B221778D-EBDB-6BAF-1C9D-243B7B98E168}"/>
              </a:ext>
            </a:extLst>
          </xdr:cNvPr>
          <xdr:cNvSpPr/>
        </xdr:nvSpPr>
        <xdr:spPr>
          <a:xfrm>
            <a:off x="-4728" y="817019"/>
            <a:ext cx="895351" cy="1076943"/>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6" name="TextBox 35">
            <a:extLst>
              <a:ext uri="{FF2B5EF4-FFF2-40B4-BE49-F238E27FC236}">
                <a16:creationId xmlns:a16="http://schemas.microsoft.com/office/drawing/2014/main" id="{FA53FC0E-FB63-45FF-3E0D-FBDA151A5778}"/>
              </a:ext>
            </a:extLst>
          </xdr:cNvPr>
          <xdr:cNvSpPr txBox="1"/>
        </xdr:nvSpPr>
        <xdr:spPr>
          <a:xfrm>
            <a:off x="981075" y="1009650"/>
            <a:ext cx="1362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a:t>
            </a:r>
            <a:r>
              <a:rPr lang="en-IN" sz="1400" b="1" baseline="0"/>
              <a:t> Sales</a:t>
            </a:r>
            <a:endParaRPr lang="en-IN" sz="1400" b="1"/>
          </a:p>
        </xdr:txBody>
      </xdr:sp>
      <xdr:sp macro="" textlink="'SQL OUTPUT TABLES'!A2">
        <xdr:nvSpPr>
          <xdr:cNvPr id="37" name="TextBox 36">
            <a:extLst>
              <a:ext uri="{FF2B5EF4-FFF2-40B4-BE49-F238E27FC236}">
                <a16:creationId xmlns:a16="http://schemas.microsoft.com/office/drawing/2014/main" id="{21688ED5-4AEC-DFD3-3B2E-D0CDD9AA3706}"/>
              </a:ext>
            </a:extLst>
          </xdr:cNvPr>
          <xdr:cNvSpPr txBox="1"/>
        </xdr:nvSpPr>
        <xdr:spPr>
          <a:xfrm>
            <a:off x="1066800" y="1447800"/>
            <a:ext cx="1238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B148F9F-AFD8-426D-9607-E8D7A428D477}" type="TxLink">
              <a:rPr lang="en-US" sz="1400" b="1" i="0" u="none" strike="noStrike">
                <a:solidFill>
                  <a:srgbClr val="000000"/>
                </a:solidFill>
                <a:latin typeface="Aptos Narrow"/>
              </a:rPr>
              <a:pPr algn="ctr"/>
              <a:t>$22,97,201</a:t>
            </a:fld>
            <a:endParaRPr lang="en-IN" sz="1400"/>
          </a:p>
        </xdr:txBody>
      </xdr:sp>
    </xdr:grpSp>
    <xdr:clientData/>
  </xdr:twoCellAnchor>
  <xdr:twoCellAnchor>
    <xdr:from>
      <xdr:col>7</xdr:col>
      <xdr:colOff>544286</xdr:colOff>
      <xdr:row>4</xdr:row>
      <xdr:rowOff>175532</xdr:rowOff>
    </xdr:from>
    <xdr:to>
      <xdr:col>15</xdr:col>
      <xdr:colOff>557892</xdr:colOff>
      <xdr:row>10</xdr:row>
      <xdr:rowOff>32657</xdr:rowOff>
    </xdr:to>
    <xdr:grpSp>
      <xdr:nvGrpSpPr>
        <xdr:cNvPr id="65" name="Group 64">
          <a:extLst>
            <a:ext uri="{FF2B5EF4-FFF2-40B4-BE49-F238E27FC236}">
              <a16:creationId xmlns:a16="http://schemas.microsoft.com/office/drawing/2014/main" id="{763C1FFF-5307-E4F0-66D0-2DDF17C632CC}"/>
            </a:ext>
          </a:extLst>
        </xdr:cNvPr>
        <xdr:cNvGrpSpPr/>
      </xdr:nvGrpSpPr>
      <xdr:grpSpPr>
        <a:xfrm>
          <a:off x="6116411" y="937532"/>
          <a:ext cx="4890406" cy="1000125"/>
          <a:chOff x="0" y="904875"/>
          <a:chExt cx="2400300" cy="1000125"/>
        </a:xfrm>
      </xdr:grpSpPr>
      <xdr:sp macro="" textlink="">
        <xdr:nvSpPr>
          <xdr:cNvPr id="66" name="Rectangle: Rounded Corners 65">
            <a:extLst>
              <a:ext uri="{FF2B5EF4-FFF2-40B4-BE49-F238E27FC236}">
                <a16:creationId xmlns:a16="http://schemas.microsoft.com/office/drawing/2014/main" id="{3B4A883B-6901-033D-768C-3A07BEF87C14}"/>
              </a:ext>
            </a:extLst>
          </xdr:cNvPr>
          <xdr:cNvSpPr/>
        </xdr:nvSpPr>
        <xdr:spPr>
          <a:xfrm>
            <a:off x="0" y="914400"/>
            <a:ext cx="2400300" cy="9906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7" name="Rectangle: Rounded Corners 66">
            <a:extLst>
              <a:ext uri="{FF2B5EF4-FFF2-40B4-BE49-F238E27FC236}">
                <a16:creationId xmlns:a16="http://schemas.microsoft.com/office/drawing/2014/main" id="{BEE8EF1C-2CF8-40BB-E957-BFE7A822E74B}"/>
              </a:ext>
            </a:extLst>
          </xdr:cNvPr>
          <xdr:cNvSpPr/>
        </xdr:nvSpPr>
        <xdr:spPr>
          <a:xfrm>
            <a:off x="2876" y="904875"/>
            <a:ext cx="895351" cy="9810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8" name="TextBox 67">
            <a:extLst>
              <a:ext uri="{FF2B5EF4-FFF2-40B4-BE49-F238E27FC236}">
                <a16:creationId xmlns:a16="http://schemas.microsoft.com/office/drawing/2014/main" id="{64067CBA-6B70-5C1F-81C2-FBCC479A42A8}"/>
              </a:ext>
            </a:extLst>
          </xdr:cNvPr>
          <xdr:cNvSpPr txBox="1"/>
        </xdr:nvSpPr>
        <xdr:spPr>
          <a:xfrm>
            <a:off x="981075" y="1009650"/>
            <a:ext cx="1362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a:t>
            </a:r>
            <a:r>
              <a:rPr lang="en-IN" sz="1400" b="1" baseline="0"/>
              <a:t> Orders</a:t>
            </a:r>
          </a:p>
          <a:p>
            <a:pPr algn="ctr"/>
            <a:endParaRPr lang="en-IN" sz="1400" b="1"/>
          </a:p>
        </xdr:txBody>
      </xdr:sp>
      <xdr:sp macro="" textlink="'SQL OUTPUT TABLES'!A5">
        <xdr:nvSpPr>
          <xdr:cNvPr id="69" name="TextBox 68">
            <a:extLst>
              <a:ext uri="{FF2B5EF4-FFF2-40B4-BE49-F238E27FC236}">
                <a16:creationId xmlns:a16="http://schemas.microsoft.com/office/drawing/2014/main" id="{B4969788-EDF8-70B9-C4A9-4E9E0844D1FF}"/>
              </a:ext>
            </a:extLst>
          </xdr:cNvPr>
          <xdr:cNvSpPr txBox="1"/>
        </xdr:nvSpPr>
        <xdr:spPr>
          <a:xfrm>
            <a:off x="1066800" y="1447800"/>
            <a:ext cx="1238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F4D05CB-DB92-4ED0-BB02-E14B61C29D0A}" type="TxLink">
              <a:rPr lang="en-US" sz="1600" b="1" i="0" u="none" strike="noStrike">
                <a:solidFill>
                  <a:srgbClr val="000000"/>
                </a:solidFill>
                <a:latin typeface="Aptos Narrow"/>
              </a:rPr>
              <a:pPr algn="ctr"/>
              <a:t>5009</a:t>
            </a:fld>
            <a:endParaRPr lang="en-IN" sz="1600"/>
          </a:p>
        </xdr:txBody>
      </xdr:sp>
    </xdr:grpSp>
    <xdr:clientData/>
  </xdr:twoCellAnchor>
  <xdr:twoCellAnchor>
    <xdr:from>
      <xdr:col>17</xdr:col>
      <xdr:colOff>40822</xdr:colOff>
      <xdr:row>5</xdr:row>
      <xdr:rowOff>20039</xdr:rowOff>
    </xdr:from>
    <xdr:to>
      <xdr:col>25</xdr:col>
      <xdr:colOff>353787</xdr:colOff>
      <xdr:row>10</xdr:row>
      <xdr:rowOff>60118</xdr:rowOff>
    </xdr:to>
    <xdr:grpSp>
      <xdr:nvGrpSpPr>
        <xdr:cNvPr id="70" name="Group 69">
          <a:extLst>
            <a:ext uri="{FF2B5EF4-FFF2-40B4-BE49-F238E27FC236}">
              <a16:creationId xmlns:a16="http://schemas.microsoft.com/office/drawing/2014/main" id="{4100DBC7-43EF-9D4D-1AAC-A8E2263E8F67}"/>
            </a:ext>
          </a:extLst>
        </xdr:cNvPr>
        <xdr:cNvGrpSpPr/>
      </xdr:nvGrpSpPr>
      <xdr:grpSpPr>
        <a:xfrm>
          <a:off x="11708947" y="972539"/>
          <a:ext cx="5189765" cy="992579"/>
          <a:chOff x="-15984" y="968828"/>
          <a:chExt cx="2400300" cy="992579"/>
        </a:xfrm>
      </xdr:grpSpPr>
      <xdr:sp macro="" textlink="">
        <xdr:nvSpPr>
          <xdr:cNvPr id="71" name="Rectangle: Rounded Corners 70">
            <a:extLst>
              <a:ext uri="{FF2B5EF4-FFF2-40B4-BE49-F238E27FC236}">
                <a16:creationId xmlns:a16="http://schemas.microsoft.com/office/drawing/2014/main" id="{79FA7D16-F1B2-E7FA-2E9F-800F33218980}"/>
              </a:ext>
            </a:extLst>
          </xdr:cNvPr>
          <xdr:cNvSpPr/>
        </xdr:nvSpPr>
        <xdr:spPr>
          <a:xfrm>
            <a:off x="-15984" y="968828"/>
            <a:ext cx="2400300" cy="9906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2" name="Rectangle: Rounded Corners 71">
            <a:extLst>
              <a:ext uri="{FF2B5EF4-FFF2-40B4-BE49-F238E27FC236}">
                <a16:creationId xmlns:a16="http://schemas.microsoft.com/office/drawing/2014/main" id="{5046F250-590E-7046-78E3-E5E3BBFE91D1}"/>
              </a:ext>
            </a:extLst>
          </xdr:cNvPr>
          <xdr:cNvSpPr/>
        </xdr:nvSpPr>
        <xdr:spPr>
          <a:xfrm>
            <a:off x="-8337" y="980332"/>
            <a:ext cx="895351" cy="9810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3" name="TextBox 72">
            <a:extLst>
              <a:ext uri="{FF2B5EF4-FFF2-40B4-BE49-F238E27FC236}">
                <a16:creationId xmlns:a16="http://schemas.microsoft.com/office/drawing/2014/main" id="{1D77A294-FA21-596F-0A8D-31AB7C394966}"/>
              </a:ext>
            </a:extLst>
          </xdr:cNvPr>
          <xdr:cNvSpPr txBox="1"/>
        </xdr:nvSpPr>
        <xdr:spPr>
          <a:xfrm>
            <a:off x="981075" y="1009650"/>
            <a:ext cx="1362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a:t>
            </a:r>
            <a:r>
              <a:rPr lang="en-IN" sz="1400" b="1" baseline="0"/>
              <a:t> Customer</a:t>
            </a:r>
            <a:endParaRPr lang="en-IN" sz="1400" b="1"/>
          </a:p>
        </xdr:txBody>
      </xdr:sp>
    </xdr:grpSp>
    <xdr:clientData/>
  </xdr:twoCellAnchor>
  <xdr:twoCellAnchor>
    <xdr:from>
      <xdr:col>26</xdr:col>
      <xdr:colOff>601816</xdr:colOff>
      <xdr:row>5</xdr:row>
      <xdr:rowOff>12618</xdr:rowOff>
    </xdr:from>
    <xdr:to>
      <xdr:col>35</xdr:col>
      <xdr:colOff>272142</xdr:colOff>
      <xdr:row>10</xdr:row>
      <xdr:rowOff>50718</xdr:rowOff>
    </xdr:to>
    <xdr:grpSp>
      <xdr:nvGrpSpPr>
        <xdr:cNvPr id="75" name="Group 74">
          <a:extLst>
            <a:ext uri="{FF2B5EF4-FFF2-40B4-BE49-F238E27FC236}">
              <a16:creationId xmlns:a16="http://schemas.microsoft.com/office/drawing/2014/main" id="{417BBA1F-5662-4174-8F22-7DEC042091C4}"/>
            </a:ext>
          </a:extLst>
        </xdr:cNvPr>
        <xdr:cNvGrpSpPr/>
      </xdr:nvGrpSpPr>
      <xdr:grpSpPr>
        <a:xfrm>
          <a:off x="17756341" y="965118"/>
          <a:ext cx="5156726" cy="990600"/>
          <a:chOff x="-6304" y="900793"/>
          <a:chExt cx="2400300" cy="990600"/>
        </a:xfrm>
      </xdr:grpSpPr>
      <xdr:sp macro="" textlink="">
        <xdr:nvSpPr>
          <xdr:cNvPr id="76" name="Rectangle: Rounded Corners 75">
            <a:extLst>
              <a:ext uri="{FF2B5EF4-FFF2-40B4-BE49-F238E27FC236}">
                <a16:creationId xmlns:a16="http://schemas.microsoft.com/office/drawing/2014/main" id="{0E33B7E2-5805-F72D-9B97-3BCF9268E2BE}"/>
              </a:ext>
            </a:extLst>
          </xdr:cNvPr>
          <xdr:cNvSpPr/>
        </xdr:nvSpPr>
        <xdr:spPr>
          <a:xfrm>
            <a:off x="-6304" y="900793"/>
            <a:ext cx="2400300" cy="9906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7" name="Rectangle: Rounded Corners 76">
            <a:extLst>
              <a:ext uri="{FF2B5EF4-FFF2-40B4-BE49-F238E27FC236}">
                <a16:creationId xmlns:a16="http://schemas.microsoft.com/office/drawing/2014/main" id="{6F7AE8E2-9E42-FA40-91B5-45F7D3487FBA}"/>
              </a:ext>
            </a:extLst>
          </xdr:cNvPr>
          <xdr:cNvSpPr/>
        </xdr:nvSpPr>
        <xdr:spPr>
          <a:xfrm>
            <a:off x="-1437" y="904875"/>
            <a:ext cx="895351" cy="9810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8" name="TextBox 77">
            <a:extLst>
              <a:ext uri="{FF2B5EF4-FFF2-40B4-BE49-F238E27FC236}">
                <a16:creationId xmlns:a16="http://schemas.microsoft.com/office/drawing/2014/main" id="{D65DF790-48A7-8AB6-AD5B-DB6E8B56C828}"/>
              </a:ext>
            </a:extLst>
          </xdr:cNvPr>
          <xdr:cNvSpPr txBox="1"/>
        </xdr:nvSpPr>
        <xdr:spPr>
          <a:xfrm>
            <a:off x="981075" y="1009650"/>
            <a:ext cx="1362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a:t>
            </a:r>
            <a:r>
              <a:rPr lang="en-IN" sz="1400" b="1" baseline="0"/>
              <a:t> Profit</a:t>
            </a:r>
            <a:endParaRPr lang="en-IN" sz="1400" b="1"/>
          </a:p>
        </xdr:txBody>
      </xdr:sp>
      <xdr:sp macro="" textlink="'SQL OUTPUT TABLES'!A11">
        <xdr:nvSpPr>
          <xdr:cNvPr id="79" name="TextBox 78">
            <a:extLst>
              <a:ext uri="{FF2B5EF4-FFF2-40B4-BE49-F238E27FC236}">
                <a16:creationId xmlns:a16="http://schemas.microsoft.com/office/drawing/2014/main" id="{CF3F5560-C1DF-22B3-EB0B-4228AB12493A}"/>
              </a:ext>
            </a:extLst>
          </xdr:cNvPr>
          <xdr:cNvSpPr txBox="1"/>
        </xdr:nvSpPr>
        <xdr:spPr>
          <a:xfrm>
            <a:off x="1066800" y="1447800"/>
            <a:ext cx="1238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E5021F2-28C9-490A-8A9C-EECFFF27729A}" type="TxLink">
              <a:rPr lang="en-US" sz="1400" b="1" i="0" u="none" strike="noStrike">
                <a:solidFill>
                  <a:srgbClr val="000000"/>
                </a:solidFill>
                <a:latin typeface="Aptos Narrow"/>
              </a:rPr>
              <a:pPr algn="ctr"/>
              <a:t>$2,86,817.02</a:t>
            </a:fld>
            <a:endParaRPr lang="en-IN" sz="1400"/>
          </a:p>
        </xdr:txBody>
      </xdr:sp>
    </xdr:grpSp>
    <xdr:clientData/>
  </xdr:twoCellAnchor>
  <xdr:twoCellAnchor editAs="oneCell">
    <xdr:from>
      <xdr:col>1</xdr:col>
      <xdr:colOff>204107</xdr:colOff>
      <xdr:row>5</xdr:row>
      <xdr:rowOff>65561</xdr:rowOff>
    </xdr:from>
    <xdr:to>
      <xdr:col>2</xdr:col>
      <xdr:colOff>153760</xdr:colOff>
      <xdr:row>10</xdr:row>
      <xdr:rowOff>27461</xdr:rowOff>
    </xdr:to>
    <xdr:pic>
      <xdr:nvPicPr>
        <xdr:cNvPr id="86" name="Graphic 85" descr="Dollar with solid fill">
          <a:extLst>
            <a:ext uri="{FF2B5EF4-FFF2-40B4-BE49-F238E27FC236}">
              <a16:creationId xmlns:a16="http://schemas.microsoft.com/office/drawing/2014/main" id="{A552F769-F33C-0BA9-2AAC-6C08F503F55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84464" y="1018061"/>
          <a:ext cx="888546" cy="914400"/>
        </a:xfrm>
        <a:prstGeom prst="rect">
          <a:avLst/>
        </a:prstGeom>
      </xdr:spPr>
    </xdr:pic>
    <xdr:clientData/>
  </xdr:twoCellAnchor>
  <xdr:twoCellAnchor editAs="oneCell">
    <xdr:from>
      <xdr:col>8</xdr:col>
      <xdr:colOff>384463</xdr:colOff>
      <xdr:row>5</xdr:row>
      <xdr:rowOff>27164</xdr:rowOff>
    </xdr:from>
    <xdr:to>
      <xdr:col>10</xdr:col>
      <xdr:colOff>121227</xdr:colOff>
      <xdr:row>9</xdr:row>
      <xdr:rowOff>179564</xdr:rowOff>
    </xdr:to>
    <xdr:pic>
      <xdr:nvPicPr>
        <xdr:cNvPr id="88" name="Graphic 87" descr="Register with solid fill">
          <a:extLst>
            <a:ext uri="{FF2B5EF4-FFF2-40B4-BE49-F238E27FC236}">
              <a16:creationId xmlns:a16="http://schemas.microsoft.com/office/drawing/2014/main" id="{60CCF00E-05A9-9040-F56B-171C3A9625E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657356" y="979664"/>
          <a:ext cx="961407" cy="914400"/>
        </a:xfrm>
        <a:prstGeom prst="rect">
          <a:avLst/>
        </a:prstGeom>
      </xdr:spPr>
    </xdr:pic>
    <xdr:clientData/>
  </xdr:twoCellAnchor>
  <xdr:twoCellAnchor editAs="oneCell">
    <xdr:from>
      <xdr:col>17</xdr:col>
      <xdr:colOff>393000</xdr:colOff>
      <xdr:row>5</xdr:row>
      <xdr:rowOff>38248</xdr:rowOff>
    </xdr:from>
    <xdr:to>
      <xdr:col>19</xdr:col>
      <xdr:colOff>496043</xdr:colOff>
      <xdr:row>10</xdr:row>
      <xdr:rowOff>148</xdr:rowOff>
    </xdr:to>
    <xdr:pic>
      <xdr:nvPicPr>
        <xdr:cNvPr id="90" name="Graphic 89" descr="User with solid fill">
          <a:extLst>
            <a:ext uri="{FF2B5EF4-FFF2-40B4-BE49-F238E27FC236}">
              <a16:creationId xmlns:a16="http://schemas.microsoft.com/office/drawing/2014/main" id="{7A90FB1F-CA51-B790-E8E2-CB57BD29C61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176786" y="990748"/>
          <a:ext cx="1327686" cy="914400"/>
        </a:xfrm>
        <a:prstGeom prst="rect">
          <a:avLst/>
        </a:prstGeom>
      </xdr:spPr>
    </xdr:pic>
    <xdr:clientData/>
  </xdr:twoCellAnchor>
  <xdr:twoCellAnchor editAs="oneCell">
    <xdr:from>
      <xdr:col>27</xdr:col>
      <xdr:colOff>549753</xdr:colOff>
      <xdr:row>5</xdr:row>
      <xdr:rowOff>32138</xdr:rowOff>
    </xdr:from>
    <xdr:to>
      <xdr:col>29</xdr:col>
      <xdr:colOff>281668</xdr:colOff>
      <xdr:row>9</xdr:row>
      <xdr:rowOff>184538</xdr:rowOff>
    </xdr:to>
    <xdr:pic>
      <xdr:nvPicPr>
        <xdr:cNvPr id="92" name="Graphic 91" descr="Upward trend with solid fill">
          <a:extLst>
            <a:ext uri="{FF2B5EF4-FFF2-40B4-BE49-F238E27FC236}">
              <a16:creationId xmlns:a16="http://schemas.microsoft.com/office/drawing/2014/main" id="{B021F83D-ED3E-74A4-E265-2B02A9061D2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8456753" y="984638"/>
          <a:ext cx="956558" cy="914400"/>
        </a:xfrm>
        <a:prstGeom prst="rect">
          <a:avLst/>
        </a:prstGeom>
      </xdr:spPr>
    </xdr:pic>
    <xdr:clientData/>
  </xdr:twoCellAnchor>
  <xdr:twoCellAnchor>
    <xdr:from>
      <xdr:col>5</xdr:col>
      <xdr:colOff>428624</xdr:colOff>
      <xdr:row>1</xdr:row>
      <xdr:rowOff>19051</xdr:rowOff>
    </xdr:from>
    <xdr:to>
      <xdr:col>28</xdr:col>
      <xdr:colOff>309562</xdr:colOff>
      <xdr:row>4</xdr:row>
      <xdr:rowOff>19051</xdr:rowOff>
    </xdr:to>
    <xdr:sp macro="" textlink="">
      <xdr:nvSpPr>
        <xdr:cNvPr id="97" name="TextBox 96">
          <a:extLst>
            <a:ext uri="{FF2B5EF4-FFF2-40B4-BE49-F238E27FC236}">
              <a16:creationId xmlns:a16="http://schemas.microsoft.com/office/drawing/2014/main" id="{85FFDCC3-A26A-9C90-DA23-6C8CB9A1C326}"/>
            </a:ext>
          </a:extLst>
        </xdr:cNvPr>
        <xdr:cNvSpPr txBox="1"/>
      </xdr:nvSpPr>
      <xdr:spPr>
        <a:xfrm>
          <a:off x="4786312" y="209551"/>
          <a:ext cx="14120813"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Sales</a:t>
          </a:r>
          <a:r>
            <a:rPr lang="en-IN" sz="2800" b="1" baseline="0"/>
            <a:t> Performance Dashboard </a:t>
          </a:r>
          <a:endParaRPr lang="en-IN" sz="2800" b="1"/>
        </a:p>
      </xdr:txBody>
    </xdr:sp>
    <xdr:clientData/>
  </xdr:twoCellAnchor>
  <xdr:twoCellAnchor>
    <xdr:from>
      <xdr:col>2</xdr:col>
      <xdr:colOff>693965</xdr:colOff>
      <xdr:row>10</xdr:row>
      <xdr:rowOff>149679</xdr:rowOff>
    </xdr:from>
    <xdr:to>
      <xdr:col>12</xdr:col>
      <xdr:colOff>122465</xdr:colOff>
      <xdr:row>28</xdr:row>
      <xdr:rowOff>35379</xdr:rowOff>
    </xdr:to>
    <xdr:sp macro="" textlink="">
      <xdr:nvSpPr>
        <xdr:cNvPr id="110" name="Rectangle: Rounded Corners 109">
          <a:extLst>
            <a:ext uri="{FF2B5EF4-FFF2-40B4-BE49-F238E27FC236}">
              <a16:creationId xmlns:a16="http://schemas.microsoft.com/office/drawing/2014/main" id="{5854B342-1A76-E420-A589-0D79C1D049F1}"/>
            </a:ext>
          </a:extLst>
        </xdr:cNvPr>
        <xdr:cNvSpPr/>
      </xdr:nvSpPr>
      <xdr:spPr>
        <a:xfrm>
          <a:off x="2394858" y="2054679"/>
          <a:ext cx="6449786" cy="33147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600"/>
        </a:p>
      </xdr:txBody>
    </xdr:sp>
    <xdr:clientData/>
  </xdr:twoCellAnchor>
  <xdr:twoCellAnchor>
    <xdr:from>
      <xdr:col>0</xdr:col>
      <xdr:colOff>162479</xdr:colOff>
      <xdr:row>30</xdr:row>
      <xdr:rowOff>19050</xdr:rowOff>
    </xdr:from>
    <xdr:to>
      <xdr:col>4</xdr:col>
      <xdr:colOff>805416</xdr:colOff>
      <xdr:row>47</xdr:row>
      <xdr:rowOff>95250</xdr:rowOff>
    </xdr:to>
    <xdr:sp macro="" textlink="">
      <xdr:nvSpPr>
        <xdr:cNvPr id="111" name="Rectangle: Rounded Corners 110">
          <a:extLst>
            <a:ext uri="{FF2B5EF4-FFF2-40B4-BE49-F238E27FC236}">
              <a16:creationId xmlns:a16="http://schemas.microsoft.com/office/drawing/2014/main" id="{79D3A9A9-A774-D543-695E-FD7578D7CE19}"/>
            </a:ext>
          </a:extLst>
        </xdr:cNvPr>
        <xdr:cNvSpPr/>
      </xdr:nvSpPr>
      <xdr:spPr>
        <a:xfrm>
          <a:off x="162479" y="5734050"/>
          <a:ext cx="4167187" cy="33147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600"/>
        </a:p>
      </xdr:txBody>
    </xdr:sp>
    <xdr:clientData/>
  </xdr:twoCellAnchor>
  <xdr:twoCellAnchor>
    <xdr:from>
      <xdr:col>5</xdr:col>
      <xdr:colOff>188257</xdr:colOff>
      <xdr:row>28</xdr:row>
      <xdr:rowOff>178225</xdr:rowOff>
    </xdr:from>
    <xdr:to>
      <xdr:col>26</xdr:col>
      <xdr:colOff>452435</xdr:colOff>
      <xdr:row>47</xdr:row>
      <xdr:rowOff>172163</xdr:rowOff>
    </xdr:to>
    <xdr:sp macro="" textlink="">
      <xdr:nvSpPr>
        <xdr:cNvPr id="112" name="Rectangle: Rounded Corners 111">
          <a:extLst>
            <a:ext uri="{FF2B5EF4-FFF2-40B4-BE49-F238E27FC236}">
              <a16:creationId xmlns:a16="http://schemas.microsoft.com/office/drawing/2014/main" id="{2C2147C4-BDD7-4D7F-9A51-EAE7F46FCE0F}"/>
            </a:ext>
          </a:extLst>
        </xdr:cNvPr>
        <xdr:cNvSpPr/>
      </xdr:nvSpPr>
      <xdr:spPr>
        <a:xfrm>
          <a:off x="4545945" y="5512225"/>
          <a:ext cx="13265803" cy="3613438"/>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600"/>
        </a:p>
      </xdr:txBody>
    </xdr:sp>
    <xdr:clientData/>
  </xdr:twoCellAnchor>
  <xdr:twoCellAnchor>
    <xdr:from>
      <xdr:col>27</xdr:col>
      <xdr:colOff>191139</xdr:colOff>
      <xdr:row>29</xdr:row>
      <xdr:rowOff>160193</xdr:rowOff>
    </xdr:from>
    <xdr:to>
      <xdr:col>36</xdr:col>
      <xdr:colOff>191136</xdr:colOff>
      <xdr:row>48</xdr:row>
      <xdr:rowOff>28574</xdr:rowOff>
    </xdr:to>
    <xdr:sp macro="" textlink="">
      <xdr:nvSpPr>
        <xdr:cNvPr id="117" name="Rectangle: Rounded Corners 116">
          <a:extLst>
            <a:ext uri="{FF2B5EF4-FFF2-40B4-BE49-F238E27FC236}">
              <a16:creationId xmlns:a16="http://schemas.microsoft.com/office/drawing/2014/main" id="{C059E5C6-8FF3-4D71-9FB6-0F6CBFFBB61D}"/>
            </a:ext>
          </a:extLst>
        </xdr:cNvPr>
        <xdr:cNvSpPr/>
      </xdr:nvSpPr>
      <xdr:spPr>
        <a:xfrm>
          <a:off x="18169577" y="5684693"/>
          <a:ext cx="5572122" cy="348788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600"/>
        </a:p>
      </xdr:txBody>
    </xdr:sp>
    <xdr:clientData/>
  </xdr:twoCellAnchor>
  <xdr:twoCellAnchor>
    <xdr:from>
      <xdr:col>0</xdr:col>
      <xdr:colOff>382964</xdr:colOff>
      <xdr:row>31</xdr:row>
      <xdr:rowOff>92703</xdr:rowOff>
    </xdr:from>
    <xdr:to>
      <xdr:col>4</xdr:col>
      <xdr:colOff>566661</xdr:colOff>
      <xdr:row>46</xdr:row>
      <xdr:rowOff>168903</xdr:rowOff>
    </xdr:to>
    <xdr:graphicFrame macro="">
      <xdr:nvGraphicFramePr>
        <xdr:cNvPr id="118" name="Chart 117">
          <a:extLst>
            <a:ext uri="{FF2B5EF4-FFF2-40B4-BE49-F238E27FC236}">
              <a16:creationId xmlns:a16="http://schemas.microsoft.com/office/drawing/2014/main" id="{53CEA522-E036-4867-97B1-0BCB4A3A250B}"/>
            </a:ext>
            <a:ext uri="{147F2762-F138-4A5C-976F-8EAC2B608ADB}">
              <a16:predDERef xmlns:a16="http://schemas.microsoft.com/office/drawing/2014/main" pred="{E0E728AF-997D-4373-B4BC-CDF94D02D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537882</xdr:colOff>
      <xdr:row>30</xdr:row>
      <xdr:rowOff>37820</xdr:rowOff>
    </xdr:from>
    <xdr:to>
      <xdr:col>35</xdr:col>
      <xdr:colOff>424170</xdr:colOff>
      <xdr:row>47</xdr:row>
      <xdr:rowOff>145675</xdr:rowOff>
    </xdr:to>
    <xdr:graphicFrame macro="">
      <xdr:nvGraphicFramePr>
        <xdr:cNvPr id="144" name="Chart 143">
          <a:extLst>
            <a:ext uri="{FF2B5EF4-FFF2-40B4-BE49-F238E27FC236}">
              <a16:creationId xmlns:a16="http://schemas.microsoft.com/office/drawing/2014/main" id="{694B2B3F-FC91-4CFF-92CF-3004D1D4E6AA}"/>
            </a:ext>
            <a:ext uri="{147F2762-F138-4A5C-976F-8EAC2B608ADB}">
              <a16:predDERef xmlns:a16="http://schemas.microsoft.com/office/drawing/2014/main" pred="{6B224888-D5D3-8CA7-E68E-64088468D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468731</xdr:colOff>
      <xdr:row>48</xdr:row>
      <xdr:rowOff>98281</xdr:rowOff>
    </xdr:from>
    <xdr:to>
      <xdr:col>27</xdr:col>
      <xdr:colOff>319953</xdr:colOff>
      <xdr:row>53</xdr:row>
      <xdr:rowOff>141143</xdr:rowOff>
    </xdr:to>
    <xdr:grpSp>
      <xdr:nvGrpSpPr>
        <xdr:cNvPr id="150" name="Group 149">
          <a:extLst>
            <a:ext uri="{FF2B5EF4-FFF2-40B4-BE49-F238E27FC236}">
              <a16:creationId xmlns:a16="http://schemas.microsoft.com/office/drawing/2014/main" id="{501A9FDD-9CC2-4138-8927-BBDF9FEBD26E}"/>
            </a:ext>
          </a:extLst>
        </xdr:cNvPr>
        <xdr:cNvGrpSpPr/>
      </xdr:nvGrpSpPr>
      <xdr:grpSpPr>
        <a:xfrm>
          <a:off x="13965656" y="9242281"/>
          <a:ext cx="4118422" cy="995362"/>
          <a:chOff x="9525" y="890588"/>
          <a:chExt cx="2446455" cy="995362"/>
        </a:xfrm>
      </xdr:grpSpPr>
      <xdr:sp macro="" textlink="">
        <xdr:nvSpPr>
          <xdr:cNvPr id="151" name="Rectangle: Rounded Corners 150">
            <a:extLst>
              <a:ext uri="{FF2B5EF4-FFF2-40B4-BE49-F238E27FC236}">
                <a16:creationId xmlns:a16="http://schemas.microsoft.com/office/drawing/2014/main" id="{2E99BA45-88F9-2670-A914-77326701E61C}"/>
              </a:ext>
            </a:extLst>
          </xdr:cNvPr>
          <xdr:cNvSpPr/>
        </xdr:nvSpPr>
        <xdr:spPr>
          <a:xfrm>
            <a:off x="55680" y="890588"/>
            <a:ext cx="2400300" cy="9906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2" name="Rectangle: Rounded Corners 151">
            <a:extLst>
              <a:ext uri="{FF2B5EF4-FFF2-40B4-BE49-F238E27FC236}">
                <a16:creationId xmlns:a16="http://schemas.microsoft.com/office/drawing/2014/main" id="{B05C0136-9820-B3C3-3284-ED70A6C78A68}"/>
              </a:ext>
            </a:extLst>
          </xdr:cNvPr>
          <xdr:cNvSpPr/>
        </xdr:nvSpPr>
        <xdr:spPr>
          <a:xfrm>
            <a:off x="9525" y="904875"/>
            <a:ext cx="895351" cy="9810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3" name="TextBox 152">
            <a:extLst>
              <a:ext uri="{FF2B5EF4-FFF2-40B4-BE49-F238E27FC236}">
                <a16:creationId xmlns:a16="http://schemas.microsoft.com/office/drawing/2014/main" id="{83DB213F-158F-6CC4-8768-DA4E35FD2EBF}"/>
              </a:ext>
            </a:extLst>
          </xdr:cNvPr>
          <xdr:cNvSpPr txBox="1"/>
        </xdr:nvSpPr>
        <xdr:spPr>
          <a:xfrm>
            <a:off x="981075" y="1009649"/>
            <a:ext cx="1362075" cy="4840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baseline="0"/>
              <a:t>Total Sales From Top 10 Customers</a:t>
            </a:r>
          </a:p>
          <a:p>
            <a:pPr algn="ctr"/>
            <a:endParaRPr lang="en-IN" sz="1400" b="1"/>
          </a:p>
        </xdr:txBody>
      </xdr:sp>
      <xdr:sp macro="" textlink="'SQL OUTPUT TABLES'!D53">
        <xdr:nvSpPr>
          <xdr:cNvPr id="154" name="TextBox 153">
            <a:extLst>
              <a:ext uri="{FF2B5EF4-FFF2-40B4-BE49-F238E27FC236}">
                <a16:creationId xmlns:a16="http://schemas.microsoft.com/office/drawing/2014/main" id="{1F6FF9CA-C156-BDDD-6307-36EA13147A39}"/>
              </a:ext>
            </a:extLst>
          </xdr:cNvPr>
          <xdr:cNvSpPr txBox="1"/>
        </xdr:nvSpPr>
        <xdr:spPr>
          <a:xfrm>
            <a:off x="1066800" y="1447800"/>
            <a:ext cx="1238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6C2551A-16D6-4223-95DD-76322611CE5F}" type="TxLink">
              <a:rPr lang="en-US" sz="1100" b="1" i="0" u="none" strike="noStrike">
                <a:solidFill>
                  <a:srgbClr val="000000"/>
                </a:solidFill>
                <a:latin typeface="Aptos Narrow"/>
              </a:rPr>
              <a:pPr algn="ctr"/>
              <a:t>6.70%</a:t>
            </a:fld>
            <a:endParaRPr lang="en-IN" sz="1600"/>
          </a:p>
        </xdr:txBody>
      </xdr:sp>
    </xdr:grpSp>
    <xdr:clientData/>
  </xdr:twoCellAnchor>
  <xdr:twoCellAnchor>
    <xdr:from>
      <xdr:col>27</xdr:col>
      <xdr:colOff>210045</xdr:colOff>
      <xdr:row>56</xdr:row>
      <xdr:rowOff>35502</xdr:rowOff>
    </xdr:from>
    <xdr:to>
      <xdr:col>34</xdr:col>
      <xdr:colOff>74469</xdr:colOff>
      <xdr:row>61</xdr:row>
      <xdr:rowOff>73602</xdr:rowOff>
    </xdr:to>
    <xdr:grpSp>
      <xdr:nvGrpSpPr>
        <xdr:cNvPr id="155" name="Group 154">
          <a:extLst>
            <a:ext uri="{FF2B5EF4-FFF2-40B4-BE49-F238E27FC236}">
              <a16:creationId xmlns:a16="http://schemas.microsoft.com/office/drawing/2014/main" id="{F41F0411-877B-48EE-8A1B-70BF4E445BC0}"/>
            </a:ext>
          </a:extLst>
        </xdr:cNvPr>
        <xdr:cNvGrpSpPr/>
      </xdr:nvGrpSpPr>
      <xdr:grpSpPr>
        <a:xfrm>
          <a:off x="17974170" y="10703502"/>
          <a:ext cx="4131624" cy="990600"/>
          <a:chOff x="3883" y="914400"/>
          <a:chExt cx="2447193" cy="990600"/>
        </a:xfrm>
      </xdr:grpSpPr>
      <xdr:sp macro="" textlink="">
        <xdr:nvSpPr>
          <xdr:cNvPr id="156" name="Rectangle: Rounded Corners 155">
            <a:extLst>
              <a:ext uri="{FF2B5EF4-FFF2-40B4-BE49-F238E27FC236}">
                <a16:creationId xmlns:a16="http://schemas.microsoft.com/office/drawing/2014/main" id="{FCA11252-94C1-AF93-E0C8-16E0A0476706}"/>
              </a:ext>
            </a:extLst>
          </xdr:cNvPr>
          <xdr:cNvSpPr/>
        </xdr:nvSpPr>
        <xdr:spPr>
          <a:xfrm>
            <a:off x="50776" y="914400"/>
            <a:ext cx="2400300" cy="9906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7" name="Rectangle: Rounded Corners 156">
            <a:extLst>
              <a:ext uri="{FF2B5EF4-FFF2-40B4-BE49-F238E27FC236}">
                <a16:creationId xmlns:a16="http://schemas.microsoft.com/office/drawing/2014/main" id="{31788BDF-FFC1-0ED5-46C2-533920D94CF8}"/>
              </a:ext>
            </a:extLst>
          </xdr:cNvPr>
          <xdr:cNvSpPr/>
        </xdr:nvSpPr>
        <xdr:spPr>
          <a:xfrm>
            <a:off x="3883" y="914400"/>
            <a:ext cx="895351" cy="9810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8" name="TextBox 157">
            <a:extLst>
              <a:ext uri="{FF2B5EF4-FFF2-40B4-BE49-F238E27FC236}">
                <a16:creationId xmlns:a16="http://schemas.microsoft.com/office/drawing/2014/main" id="{0BE6A83A-DCEC-8808-1D79-CC24979A8C8B}"/>
              </a:ext>
            </a:extLst>
          </xdr:cNvPr>
          <xdr:cNvSpPr txBox="1"/>
        </xdr:nvSpPr>
        <xdr:spPr>
          <a:xfrm>
            <a:off x="981075" y="1009650"/>
            <a:ext cx="1362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200" b="1" baseline="0">
                <a:solidFill>
                  <a:schemeClr val="dk1"/>
                </a:solidFill>
                <a:effectLst/>
                <a:latin typeface="+mn-lt"/>
                <a:ea typeface="+mn-ea"/>
                <a:cs typeface="+mn-cs"/>
              </a:rPr>
              <a:t>Least Sold Sub Category</a:t>
            </a:r>
            <a:endParaRPr lang="en-IN" sz="1200">
              <a:effectLst/>
            </a:endParaRPr>
          </a:p>
          <a:p>
            <a:pPr algn="ctr"/>
            <a:endParaRPr lang="en-IN" sz="1400" b="1" baseline="0"/>
          </a:p>
          <a:p>
            <a:pPr algn="ctr"/>
            <a:endParaRPr lang="en-IN" sz="1400" b="1"/>
          </a:p>
        </xdr:txBody>
      </xdr:sp>
      <xdr:sp macro="" textlink="'SQL OUTPUT TABLES'!E198">
        <xdr:nvSpPr>
          <xdr:cNvPr id="159" name="TextBox 158">
            <a:extLst>
              <a:ext uri="{FF2B5EF4-FFF2-40B4-BE49-F238E27FC236}">
                <a16:creationId xmlns:a16="http://schemas.microsoft.com/office/drawing/2014/main" id="{C1FCEF7E-21CF-AD91-7A8C-D8B52C6C8C1E}"/>
              </a:ext>
            </a:extLst>
          </xdr:cNvPr>
          <xdr:cNvSpPr txBox="1"/>
        </xdr:nvSpPr>
        <xdr:spPr>
          <a:xfrm>
            <a:off x="1066800" y="1447800"/>
            <a:ext cx="1238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8A36441-9697-4CDB-AC13-7CEA86EB63CB}" type="TxLink">
              <a:rPr lang="en-US" sz="1100" b="1" i="0" u="none" strike="noStrike">
                <a:solidFill>
                  <a:srgbClr val="000000"/>
                </a:solidFill>
                <a:latin typeface="Aptos Narrow"/>
              </a:rPr>
              <a:pPr algn="ctr"/>
              <a:t>Copiers</a:t>
            </a:fld>
            <a:endParaRPr lang="en-IN" sz="1600"/>
          </a:p>
        </xdr:txBody>
      </xdr:sp>
    </xdr:grpSp>
    <xdr:clientData/>
  </xdr:twoCellAnchor>
  <xdr:twoCellAnchor editAs="oneCell">
    <xdr:from>
      <xdr:col>28</xdr:col>
      <xdr:colOff>1</xdr:colOff>
      <xdr:row>56</xdr:row>
      <xdr:rowOff>77932</xdr:rowOff>
    </xdr:from>
    <xdr:to>
      <xdr:col>29</xdr:col>
      <xdr:colOff>321253</xdr:colOff>
      <xdr:row>61</xdr:row>
      <xdr:rowOff>39832</xdr:rowOff>
    </xdr:to>
    <xdr:pic>
      <xdr:nvPicPr>
        <xdr:cNvPr id="171" name="Graphic 170" descr="Arrow Down with solid fill">
          <a:extLst>
            <a:ext uri="{FF2B5EF4-FFF2-40B4-BE49-F238E27FC236}">
              <a16:creationId xmlns:a16="http://schemas.microsoft.com/office/drawing/2014/main" id="{17807FE2-D943-0312-56F6-91998C1DA04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8597564" y="10745932"/>
          <a:ext cx="940377" cy="914400"/>
        </a:xfrm>
        <a:prstGeom prst="rect">
          <a:avLst/>
        </a:prstGeom>
      </xdr:spPr>
    </xdr:pic>
    <xdr:clientData/>
  </xdr:twoCellAnchor>
  <xdr:twoCellAnchor editAs="oneCell">
    <xdr:from>
      <xdr:col>15</xdr:col>
      <xdr:colOff>271228</xdr:colOff>
      <xdr:row>57</xdr:row>
      <xdr:rowOff>80727</xdr:rowOff>
    </xdr:from>
    <xdr:to>
      <xdr:col>16</xdr:col>
      <xdr:colOff>592480</xdr:colOff>
      <xdr:row>61</xdr:row>
      <xdr:rowOff>85725</xdr:rowOff>
    </xdr:to>
    <xdr:pic>
      <xdr:nvPicPr>
        <xdr:cNvPr id="173" name="Graphic 172" descr="Arrow Up with solid fill">
          <a:extLst>
            <a:ext uri="{FF2B5EF4-FFF2-40B4-BE49-F238E27FC236}">
              <a16:creationId xmlns:a16="http://schemas.microsoft.com/office/drawing/2014/main" id="{9E3B56A5-E323-187F-FCA3-C8F6F07DAAF7}"/>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720153" y="10939227"/>
          <a:ext cx="930852" cy="766998"/>
        </a:xfrm>
        <a:prstGeom prst="rect">
          <a:avLst/>
        </a:prstGeom>
      </xdr:spPr>
    </xdr:pic>
    <xdr:clientData/>
  </xdr:twoCellAnchor>
  <xdr:twoCellAnchor editAs="oneCell">
    <xdr:from>
      <xdr:col>21</xdr:col>
      <xdr:colOff>110403</xdr:colOff>
      <xdr:row>48</xdr:row>
      <xdr:rowOff>132051</xdr:rowOff>
    </xdr:from>
    <xdr:to>
      <xdr:col>22</xdr:col>
      <xdr:colOff>431656</xdr:colOff>
      <xdr:row>53</xdr:row>
      <xdr:rowOff>93951</xdr:rowOff>
    </xdr:to>
    <xdr:pic>
      <xdr:nvPicPr>
        <xdr:cNvPr id="175" name="Graphic 174" descr="Coins with solid fill">
          <a:extLst>
            <a:ext uri="{FF2B5EF4-FFF2-40B4-BE49-F238E27FC236}">
              <a16:creationId xmlns:a16="http://schemas.microsoft.com/office/drawing/2014/main" id="{EAB462C7-CCCD-5B04-3C69-E88AF6B8B31B}"/>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4374091" y="9276051"/>
          <a:ext cx="940378" cy="914400"/>
        </a:xfrm>
        <a:prstGeom prst="rect">
          <a:avLst/>
        </a:prstGeom>
      </xdr:spPr>
    </xdr:pic>
    <xdr:clientData/>
  </xdr:twoCellAnchor>
  <xdr:twoCellAnchor editAs="oneCell">
    <xdr:from>
      <xdr:col>0</xdr:col>
      <xdr:colOff>0</xdr:colOff>
      <xdr:row>16</xdr:row>
      <xdr:rowOff>128068</xdr:rowOff>
    </xdr:from>
    <xdr:to>
      <xdr:col>2</xdr:col>
      <xdr:colOff>481853</xdr:colOff>
      <xdr:row>20</xdr:row>
      <xdr:rowOff>118543</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4D398D4D-5049-4A15-9743-1E8BA493A4E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3176068"/>
              <a:ext cx="2095500" cy="752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145676</xdr:colOff>
      <xdr:row>21</xdr:row>
      <xdr:rowOff>156882</xdr:rowOff>
    </xdr:from>
    <xdr:to>
      <xdr:col>2</xdr:col>
      <xdr:colOff>437029</xdr:colOff>
      <xdr:row>27</xdr:row>
      <xdr:rowOff>80682</xdr:rowOff>
    </xdr:to>
    <mc:AlternateContent xmlns:mc="http://schemas.openxmlformats.org/markup-compatibility/2006" xmlns:a14="http://schemas.microsoft.com/office/drawing/2010/main">
      <mc:Choice Requires="a14">
        <xdr:graphicFrame macro="">
          <xdr:nvGraphicFramePr>
            <xdr:cNvPr id="9" name="Segment 1">
              <a:extLst>
                <a:ext uri="{FF2B5EF4-FFF2-40B4-BE49-F238E27FC236}">
                  <a16:creationId xmlns:a16="http://schemas.microsoft.com/office/drawing/2014/main" id="{B32775B6-60E9-4464-B3DC-30BE7A1B06D5}"/>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45676" y="4157382"/>
              <a:ext cx="190500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67236</xdr:colOff>
      <xdr:row>11</xdr:row>
      <xdr:rowOff>41621</xdr:rowOff>
    </xdr:from>
    <xdr:to>
      <xdr:col>2</xdr:col>
      <xdr:colOff>493059</xdr:colOff>
      <xdr:row>15</xdr:row>
      <xdr:rowOff>164086</xdr:rowOff>
    </xdr:to>
    <mc:AlternateContent xmlns:mc="http://schemas.openxmlformats.org/markup-compatibility/2006" xmlns:a14="http://schemas.microsoft.com/office/drawing/2010/main">
      <mc:Choice Requires="a14">
        <xdr:graphicFrame macro="">
          <xdr:nvGraphicFramePr>
            <xdr:cNvPr id="12" name="year 3">
              <a:extLst>
                <a:ext uri="{FF2B5EF4-FFF2-40B4-BE49-F238E27FC236}">
                  <a16:creationId xmlns:a16="http://schemas.microsoft.com/office/drawing/2014/main" id="{F7ED3A54-FA23-4713-9F5B-11DF2B9F4317}"/>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67236" y="2137121"/>
              <a:ext cx="2039470" cy="8844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199157</xdr:colOff>
      <xdr:row>7</xdr:row>
      <xdr:rowOff>105393</xdr:rowOff>
    </xdr:from>
    <xdr:to>
      <xdr:col>24</xdr:col>
      <xdr:colOff>438826</xdr:colOff>
      <xdr:row>8</xdr:row>
      <xdr:rowOff>181593</xdr:rowOff>
    </xdr:to>
    <xdr:sp macro="" textlink="'SQL OUTPUT TABLES'!A8">
      <xdr:nvSpPr>
        <xdr:cNvPr id="14" name="TextBox 13">
          <a:extLst>
            <a:ext uri="{FF2B5EF4-FFF2-40B4-BE49-F238E27FC236}">
              <a16:creationId xmlns:a16="http://schemas.microsoft.com/office/drawing/2014/main" id="{CD659077-624C-4196-B2BD-528CE63286FF}"/>
            </a:ext>
          </a:extLst>
        </xdr:cNvPr>
        <xdr:cNvSpPr txBox="1"/>
      </xdr:nvSpPr>
      <xdr:spPr>
        <a:xfrm>
          <a:off x="14261521" y="1438893"/>
          <a:ext cx="205807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2AED9C7-E3EC-4FD5-AD6F-0474F4AB0FB3}" type="TxLink">
            <a:rPr lang="en-US" sz="1400" b="1" i="0" u="none" strike="noStrike">
              <a:solidFill>
                <a:srgbClr val="000000"/>
              </a:solidFill>
              <a:latin typeface="Aptos Narrow"/>
            </a:rPr>
            <a:pPr algn="ctr"/>
            <a:t>793</a:t>
          </a:fld>
          <a:endParaRPr lang="en-IN" sz="1400"/>
        </a:p>
      </xdr:txBody>
    </xdr:sp>
    <xdr:clientData/>
  </xdr:twoCellAnchor>
  <xdr:twoCellAnchor>
    <xdr:from>
      <xdr:col>26</xdr:col>
      <xdr:colOff>56029</xdr:colOff>
      <xdr:row>11</xdr:row>
      <xdr:rowOff>57829</xdr:rowOff>
    </xdr:from>
    <xdr:to>
      <xdr:col>37</xdr:col>
      <xdr:colOff>71436</xdr:colOff>
      <xdr:row>28</xdr:row>
      <xdr:rowOff>134029</xdr:rowOff>
    </xdr:to>
    <xdr:sp macro="" textlink="">
      <xdr:nvSpPr>
        <xdr:cNvPr id="15" name="Rectangle: Rounded Corners 14">
          <a:extLst>
            <a:ext uri="{FF2B5EF4-FFF2-40B4-BE49-F238E27FC236}">
              <a16:creationId xmlns:a16="http://schemas.microsoft.com/office/drawing/2014/main" id="{13505AD2-F6CB-4BBB-B2FB-DBAC22ACAFF5}"/>
            </a:ext>
          </a:extLst>
        </xdr:cNvPr>
        <xdr:cNvSpPr/>
      </xdr:nvSpPr>
      <xdr:spPr>
        <a:xfrm>
          <a:off x="17111382" y="2153329"/>
          <a:ext cx="6671701" cy="33147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600"/>
        </a:p>
      </xdr:txBody>
    </xdr:sp>
    <xdr:clientData/>
  </xdr:twoCellAnchor>
  <xdr:twoCellAnchor>
    <xdr:from>
      <xdr:col>12</xdr:col>
      <xdr:colOff>204108</xdr:colOff>
      <xdr:row>10</xdr:row>
      <xdr:rowOff>81643</xdr:rowOff>
    </xdr:from>
    <xdr:to>
      <xdr:col>25</xdr:col>
      <xdr:colOff>561896</xdr:colOff>
      <xdr:row>28</xdr:row>
      <xdr:rowOff>103415</xdr:rowOff>
    </xdr:to>
    <xdr:sp macro="" textlink="">
      <xdr:nvSpPr>
        <xdr:cNvPr id="17" name="Rectangle: Rounded Corners 16">
          <a:extLst>
            <a:ext uri="{FF2B5EF4-FFF2-40B4-BE49-F238E27FC236}">
              <a16:creationId xmlns:a16="http://schemas.microsoft.com/office/drawing/2014/main" id="{8CA10ADA-E202-4927-862D-FE6C9247F5F2}"/>
            </a:ext>
          </a:extLst>
        </xdr:cNvPr>
        <xdr:cNvSpPr/>
      </xdr:nvSpPr>
      <xdr:spPr>
        <a:xfrm>
          <a:off x="8844644" y="1986643"/>
          <a:ext cx="8317966" cy="345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600"/>
        </a:p>
      </xdr:txBody>
    </xdr:sp>
    <xdr:clientData/>
  </xdr:twoCellAnchor>
  <xdr:twoCellAnchor>
    <xdr:from>
      <xdr:col>2</xdr:col>
      <xdr:colOff>952500</xdr:colOff>
      <xdr:row>11</xdr:row>
      <xdr:rowOff>56029</xdr:rowOff>
    </xdr:from>
    <xdr:to>
      <xdr:col>11</xdr:col>
      <xdr:colOff>470646</xdr:colOff>
      <xdr:row>27</xdr:row>
      <xdr:rowOff>89647</xdr:rowOff>
    </xdr:to>
    <xdr:graphicFrame macro="">
      <xdr:nvGraphicFramePr>
        <xdr:cNvPr id="19" name="Chart 18">
          <a:extLst>
            <a:ext uri="{FF2B5EF4-FFF2-40B4-BE49-F238E27FC236}">
              <a16:creationId xmlns:a16="http://schemas.microsoft.com/office/drawing/2014/main" id="{B0307377-124E-4BC9-824E-A879C4D32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495860</xdr:colOff>
      <xdr:row>30</xdr:row>
      <xdr:rowOff>4204</xdr:rowOff>
    </xdr:from>
    <xdr:to>
      <xdr:col>26</xdr:col>
      <xdr:colOff>71436</xdr:colOff>
      <xdr:row>46</xdr:row>
      <xdr:rowOff>156746</xdr:rowOff>
    </xdr:to>
    <xdr:graphicFrame macro="">
      <xdr:nvGraphicFramePr>
        <xdr:cNvPr id="5" name="Chart 4">
          <a:extLst>
            <a:ext uri="{FF2B5EF4-FFF2-40B4-BE49-F238E27FC236}">
              <a16:creationId xmlns:a16="http://schemas.microsoft.com/office/drawing/2014/main" id="{B5CDEDA2-CAF2-4A13-8E58-807AA067D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533367</xdr:colOff>
      <xdr:row>56</xdr:row>
      <xdr:rowOff>67974</xdr:rowOff>
    </xdr:from>
    <xdr:to>
      <xdr:col>21</xdr:col>
      <xdr:colOff>316491</xdr:colOff>
      <xdr:row>61</xdr:row>
      <xdr:rowOff>106074</xdr:rowOff>
    </xdr:to>
    <xdr:grpSp>
      <xdr:nvGrpSpPr>
        <xdr:cNvPr id="3" name="Group 2">
          <a:extLst>
            <a:ext uri="{FF2B5EF4-FFF2-40B4-BE49-F238E27FC236}">
              <a16:creationId xmlns:a16="http://schemas.microsoft.com/office/drawing/2014/main" id="{E3F47E04-F2DC-ECF9-C6F5-E19694B8DB9E}"/>
            </a:ext>
          </a:extLst>
        </xdr:cNvPr>
        <xdr:cNvGrpSpPr/>
      </xdr:nvGrpSpPr>
      <xdr:grpSpPr>
        <a:xfrm>
          <a:off x="10372692" y="10735974"/>
          <a:ext cx="4050324" cy="990600"/>
          <a:chOff x="-1069356" y="377536"/>
          <a:chExt cx="2406755" cy="990600"/>
        </a:xfrm>
      </xdr:grpSpPr>
      <xdr:sp macro="" textlink="">
        <xdr:nvSpPr>
          <xdr:cNvPr id="6" name="Rectangle: Rounded Corners 5">
            <a:extLst>
              <a:ext uri="{FF2B5EF4-FFF2-40B4-BE49-F238E27FC236}">
                <a16:creationId xmlns:a16="http://schemas.microsoft.com/office/drawing/2014/main" id="{4FB0C147-81D5-BF92-A2CE-65DB77CC5600}"/>
              </a:ext>
            </a:extLst>
          </xdr:cNvPr>
          <xdr:cNvSpPr/>
        </xdr:nvSpPr>
        <xdr:spPr>
          <a:xfrm>
            <a:off x="-1062901" y="377536"/>
            <a:ext cx="2400300" cy="990600"/>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050F0ECF-ECF1-A93E-4412-8C99809AF4DD}"/>
              </a:ext>
            </a:extLst>
          </xdr:cNvPr>
          <xdr:cNvSpPr/>
        </xdr:nvSpPr>
        <xdr:spPr>
          <a:xfrm>
            <a:off x="-1069356" y="383597"/>
            <a:ext cx="895351" cy="981075"/>
          </a:xfrm>
          <a:prstGeom prst="roundRect">
            <a:avLst/>
          </a:prstGeom>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4A87DA7F-4848-F57D-8068-E5C1AA85CA63}"/>
              </a:ext>
            </a:extLst>
          </xdr:cNvPr>
          <xdr:cNvSpPr txBox="1"/>
        </xdr:nvSpPr>
        <xdr:spPr>
          <a:xfrm>
            <a:off x="-112785" y="524741"/>
            <a:ext cx="1362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baseline="0"/>
              <a:t>Most Sold Sub Category</a:t>
            </a:r>
          </a:p>
          <a:p>
            <a:pPr algn="ctr"/>
            <a:endParaRPr lang="en-IN" sz="1400" b="1"/>
          </a:p>
        </xdr:txBody>
      </xdr:sp>
      <xdr:sp macro="" textlink="'SQL OUTPUT TABLES'!E193">
        <xdr:nvSpPr>
          <xdr:cNvPr id="11" name="TextBox 10">
            <a:extLst>
              <a:ext uri="{FF2B5EF4-FFF2-40B4-BE49-F238E27FC236}">
                <a16:creationId xmlns:a16="http://schemas.microsoft.com/office/drawing/2014/main" id="{DCD07DB2-1433-4E60-C4CA-98D404528128}"/>
              </a:ext>
            </a:extLst>
          </xdr:cNvPr>
          <xdr:cNvSpPr txBox="1"/>
        </xdr:nvSpPr>
        <xdr:spPr>
          <a:xfrm>
            <a:off x="-47699" y="893618"/>
            <a:ext cx="1238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F1ED620-6746-40A4-A68B-46F3A3E75990}" type="TxLink">
              <a:rPr lang="en-US" sz="1100" b="1" i="0" u="none" strike="noStrike">
                <a:solidFill>
                  <a:srgbClr val="000000"/>
                </a:solidFill>
                <a:latin typeface="Aptos Narrow"/>
              </a:rPr>
              <a:pPr algn="ctr"/>
              <a:t>Binders</a:t>
            </a:fld>
            <a:endParaRPr lang="en-IN" sz="1600"/>
          </a:p>
        </xdr:txBody>
      </xdr:sp>
    </xdr:grpSp>
    <xdr:clientData/>
  </xdr:twoCellAnchor>
  <xdr:twoCellAnchor editAs="oneCell">
    <xdr:from>
      <xdr:col>15</xdr:col>
      <xdr:colOff>219075</xdr:colOff>
      <xdr:row>56</xdr:row>
      <xdr:rowOff>76200</xdr:rowOff>
    </xdr:from>
    <xdr:to>
      <xdr:col>16</xdr:col>
      <xdr:colOff>523875</xdr:colOff>
      <xdr:row>61</xdr:row>
      <xdr:rowOff>38100</xdr:rowOff>
    </xdr:to>
    <xdr:pic>
      <xdr:nvPicPr>
        <xdr:cNvPr id="18" name="Graphic 17" descr="Arrow Up with solid fill">
          <a:extLst>
            <a:ext uri="{FF2B5EF4-FFF2-40B4-BE49-F238E27FC236}">
              <a16:creationId xmlns:a16="http://schemas.microsoft.com/office/drawing/2014/main" id="{39A34F1E-1302-492B-5F23-6AFA10A24D1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668000" y="10744200"/>
          <a:ext cx="914400" cy="914400"/>
        </a:xfrm>
        <a:prstGeom prst="rect">
          <a:avLst/>
        </a:prstGeom>
      </xdr:spPr>
    </xdr:pic>
    <xdr:clientData/>
  </xdr:twoCellAnchor>
  <xdr:twoCellAnchor>
    <xdr:from>
      <xdr:col>0</xdr:col>
      <xdr:colOff>342900</xdr:colOff>
      <xdr:row>49</xdr:row>
      <xdr:rowOff>23813</xdr:rowOff>
    </xdr:from>
    <xdr:to>
      <xdr:col>14</xdr:col>
      <xdr:colOff>-1</xdr:colOff>
      <xdr:row>67</xdr:row>
      <xdr:rowOff>140353</xdr:rowOff>
    </xdr:to>
    <xdr:sp macro="" textlink="">
      <xdr:nvSpPr>
        <xdr:cNvPr id="21" name="Rectangle: Rounded Corners 20">
          <a:extLst>
            <a:ext uri="{FF2B5EF4-FFF2-40B4-BE49-F238E27FC236}">
              <a16:creationId xmlns:a16="http://schemas.microsoft.com/office/drawing/2014/main" id="{908C5F83-CF62-43DF-A473-6D214CAA801C}"/>
            </a:ext>
          </a:extLst>
        </xdr:cNvPr>
        <xdr:cNvSpPr/>
      </xdr:nvSpPr>
      <xdr:spPr>
        <a:xfrm>
          <a:off x="342900" y="9358313"/>
          <a:ext cx="9586912" cy="354554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600"/>
        </a:p>
      </xdr:txBody>
    </xdr:sp>
    <xdr:clientData/>
  </xdr:twoCellAnchor>
  <xdr:twoCellAnchor>
    <xdr:from>
      <xdr:col>1</xdr:col>
      <xdr:colOff>104774</xdr:colOff>
      <xdr:row>50</xdr:row>
      <xdr:rowOff>47625</xdr:rowOff>
    </xdr:from>
    <xdr:to>
      <xdr:col>13</xdr:col>
      <xdr:colOff>357186</xdr:colOff>
      <xdr:row>67</xdr:row>
      <xdr:rowOff>2801</xdr:rowOff>
    </xdr:to>
    <xdr:graphicFrame macro="">
      <xdr:nvGraphicFramePr>
        <xdr:cNvPr id="22" name="Chart 21">
          <a:extLst>
            <a:ext uri="{FF2B5EF4-FFF2-40B4-BE49-F238E27FC236}">
              <a16:creationId xmlns:a16="http://schemas.microsoft.com/office/drawing/2014/main" id="{352AF894-E18E-439D-92D6-F280F8D5BC96}"/>
            </a:ext>
            <a:ext uri="{147F2762-F138-4A5C-976F-8EAC2B608ADB}">
              <a16:predDERef xmlns:a16="http://schemas.microsoft.com/office/drawing/2014/main" pred="{0A8F7016-595F-476A-A8FC-155586632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26</xdr:col>
      <xdr:colOff>340178</xdr:colOff>
      <xdr:row>11</xdr:row>
      <xdr:rowOff>176893</xdr:rowOff>
    </xdr:from>
    <xdr:to>
      <xdr:col>36</xdr:col>
      <xdr:colOff>435429</xdr:colOff>
      <xdr:row>28</xdr:row>
      <xdr:rowOff>13606</xdr:rowOff>
    </xdr:to>
    <xdr:graphicFrame macro="">
      <xdr:nvGraphicFramePr>
        <xdr:cNvPr id="23" name="Chart 22">
          <a:extLst>
            <a:ext uri="{FF2B5EF4-FFF2-40B4-BE49-F238E27FC236}">
              <a16:creationId xmlns:a16="http://schemas.microsoft.com/office/drawing/2014/main" id="{FE2738D6-E265-463F-BC4E-B447EA12E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476252</xdr:colOff>
      <xdr:row>12</xdr:row>
      <xdr:rowOff>13607</xdr:rowOff>
    </xdr:from>
    <xdr:to>
      <xdr:col>25</xdr:col>
      <xdr:colOff>285752</xdr:colOff>
      <xdr:row>27</xdr:row>
      <xdr:rowOff>108857</xdr:rowOff>
    </xdr:to>
    <xdr:graphicFrame macro="">
      <xdr:nvGraphicFramePr>
        <xdr:cNvPr id="24" name="Chart 23">
          <a:extLst>
            <a:ext uri="{FF2B5EF4-FFF2-40B4-BE49-F238E27FC236}">
              <a16:creationId xmlns:a16="http://schemas.microsoft.com/office/drawing/2014/main" id="{34F2D089-F66F-43E4-A064-6C8DA77A6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1276350</xdr:colOff>
      <xdr:row>15</xdr:row>
      <xdr:rowOff>-1800225</xdr:rowOff>
    </xdr:from>
    <xdr:to>
      <xdr:col>0</xdr:col>
      <xdr:colOff>1276350</xdr:colOff>
      <xdr:row>15</xdr:row>
      <xdr:rowOff>-1800225</xdr:rowOff>
    </xdr:to>
    <xdr:graphicFrame macro="">
      <xdr:nvGraphicFramePr>
        <xdr:cNvPr id="2" name="Chart 1">
          <a:extLst>
            <a:ext uri="{FF2B5EF4-FFF2-40B4-BE49-F238E27FC236}">
              <a16:creationId xmlns:a16="http://schemas.microsoft.com/office/drawing/2014/main" id="{5DF5BB48-8C7F-1E08-D4E2-2663BB313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8</xdr:row>
      <xdr:rowOff>133350</xdr:rowOff>
    </xdr:from>
    <xdr:to>
      <xdr:col>1</xdr:col>
      <xdr:colOff>1076325</xdr:colOff>
      <xdr:row>12</xdr:row>
      <xdr:rowOff>123825</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15077E8-9E31-966A-EB02-647DABC744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57350"/>
              <a:ext cx="1828800" cy="752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133350</xdr:rowOff>
    </xdr:from>
    <xdr:to>
      <xdr:col>1</xdr:col>
      <xdr:colOff>409575</xdr:colOff>
      <xdr:row>20</xdr:row>
      <xdr:rowOff>57150</xdr:rowOff>
    </xdr:to>
    <mc:AlternateContent xmlns:mc="http://schemas.openxmlformats.org/markup-compatibility/2006" xmlns:a14="http://schemas.microsoft.com/office/drawing/2010/main">
      <mc:Choice Requires="a14">
        <xdr:graphicFrame macro="">
          <xdr:nvGraphicFramePr>
            <xdr:cNvPr id="3" name="Segment">
              <a:extLst>
                <a:ext uri="{FF2B5EF4-FFF2-40B4-BE49-F238E27FC236}">
                  <a16:creationId xmlns:a16="http://schemas.microsoft.com/office/drawing/2014/main" id="{CAF796C6-7B27-1A90-7D68-9BF7E7D1E173}"/>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2800350"/>
              <a:ext cx="1162050" cy="1066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676275</xdr:colOff>
      <xdr:row>78</xdr:row>
      <xdr:rowOff>95250</xdr:rowOff>
    </xdr:from>
    <xdr:to>
      <xdr:col>5</xdr:col>
      <xdr:colOff>66675</xdr:colOff>
      <xdr:row>86</xdr:row>
      <xdr:rowOff>161925</xdr:rowOff>
    </xdr:to>
    <mc:AlternateContent xmlns:mc="http://schemas.openxmlformats.org/markup-compatibility/2006" xmlns:a14="http://schemas.microsoft.com/office/drawing/2010/main">
      <mc:Choice Requires="a14">
        <xdr:graphicFrame macro="">
          <xdr:nvGraphicFramePr>
            <xdr:cNvPr id="14" name="year 4">
              <a:extLst>
                <a:ext uri="{FF2B5EF4-FFF2-40B4-BE49-F238E27FC236}">
                  <a16:creationId xmlns:a16="http://schemas.microsoft.com/office/drawing/2014/main" id="{D688FB74-25C5-4722-BE2A-48F6A7BD1003}"/>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3000375" y="14954250"/>
              <a:ext cx="18288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xdr:colOff>
      <xdr:row>78</xdr:row>
      <xdr:rowOff>38100</xdr:rowOff>
    </xdr:from>
    <xdr:to>
      <xdr:col>12</xdr:col>
      <xdr:colOff>342900</xdr:colOff>
      <xdr:row>86</xdr:row>
      <xdr:rowOff>104775</xdr:rowOff>
    </xdr:to>
    <mc:AlternateContent xmlns:mc="http://schemas.openxmlformats.org/markup-compatibility/2006" xmlns:a14="http://schemas.microsoft.com/office/drawing/2010/main">
      <mc:Choice Requires="a14">
        <xdr:graphicFrame macro="">
          <xdr:nvGraphicFramePr>
            <xdr:cNvPr id="4" name="year 5">
              <a:extLst>
                <a:ext uri="{FF2B5EF4-FFF2-40B4-BE49-F238E27FC236}">
                  <a16:creationId xmlns:a16="http://schemas.microsoft.com/office/drawing/2014/main" id="{DFA50E11-7442-4CB2-8BF1-F89DD2307273}"/>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6877050" y="14897100"/>
              <a:ext cx="18288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114301</xdr:colOff>
      <xdr:row>19</xdr:row>
      <xdr:rowOff>123825</xdr:rowOff>
    </xdr:from>
    <xdr:to>
      <xdr:col>5</xdr:col>
      <xdr:colOff>504826</xdr:colOff>
      <xdr:row>34</xdr:row>
      <xdr:rowOff>9525</xdr:rowOff>
    </xdr:to>
    <xdr:graphicFrame macro="">
      <xdr:nvGraphicFramePr>
        <xdr:cNvPr id="5" name="Chart 4">
          <a:extLst>
            <a:ext uri="{FF2B5EF4-FFF2-40B4-BE49-F238E27FC236}">
              <a16:creationId xmlns:a16="http://schemas.microsoft.com/office/drawing/2014/main" id="{E0E728AF-997D-4373-B4BC-CDF94D02DA03}"/>
            </a:ext>
            <a:ext uri="{147F2762-F138-4A5C-976F-8EAC2B608ADB}">
              <a16:predDERef xmlns:a16="http://schemas.microsoft.com/office/drawing/2014/main" pred="{0A8F7016-595F-476A-A8FC-155586632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152401</xdr:colOff>
      <xdr:row>0</xdr:row>
      <xdr:rowOff>123825</xdr:rowOff>
    </xdr:from>
    <xdr:to>
      <xdr:col>5</xdr:col>
      <xdr:colOff>523876</xdr:colOff>
      <xdr:row>15</xdr:row>
      <xdr:rowOff>9525</xdr:rowOff>
    </xdr:to>
    <xdr:graphicFrame macro="">
      <xdr:nvGraphicFramePr>
        <xdr:cNvPr id="2" name="Chart 1">
          <a:extLst>
            <a:ext uri="{FF2B5EF4-FFF2-40B4-BE49-F238E27FC236}">
              <a16:creationId xmlns:a16="http://schemas.microsoft.com/office/drawing/2014/main" id="{DD2B4ABA-9C5B-4352-A203-0648AD0F9F87}"/>
            </a:ext>
            <a:ext uri="{147F2762-F138-4A5C-976F-8EAC2B608ADB}">
              <a16:predDERef xmlns:a16="http://schemas.microsoft.com/office/drawing/2014/main" pred="{E0E728AF-997D-4373-B4BC-CDF94D02D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0</xdr:rowOff>
    </xdr:from>
    <xdr:to>
      <xdr:col>4</xdr:col>
      <xdr:colOff>581025</xdr:colOff>
      <xdr:row>68</xdr:row>
      <xdr:rowOff>171450</xdr:rowOff>
    </xdr:to>
    <xdr:graphicFrame macro="">
      <xdr:nvGraphicFramePr>
        <xdr:cNvPr id="3" name="Chart 2">
          <a:extLst>
            <a:ext uri="{FF2B5EF4-FFF2-40B4-BE49-F238E27FC236}">
              <a16:creationId xmlns:a16="http://schemas.microsoft.com/office/drawing/2014/main" id="{8AB0E7A0-DCAE-4F07-A9D6-B28766607A04}"/>
            </a:ext>
            <a:ext uri="{147F2762-F138-4A5C-976F-8EAC2B608ADB}">
              <a16:predDERef xmlns:a16="http://schemas.microsoft.com/office/drawing/2014/main" pred="{6B224888-D5D3-8CA7-E68E-64088468D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85725</xdr:colOff>
      <xdr:row>35</xdr:row>
      <xdr:rowOff>0</xdr:rowOff>
    </xdr:from>
    <xdr:to>
      <xdr:col>11</xdr:col>
      <xdr:colOff>219075</xdr:colOff>
      <xdr:row>49</xdr:row>
      <xdr:rowOff>76200</xdr:rowOff>
    </xdr:to>
    <xdr:graphicFrame macro="">
      <xdr:nvGraphicFramePr>
        <xdr:cNvPr id="10" name="Chart 9">
          <a:extLst>
            <a:ext uri="{FF2B5EF4-FFF2-40B4-BE49-F238E27FC236}">
              <a16:creationId xmlns:a16="http://schemas.microsoft.com/office/drawing/2014/main" id="{4F900898-9C77-4861-A757-48C1D7D86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95250</xdr:colOff>
      <xdr:row>90</xdr:row>
      <xdr:rowOff>123825</xdr:rowOff>
    </xdr:from>
    <xdr:to>
      <xdr:col>11</xdr:col>
      <xdr:colOff>238125</xdr:colOff>
      <xdr:row>104</xdr:row>
      <xdr:rowOff>178253</xdr:rowOff>
    </xdr:to>
    <xdr:graphicFrame macro="">
      <xdr:nvGraphicFramePr>
        <xdr:cNvPr id="12" name="Chart 11">
          <a:extLst>
            <a:ext uri="{FF2B5EF4-FFF2-40B4-BE49-F238E27FC236}">
              <a16:creationId xmlns:a16="http://schemas.microsoft.com/office/drawing/2014/main" id="{3DD976B1-BBFE-4EF1-9A47-44975A9AE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285750</xdr:colOff>
      <xdr:row>110</xdr:row>
      <xdr:rowOff>114300</xdr:rowOff>
    </xdr:from>
    <xdr:to>
      <xdr:col>5</xdr:col>
      <xdr:colOff>9525</xdr:colOff>
      <xdr:row>125</xdr:row>
      <xdr:rowOff>0</xdr:rowOff>
    </xdr:to>
    <xdr:graphicFrame macro="">
      <xdr:nvGraphicFramePr>
        <xdr:cNvPr id="9" name="Chart 8">
          <a:extLst>
            <a:ext uri="{FF2B5EF4-FFF2-40B4-BE49-F238E27FC236}">
              <a16:creationId xmlns:a16="http://schemas.microsoft.com/office/drawing/2014/main" id="{B7A0B5E1-09CB-43C4-BB07-0E1DBD13A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333373</xdr:colOff>
      <xdr:row>69</xdr:row>
      <xdr:rowOff>171449</xdr:rowOff>
    </xdr:from>
    <xdr:to>
      <xdr:col>7</xdr:col>
      <xdr:colOff>552449</xdr:colOff>
      <xdr:row>86</xdr:row>
      <xdr:rowOff>104774</xdr:rowOff>
    </xdr:to>
    <xdr:graphicFrame macro="">
      <xdr:nvGraphicFramePr>
        <xdr:cNvPr id="11" name="Chart 10">
          <a:extLst>
            <a:ext uri="{FF2B5EF4-FFF2-40B4-BE49-F238E27FC236}">
              <a16:creationId xmlns:a16="http://schemas.microsoft.com/office/drawing/2014/main" id="{074A1E93-AEFD-4145-AE70-3B26981AB4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95.692057638887" createdVersion="8" refreshedVersion="8" minRefreshableVersion="3" recordCount="782" xr:uid="{DD7FA1D0-78F1-4AF5-8CB1-8DA4B1F9271B}">
  <cacheSource type="worksheet">
    <worksheetSource name="Table13"/>
  </cacheSource>
  <cacheFields count="4">
    <cacheField name="year" numFmtId="0">
      <sharedItems containsSemiMixedTypes="0" containsString="0" containsNumber="1" containsInteger="1" minValue="2014" maxValue="2017" count="4">
        <n v="2014"/>
        <n v="2015"/>
        <n v="2016"/>
        <n v="2017"/>
      </sharedItems>
    </cacheField>
    <cacheField name="sales_month" numFmtId="0">
      <sharedItems count="48">
        <s v="2014-01"/>
        <s v="2014-02"/>
        <s v="2014-03"/>
        <s v="2014-04"/>
        <s v="2014-05"/>
        <s v="2014-06"/>
        <s v="2014-07"/>
        <s v="2014-08"/>
        <s v="2014-09"/>
        <s v="2014-10"/>
        <s v="2014-11"/>
        <s v="2014-12"/>
        <s v="2015-01"/>
        <s v="2015-02"/>
        <s v="2015-03"/>
        <s v="2015-04"/>
        <s v="2015-05"/>
        <s v="2015-06"/>
        <s v="2015-07"/>
        <s v="2015-08"/>
        <s v="2015-09"/>
        <s v="2015-10"/>
        <s v="2015-11"/>
        <s v="2015-12"/>
        <s v="2016-01"/>
        <s v="2016-02"/>
        <s v="2016-03"/>
        <s v="2016-04"/>
        <s v="2016-05"/>
        <s v="2016-06"/>
        <s v="2016-07"/>
        <s v="2016-08"/>
        <s v="2016-09"/>
        <s v="2016-10"/>
        <s v="2016-11"/>
        <s v="2016-12"/>
        <s v="2017-01"/>
        <s v="2017-02"/>
        <s v="2017-03"/>
        <s v="2017-04"/>
        <s v="2017-05"/>
        <s v="2017-06"/>
        <s v="2017-07"/>
        <s v="2017-08"/>
        <s v="2017-09"/>
        <s v="2017-10"/>
        <s v="2017-11"/>
        <s v="2017-12"/>
      </sharedItems>
    </cacheField>
    <cacheField name="Sub_Category" numFmtId="0">
      <sharedItems count="17">
        <s v="Binders"/>
        <s v="Furnishings"/>
        <s v="Paper"/>
        <s v="Art"/>
        <s v="Storage"/>
        <s v="Phones"/>
        <s v="Bookcases"/>
        <s v="Envelopes"/>
        <s v="Accessories"/>
        <s v="Chairs"/>
        <s v="Labels"/>
        <s v="Fasteners"/>
        <s v="Appliances"/>
        <s v="Tables"/>
        <s v="Supplies"/>
        <s v="Machines"/>
        <s v="Copiers"/>
      </sharedItems>
    </cacheField>
    <cacheField name="total_items_sold" numFmtId="0">
      <sharedItems containsSemiMixedTypes="0" containsString="0" containsNumber="1" containsInteger="1" minValue="1" maxValue="80"/>
    </cacheField>
  </cacheFields>
  <extLst>
    <ext xmlns:x14="http://schemas.microsoft.com/office/spreadsheetml/2009/9/main" uri="{725AE2AE-9491-48be-B2B4-4EB974FC3084}">
      <x14:pivotCacheDefinition pivotCacheId="3659678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95.702349305553" createdVersion="8" refreshedVersion="8" minRefreshableVersion="3" recordCount="12" xr:uid="{3E68A80F-2894-4C5C-B70D-7566811B985E}">
  <cacheSource type="worksheet">
    <worksheetSource name="Table3"/>
  </cacheSource>
  <cacheFields count="3">
    <cacheField name="Region" numFmtId="0">
      <sharedItems count="4">
        <s v="Central"/>
        <s v="East"/>
        <s v="South"/>
        <s v="West"/>
      </sharedItems>
    </cacheField>
    <cacheField name="segment" numFmtId="0">
      <sharedItems count="3">
        <s v="Corporate"/>
        <s v="Home Office"/>
        <s v="Consumer"/>
      </sharedItems>
    </cacheField>
    <cacheField name="total_profit" numFmtId="164">
      <sharedItems containsSemiMixedTypes="0" containsString="0" containsNumber="1" minValue="4620.6000000000004" maxValue="57450.6"/>
    </cacheField>
  </cacheFields>
  <extLst>
    <ext xmlns:x14="http://schemas.microsoft.com/office/spreadsheetml/2009/9/main" uri="{725AE2AE-9491-48be-B2B4-4EB974FC3084}">
      <x14:pivotCacheDefinition pivotCacheId="80232809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95.714718518517" createdVersion="8" refreshedVersion="8" minRefreshableVersion="3" recordCount="48" xr:uid="{86A7C2F0-7A8C-4461-8507-68C076BE7431}">
  <cacheSource type="worksheet">
    <worksheetSource ref="A130:F178" sheet="SQL OUTPUT TABLES"/>
  </cacheSource>
  <cacheFields count="6">
    <cacheField name="year" numFmtId="0">
      <sharedItems containsSemiMixedTypes="0" containsString="0" containsNumber="1" containsInteger="1" minValue="2014" maxValue="2017" count="4">
        <n v="2014"/>
        <n v="2015"/>
        <n v="2016"/>
        <n v="2017"/>
      </sharedItems>
    </cacheField>
    <cacheField name="sales_month" numFmtId="0">
      <sharedItems count="48">
        <s v="2014-01"/>
        <s v="2014-02"/>
        <s v="2014-03"/>
        <s v="2014-04"/>
        <s v="2014-05"/>
        <s v="2014-06"/>
        <s v="2014-07"/>
        <s v="2014-08"/>
        <s v="2014-09"/>
        <s v="2014-10"/>
        <s v="2014-11"/>
        <s v="2014-12"/>
        <s v="2015-01"/>
        <s v="2015-02"/>
        <s v="2015-03"/>
        <s v="2015-04"/>
        <s v="2015-05"/>
        <s v="2015-06"/>
        <s v="2015-07"/>
        <s v="2015-08"/>
        <s v="2015-09"/>
        <s v="2015-10"/>
        <s v="2015-11"/>
        <s v="2015-12"/>
        <s v="2016-01"/>
        <s v="2016-02"/>
        <s v="2016-03"/>
        <s v="2016-04"/>
        <s v="2016-05"/>
        <s v="2016-06"/>
        <s v="2016-07"/>
        <s v="2016-08"/>
        <s v="2016-09"/>
        <s v="2016-10"/>
        <s v="2016-11"/>
        <s v="2016-12"/>
        <s v="2017-01"/>
        <s v="2017-02"/>
        <s v="2017-03"/>
        <s v="2017-04"/>
        <s v="2017-05"/>
        <s v="2017-06"/>
        <s v="2017-07"/>
        <s v="2017-08"/>
        <s v="2017-09"/>
        <s v="2017-10"/>
        <s v="2017-11"/>
        <s v="2017-12"/>
      </sharedItems>
    </cacheField>
    <cacheField name="total_sales" numFmtId="164">
      <sharedItems containsSemiMixedTypes="0" containsString="0" containsNumber="1" minValue="4519.8919588327399" maxValue="118447.824670434" count="48">
        <n v="14236.8949842453"/>
        <n v="4519.8919588327399"/>
        <n v="55691.009471178098"/>
        <n v="28295.344894885999"/>
        <n v="23648.286870241202"/>
        <n v="34595.127483844801"/>
        <n v="33946.392790913596"/>
        <n v="27909.468177318598"/>
        <n v="81777.351310551196"/>
        <n v="31453.3927481174"/>
        <n v="78628.716529250101"/>
        <n v="69545.620280623407"/>
        <n v="18174.075517892801"/>
        <n v="11951.4109165668"/>
        <n v="38726.252181529999"/>
        <n v="34195.208497166597"/>
        <n v="30131.686826467499"/>
        <n v="24797.291978180401"/>
        <n v="28765.324925661102"/>
        <n v="36898.3321795464"/>
        <n v="64595.918255209901"/>
        <n v="31404.923363924001"/>
        <n v="75972.563145756707"/>
        <n v="74919.521515607805"/>
        <n v="18542.491002917301"/>
        <n v="22978.815188407902"/>
        <n v="51715.875116467498"/>
        <n v="38750.038689613299"/>
        <n v="56987.727284669898"/>
        <n v="40344.533850371801"/>
        <n v="39261.963022470503"/>
        <n v="31115.3742319345"/>
        <n v="73410.024766921997"/>
        <n v="59687.744676590002"/>
        <n v="79411.965524077401"/>
        <n v="96999.042864680305"/>
        <n v="43971.373537540399"/>
        <n v="20301.133348107302"/>
        <n v="58872.352521419503"/>
        <n v="36521.536115884803"/>
        <n v="44261.109955906897"/>
        <n v="52981.725668788"/>
        <n v="45264.415922761"/>
        <n v="63120.887763619401"/>
        <n v="87866.651741981506"/>
        <n v="77776.9230260849"/>
        <n v="118447.824670434"/>
        <n v="83829.318554162994"/>
      </sharedItems>
    </cacheField>
    <cacheField name="prev_month_sales" numFmtId="164">
      <sharedItems containsMixedTypes="1" containsNumber="1" minValue="4519.8919588327399" maxValue="118447.824670434"/>
    </cacheField>
    <cacheField name="sales_growth_rate_percent" numFmtId="0">
      <sharedItems containsMixedTypes="1" containsNumber="1" minValue="-75.25" maxValue="1132.1300000000001"/>
    </cacheField>
    <cacheField name="percentage" numFmtId="0">
      <sharedItems containsMixedTypes="1" containsNumber="1" minValue="-0.75250120892650929" maxValue="11.321314309813785" count="48">
        <s v="null"/>
        <n v="-0.68252263124547163"/>
        <n v="11.321314309813785"/>
        <n v="-0.49192257128092182"/>
        <n v="-0.16423401241116131"/>
        <n v="0.46290205602076862"/>
        <n v="-1.8752198361869019E-2"/>
        <n v="-0.1778369987874204"/>
        <n v="1.9300935005637199"/>
        <n v="-0.61537770245611789"/>
        <n v="1.4998484951661157"/>
        <n v="-0.115518816147123"/>
        <n v="-0.73867404669684988"/>
        <n v="-0.34239235966636339"/>
        <n v="2.2403079813654863"/>
        <n v="-0.11700186382932315"/>
        <n v="-0.11883307192104998"/>
        <n v="-0.1770360510849793"/>
        <n v="0.16001880168900082"/>
        <n v="0.28273649871515855"/>
        <n v="0.75064601675999099"/>
        <n v="-0.51382495655766791"/>
        <n v="1.4191290730239199"/>
        <n v="-1.3860814832962729E-2"/>
        <n v="-0.75250120892650929"/>
        <n v="0.23925179118558729"/>
        <n v="1.2505892794053433"/>
        <n v="-0.25071288840523914"/>
        <n v="0.47064955834341132"/>
        <n v="-0.2920487309690491"/>
        <n v="-2.6833147506829386E-2"/>
        <n v="-0.20749316038715454"/>
        <n v="1.3592846487952384"/>
        <n v="-0.18692651492627135"/>
        <n v="0.33045679568495057"/>
        <n v="0.22146633979573985"/>
        <n v="-0.54668239769248861"/>
        <n v="-0.53831022970489462"/>
        <n v="1.8999539834512855"/>
        <n v="-0.37964877312152273"/>
        <n v="0.21191808075826848"/>
        <n v="0.19702659335856279"/>
        <n v="-0.14565984117375277"/>
        <n v="0.3944924832638646"/>
        <n v="0.39203764166043098"/>
        <n v="-0.11483001247759927"/>
        <n v="0.5229173392563865"/>
        <n v="-0.29226797716709946"/>
      </sharedItems>
    </cacheField>
  </cacheFields>
  <extLst>
    <ext xmlns:x14="http://schemas.microsoft.com/office/spreadsheetml/2009/9/main" uri="{725AE2AE-9491-48be-B2B4-4EB974FC3084}">
      <x14:pivotCacheDefinition pivotCacheId="200879332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797.811107407404" createdVersion="8" refreshedVersion="8" minRefreshableVersion="3" recordCount="17" xr:uid="{2BC84750-3C43-4B15-B7AD-258A932FA31C}">
  <cacheSource type="worksheet">
    <worksheetSource name="Table2"/>
  </cacheSource>
  <cacheFields count="4">
    <cacheField name="Sub_Category" numFmtId="0">
      <sharedItems count="17">
        <s v="Accessories"/>
        <s v="Appliances"/>
        <s v="Art"/>
        <s v="Binders"/>
        <s v="Bookcases"/>
        <s v="Chairs"/>
        <s v="Copiers"/>
        <s v="Envelopes"/>
        <s v="Fasteners"/>
        <s v="Furnishings"/>
        <s v="Labels"/>
        <s v="Machines"/>
        <s v="Paper"/>
        <s v="Phones"/>
        <s v="Storage"/>
        <s v="Supplies"/>
        <s v="Tables"/>
      </sharedItems>
    </cacheField>
    <cacheField name="total_items_sold" numFmtId="0">
      <sharedItems containsSemiMixedTypes="0" containsString="0" containsNumber="1" containsInteger="1" minValue="68" maxValue="1523"/>
    </cacheField>
    <cacheField name="Percentage  of Contribution" numFmtId="9">
      <sharedItems containsSemiMixedTypes="0" containsString="0" containsNumber="1" minValue="6.8040824494696815E-3" maxValue="0.15239143486091655"/>
    </cacheField>
    <cacheField name="average per month" numFmtId="1">
      <sharedItems containsSemiMixedTypes="0" containsString="0" containsNumber="1" minValue="2.12" maxValue="31.7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2">
  <r>
    <x v="0"/>
    <x v="0"/>
    <x v="0"/>
    <n v="12"/>
  </r>
  <r>
    <x v="0"/>
    <x v="0"/>
    <x v="1"/>
    <n v="11"/>
  </r>
  <r>
    <x v="0"/>
    <x v="0"/>
    <x v="2"/>
    <n v="10"/>
  </r>
  <r>
    <x v="0"/>
    <x v="0"/>
    <x v="3"/>
    <n v="9"/>
  </r>
  <r>
    <x v="0"/>
    <x v="0"/>
    <x v="4"/>
    <n v="8"/>
  </r>
  <r>
    <x v="0"/>
    <x v="0"/>
    <x v="5"/>
    <n v="6"/>
  </r>
  <r>
    <x v="0"/>
    <x v="0"/>
    <x v="6"/>
    <n v="5"/>
  </r>
  <r>
    <x v="0"/>
    <x v="0"/>
    <x v="7"/>
    <n v="4"/>
  </r>
  <r>
    <x v="0"/>
    <x v="0"/>
    <x v="8"/>
    <n v="3"/>
  </r>
  <r>
    <x v="0"/>
    <x v="0"/>
    <x v="9"/>
    <n v="3"/>
  </r>
  <r>
    <x v="0"/>
    <x v="0"/>
    <x v="10"/>
    <n v="3"/>
  </r>
  <r>
    <x v="0"/>
    <x v="0"/>
    <x v="11"/>
    <n v="2"/>
  </r>
  <r>
    <x v="0"/>
    <x v="0"/>
    <x v="12"/>
    <n v="2"/>
  </r>
  <r>
    <x v="0"/>
    <x v="0"/>
    <x v="13"/>
    <n v="1"/>
  </r>
  <r>
    <x v="0"/>
    <x v="1"/>
    <x v="0"/>
    <n v="13"/>
  </r>
  <r>
    <x v="0"/>
    <x v="1"/>
    <x v="2"/>
    <n v="6"/>
  </r>
  <r>
    <x v="0"/>
    <x v="1"/>
    <x v="8"/>
    <n v="5"/>
  </r>
  <r>
    <x v="0"/>
    <x v="1"/>
    <x v="1"/>
    <n v="4"/>
  </r>
  <r>
    <x v="0"/>
    <x v="1"/>
    <x v="10"/>
    <n v="3"/>
  </r>
  <r>
    <x v="0"/>
    <x v="1"/>
    <x v="5"/>
    <n v="3"/>
  </r>
  <r>
    <x v="0"/>
    <x v="1"/>
    <x v="4"/>
    <n v="3"/>
  </r>
  <r>
    <x v="0"/>
    <x v="1"/>
    <x v="9"/>
    <n v="2"/>
  </r>
  <r>
    <x v="0"/>
    <x v="1"/>
    <x v="3"/>
    <n v="2"/>
  </r>
  <r>
    <x v="0"/>
    <x v="1"/>
    <x v="12"/>
    <n v="2"/>
  </r>
  <r>
    <x v="0"/>
    <x v="1"/>
    <x v="11"/>
    <n v="1"/>
  </r>
  <r>
    <x v="0"/>
    <x v="1"/>
    <x v="13"/>
    <n v="1"/>
  </r>
  <r>
    <x v="0"/>
    <x v="1"/>
    <x v="14"/>
    <n v="1"/>
  </r>
  <r>
    <x v="0"/>
    <x v="2"/>
    <x v="2"/>
    <n v="23"/>
  </r>
  <r>
    <x v="0"/>
    <x v="2"/>
    <x v="0"/>
    <n v="22"/>
  </r>
  <r>
    <x v="0"/>
    <x v="2"/>
    <x v="3"/>
    <n v="22"/>
  </r>
  <r>
    <x v="0"/>
    <x v="2"/>
    <x v="4"/>
    <n v="16"/>
  </r>
  <r>
    <x v="0"/>
    <x v="2"/>
    <x v="9"/>
    <n v="12"/>
  </r>
  <r>
    <x v="0"/>
    <x v="2"/>
    <x v="5"/>
    <n v="10"/>
  </r>
  <r>
    <x v="0"/>
    <x v="2"/>
    <x v="1"/>
    <n v="10"/>
  </r>
  <r>
    <x v="0"/>
    <x v="2"/>
    <x v="13"/>
    <n v="8"/>
  </r>
  <r>
    <x v="0"/>
    <x v="2"/>
    <x v="8"/>
    <n v="8"/>
  </r>
  <r>
    <x v="0"/>
    <x v="2"/>
    <x v="10"/>
    <n v="7"/>
  </r>
  <r>
    <x v="0"/>
    <x v="2"/>
    <x v="12"/>
    <n v="5"/>
  </r>
  <r>
    <x v="0"/>
    <x v="2"/>
    <x v="15"/>
    <n v="4"/>
  </r>
  <r>
    <x v="0"/>
    <x v="2"/>
    <x v="6"/>
    <n v="3"/>
  </r>
  <r>
    <x v="0"/>
    <x v="2"/>
    <x v="11"/>
    <n v="3"/>
  </r>
  <r>
    <x v="0"/>
    <x v="2"/>
    <x v="7"/>
    <n v="3"/>
  </r>
  <r>
    <x v="0"/>
    <x v="2"/>
    <x v="14"/>
    <n v="1"/>
  </r>
  <r>
    <x v="0"/>
    <x v="3"/>
    <x v="0"/>
    <n v="18"/>
  </r>
  <r>
    <x v="0"/>
    <x v="3"/>
    <x v="2"/>
    <n v="17"/>
  </r>
  <r>
    <x v="0"/>
    <x v="3"/>
    <x v="3"/>
    <n v="16"/>
  </r>
  <r>
    <x v="0"/>
    <x v="3"/>
    <x v="8"/>
    <n v="13"/>
  </r>
  <r>
    <x v="0"/>
    <x v="3"/>
    <x v="4"/>
    <n v="13"/>
  </r>
  <r>
    <x v="0"/>
    <x v="3"/>
    <x v="5"/>
    <n v="12"/>
  </r>
  <r>
    <x v="0"/>
    <x v="3"/>
    <x v="1"/>
    <n v="11"/>
  </r>
  <r>
    <x v="0"/>
    <x v="3"/>
    <x v="9"/>
    <n v="7"/>
  </r>
  <r>
    <x v="0"/>
    <x v="3"/>
    <x v="13"/>
    <n v="7"/>
  </r>
  <r>
    <x v="0"/>
    <x v="3"/>
    <x v="10"/>
    <n v="6"/>
  </r>
  <r>
    <x v="0"/>
    <x v="3"/>
    <x v="11"/>
    <n v="5"/>
  </r>
  <r>
    <x v="0"/>
    <x v="3"/>
    <x v="12"/>
    <n v="3"/>
  </r>
  <r>
    <x v="0"/>
    <x v="3"/>
    <x v="7"/>
    <n v="3"/>
  </r>
  <r>
    <x v="0"/>
    <x v="3"/>
    <x v="14"/>
    <n v="2"/>
  </r>
  <r>
    <x v="0"/>
    <x v="3"/>
    <x v="6"/>
    <n v="1"/>
  </r>
  <r>
    <x v="0"/>
    <x v="3"/>
    <x v="15"/>
    <n v="1"/>
  </r>
  <r>
    <x v="0"/>
    <x v="4"/>
    <x v="0"/>
    <n v="19"/>
  </r>
  <r>
    <x v="0"/>
    <x v="4"/>
    <x v="2"/>
    <n v="18"/>
  </r>
  <r>
    <x v="0"/>
    <x v="4"/>
    <x v="5"/>
    <n v="15"/>
  </r>
  <r>
    <x v="0"/>
    <x v="4"/>
    <x v="8"/>
    <n v="9"/>
  </r>
  <r>
    <x v="0"/>
    <x v="4"/>
    <x v="3"/>
    <n v="9"/>
  </r>
  <r>
    <x v="0"/>
    <x v="4"/>
    <x v="9"/>
    <n v="9"/>
  </r>
  <r>
    <x v="0"/>
    <x v="4"/>
    <x v="1"/>
    <n v="9"/>
  </r>
  <r>
    <x v="0"/>
    <x v="4"/>
    <x v="12"/>
    <n v="8"/>
  </r>
  <r>
    <x v="0"/>
    <x v="4"/>
    <x v="4"/>
    <n v="6"/>
  </r>
  <r>
    <x v="0"/>
    <x v="4"/>
    <x v="13"/>
    <n v="4"/>
  </r>
  <r>
    <x v="0"/>
    <x v="4"/>
    <x v="10"/>
    <n v="4"/>
  </r>
  <r>
    <x v="0"/>
    <x v="4"/>
    <x v="16"/>
    <n v="3"/>
  </r>
  <r>
    <x v="0"/>
    <x v="4"/>
    <x v="14"/>
    <n v="3"/>
  </r>
  <r>
    <x v="0"/>
    <x v="4"/>
    <x v="7"/>
    <n v="2"/>
  </r>
  <r>
    <x v="0"/>
    <x v="4"/>
    <x v="11"/>
    <n v="2"/>
  </r>
  <r>
    <x v="0"/>
    <x v="4"/>
    <x v="6"/>
    <n v="2"/>
  </r>
  <r>
    <x v="0"/>
    <x v="5"/>
    <x v="0"/>
    <n v="22"/>
  </r>
  <r>
    <x v="0"/>
    <x v="5"/>
    <x v="3"/>
    <n v="19"/>
  </r>
  <r>
    <x v="0"/>
    <x v="5"/>
    <x v="2"/>
    <n v="14"/>
  </r>
  <r>
    <x v="0"/>
    <x v="5"/>
    <x v="5"/>
    <n v="13"/>
  </r>
  <r>
    <x v="0"/>
    <x v="5"/>
    <x v="1"/>
    <n v="11"/>
  </r>
  <r>
    <x v="0"/>
    <x v="5"/>
    <x v="4"/>
    <n v="9"/>
  </r>
  <r>
    <x v="0"/>
    <x v="5"/>
    <x v="13"/>
    <n v="8"/>
  </r>
  <r>
    <x v="0"/>
    <x v="5"/>
    <x v="9"/>
    <n v="8"/>
  </r>
  <r>
    <x v="0"/>
    <x v="5"/>
    <x v="12"/>
    <n v="7"/>
  </r>
  <r>
    <x v="0"/>
    <x v="5"/>
    <x v="8"/>
    <n v="5"/>
  </r>
  <r>
    <x v="0"/>
    <x v="5"/>
    <x v="7"/>
    <n v="4"/>
  </r>
  <r>
    <x v="0"/>
    <x v="5"/>
    <x v="6"/>
    <n v="3"/>
  </r>
  <r>
    <x v="0"/>
    <x v="5"/>
    <x v="11"/>
    <n v="3"/>
  </r>
  <r>
    <x v="0"/>
    <x v="5"/>
    <x v="15"/>
    <n v="3"/>
  </r>
  <r>
    <x v="0"/>
    <x v="5"/>
    <x v="10"/>
    <n v="3"/>
  </r>
  <r>
    <x v="0"/>
    <x v="5"/>
    <x v="14"/>
    <n v="3"/>
  </r>
  <r>
    <x v="0"/>
    <x v="6"/>
    <x v="0"/>
    <n v="24"/>
  </r>
  <r>
    <x v="0"/>
    <x v="6"/>
    <x v="2"/>
    <n v="17"/>
  </r>
  <r>
    <x v="0"/>
    <x v="6"/>
    <x v="5"/>
    <n v="14"/>
  </r>
  <r>
    <x v="0"/>
    <x v="6"/>
    <x v="8"/>
    <n v="13"/>
  </r>
  <r>
    <x v="0"/>
    <x v="6"/>
    <x v="9"/>
    <n v="13"/>
  </r>
  <r>
    <x v="0"/>
    <x v="6"/>
    <x v="4"/>
    <n v="13"/>
  </r>
  <r>
    <x v="0"/>
    <x v="6"/>
    <x v="1"/>
    <n v="12"/>
  </r>
  <r>
    <x v="0"/>
    <x v="6"/>
    <x v="3"/>
    <n v="12"/>
  </r>
  <r>
    <x v="0"/>
    <x v="6"/>
    <x v="13"/>
    <n v="6"/>
  </r>
  <r>
    <x v="0"/>
    <x v="6"/>
    <x v="10"/>
    <n v="4"/>
  </r>
  <r>
    <x v="0"/>
    <x v="6"/>
    <x v="12"/>
    <n v="4"/>
  </r>
  <r>
    <x v="0"/>
    <x v="6"/>
    <x v="11"/>
    <n v="3"/>
  </r>
  <r>
    <x v="0"/>
    <x v="6"/>
    <x v="14"/>
    <n v="3"/>
  </r>
  <r>
    <x v="0"/>
    <x v="6"/>
    <x v="7"/>
    <n v="2"/>
  </r>
  <r>
    <x v="0"/>
    <x v="6"/>
    <x v="6"/>
    <n v="2"/>
  </r>
  <r>
    <x v="0"/>
    <x v="6"/>
    <x v="16"/>
    <n v="1"/>
  </r>
  <r>
    <x v="0"/>
    <x v="7"/>
    <x v="2"/>
    <n v="29"/>
  </r>
  <r>
    <x v="0"/>
    <x v="7"/>
    <x v="0"/>
    <n v="26"/>
  </r>
  <r>
    <x v="0"/>
    <x v="7"/>
    <x v="8"/>
    <n v="13"/>
  </r>
  <r>
    <x v="0"/>
    <x v="7"/>
    <x v="5"/>
    <n v="12"/>
  </r>
  <r>
    <x v="0"/>
    <x v="7"/>
    <x v="1"/>
    <n v="12"/>
  </r>
  <r>
    <x v="0"/>
    <x v="7"/>
    <x v="3"/>
    <n v="10"/>
  </r>
  <r>
    <x v="0"/>
    <x v="7"/>
    <x v="12"/>
    <n v="10"/>
  </r>
  <r>
    <x v="0"/>
    <x v="7"/>
    <x v="4"/>
    <n v="9"/>
  </r>
  <r>
    <x v="0"/>
    <x v="7"/>
    <x v="14"/>
    <n v="6"/>
  </r>
  <r>
    <x v="0"/>
    <x v="7"/>
    <x v="9"/>
    <n v="5"/>
  </r>
  <r>
    <x v="0"/>
    <x v="7"/>
    <x v="11"/>
    <n v="5"/>
  </r>
  <r>
    <x v="0"/>
    <x v="7"/>
    <x v="13"/>
    <n v="5"/>
  </r>
  <r>
    <x v="0"/>
    <x v="7"/>
    <x v="7"/>
    <n v="4"/>
  </r>
  <r>
    <x v="0"/>
    <x v="7"/>
    <x v="10"/>
    <n v="3"/>
  </r>
  <r>
    <x v="0"/>
    <x v="7"/>
    <x v="16"/>
    <n v="2"/>
  </r>
  <r>
    <x v="0"/>
    <x v="7"/>
    <x v="6"/>
    <n v="2"/>
  </r>
  <r>
    <x v="0"/>
    <x v="8"/>
    <x v="2"/>
    <n v="38"/>
  </r>
  <r>
    <x v="0"/>
    <x v="8"/>
    <x v="0"/>
    <n v="37"/>
  </r>
  <r>
    <x v="0"/>
    <x v="8"/>
    <x v="1"/>
    <n v="28"/>
  </r>
  <r>
    <x v="0"/>
    <x v="8"/>
    <x v="4"/>
    <n v="24"/>
  </r>
  <r>
    <x v="0"/>
    <x v="8"/>
    <x v="3"/>
    <n v="20"/>
  </r>
  <r>
    <x v="0"/>
    <x v="8"/>
    <x v="12"/>
    <n v="19"/>
  </r>
  <r>
    <x v="0"/>
    <x v="8"/>
    <x v="8"/>
    <n v="19"/>
  </r>
  <r>
    <x v="0"/>
    <x v="8"/>
    <x v="9"/>
    <n v="15"/>
  </r>
  <r>
    <x v="0"/>
    <x v="8"/>
    <x v="5"/>
    <n v="14"/>
  </r>
  <r>
    <x v="0"/>
    <x v="8"/>
    <x v="15"/>
    <n v="12"/>
  </r>
  <r>
    <x v="0"/>
    <x v="8"/>
    <x v="10"/>
    <n v="10"/>
  </r>
  <r>
    <x v="0"/>
    <x v="8"/>
    <x v="13"/>
    <n v="8"/>
  </r>
  <r>
    <x v="0"/>
    <x v="8"/>
    <x v="11"/>
    <n v="8"/>
  </r>
  <r>
    <x v="0"/>
    <x v="8"/>
    <x v="7"/>
    <n v="7"/>
  </r>
  <r>
    <x v="0"/>
    <x v="8"/>
    <x v="6"/>
    <n v="5"/>
  </r>
  <r>
    <x v="0"/>
    <x v="8"/>
    <x v="14"/>
    <n v="3"/>
  </r>
  <r>
    <x v="0"/>
    <x v="8"/>
    <x v="16"/>
    <n v="1"/>
  </r>
  <r>
    <x v="0"/>
    <x v="9"/>
    <x v="0"/>
    <n v="25"/>
  </r>
  <r>
    <x v="0"/>
    <x v="9"/>
    <x v="4"/>
    <n v="19"/>
  </r>
  <r>
    <x v="0"/>
    <x v="9"/>
    <x v="2"/>
    <n v="17"/>
  </r>
  <r>
    <x v="0"/>
    <x v="9"/>
    <x v="8"/>
    <n v="15"/>
  </r>
  <r>
    <x v="0"/>
    <x v="9"/>
    <x v="5"/>
    <n v="13"/>
  </r>
  <r>
    <x v="0"/>
    <x v="9"/>
    <x v="1"/>
    <n v="12"/>
  </r>
  <r>
    <x v="0"/>
    <x v="9"/>
    <x v="9"/>
    <n v="12"/>
  </r>
  <r>
    <x v="0"/>
    <x v="9"/>
    <x v="3"/>
    <n v="9"/>
  </r>
  <r>
    <x v="0"/>
    <x v="9"/>
    <x v="7"/>
    <n v="7"/>
  </r>
  <r>
    <x v="0"/>
    <x v="9"/>
    <x v="13"/>
    <n v="7"/>
  </r>
  <r>
    <x v="0"/>
    <x v="9"/>
    <x v="10"/>
    <n v="6"/>
  </r>
  <r>
    <x v="0"/>
    <x v="9"/>
    <x v="11"/>
    <n v="6"/>
  </r>
  <r>
    <x v="0"/>
    <x v="9"/>
    <x v="14"/>
    <n v="4"/>
  </r>
  <r>
    <x v="0"/>
    <x v="9"/>
    <x v="12"/>
    <n v="4"/>
  </r>
  <r>
    <x v="0"/>
    <x v="9"/>
    <x v="6"/>
    <n v="1"/>
  </r>
  <r>
    <x v="0"/>
    <x v="9"/>
    <x v="16"/>
    <n v="1"/>
  </r>
  <r>
    <x v="0"/>
    <x v="9"/>
    <x v="15"/>
    <n v="1"/>
  </r>
  <r>
    <x v="0"/>
    <x v="10"/>
    <x v="2"/>
    <n v="48"/>
  </r>
  <r>
    <x v="0"/>
    <x v="10"/>
    <x v="0"/>
    <n v="42"/>
  </r>
  <r>
    <x v="0"/>
    <x v="10"/>
    <x v="5"/>
    <n v="36"/>
  </r>
  <r>
    <x v="0"/>
    <x v="10"/>
    <x v="1"/>
    <n v="28"/>
  </r>
  <r>
    <x v="0"/>
    <x v="10"/>
    <x v="4"/>
    <n v="27"/>
  </r>
  <r>
    <x v="0"/>
    <x v="10"/>
    <x v="8"/>
    <n v="22"/>
  </r>
  <r>
    <x v="0"/>
    <x v="10"/>
    <x v="3"/>
    <n v="21"/>
  </r>
  <r>
    <x v="0"/>
    <x v="10"/>
    <x v="9"/>
    <n v="18"/>
  </r>
  <r>
    <x v="0"/>
    <x v="10"/>
    <x v="10"/>
    <n v="16"/>
  </r>
  <r>
    <x v="0"/>
    <x v="10"/>
    <x v="12"/>
    <n v="13"/>
  </r>
  <r>
    <x v="0"/>
    <x v="10"/>
    <x v="7"/>
    <n v="13"/>
  </r>
  <r>
    <x v="0"/>
    <x v="10"/>
    <x v="6"/>
    <n v="9"/>
  </r>
  <r>
    <x v="0"/>
    <x v="10"/>
    <x v="14"/>
    <n v="9"/>
  </r>
  <r>
    <x v="0"/>
    <x v="10"/>
    <x v="13"/>
    <n v="7"/>
  </r>
  <r>
    <x v="0"/>
    <x v="10"/>
    <x v="11"/>
    <n v="6"/>
  </r>
  <r>
    <x v="0"/>
    <x v="10"/>
    <x v="15"/>
    <n v="3"/>
  </r>
  <r>
    <x v="0"/>
    <x v="11"/>
    <x v="2"/>
    <n v="36"/>
  </r>
  <r>
    <x v="0"/>
    <x v="11"/>
    <x v="1"/>
    <n v="36"/>
  </r>
  <r>
    <x v="0"/>
    <x v="11"/>
    <x v="4"/>
    <n v="30"/>
  </r>
  <r>
    <x v="0"/>
    <x v="11"/>
    <x v="0"/>
    <n v="30"/>
  </r>
  <r>
    <x v="0"/>
    <x v="11"/>
    <x v="9"/>
    <n v="25"/>
  </r>
  <r>
    <x v="0"/>
    <x v="11"/>
    <x v="8"/>
    <n v="23"/>
  </r>
  <r>
    <x v="0"/>
    <x v="11"/>
    <x v="5"/>
    <n v="23"/>
  </r>
  <r>
    <x v="0"/>
    <x v="11"/>
    <x v="12"/>
    <n v="16"/>
  </r>
  <r>
    <x v="0"/>
    <x v="11"/>
    <x v="3"/>
    <n v="15"/>
  </r>
  <r>
    <x v="0"/>
    <x v="11"/>
    <x v="10"/>
    <n v="11"/>
  </r>
  <r>
    <x v="0"/>
    <x v="11"/>
    <x v="13"/>
    <n v="9"/>
  </r>
  <r>
    <x v="0"/>
    <x v="11"/>
    <x v="11"/>
    <n v="6"/>
  </r>
  <r>
    <x v="0"/>
    <x v="11"/>
    <x v="7"/>
    <n v="5"/>
  </r>
  <r>
    <x v="0"/>
    <x v="11"/>
    <x v="14"/>
    <n v="5"/>
  </r>
  <r>
    <x v="0"/>
    <x v="11"/>
    <x v="6"/>
    <n v="4"/>
  </r>
  <r>
    <x v="0"/>
    <x v="11"/>
    <x v="15"/>
    <n v="2"/>
  </r>
  <r>
    <x v="0"/>
    <x v="11"/>
    <x v="16"/>
    <n v="2"/>
  </r>
  <r>
    <x v="1"/>
    <x v="12"/>
    <x v="2"/>
    <n v="10"/>
  </r>
  <r>
    <x v="1"/>
    <x v="12"/>
    <x v="3"/>
    <n v="7"/>
  </r>
  <r>
    <x v="1"/>
    <x v="12"/>
    <x v="5"/>
    <n v="6"/>
  </r>
  <r>
    <x v="1"/>
    <x v="12"/>
    <x v="1"/>
    <n v="6"/>
  </r>
  <r>
    <x v="1"/>
    <x v="12"/>
    <x v="0"/>
    <n v="6"/>
  </r>
  <r>
    <x v="1"/>
    <x v="12"/>
    <x v="9"/>
    <n v="4"/>
  </r>
  <r>
    <x v="1"/>
    <x v="12"/>
    <x v="8"/>
    <n v="3"/>
  </r>
  <r>
    <x v="1"/>
    <x v="12"/>
    <x v="10"/>
    <n v="3"/>
  </r>
  <r>
    <x v="1"/>
    <x v="12"/>
    <x v="13"/>
    <n v="3"/>
  </r>
  <r>
    <x v="1"/>
    <x v="12"/>
    <x v="4"/>
    <n v="2"/>
  </r>
  <r>
    <x v="1"/>
    <x v="12"/>
    <x v="15"/>
    <n v="2"/>
  </r>
  <r>
    <x v="1"/>
    <x v="12"/>
    <x v="6"/>
    <n v="2"/>
  </r>
  <r>
    <x v="1"/>
    <x v="12"/>
    <x v="12"/>
    <n v="2"/>
  </r>
  <r>
    <x v="1"/>
    <x v="12"/>
    <x v="7"/>
    <n v="1"/>
  </r>
  <r>
    <x v="1"/>
    <x v="12"/>
    <x v="14"/>
    <n v="1"/>
  </r>
  <r>
    <x v="1"/>
    <x v="13"/>
    <x v="0"/>
    <n v="10"/>
  </r>
  <r>
    <x v="1"/>
    <x v="13"/>
    <x v="2"/>
    <n v="9"/>
  </r>
  <r>
    <x v="1"/>
    <x v="13"/>
    <x v="8"/>
    <n v="8"/>
  </r>
  <r>
    <x v="1"/>
    <x v="13"/>
    <x v="3"/>
    <n v="7"/>
  </r>
  <r>
    <x v="1"/>
    <x v="13"/>
    <x v="5"/>
    <n v="6"/>
  </r>
  <r>
    <x v="1"/>
    <x v="13"/>
    <x v="9"/>
    <n v="5"/>
  </r>
  <r>
    <x v="1"/>
    <x v="13"/>
    <x v="10"/>
    <n v="5"/>
  </r>
  <r>
    <x v="1"/>
    <x v="13"/>
    <x v="1"/>
    <n v="3"/>
  </r>
  <r>
    <x v="1"/>
    <x v="13"/>
    <x v="4"/>
    <n v="3"/>
  </r>
  <r>
    <x v="1"/>
    <x v="13"/>
    <x v="13"/>
    <n v="2"/>
  </r>
  <r>
    <x v="1"/>
    <x v="13"/>
    <x v="7"/>
    <n v="2"/>
  </r>
  <r>
    <x v="1"/>
    <x v="13"/>
    <x v="12"/>
    <n v="2"/>
  </r>
  <r>
    <x v="1"/>
    <x v="13"/>
    <x v="6"/>
    <n v="1"/>
  </r>
  <r>
    <x v="1"/>
    <x v="13"/>
    <x v="11"/>
    <n v="1"/>
  </r>
  <r>
    <x v="1"/>
    <x v="14"/>
    <x v="2"/>
    <n v="22"/>
  </r>
  <r>
    <x v="1"/>
    <x v="14"/>
    <x v="5"/>
    <n v="16"/>
  </r>
  <r>
    <x v="1"/>
    <x v="14"/>
    <x v="0"/>
    <n v="15"/>
  </r>
  <r>
    <x v="1"/>
    <x v="14"/>
    <x v="4"/>
    <n v="13"/>
  </r>
  <r>
    <x v="1"/>
    <x v="14"/>
    <x v="1"/>
    <n v="12"/>
  </r>
  <r>
    <x v="1"/>
    <x v="14"/>
    <x v="8"/>
    <n v="10"/>
  </r>
  <r>
    <x v="1"/>
    <x v="14"/>
    <x v="3"/>
    <n v="9"/>
  </r>
  <r>
    <x v="1"/>
    <x v="14"/>
    <x v="9"/>
    <n v="8"/>
  </r>
  <r>
    <x v="1"/>
    <x v="14"/>
    <x v="12"/>
    <n v="7"/>
  </r>
  <r>
    <x v="1"/>
    <x v="14"/>
    <x v="7"/>
    <n v="6"/>
  </r>
  <r>
    <x v="1"/>
    <x v="14"/>
    <x v="6"/>
    <n v="5"/>
  </r>
  <r>
    <x v="1"/>
    <x v="14"/>
    <x v="10"/>
    <n v="5"/>
  </r>
  <r>
    <x v="1"/>
    <x v="14"/>
    <x v="11"/>
    <n v="4"/>
  </r>
  <r>
    <x v="1"/>
    <x v="14"/>
    <x v="13"/>
    <n v="3"/>
  </r>
  <r>
    <x v="1"/>
    <x v="14"/>
    <x v="16"/>
    <n v="2"/>
  </r>
  <r>
    <x v="1"/>
    <x v="14"/>
    <x v="14"/>
    <n v="1"/>
  </r>
  <r>
    <x v="1"/>
    <x v="15"/>
    <x v="0"/>
    <n v="22"/>
  </r>
  <r>
    <x v="1"/>
    <x v="15"/>
    <x v="5"/>
    <n v="20"/>
  </r>
  <r>
    <x v="1"/>
    <x v="15"/>
    <x v="3"/>
    <n v="17"/>
  </r>
  <r>
    <x v="1"/>
    <x v="15"/>
    <x v="12"/>
    <n v="16"/>
  </r>
  <r>
    <x v="1"/>
    <x v="15"/>
    <x v="1"/>
    <n v="14"/>
  </r>
  <r>
    <x v="1"/>
    <x v="15"/>
    <x v="2"/>
    <n v="13"/>
  </r>
  <r>
    <x v="1"/>
    <x v="15"/>
    <x v="8"/>
    <n v="12"/>
  </r>
  <r>
    <x v="1"/>
    <x v="15"/>
    <x v="9"/>
    <n v="11"/>
  </r>
  <r>
    <x v="1"/>
    <x v="15"/>
    <x v="4"/>
    <n v="11"/>
  </r>
  <r>
    <x v="1"/>
    <x v="15"/>
    <x v="13"/>
    <n v="6"/>
  </r>
  <r>
    <x v="1"/>
    <x v="15"/>
    <x v="11"/>
    <n v="4"/>
  </r>
  <r>
    <x v="1"/>
    <x v="15"/>
    <x v="16"/>
    <n v="3"/>
  </r>
  <r>
    <x v="1"/>
    <x v="15"/>
    <x v="10"/>
    <n v="3"/>
  </r>
  <r>
    <x v="1"/>
    <x v="15"/>
    <x v="14"/>
    <n v="2"/>
  </r>
  <r>
    <x v="1"/>
    <x v="15"/>
    <x v="15"/>
    <n v="2"/>
  </r>
  <r>
    <x v="1"/>
    <x v="15"/>
    <x v="7"/>
    <n v="2"/>
  </r>
  <r>
    <x v="1"/>
    <x v="15"/>
    <x v="6"/>
    <n v="2"/>
  </r>
  <r>
    <x v="1"/>
    <x v="16"/>
    <x v="2"/>
    <n v="20"/>
  </r>
  <r>
    <x v="1"/>
    <x v="16"/>
    <x v="0"/>
    <n v="19"/>
  </r>
  <r>
    <x v="1"/>
    <x v="16"/>
    <x v="1"/>
    <n v="17"/>
  </r>
  <r>
    <x v="1"/>
    <x v="16"/>
    <x v="4"/>
    <n v="14"/>
  </r>
  <r>
    <x v="1"/>
    <x v="16"/>
    <x v="5"/>
    <n v="12"/>
  </r>
  <r>
    <x v="1"/>
    <x v="16"/>
    <x v="3"/>
    <n v="12"/>
  </r>
  <r>
    <x v="1"/>
    <x v="16"/>
    <x v="9"/>
    <n v="10"/>
  </r>
  <r>
    <x v="1"/>
    <x v="16"/>
    <x v="10"/>
    <n v="9"/>
  </r>
  <r>
    <x v="1"/>
    <x v="16"/>
    <x v="12"/>
    <n v="8"/>
  </r>
  <r>
    <x v="1"/>
    <x v="16"/>
    <x v="8"/>
    <n v="7"/>
  </r>
  <r>
    <x v="1"/>
    <x v="16"/>
    <x v="14"/>
    <n v="5"/>
  </r>
  <r>
    <x v="1"/>
    <x v="16"/>
    <x v="7"/>
    <n v="4"/>
  </r>
  <r>
    <x v="1"/>
    <x v="16"/>
    <x v="11"/>
    <n v="3"/>
  </r>
  <r>
    <x v="1"/>
    <x v="16"/>
    <x v="15"/>
    <n v="2"/>
  </r>
  <r>
    <x v="1"/>
    <x v="16"/>
    <x v="6"/>
    <n v="2"/>
  </r>
  <r>
    <x v="1"/>
    <x v="16"/>
    <x v="16"/>
    <n v="1"/>
  </r>
  <r>
    <x v="1"/>
    <x v="16"/>
    <x v="13"/>
    <n v="1"/>
  </r>
  <r>
    <x v="1"/>
    <x v="17"/>
    <x v="0"/>
    <n v="29"/>
  </r>
  <r>
    <x v="1"/>
    <x v="17"/>
    <x v="2"/>
    <n v="22"/>
  </r>
  <r>
    <x v="1"/>
    <x v="17"/>
    <x v="1"/>
    <n v="18"/>
  </r>
  <r>
    <x v="1"/>
    <x v="17"/>
    <x v="5"/>
    <n v="16"/>
  </r>
  <r>
    <x v="1"/>
    <x v="17"/>
    <x v="3"/>
    <n v="11"/>
  </r>
  <r>
    <x v="1"/>
    <x v="17"/>
    <x v="4"/>
    <n v="11"/>
  </r>
  <r>
    <x v="1"/>
    <x v="17"/>
    <x v="8"/>
    <n v="10"/>
  </r>
  <r>
    <x v="1"/>
    <x v="17"/>
    <x v="10"/>
    <n v="6"/>
  </r>
  <r>
    <x v="1"/>
    <x v="17"/>
    <x v="9"/>
    <n v="6"/>
  </r>
  <r>
    <x v="1"/>
    <x v="17"/>
    <x v="7"/>
    <n v="3"/>
  </r>
  <r>
    <x v="1"/>
    <x v="17"/>
    <x v="11"/>
    <n v="2"/>
  </r>
  <r>
    <x v="1"/>
    <x v="17"/>
    <x v="12"/>
    <n v="1"/>
  </r>
  <r>
    <x v="1"/>
    <x v="17"/>
    <x v="6"/>
    <n v="1"/>
  </r>
  <r>
    <x v="1"/>
    <x v="17"/>
    <x v="16"/>
    <n v="1"/>
  </r>
  <r>
    <x v="1"/>
    <x v="17"/>
    <x v="13"/>
    <n v="1"/>
  </r>
  <r>
    <x v="1"/>
    <x v="18"/>
    <x v="0"/>
    <n v="27"/>
  </r>
  <r>
    <x v="1"/>
    <x v="18"/>
    <x v="2"/>
    <n v="18"/>
  </r>
  <r>
    <x v="1"/>
    <x v="18"/>
    <x v="1"/>
    <n v="15"/>
  </r>
  <r>
    <x v="1"/>
    <x v="18"/>
    <x v="9"/>
    <n v="14"/>
  </r>
  <r>
    <x v="1"/>
    <x v="18"/>
    <x v="5"/>
    <n v="13"/>
  </r>
  <r>
    <x v="1"/>
    <x v="18"/>
    <x v="4"/>
    <n v="9"/>
  </r>
  <r>
    <x v="1"/>
    <x v="18"/>
    <x v="3"/>
    <n v="8"/>
  </r>
  <r>
    <x v="1"/>
    <x v="18"/>
    <x v="8"/>
    <n v="8"/>
  </r>
  <r>
    <x v="1"/>
    <x v="18"/>
    <x v="6"/>
    <n v="7"/>
  </r>
  <r>
    <x v="1"/>
    <x v="18"/>
    <x v="13"/>
    <n v="4"/>
  </r>
  <r>
    <x v="1"/>
    <x v="18"/>
    <x v="10"/>
    <n v="4"/>
  </r>
  <r>
    <x v="1"/>
    <x v="18"/>
    <x v="7"/>
    <n v="4"/>
  </r>
  <r>
    <x v="1"/>
    <x v="18"/>
    <x v="11"/>
    <n v="4"/>
  </r>
  <r>
    <x v="1"/>
    <x v="18"/>
    <x v="12"/>
    <n v="3"/>
  </r>
  <r>
    <x v="1"/>
    <x v="18"/>
    <x v="15"/>
    <n v="1"/>
  </r>
  <r>
    <x v="1"/>
    <x v="18"/>
    <x v="14"/>
    <n v="1"/>
  </r>
  <r>
    <x v="1"/>
    <x v="19"/>
    <x v="0"/>
    <n v="24"/>
  </r>
  <r>
    <x v="1"/>
    <x v="19"/>
    <x v="2"/>
    <n v="20"/>
  </r>
  <r>
    <x v="1"/>
    <x v="19"/>
    <x v="4"/>
    <n v="16"/>
  </r>
  <r>
    <x v="1"/>
    <x v="19"/>
    <x v="5"/>
    <n v="15"/>
  </r>
  <r>
    <x v="1"/>
    <x v="19"/>
    <x v="1"/>
    <n v="14"/>
  </r>
  <r>
    <x v="1"/>
    <x v="19"/>
    <x v="3"/>
    <n v="14"/>
  </r>
  <r>
    <x v="1"/>
    <x v="19"/>
    <x v="8"/>
    <n v="12"/>
  </r>
  <r>
    <x v="1"/>
    <x v="19"/>
    <x v="10"/>
    <n v="9"/>
  </r>
  <r>
    <x v="1"/>
    <x v="19"/>
    <x v="12"/>
    <n v="7"/>
  </r>
  <r>
    <x v="1"/>
    <x v="19"/>
    <x v="13"/>
    <n v="7"/>
  </r>
  <r>
    <x v="1"/>
    <x v="19"/>
    <x v="6"/>
    <n v="6"/>
  </r>
  <r>
    <x v="1"/>
    <x v="19"/>
    <x v="9"/>
    <n v="5"/>
  </r>
  <r>
    <x v="1"/>
    <x v="19"/>
    <x v="14"/>
    <n v="4"/>
  </r>
  <r>
    <x v="1"/>
    <x v="19"/>
    <x v="15"/>
    <n v="3"/>
  </r>
  <r>
    <x v="1"/>
    <x v="19"/>
    <x v="11"/>
    <n v="2"/>
  </r>
  <r>
    <x v="1"/>
    <x v="19"/>
    <x v="16"/>
    <n v="1"/>
  </r>
  <r>
    <x v="1"/>
    <x v="20"/>
    <x v="0"/>
    <n v="53"/>
  </r>
  <r>
    <x v="1"/>
    <x v="20"/>
    <x v="4"/>
    <n v="34"/>
  </r>
  <r>
    <x v="1"/>
    <x v="20"/>
    <x v="2"/>
    <n v="31"/>
  </r>
  <r>
    <x v="1"/>
    <x v="20"/>
    <x v="1"/>
    <n v="26"/>
  </r>
  <r>
    <x v="1"/>
    <x v="20"/>
    <x v="5"/>
    <n v="22"/>
  </r>
  <r>
    <x v="1"/>
    <x v="20"/>
    <x v="8"/>
    <n v="22"/>
  </r>
  <r>
    <x v="1"/>
    <x v="20"/>
    <x v="3"/>
    <n v="21"/>
  </r>
  <r>
    <x v="1"/>
    <x v="20"/>
    <x v="9"/>
    <n v="17"/>
  </r>
  <r>
    <x v="1"/>
    <x v="20"/>
    <x v="7"/>
    <n v="13"/>
  </r>
  <r>
    <x v="1"/>
    <x v="20"/>
    <x v="12"/>
    <n v="11"/>
  </r>
  <r>
    <x v="1"/>
    <x v="20"/>
    <x v="6"/>
    <n v="9"/>
  </r>
  <r>
    <x v="1"/>
    <x v="20"/>
    <x v="10"/>
    <n v="9"/>
  </r>
  <r>
    <x v="1"/>
    <x v="20"/>
    <x v="13"/>
    <n v="8"/>
  </r>
  <r>
    <x v="1"/>
    <x v="20"/>
    <x v="14"/>
    <n v="7"/>
  </r>
  <r>
    <x v="1"/>
    <x v="20"/>
    <x v="11"/>
    <n v="6"/>
  </r>
  <r>
    <x v="1"/>
    <x v="20"/>
    <x v="16"/>
    <n v="3"/>
  </r>
  <r>
    <x v="1"/>
    <x v="20"/>
    <x v="15"/>
    <n v="1"/>
  </r>
  <r>
    <x v="1"/>
    <x v="21"/>
    <x v="0"/>
    <n v="23"/>
  </r>
  <r>
    <x v="1"/>
    <x v="21"/>
    <x v="5"/>
    <n v="21"/>
  </r>
  <r>
    <x v="1"/>
    <x v="21"/>
    <x v="2"/>
    <n v="18"/>
  </r>
  <r>
    <x v="1"/>
    <x v="21"/>
    <x v="8"/>
    <n v="16"/>
  </r>
  <r>
    <x v="1"/>
    <x v="21"/>
    <x v="4"/>
    <n v="14"/>
  </r>
  <r>
    <x v="1"/>
    <x v="21"/>
    <x v="9"/>
    <n v="13"/>
  </r>
  <r>
    <x v="1"/>
    <x v="21"/>
    <x v="1"/>
    <n v="12"/>
  </r>
  <r>
    <x v="1"/>
    <x v="21"/>
    <x v="3"/>
    <n v="10"/>
  </r>
  <r>
    <x v="1"/>
    <x v="21"/>
    <x v="7"/>
    <n v="9"/>
  </r>
  <r>
    <x v="1"/>
    <x v="21"/>
    <x v="12"/>
    <n v="7"/>
  </r>
  <r>
    <x v="1"/>
    <x v="21"/>
    <x v="6"/>
    <n v="6"/>
  </r>
  <r>
    <x v="1"/>
    <x v="21"/>
    <x v="13"/>
    <n v="5"/>
  </r>
  <r>
    <x v="1"/>
    <x v="21"/>
    <x v="10"/>
    <n v="4"/>
  </r>
  <r>
    <x v="1"/>
    <x v="21"/>
    <x v="14"/>
    <n v="3"/>
  </r>
  <r>
    <x v="1"/>
    <x v="21"/>
    <x v="15"/>
    <n v="2"/>
  </r>
  <r>
    <x v="1"/>
    <x v="21"/>
    <x v="16"/>
    <n v="2"/>
  </r>
  <r>
    <x v="1"/>
    <x v="21"/>
    <x v="11"/>
    <n v="1"/>
  </r>
  <r>
    <x v="1"/>
    <x v="22"/>
    <x v="0"/>
    <n v="51"/>
  </r>
  <r>
    <x v="1"/>
    <x v="22"/>
    <x v="2"/>
    <n v="38"/>
  </r>
  <r>
    <x v="1"/>
    <x v="22"/>
    <x v="1"/>
    <n v="34"/>
  </r>
  <r>
    <x v="1"/>
    <x v="22"/>
    <x v="8"/>
    <n v="27"/>
  </r>
  <r>
    <x v="1"/>
    <x v="22"/>
    <x v="4"/>
    <n v="27"/>
  </r>
  <r>
    <x v="1"/>
    <x v="22"/>
    <x v="5"/>
    <n v="25"/>
  </r>
  <r>
    <x v="1"/>
    <x v="22"/>
    <x v="3"/>
    <n v="22"/>
  </r>
  <r>
    <x v="1"/>
    <x v="22"/>
    <x v="9"/>
    <n v="21"/>
  </r>
  <r>
    <x v="1"/>
    <x v="22"/>
    <x v="12"/>
    <n v="16"/>
  </r>
  <r>
    <x v="1"/>
    <x v="22"/>
    <x v="7"/>
    <n v="12"/>
  </r>
  <r>
    <x v="1"/>
    <x v="22"/>
    <x v="6"/>
    <n v="12"/>
  </r>
  <r>
    <x v="1"/>
    <x v="22"/>
    <x v="13"/>
    <n v="10"/>
  </r>
  <r>
    <x v="1"/>
    <x v="22"/>
    <x v="11"/>
    <n v="10"/>
  </r>
  <r>
    <x v="1"/>
    <x v="22"/>
    <x v="10"/>
    <n v="6"/>
  </r>
  <r>
    <x v="1"/>
    <x v="22"/>
    <x v="15"/>
    <n v="6"/>
  </r>
  <r>
    <x v="1"/>
    <x v="22"/>
    <x v="14"/>
    <n v="4"/>
  </r>
  <r>
    <x v="1"/>
    <x v="22"/>
    <x v="16"/>
    <n v="3"/>
  </r>
  <r>
    <x v="1"/>
    <x v="23"/>
    <x v="2"/>
    <n v="51"/>
  </r>
  <r>
    <x v="1"/>
    <x v="23"/>
    <x v="0"/>
    <n v="39"/>
  </r>
  <r>
    <x v="1"/>
    <x v="23"/>
    <x v="8"/>
    <n v="31"/>
  </r>
  <r>
    <x v="1"/>
    <x v="23"/>
    <x v="3"/>
    <n v="29"/>
  </r>
  <r>
    <x v="1"/>
    <x v="23"/>
    <x v="1"/>
    <n v="29"/>
  </r>
  <r>
    <x v="1"/>
    <x v="23"/>
    <x v="5"/>
    <n v="27"/>
  </r>
  <r>
    <x v="1"/>
    <x v="23"/>
    <x v="9"/>
    <n v="19"/>
  </r>
  <r>
    <x v="1"/>
    <x v="23"/>
    <x v="4"/>
    <n v="17"/>
  </r>
  <r>
    <x v="1"/>
    <x v="23"/>
    <x v="10"/>
    <n v="14"/>
  </r>
  <r>
    <x v="1"/>
    <x v="23"/>
    <x v="12"/>
    <n v="14"/>
  </r>
  <r>
    <x v="1"/>
    <x v="23"/>
    <x v="7"/>
    <n v="11"/>
  </r>
  <r>
    <x v="1"/>
    <x v="23"/>
    <x v="13"/>
    <n v="8"/>
  </r>
  <r>
    <x v="1"/>
    <x v="23"/>
    <x v="6"/>
    <n v="8"/>
  </r>
  <r>
    <x v="1"/>
    <x v="23"/>
    <x v="11"/>
    <n v="7"/>
  </r>
  <r>
    <x v="1"/>
    <x v="23"/>
    <x v="15"/>
    <n v="5"/>
  </r>
  <r>
    <x v="1"/>
    <x v="23"/>
    <x v="16"/>
    <n v="4"/>
  </r>
  <r>
    <x v="1"/>
    <x v="23"/>
    <x v="14"/>
    <n v="3"/>
  </r>
  <r>
    <x v="2"/>
    <x v="24"/>
    <x v="0"/>
    <n v="13"/>
  </r>
  <r>
    <x v="2"/>
    <x v="24"/>
    <x v="8"/>
    <n v="12"/>
  </r>
  <r>
    <x v="2"/>
    <x v="24"/>
    <x v="2"/>
    <n v="11"/>
  </r>
  <r>
    <x v="2"/>
    <x v="24"/>
    <x v="1"/>
    <n v="11"/>
  </r>
  <r>
    <x v="2"/>
    <x v="24"/>
    <x v="5"/>
    <n v="9"/>
  </r>
  <r>
    <x v="2"/>
    <x v="24"/>
    <x v="3"/>
    <n v="8"/>
  </r>
  <r>
    <x v="2"/>
    <x v="24"/>
    <x v="4"/>
    <n v="4"/>
  </r>
  <r>
    <x v="2"/>
    <x v="24"/>
    <x v="13"/>
    <n v="4"/>
  </r>
  <r>
    <x v="2"/>
    <x v="24"/>
    <x v="7"/>
    <n v="4"/>
  </r>
  <r>
    <x v="2"/>
    <x v="24"/>
    <x v="6"/>
    <n v="4"/>
  </r>
  <r>
    <x v="2"/>
    <x v="24"/>
    <x v="9"/>
    <n v="3"/>
  </r>
  <r>
    <x v="2"/>
    <x v="24"/>
    <x v="10"/>
    <n v="3"/>
  </r>
  <r>
    <x v="2"/>
    <x v="24"/>
    <x v="12"/>
    <n v="1"/>
  </r>
  <r>
    <x v="2"/>
    <x v="24"/>
    <x v="11"/>
    <n v="1"/>
  </r>
  <r>
    <x v="2"/>
    <x v="24"/>
    <x v="16"/>
    <n v="1"/>
  </r>
  <r>
    <x v="2"/>
    <x v="25"/>
    <x v="1"/>
    <n v="11"/>
  </r>
  <r>
    <x v="2"/>
    <x v="25"/>
    <x v="4"/>
    <n v="11"/>
  </r>
  <r>
    <x v="2"/>
    <x v="25"/>
    <x v="2"/>
    <n v="10"/>
  </r>
  <r>
    <x v="2"/>
    <x v="25"/>
    <x v="0"/>
    <n v="9"/>
  </r>
  <r>
    <x v="2"/>
    <x v="25"/>
    <x v="5"/>
    <n v="9"/>
  </r>
  <r>
    <x v="2"/>
    <x v="25"/>
    <x v="8"/>
    <n v="6"/>
  </r>
  <r>
    <x v="2"/>
    <x v="25"/>
    <x v="9"/>
    <n v="5"/>
  </r>
  <r>
    <x v="2"/>
    <x v="25"/>
    <x v="11"/>
    <n v="5"/>
  </r>
  <r>
    <x v="2"/>
    <x v="25"/>
    <x v="12"/>
    <n v="3"/>
  </r>
  <r>
    <x v="2"/>
    <x v="25"/>
    <x v="3"/>
    <n v="3"/>
  </r>
  <r>
    <x v="2"/>
    <x v="25"/>
    <x v="7"/>
    <n v="3"/>
  </r>
  <r>
    <x v="2"/>
    <x v="25"/>
    <x v="10"/>
    <n v="3"/>
  </r>
  <r>
    <x v="2"/>
    <x v="25"/>
    <x v="13"/>
    <n v="2"/>
  </r>
  <r>
    <x v="2"/>
    <x v="25"/>
    <x v="6"/>
    <n v="1"/>
  </r>
  <r>
    <x v="2"/>
    <x v="25"/>
    <x v="15"/>
    <n v="1"/>
  </r>
  <r>
    <x v="2"/>
    <x v="25"/>
    <x v="14"/>
    <n v="1"/>
  </r>
  <r>
    <x v="2"/>
    <x v="26"/>
    <x v="0"/>
    <n v="25"/>
  </r>
  <r>
    <x v="2"/>
    <x v="26"/>
    <x v="2"/>
    <n v="21"/>
  </r>
  <r>
    <x v="2"/>
    <x v="26"/>
    <x v="5"/>
    <n v="20"/>
  </r>
  <r>
    <x v="2"/>
    <x v="26"/>
    <x v="1"/>
    <n v="17"/>
  </r>
  <r>
    <x v="2"/>
    <x v="26"/>
    <x v="8"/>
    <n v="13"/>
  </r>
  <r>
    <x v="2"/>
    <x v="26"/>
    <x v="4"/>
    <n v="12"/>
  </r>
  <r>
    <x v="2"/>
    <x v="26"/>
    <x v="9"/>
    <n v="11"/>
  </r>
  <r>
    <x v="2"/>
    <x v="26"/>
    <x v="13"/>
    <n v="8"/>
  </r>
  <r>
    <x v="2"/>
    <x v="26"/>
    <x v="3"/>
    <n v="8"/>
  </r>
  <r>
    <x v="2"/>
    <x v="26"/>
    <x v="12"/>
    <n v="7"/>
  </r>
  <r>
    <x v="2"/>
    <x v="26"/>
    <x v="7"/>
    <n v="6"/>
  </r>
  <r>
    <x v="2"/>
    <x v="26"/>
    <x v="6"/>
    <n v="5"/>
  </r>
  <r>
    <x v="2"/>
    <x v="26"/>
    <x v="15"/>
    <n v="4"/>
  </r>
  <r>
    <x v="2"/>
    <x v="26"/>
    <x v="14"/>
    <n v="3"/>
  </r>
  <r>
    <x v="2"/>
    <x v="26"/>
    <x v="11"/>
    <n v="2"/>
  </r>
  <r>
    <x v="2"/>
    <x v="26"/>
    <x v="10"/>
    <n v="1"/>
  </r>
  <r>
    <x v="2"/>
    <x v="27"/>
    <x v="0"/>
    <n v="29"/>
  </r>
  <r>
    <x v="2"/>
    <x v="27"/>
    <x v="2"/>
    <n v="22"/>
  </r>
  <r>
    <x v="2"/>
    <x v="27"/>
    <x v="4"/>
    <n v="18"/>
  </r>
  <r>
    <x v="2"/>
    <x v="27"/>
    <x v="3"/>
    <n v="18"/>
  </r>
  <r>
    <x v="2"/>
    <x v="27"/>
    <x v="1"/>
    <n v="15"/>
  </r>
  <r>
    <x v="2"/>
    <x v="27"/>
    <x v="9"/>
    <n v="13"/>
  </r>
  <r>
    <x v="2"/>
    <x v="27"/>
    <x v="5"/>
    <n v="13"/>
  </r>
  <r>
    <x v="2"/>
    <x v="27"/>
    <x v="14"/>
    <n v="8"/>
  </r>
  <r>
    <x v="2"/>
    <x v="27"/>
    <x v="8"/>
    <n v="7"/>
  </r>
  <r>
    <x v="2"/>
    <x v="27"/>
    <x v="7"/>
    <n v="6"/>
  </r>
  <r>
    <x v="2"/>
    <x v="27"/>
    <x v="12"/>
    <n v="6"/>
  </r>
  <r>
    <x v="2"/>
    <x v="27"/>
    <x v="11"/>
    <n v="4"/>
  </r>
  <r>
    <x v="2"/>
    <x v="27"/>
    <x v="6"/>
    <n v="4"/>
  </r>
  <r>
    <x v="2"/>
    <x v="27"/>
    <x v="13"/>
    <n v="3"/>
  </r>
  <r>
    <x v="2"/>
    <x v="27"/>
    <x v="10"/>
    <n v="2"/>
  </r>
  <r>
    <x v="2"/>
    <x v="27"/>
    <x v="16"/>
    <n v="1"/>
  </r>
  <r>
    <x v="2"/>
    <x v="27"/>
    <x v="15"/>
    <n v="1"/>
  </r>
  <r>
    <x v="2"/>
    <x v="28"/>
    <x v="2"/>
    <n v="41"/>
  </r>
  <r>
    <x v="2"/>
    <x v="28"/>
    <x v="0"/>
    <n v="36"/>
  </r>
  <r>
    <x v="2"/>
    <x v="28"/>
    <x v="1"/>
    <n v="27"/>
  </r>
  <r>
    <x v="2"/>
    <x v="28"/>
    <x v="5"/>
    <n v="19"/>
  </r>
  <r>
    <x v="2"/>
    <x v="28"/>
    <x v="3"/>
    <n v="17"/>
  </r>
  <r>
    <x v="2"/>
    <x v="28"/>
    <x v="4"/>
    <n v="16"/>
  </r>
  <r>
    <x v="2"/>
    <x v="28"/>
    <x v="8"/>
    <n v="16"/>
  </r>
  <r>
    <x v="2"/>
    <x v="28"/>
    <x v="12"/>
    <n v="11"/>
  </r>
  <r>
    <x v="2"/>
    <x v="28"/>
    <x v="9"/>
    <n v="10"/>
  </r>
  <r>
    <x v="2"/>
    <x v="28"/>
    <x v="10"/>
    <n v="8"/>
  </r>
  <r>
    <x v="2"/>
    <x v="28"/>
    <x v="13"/>
    <n v="6"/>
  </r>
  <r>
    <x v="2"/>
    <x v="28"/>
    <x v="7"/>
    <n v="5"/>
  </r>
  <r>
    <x v="2"/>
    <x v="28"/>
    <x v="15"/>
    <n v="5"/>
  </r>
  <r>
    <x v="2"/>
    <x v="28"/>
    <x v="11"/>
    <n v="3"/>
  </r>
  <r>
    <x v="2"/>
    <x v="28"/>
    <x v="14"/>
    <n v="3"/>
  </r>
  <r>
    <x v="2"/>
    <x v="28"/>
    <x v="16"/>
    <n v="2"/>
  </r>
  <r>
    <x v="2"/>
    <x v="29"/>
    <x v="2"/>
    <n v="38"/>
  </r>
  <r>
    <x v="2"/>
    <x v="29"/>
    <x v="0"/>
    <n v="27"/>
  </r>
  <r>
    <x v="2"/>
    <x v="29"/>
    <x v="4"/>
    <n v="16"/>
  </r>
  <r>
    <x v="2"/>
    <x v="29"/>
    <x v="8"/>
    <n v="16"/>
  </r>
  <r>
    <x v="2"/>
    <x v="29"/>
    <x v="1"/>
    <n v="15"/>
  </r>
  <r>
    <x v="2"/>
    <x v="29"/>
    <x v="5"/>
    <n v="15"/>
  </r>
  <r>
    <x v="2"/>
    <x v="29"/>
    <x v="10"/>
    <n v="14"/>
  </r>
  <r>
    <x v="2"/>
    <x v="29"/>
    <x v="12"/>
    <n v="12"/>
  </r>
  <r>
    <x v="2"/>
    <x v="29"/>
    <x v="3"/>
    <n v="11"/>
  </r>
  <r>
    <x v="2"/>
    <x v="29"/>
    <x v="9"/>
    <n v="9"/>
  </r>
  <r>
    <x v="2"/>
    <x v="29"/>
    <x v="13"/>
    <n v="9"/>
  </r>
  <r>
    <x v="2"/>
    <x v="29"/>
    <x v="6"/>
    <n v="5"/>
  </r>
  <r>
    <x v="2"/>
    <x v="29"/>
    <x v="15"/>
    <n v="5"/>
  </r>
  <r>
    <x v="2"/>
    <x v="29"/>
    <x v="11"/>
    <n v="3"/>
  </r>
  <r>
    <x v="2"/>
    <x v="29"/>
    <x v="14"/>
    <n v="3"/>
  </r>
  <r>
    <x v="2"/>
    <x v="29"/>
    <x v="7"/>
    <n v="1"/>
  </r>
  <r>
    <x v="2"/>
    <x v="30"/>
    <x v="0"/>
    <n v="30"/>
  </r>
  <r>
    <x v="2"/>
    <x v="30"/>
    <x v="2"/>
    <n v="26"/>
  </r>
  <r>
    <x v="2"/>
    <x v="30"/>
    <x v="5"/>
    <n v="21"/>
  </r>
  <r>
    <x v="2"/>
    <x v="30"/>
    <x v="4"/>
    <n v="21"/>
  </r>
  <r>
    <x v="2"/>
    <x v="30"/>
    <x v="1"/>
    <n v="19"/>
  </r>
  <r>
    <x v="2"/>
    <x v="30"/>
    <x v="3"/>
    <n v="15"/>
  </r>
  <r>
    <x v="2"/>
    <x v="30"/>
    <x v="9"/>
    <n v="14"/>
  </r>
  <r>
    <x v="2"/>
    <x v="30"/>
    <x v="12"/>
    <n v="10"/>
  </r>
  <r>
    <x v="2"/>
    <x v="30"/>
    <x v="10"/>
    <n v="9"/>
  </r>
  <r>
    <x v="2"/>
    <x v="30"/>
    <x v="8"/>
    <n v="8"/>
  </r>
  <r>
    <x v="2"/>
    <x v="30"/>
    <x v="14"/>
    <n v="7"/>
  </r>
  <r>
    <x v="2"/>
    <x v="30"/>
    <x v="11"/>
    <n v="6"/>
  </r>
  <r>
    <x v="2"/>
    <x v="30"/>
    <x v="7"/>
    <n v="4"/>
  </r>
  <r>
    <x v="2"/>
    <x v="30"/>
    <x v="6"/>
    <n v="4"/>
  </r>
  <r>
    <x v="2"/>
    <x v="30"/>
    <x v="16"/>
    <n v="3"/>
  </r>
  <r>
    <x v="2"/>
    <x v="30"/>
    <x v="13"/>
    <n v="2"/>
  </r>
  <r>
    <x v="2"/>
    <x v="30"/>
    <x v="15"/>
    <n v="2"/>
  </r>
  <r>
    <x v="2"/>
    <x v="31"/>
    <x v="0"/>
    <n v="31"/>
  </r>
  <r>
    <x v="2"/>
    <x v="31"/>
    <x v="2"/>
    <n v="28"/>
  </r>
  <r>
    <x v="2"/>
    <x v="31"/>
    <x v="5"/>
    <n v="21"/>
  </r>
  <r>
    <x v="2"/>
    <x v="31"/>
    <x v="8"/>
    <n v="14"/>
  </r>
  <r>
    <x v="2"/>
    <x v="31"/>
    <x v="13"/>
    <n v="10"/>
  </r>
  <r>
    <x v="2"/>
    <x v="31"/>
    <x v="12"/>
    <n v="10"/>
  </r>
  <r>
    <x v="2"/>
    <x v="31"/>
    <x v="3"/>
    <n v="9"/>
  </r>
  <r>
    <x v="2"/>
    <x v="31"/>
    <x v="10"/>
    <n v="9"/>
  </r>
  <r>
    <x v="2"/>
    <x v="31"/>
    <x v="1"/>
    <n v="9"/>
  </r>
  <r>
    <x v="2"/>
    <x v="31"/>
    <x v="9"/>
    <n v="7"/>
  </r>
  <r>
    <x v="2"/>
    <x v="31"/>
    <x v="14"/>
    <n v="7"/>
  </r>
  <r>
    <x v="2"/>
    <x v="31"/>
    <x v="4"/>
    <n v="7"/>
  </r>
  <r>
    <x v="2"/>
    <x v="31"/>
    <x v="11"/>
    <n v="5"/>
  </r>
  <r>
    <x v="2"/>
    <x v="31"/>
    <x v="7"/>
    <n v="4"/>
  </r>
  <r>
    <x v="2"/>
    <x v="31"/>
    <x v="6"/>
    <n v="3"/>
  </r>
  <r>
    <x v="2"/>
    <x v="31"/>
    <x v="15"/>
    <n v="2"/>
  </r>
  <r>
    <x v="2"/>
    <x v="32"/>
    <x v="0"/>
    <n v="60"/>
  </r>
  <r>
    <x v="2"/>
    <x v="32"/>
    <x v="2"/>
    <n v="52"/>
  </r>
  <r>
    <x v="2"/>
    <x v="32"/>
    <x v="1"/>
    <n v="36"/>
  </r>
  <r>
    <x v="2"/>
    <x v="32"/>
    <x v="4"/>
    <n v="30"/>
  </r>
  <r>
    <x v="2"/>
    <x v="32"/>
    <x v="3"/>
    <n v="30"/>
  </r>
  <r>
    <x v="2"/>
    <x v="32"/>
    <x v="9"/>
    <n v="27"/>
  </r>
  <r>
    <x v="2"/>
    <x v="32"/>
    <x v="5"/>
    <n v="26"/>
  </r>
  <r>
    <x v="2"/>
    <x v="32"/>
    <x v="10"/>
    <n v="20"/>
  </r>
  <r>
    <x v="2"/>
    <x v="32"/>
    <x v="8"/>
    <n v="18"/>
  </r>
  <r>
    <x v="2"/>
    <x v="32"/>
    <x v="7"/>
    <n v="12"/>
  </r>
  <r>
    <x v="2"/>
    <x v="32"/>
    <x v="12"/>
    <n v="12"/>
  </r>
  <r>
    <x v="2"/>
    <x v="32"/>
    <x v="6"/>
    <n v="11"/>
  </r>
  <r>
    <x v="2"/>
    <x v="32"/>
    <x v="13"/>
    <n v="9"/>
  </r>
  <r>
    <x v="2"/>
    <x v="32"/>
    <x v="11"/>
    <n v="7"/>
  </r>
  <r>
    <x v="2"/>
    <x v="32"/>
    <x v="14"/>
    <n v="7"/>
  </r>
  <r>
    <x v="2"/>
    <x v="32"/>
    <x v="16"/>
    <n v="4"/>
  </r>
  <r>
    <x v="2"/>
    <x v="32"/>
    <x v="15"/>
    <n v="2"/>
  </r>
  <r>
    <x v="2"/>
    <x v="33"/>
    <x v="0"/>
    <n v="33"/>
  </r>
  <r>
    <x v="2"/>
    <x v="33"/>
    <x v="2"/>
    <n v="28"/>
  </r>
  <r>
    <x v="2"/>
    <x v="33"/>
    <x v="1"/>
    <n v="25"/>
  </r>
  <r>
    <x v="2"/>
    <x v="33"/>
    <x v="3"/>
    <n v="16"/>
  </r>
  <r>
    <x v="2"/>
    <x v="33"/>
    <x v="4"/>
    <n v="15"/>
  </r>
  <r>
    <x v="2"/>
    <x v="33"/>
    <x v="9"/>
    <n v="14"/>
  </r>
  <r>
    <x v="2"/>
    <x v="33"/>
    <x v="5"/>
    <n v="13"/>
  </r>
  <r>
    <x v="2"/>
    <x v="33"/>
    <x v="8"/>
    <n v="12"/>
  </r>
  <r>
    <x v="2"/>
    <x v="33"/>
    <x v="10"/>
    <n v="6"/>
  </r>
  <r>
    <x v="2"/>
    <x v="33"/>
    <x v="11"/>
    <n v="6"/>
  </r>
  <r>
    <x v="2"/>
    <x v="33"/>
    <x v="12"/>
    <n v="6"/>
  </r>
  <r>
    <x v="2"/>
    <x v="33"/>
    <x v="13"/>
    <n v="5"/>
  </r>
  <r>
    <x v="2"/>
    <x v="33"/>
    <x v="14"/>
    <n v="5"/>
  </r>
  <r>
    <x v="2"/>
    <x v="33"/>
    <x v="7"/>
    <n v="4"/>
  </r>
  <r>
    <x v="2"/>
    <x v="33"/>
    <x v="6"/>
    <n v="4"/>
  </r>
  <r>
    <x v="2"/>
    <x v="33"/>
    <x v="15"/>
    <n v="2"/>
  </r>
  <r>
    <x v="2"/>
    <x v="33"/>
    <x v="16"/>
    <n v="2"/>
  </r>
  <r>
    <x v="2"/>
    <x v="34"/>
    <x v="0"/>
    <n v="66"/>
  </r>
  <r>
    <x v="2"/>
    <x v="34"/>
    <x v="2"/>
    <n v="45"/>
  </r>
  <r>
    <x v="2"/>
    <x v="34"/>
    <x v="1"/>
    <n v="37"/>
  </r>
  <r>
    <x v="2"/>
    <x v="34"/>
    <x v="8"/>
    <n v="37"/>
  </r>
  <r>
    <x v="2"/>
    <x v="34"/>
    <x v="4"/>
    <n v="30"/>
  </r>
  <r>
    <x v="2"/>
    <x v="34"/>
    <x v="5"/>
    <n v="29"/>
  </r>
  <r>
    <x v="2"/>
    <x v="34"/>
    <x v="9"/>
    <n v="27"/>
  </r>
  <r>
    <x v="2"/>
    <x v="34"/>
    <x v="3"/>
    <n v="24"/>
  </r>
  <r>
    <x v="2"/>
    <x v="34"/>
    <x v="12"/>
    <n v="15"/>
  </r>
  <r>
    <x v="2"/>
    <x v="34"/>
    <x v="10"/>
    <n v="12"/>
  </r>
  <r>
    <x v="2"/>
    <x v="34"/>
    <x v="11"/>
    <n v="11"/>
  </r>
  <r>
    <x v="2"/>
    <x v="34"/>
    <x v="13"/>
    <n v="9"/>
  </r>
  <r>
    <x v="2"/>
    <x v="34"/>
    <x v="6"/>
    <n v="8"/>
  </r>
  <r>
    <x v="2"/>
    <x v="34"/>
    <x v="14"/>
    <n v="7"/>
  </r>
  <r>
    <x v="2"/>
    <x v="34"/>
    <x v="15"/>
    <n v="6"/>
  </r>
  <r>
    <x v="2"/>
    <x v="34"/>
    <x v="7"/>
    <n v="6"/>
  </r>
  <r>
    <x v="2"/>
    <x v="34"/>
    <x v="16"/>
    <n v="1"/>
  </r>
  <r>
    <x v="2"/>
    <x v="35"/>
    <x v="0"/>
    <n v="56"/>
  </r>
  <r>
    <x v="2"/>
    <x v="35"/>
    <x v="2"/>
    <n v="44"/>
  </r>
  <r>
    <x v="2"/>
    <x v="35"/>
    <x v="1"/>
    <n v="35"/>
  </r>
  <r>
    <x v="2"/>
    <x v="35"/>
    <x v="5"/>
    <n v="30"/>
  </r>
  <r>
    <x v="2"/>
    <x v="35"/>
    <x v="4"/>
    <n v="30"/>
  </r>
  <r>
    <x v="2"/>
    <x v="35"/>
    <x v="8"/>
    <n v="27"/>
  </r>
  <r>
    <x v="2"/>
    <x v="35"/>
    <x v="9"/>
    <n v="25"/>
  </r>
  <r>
    <x v="2"/>
    <x v="35"/>
    <x v="3"/>
    <n v="24"/>
  </r>
  <r>
    <x v="2"/>
    <x v="35"/>
    <x v="12"/>
    <n v="21"/>
  </r>
  <r>
    <x v="2"/>
    <x v="35"/>
    <x v="13"/>
    <n v="19"/>
  </r>
  <r>
    <x v="2"/>
    <x v="35"/>
    <x v="10"/>
    <n v="10"/>
  </r>
  <r>
    <x v="2"/>
    <x v="35"/>
    <x v="14"/>
    <n v="9"/>
  </r>
  <r>
    <x v="2"/>
    <x v="35"/>
    <x v="7"/>
    <n v="7"/>
  </r>
  <r>
    <x v="2"/>
    <x v="35"/>
    <x v="11"/>
    <n v="6"/>
  </r>
  <r>
    <x v="2"/>
    <x v="35"/>
    <x v="6"/>
    <n v="5"/>
  </r>
  <r>
    <x v="2"/>
    <x v="35"/>
    <x v="15"/>
    <n v="2"/>
  </r>
  <r>
    <x v="2"/>
    <x v="35"/>
    <x v="16"/>
    <n v="2"/>
  </r>
  <r>
    <x v="3"/>
    <x v="36"/>
    <x v="0"/>
    <n v="30"/>
  </r>
  <r>
    <x v="3"/>
    <x v="36"/>
    <x v="2"/>
    <n v="17"/>
  </r>
  <r>
    <x v="3"/>
    <x v="36"/>
    <x v="3"/>
    <n v="16"/>
  </r>
  <r>
    <x v="3"/>
    <x v="36"/>
    <x v="5"/>
    <n v="15"/>
  </r>
  <r>
    <x v="3"/>
    <x v="36"/>
    <x v="4"/>
    <n v="14"/>
  </r>
  <r>
    <x v="3"/>
    <x v="36"/>
    <x v="8"/>
    <n v="12"/>
  </r>
  <r>
    <x v="3"/>
    <x v="36"/>
    <x v="1"/>
    <n v="11"/>
  </r>
  <r>
    <x v="3"/>
    <x v="36"/>
    <x v="9"/>
    <n v="6"/>
  </r>
  <r>
    <x v="3"/>
    <x v="36"/>
    <x v="12"/>
    <n v="6"/>
  </r>
  <r>
    <x v="3"/>
    <x v="36"/>
    <x v="7"/>
    <n v="5"/>
  </r>
  <r>
    <x v="3"/>
    <x v="36"/>
    <x v="11"/>
    <n v="5"/>
  </r>
  <r>
    <x v="3"/>
    <x v="36"/>
    <x v="13"/>
    <n v="5"/>
  </r>
  <r>
    <x v="3"/>
    <x v="36"/>
    <x v="14"/>
    <n v="4"/>
  </r>
  <r>
    <x v="3"/>
    <x v="36"/>
    <x v="15"/>
    <n v="3"/>
  </r>
  <r>
    <x v="3"/>
    <x v="36"/>
    <x v="10"/>
    <n v="3"/>
  </r>
  <r>
    <x v="3"/>
    <x v="36"/>
    <x v="6"/>
    <n v="2"/>
  </r>
  <r>
    <x v="3"/>
    <x v="36"/>
    <x v="16"/>
    <n v="1"/>
  </r>
  <r>
    <x v="3"/>
    <x v="37"/>
    <x v="2"/>
    <n v="16"/>
  </r>
  <r>
    <x v="3"/>
    <x v="37"/>
    <x v="5"/>
    <n v="15"/>
  </r>
  <r>
    <x v="3"/>
    <x v="37"/>
    <x v="1"/>
    <n v="13"/>
  </r>
  <r>
    <x v="3"/>
    <x v="37"/>
    <x v="0"/>
    <n v="11"/>
  </r>
  <r>
    <x v="3"/>
    <x v="37"/>
    <x v="12"/>
    <n v="9"/>
  </r>
  <r>
    <x v="3"/>
    <x v="37"/>
    <x v="3"/>
    <n v="7"/>
  </r>
  <r>
    <x v="3"/>
    <x v="37"/>
    <x v="4"/>
    <n v="7"/>
  </r>
  <r>
    <x v="3"/>
    <x v="37"/>
    <x v="8"/>
    <n v="6"/>
  </r>
  <r>
    <x v="3"/>
    <x v="37"/>
    <x v="6"/>
    <n v="5"/>
  </r>
  <r>
    <x v="3"/>
    <x v="37"/>
    <x v="9"/>
    <n v="5"/>
  </r>
  <r>
    <x v="3"/>
    <x v="37"/>
    <x v="11"/>
    <n v="5"/>
  </r>
  <r>
    <x v="3"/>
    <x v="37"/>
    <x v="13"/>
    <n v="3"/>
  </r>
  <r>
    <x v="3"/>
    <x v="37"/>
    <x v="10"/>
    <n v="2"/>
  </r>
  <r>
    <x v="3"/>
    <x v="37"/>
    <x v="7"/>
    <n v="1"/>
  </r>
  <r>
    <x v="3"/>
    <x v="37"/>
    <x v="15"/>
    <n v="1"/>
  </r>
  <r>
    <x v="3"/>
    <x v="37"/>
    <x v="14"/>
    <n v="1"/>
  </r>
  <r>
    <x v="3"/>
    <x v="38"/>
    <x v="0"/>
    <n v="38"/>
  </r>
  <r>
    <x v="3"/>
    <x v="38"/>
    <x v="2"/>
    <n v="30"/>
  </r>
  <r>
    <x v="3"/>
    <x v="38"/>
    <x v="5"/>
    <n v="26"/>
  </r>
  <r>
    <x v="3"/>
    <x v="38"/>
    <x v="8"/>
    <n v="21"/>
  </r>
  <r>
    <x v="3"/>
    <x v="38"/>
    <x v="4"/>
    <n v="21"/>
  </r>
  <r>
    <x v="3"/>
    <x v="38"/>
    <x v="1"/>
    <n v="18"/>
  </r>
  <r>
    <x v="3"/>
    <x v="38"/>
    <x v="3"/>
    <n v="18"/>
  </r>
  <r>
    <x v="3"/>
    <x v="38"/>
    <x v="12"/>
    <n v="13"/>
  </r>
  <r>
    <x v="3"/>
    <x v="38"/>
    <x v="9"/>
    <n v="11"/>
  </r>
  <r>
    <x v="3"/>
    <x v="38"/>
    <x v="10"/>
    <n v="11"/>
  </r>
  <r>
    <x v="3"/>
    <x v="38"/>
    <x v="7"/>
    <n v="7"/>
  </r>
  <r>
    <x v="3"/>
    <x v="38"/>
    <x v="16"/>
    <n v="6"/>
  </r>
  <r>
    <x v="3"/>
    <x v="38"/>
    <x v="13"/>
    <n v="5"/>
  </r>
  <r>
    <x v="3"/>
    <x v="38"/>
    <x v="14"/>
    <n v="4"/>
  </r>
  <r>
    <x v="3"/>
    <x v="38"/>
    <x v="6"/>
    <n v="4"/>
  </r>
  <r>
    <x v="3"/>
    <x v="38"/>
    <x v="11"/>
    <n v="3"/>
  </r>
  <r>
    <x v="3"/>
    <x v="38"/>
    <x v="15"/>
    <n v="2"/>
  </r>
  <r>
    <x v="3"/>
    <x v="39"/>
    <x v="0"/>
    <n v="36"/>
  </r>
  <r>
    <x v="3"/>
    <x v="39"/>
    <x v="1"/>
    <n v="28"/>
  </r>
  <r>
    <x v="3"/>
    <x v="39"/>
    <x v="2"/>
    <n v="24"/>
  </r>
  <r>
    <x v="3"/>
    <x v="39"/>
    <x v="3"/>
    <n v="22"/>
  </r>
  <r>
    <x v="3"/>
    <x v="39"/>
    <x v="8"/>
    <n v="15"/>
  </r>
  <r>
    <x v="3"/>
    <x v="39"/>
    <x v="10"/>
    <n v="15"/>
  </r>
  <r>
    <x v="3"/>
    <x v="39"/>
    <x v="4"/>
    <n v="15"/>
  </r>
  <r>
    <x v="3"/>
    <x v="39"/>
    <x v="5"/>
    <n v="9"/>
  </r>
  <r>
    <x v="3"/>
    <x v="39"/>
    <x v="12"/>
    <n v="8"/>
  </r>
  <r>
    <x v="3"/>
    <x v="39"/>
    <x v="6"/>
    <n v="7"/>
  </r>
  <r>
    <x v="3"/>
    <x v="39"/>
    <x v="9"/>
    <n v="5"/>
  </r>
  <r>
    <x v="3"/>
    <x v="39"/>
    <x v="7"/>
    <n v="5"/>
  </r>
  <r>
    <x v="3"/>
    <x v="39"/>
    <x v="14"/>
    <n v="4"/>
  </r>
  <r>
    <x v="3"/>
    <x v="39"/>
    <x v="13"/>
    <n v="4"/>
  </r>
  <r>
    <x v="3"/>
    <x v="39"/>
    <x v="11"/>
    <n v="4"/>
  </r>
  <r>
    <x v="3"/>
    <x v="39"/>
    <x v="15"/>
    <n v="2"/>
  </r>
  <r>
    <x v="3"/>
    <x v="40"/>
    <x v="0"/>
    <n v="35"/>
  </r>
  <r>
    <x v="3"/>
    <x v="40"/>
    <x v="2"/>
    <n v="30"/>
  </r>
  <r>
    <x v="3"/>
    <x v="40"/>
    <x v="3"/>
    <n v="22"/>
  </r>
  <r>
    <x v="3"/>
    <x v="40"/>
    <x v="5"/>
    <n v="21"/>
  </r>
  <r>
    <x v="3"/>
    <x v="40"/>
    <x v="1"/>
    <n v="20"/>
  </r>
  <r>
    <x v="3"/>
    <x v="40"/>
    <x v="8"/>
    <n v="20"/>
  </r>
  <r>
    <x v="3"/>
    <x v="40"/>
    <x v="4"/>
    <n v="18"/>
  </r>
  <r>
    <x v="3"/>
    <x v="40"/>
    <x v="9"/>
    <n v="18"/>
  </r>
  <r>
    <x v="3"/>
    <x v="40"/>
    <x v="12"/>
    <n v="15"/>
  </r>
  <r>
    <x v="3"/>
    <x v="40"/>
    <x v="10"/>
    <n v="10"/>
  </r>
  <r>
    <x v="3"/>
    <x v="40"/>
    <x v="6"/>
    <n v="9"/>
  </r>
  <r>
    <x v="3"/>
    <x v="40"/>
    <x v="14"/>
    <n v="6"/>
  </r>
  <r>
    <x v="3"/>
    <x v="40"/>
    <x v="13"/>
    <n v="6"/>
  </r>
  <r>
    <x v="3"/>
    <x v="40"/>
    <x v="11"/>
    <n v="5"/>
  </r>
  <r>
    <x v="3"/>
    <x v="40"/>
    <x v="7"/>
    <n v="5"/>
  </r>
  <r>
    <x v="3"/>
    <x v="40"/>
    <x v="16"/>
    <n v="1"/>
  </r>
  <r>
    <x v="3"/>
    <x v="40"/>
    <x v="15"/>
    <n v="1"/>
  </r>
  <r>
    <x v="3"/>
    <x v="41"/>
    <x v="2"/>
    <n v="39"/>
  </r>
  <r>
    <x v="3"/>
    <x v="41"/>
    <x v="0"/>
    <n v="35"/>
  </r>
  <r>
    <x v="3"/>
    <x v="41"/>
    <x v="4"/>
    <n v="27"/>
  </r>
  <r>
    <x v="3"/>
    <x v="41"/>
    <x v="5"/>
    <n v="24"/>
  </r>
  <r>
    <x v="3"/>
    <x v="41"/>
    <x v="3"/>
    <n v="20"/>
  </r>
  <r>
    <x v="3"/>
    <x v="41"/>
    <x v="1"/>
    <n v="19"/>
  </r>
  <r>
    <x v="3"/>
    <x v="41"/>
    <x v="8"/>
    <n v="18"/>
  </r>
  <r>
    <x v="3"/>
    <x v="41"/>
    <x v="9"/>
    <n v="14"/>
  </r>
  <r>
    <x v="3"/>
    <x v="41"/>
    <x v="12"/>
    <n v="12"/>
  </r>
  <r>
    <x v="3"/>
    <x v="41"/>
    <x v="6"/>
    <n v="10"/>
  </r>
  <r>
    <x v="3"/>
    <x v="41"/>
    <x v="13"/>
    <n v="8"/>
  </r>
  <r>
    <x v="3"/>
    <x v="41"/>
    <x v="10"/>
    <n v="6"/>
  </r>
  <r>
    <x v="3"/>
    <x v="41"/>
    <x v="14"/>
    <n v="5"/>
  </r>
  <r>
    <x v="3"/>
    <x v="41"/>
    <x v="11"/>
    <n v="3"/>
  </r>
  <r>
    <x v="3"/>
    <x v="41"/>
    <x v="15"/>
    <n v="3"/>
  </r>
  <r>
    <x v="3"/>
    <x v="41"/>
    <x v="7"/>
    <n v="2"/>
  </r>
  <r>
    <x v="3"/>
    <x v="42"/>
    <x v="0"/>
    <n v="31"/>
  </r>
  <r>
    <x v="3"/>
    <x v="42"/>
    <x v="2"/>
    <n v="31"/>
  </r>
  <r>
    <x v="3"/>
    <x v="42"/>
    <x v="1"/>
    <n v="26"/>
  </r>
  <r>
    <x v="3"/>
    <x v="42"/>
    <x v="5"/>
    <n v="24"/>
  </r>
  <r>
    <x v="3"/>
    <x v="42"/>
    <x v="3"/>
    <n v="22"/>
  </r>
  <r>
    <x v="3"/>
    <x v="42"/>
    <x v="8"/>
    <n v="20"/>
  </r>
  <r>
    <x v="3"/>
    <x v="42"/>
    <x v="4"/>
    <n v="16"/>
  </r>
  <r>
    <x v="3"/>
    <x v="42"/>
    <x v="9"/>
    <n v="15"/>
  </r>
  <r>
    <x v="3"/>
    <x v="42"/>
    <x v="12"/>
    <n v="9"/>
  </r>
  <r>
    <x v="3"/>
    <x v="42"/>
    <x v="10"/>
    <n v="9"/>
  </r>
  <r>
    <x v="3"/>
    <x v="42"/>
    <x v="13"/>
    <n v="7"/>
  </r>
  <r>
    <x v="3"/>
    <x v="42"/>
    <x v="6"/>
    <n v="4"/>
  </r>
  <r>
    <x v="3"/>
    <x v="42"/>
    <x v="11"/>
    <n v="3"/>
  </r>
  <r>
    <x v="3"/>
    <x v="42"/>
    <x v="16"/>
    <n v="3"/>
  </r>
  <r>
    <x v="3"/>
    <x v="42"/>
    <x v="14"/>
    <n v="3"/>
  </r>
  <r>
    <x v="3"/>
    <x v="42"/>
    <x v="15"/>
    <n v="2"/>
  </r>
  <r>
    <x v="3"/>
    <x v="42"/>
    <x v="7"/>
    <n v="1"/>
  </r>
  <r>
    <x v="3"/>
    <x v="43"/>
    <x v="0"/>
    <n v="35"/>
  </r>
  <r>
    <x v="3"/>
    <x v="43"/>
    <x v="2"/>
    <n v="28"/>
  </r>
  <r>
    <x v="3"/>
    <x v="43"/>
    <x v="4"/>
    <n v="25"/>
  </r>
  <r>
    <x v="3"/>
    <x v="43"/>
    <x v="1"/>
    <n v="20"/>
  </r>
  <r>
    <x v="3"/>
    <x v="43"/>
    <x v="5"/>
    <n v="17"/>
  </r>
  <r>
    <x v="3"/>
    <x v="43"/>
    <x v="8"/>
    <n v="16"/>
  </r>
  <r>
    <x v="3"/>
    <x v="43"/>
    <x v="3"/>
    <n v="15"/>
  </r>
  <r>
    <x v="3"/>
    <x v="43"/>
    <x v="12"/>
    <n v="14"/>
  </r>
  <r>
    <x v="3"/>
    <x v="43"/>
    <x v="9"/>
    <n v="10"/>
  </r>
  <r>
    <x v="3"/>
    <x v="43"/>
    <x v="10"/>
    <n v="9"/>
  </r>
  <r>
    <x v="3"/>
    <x v="43"/>
    <x v="14"/>
    <n v="8"/>
  </r>
  <r>
    <x v="3"/>
    <x v="43"/>
    <x v="13"/>
    <n v="6"/>
  </r>
  <r>
    <x v="3"/>
    <x v="43"/>
    <x v="7"/>
    <n v="6"/>
  </r>
  <r>
    <x v="3"/>
    <x v="43"/>
    <x v="6"/>
    <n v="3"/>
  </r>
  <r>
    <x v="3"/>
    <x v="43"/>
    <x v="11"/>
    <n v="3"/>
  </r>
  <r>
    <x v="3"/>
    <x v="43"/>
    <x v="16"/>
    <n v="2"/>
  </r>
  <r>
    <x v="3"/>
    <x v="43"/>
    <x v="15"/>
    <n v="1"/>
  </r>
  <r>
    <x v="3"/>
    <x v="44"/>
    <x v="2"/>
    <n v="76"/>
  </r>
  <r>
    <x v="3"/>
    <x v="44"/>
    <x v="0"/>
    <n v="64"/>
  </r>
  <r>
    <x v="3"/>
    <x v="44"/>
    <x v="8"/>
    <n v="50"/>
  </r>
  <r>
    <x v="3"/>
    <x v="44"/>
    <x v="3"/>
    <n v="42"/>
  </r>
  <r>
    <x v="3"/>
    <x v="44"/>
    <x v="5"/>
    <n v="36"/>
  </r>
  <r>
    <x v="3"/>
    <x v="44"/>
    <x v="4"/>
    <n v="36"/>
  </r>
  <r>
    <x v="3"/>
    <x v="44"/>
    <x v="1"/>
    <n v="35"/>
  </r>
  <r>
    <x v="3"/>
    <x v="44"/>
    <x v="9"/>
    <n v="32"/>
  </r>
  <r>
    <x v="3"/>
    <x v="44"/>
    <x v="12"/>
    <n v="22"/>
  </r>
  <r>
    <x v="3"/>
    <x v="44"/>
    <x v="10"/>
    <n v="14"/>
  </r>
  <r>
    <x v="3"/>
    <x v="44"/>
    <x v="7"/>
    <n v="14"/>
  </r>
  <r>
    <x v="3"/>
    <x v="44"/>
    <x v="13"/>
    <n v="9"/>
  </r>
  <r>
    <x v="3"/>
    <x v="44"/>
    <x v="14"/>
    <n v="8"/>
  </r>
  <r>
    <x v="3"/>
    <x v="44"/>
    <x v="11"/>
    <n v="8"/>
  </r>
  <r>
    <x v="3"/>
    <x v="44"/>
    <x v="6"/>
    <n v="7"/>
  </r>
  <r>
    <x v="3"/>
    <x v="44"/>
    <x v="15"/>
    <n v="5"/>
  </r>
  <r>
    <x v="3"/>
    <x v="44"/>
    <x v="16"/>
    <n v="1"/>
  </r>
  <r>
    <x v="3"/>
    <x v="45"/>
    <x v="2"/>
    <n v="44"/>
  </r>
  <r>
    <x v="3"/>
    <x v="45"/>
    <x v="0"/>
    <n v="42"/>
  </r>
  <r>
    <x v="3"/>
    <x v="45"/>
    <x v="5"/>
    <n v="30"/>
  </r>
  <r>
    <x v="3"/>
    <x v="45"/>
    <x v="1"/>
    <n v="27"/>
  </r>
  <r>
    <x v="3"/>
    <x v="45"/>
    <x v="4"/>
    <n v="24"/>
  </r>
  <r>
    <x v="3"/>
    <x v="45"/>
    <x v="13"/>
    <n v="22"/>
  </r>
  <r>
    <x v="3"/>
    <x v="45"/>
    <x v="8"/>
    <n v="22"/>
  </r>
  <r>
    <x v="3"/>
    <x v="45"/>
    <x v="3"/>
    <n v="22"/>
  </r>
  <r>
    <x v="3"/>
    <x v="45"/>
    <x v="9"/>
    <n v="15"/>
  </r>
  <r>
    <x v="3"/>
    <x v="45"/>
    <x v="10"/>
    <n v="13"/>
  </r>
  <r>
    <x v="3"/>
    <x v="45"/>
    <x v="12"/>
    <n v="11"/>
  </r>
  <r>
    <x v="3"/>
    <x v="45"/>
    <x v="6"/>
    <n v="7"/>
  </r>
  <r>
    <x v="3"/>
    <x v="45"/>
    <x v="7"/>
    <n v="7"/>
  </r>
  <r>
    <x v="3"/>
    <x v="45"/>
    <x v="11"/>
    <n v="5"/>
  </r>
  <r>
    <x v="3"/>
    <x v="45"/>
    <x v="15"/>
    <n v="4"/>
  </r>
  <r>
    <x v="3"/>
    <x v="45"/>
    <x v="14"/>
    <n v="2"/>
  </r>
  <r>
    <x v="3"/>
    <x v="45"/>
    <x v="16"/>
    <n v="1"/>
  </r>
  <r>
    <x v="3"/>
    <x v="46"/>
    <x v="0"/>
    <n v="63"/>
  </r>
  <r>
    <x v="3"/>
    <x v="46"/>
    <x v="2"/>
    <n v="63"/>
  </r>
  <r>
    <x v="3"/>
    <x v="46"/>
    <x v="1"/>
    <n v="49"/>
  </r>
  <r>
    <x v="3"/>
    <x v="46"/>
    <x v="5"/>
    <n v="44"/>
  </r>
  <r>
    <x v="3"/>
    <x v="46"/>
    <x v="4"/>
    <n v="42"/>
  </r>
  <r>
    <x v="3"/>
    <x v="46"/>
    <x v="3"/>
    <n v="40"/>
  </r>
  <r>
    <x v="3"/>
    <x v="46"/>
    <x v="8"/>
    <n v="40"/>
  </r>
  <r>
    <x v="3"/>
    <x v="46"/>
    <x v="9"/>
    <n v="27"/>
  </r>
  <r>
    <x v="3"/>
    <x v="46"/>
    <x v="12"/>
    <n v="22"/>
  </r>
  <r>
    <x v="3"/>
    <x v="46"/>
    <x v="13"/>
    <n v="17"/>
  </r>
  <r>
    <x v="3"/>
    <x v="46"/>
    <x v="7"/>
    <n v="11"/>
  </r>
  <r>
    <x v="3"/>
    <x v="46"/>
    <x v="10"/>
    <n v="11"/>
  </r>
  <r>
    <x v="3"/>
    <x v="46"/>
    <x v="11"/>
    <n v="9"/>
  </r>
  <r>
    <x v="3"/>
    <x v="46"/>
    <x v="14"/>
    <n v="6"/>
  </r>
  <r>
    <x v="3"/>
    <x v="46"/>
    <x v="15"/>
    <n v="6"/>
  </r>
  <r>
    <x v="3"/>
    <x v="46"/>
    <x v="6"/>
    <n v="6"/>
  </r>
  <r>
    <x v="3"/>
    <x v="46"/>
    <x v="16"/>
    <n v="3"/>
  </r>
  <r>
    <x v="3"/>
    <x v="47"/>
    <x v="0"/>
    <n v="80"/>
  </r>
  <r>
    <x v="3"/>
    <x v="47"/>
    <x v="2"/>
    <n v="61"/>
  </r>
  <r>
    <x v="3"/>
    <x v="47"/>
    <x v="1"/>
    <n v="50"/>
  </r>
  <r>
    <x v="3"/>
    <x v="47"/>
    <x v="4"/>
    <n v="43"/>
  </r>
  <r>
    <x v="3"/>
    <x v="47"/>
    <x v="3"/>
    <n v="36"/>
  </r>
  <r>
    <x v="3"/>
    <x v="47"/>
    <x v="8"/>
    <n v="35"/>
  </r>
  <r>
    <x v="3"/>
    <x v="47"/>
    <x v="5"/>
    <n v="33"/>
  </r>
  <r>
    <x v="3"/>
    <x v="47"/>
    <x v="9"/>
    <n v="32"/>
  </r>
  <r>
    <x v="3"/>
    <x v="47"/>
    <x v="12"/>
    <n v="24"/>
  </r>
  <r>
    <x v="3"/>
    <x v="47"/>
    <x v="13"/>
    <n v="12"/>
  </r>
  <r>
    <x v="3"/>
    <x v="47"/>
    <x v="6"/>
    <n v="12"/>
  </r>
  <r>
    <x v="3"/>
    <x v="47"/>
    <x v="11"/>
    <n v="11"/>
  </r>
  <r>
    <x v="3"/>
    <x v="47"/>
    <x v="10"/>
    <n v="11"/>
  </r>
  <r>
    <x v="3"/>
    <x v="47"/>
    <x v="14"/>
    <n v="8"/>
  </r>
  <r>
    <x v="3"/>
    <x v="47"/>
    <x v="7"/>
    <n v="7"/>
  </r>
  <r>
    <x v="3"/>
    <x v="47"/>
    <x v="16"/>
    <n v="4"/>
  </r>
  <r>
    <x v="3"/>
    <x v="47"/>
    <x v="15"/>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18703.900000000001"/>
  </r>
  <r>
    <x v="0"/>
    <x v="1"/>
    <n v="12438.4"/>
  </r>
  <r>
    <x v="0"/>
    <x v="2"/>
    <n v="8564"/>
  </r>
  <r>
    <x v="1"/>
    <x v="2"/>
    <n v="41191"/>
  </r>
  <r>
    <x v="1"/>
    <x v="1"/>
    <n v="26709.200000000001"/>
  </r>
  <r>
    <x v="1"/>
    <x v="0"/>
    <n v="23622.6"/>
  </r>
  <r>
    <x v="2"/>
    <x v="2"/>
    <n v="26913.599999999999"/>
  </r>
  <r>
    <x v="2"/>
    <x v="0"/>
    <n v="15635.2"/>
  </r>
  <r>
    <x v="2"/>
    <x v="1"/>
    <n v="4620.6000000000004"/>
  </r>
  <r>
    <x v="3"/>
    <x v="2"/>
    <n v="57450.6"/>
  </r>
  <r>
    <x v="3"/>
    <x v="0"/>
    <n v="34437.4"/>
  </r>
  <r>
    <x v="3"/>
    <x v="1"/>
    <n v="16530.40000000000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x v="0"/>
    <s v="NULL"/>
    <s v="NULL"/>
    <x v="0"/>
  </r>
  <r>
    <x v="0"/>
    <x v="1"/>
    <x v="1"/>
    <n v="14236.8949842453"/>
    <n v="-68.25"/>
    <x v="1"/>
  </r>
  <r>
    <x v="0"/>
    <x v="2"/>
    <x v="2"/>
    <n v="4519.8919588327399"/>
    <n v="1132.1300000000001"/>
    <x v="2"/>
  </r>
  <r>
    <x v="0"/>
    <x v="3"/>
    <x v="3"/>
    <n v="55691.009471178098"/>
    <n v="-49.19"/>
    <x v="3"/>
  </r>
  <r>
    <x v="0"/>
    <x v="4"/>
    <x v="4"/>
    <n v="28295.344894885999"/>
    <n v="-16.420000000000002"/>
    <x v="4"/>
  </r>
  <r>
    <x v="0"/>
    <x v="5"/>
    <x v="5"/>
    <n v="23648.286870241202"/>
    <n v="46.29"/>
    <x v="5"/>
  </r>
  <r>
    <x v="0"/>
    <x v="6"/>
    <x v="6"/>
    <n v="34595.127483844801"/>
    <n v="-1.88"/>
    <x v="6"/>
  </r>
  <r>
    <x v="0"/>
    <x v="7"/>
    <x v="7"/>
    <n v="33946.392790913596"/>
    <n v="-17.78"/>
    <x v="7"/>
  </r>
  <r>
    <x v="0"/>
    <x v="8"/>
    <x v="8"/>
    <n v="27909.468177318598"/>
    <n v="193.01"/>
    <x v="8"/>
  </r>
  <r>
    <x v="0"/>
    <x v="9"/>
    <x v="9"/>
    <n v="81777.351310551196"/>
    <n v="-61.54"/>
    <x v="9"/>
  </r>
  <r>
    <x v="0"/>
    <x v="10"/>
    <x v="10"/>
    <n v="31453.3927481174"/>
    <n v="149.97999999999999"/>
    <x v="10"/>
  </r>
  <r>
    <x v="0"/>
    <x v="11"/>
    <x v="11"/>
    <n v="78628.716529250101"/>
    <n v="-11.55"/>
    <x v="11"/>
  </r>
  <r>
    <x v="1"/>
    <x v="12"/>
    <x v="12"/>
    <n v="69545.620280623407"/>
    <n v="-73.87"/>
    <x v="12"/>
  </r>
  <r>
    <x v="1"/>
    <x v="13"/>
    <x v="13"/>
    <n v="18174.075517892801"/>
    <n v="-34.24"/>
    <x v="13"/>
  </r>
  <r>
    <x v="1"/>
    <x v="14"/>
    <x v="14"/>
    <n v="11951.4109165668"/>
    <n v="224.03"/>
    <x v="14"/>
  </r>
  <r>
    <x v="1"/>
    <x v="15"/>
    <x v="15"/>
    <n v="38726.252181529999"/>
    <n v="-11.7"/>
    <x v="15"/>
  </r>
  <r>
    <x v="1"/>
    <x v="16"/>
    <x v="16"/>
    <n v="34195.208497166597"/>
    <n v="-11.88"/>
    <x v="16"/>
  </r>
  <r>
    <x v="1"/>
    <x v="17"/>
    <x v="17"/>
    <n v="30131.686826467499"/>
    <n v="-17.7"/>
    <x v="17"/>
  </r>
  <r>
    <x v="1"/>
    <x v="18"/>
    <x v="18"/>
    <n v="24797.291978180401"/>
    <n v="16"/>
    <x v="18"/>
  </r>
  <r>
    <x v="1"/>
    <x v="19"/>
    <x v="19"/>
    <n v="28765.324925661102"/>
    <n v="28.27"/>
    <x v="19"/>
  </r>
  <r>
    <x v="1"/>
    <x v="20"/>
    <x v="20"/>
    <n v="36898.3321795464"/>
    <n v="75.06"/>
    <x v="20"/>
  </r>
  <r>
    <x v="1"/>
    <x v="21"/>
    <x v="21"/>
    <n v="64595.918255209901"/>
    <n v="-51.38"/>
    <x v="21"/>
  </r>
  <r>
    <x v="1"/>
    <x v="22"/>
    <x v="22"/>
    <n v="31404.923363924001"/>
    <n v="141.91"/>
    <x v="22"/>
  </r>
  <r>
    <x v="1"/>
    <x v="23"/>
    <x v="23"/>
    <n v="75972.563145756707"/>
    <n v="-1.39"/>
    <x v="23"/>
  </r>
  <r>
    <x v="2"/>
    <x v="24"/>
    <x v="24"/>
    <n v="74919.521515607805"/>
    <n v="-75.25"/>
    <x v="24"/>
  </r>
  <r>
    <x v="2"/>
    <x v="25"/>
    <x v="25"/>
    <n v="18542.491002917301"/>
    <n v="23.93"/>
    <x v="25"/>
  </r>
  <r>
    <x v="2"/>
    <x v="26"/>
    <x v="26"/>
    <n v="22978.815188407902"/>
    <n v="125.06"/>
    <x v="26"/>
  </r>
  <r>
    <x v="2"/>
    <x v="27"/>
    <x v="27"/>
    <n v="51715.875116467498"/>
    <n v="-25.07"/>
    <x v="27"/>
  </r>
  <r>
    <x v="2"/>
    <x v="28"/>
    <x v="28"/>
    <n v="38750.038689613299"/>
    <n v="47.06"/>
    <x v="28"/>
  </r>
  <r>
    <x v="2"/>
    <x v="29"/>
    <x v="29"/>
    <n v="56987.727284669898"/>
    <n v="-29.2"/>
    <x v="29"/>
  </r>
  <r>
    <x v="2"/>
    <x v="30"/>
    <x v="30"/>
    <n v="40344.533850371801"/>
    <n v="-2.68"/>
    <x v="30"/>
  </r>
  <r>
    <x v="2"/>
    <x v="31"/>
    <x v="31"/>
    <n v="39261.963022470503"/>
    <n v="-20.75"/>
    <x v="31"/>
  </r>
  <r>
    <x v="2"/>
    <x v="32"/>
    <x v="32"/>
    <n v="31115.3742319345"/>
    <n v="135.93"/>
    <x v="32"/>
  </r>
  <r>
    <x v="2"/>
    <x v="33"/>
    <x v="33"/>
    <n v="73410.024766921997"/>
    <n v="-18.690000000000001"/>
    <x v="33"/>
  </r>
  <r>
    <x v="2"/>
    <x v="34"/>
    <x v="34"/>
    <n v="59687.744676590002"/>
    <n v="33.049999999999997"/>
    <x v="34"/>
  </r>
  <r>
    <x v="2"/>
    <x v="35"/>
    <x v="35"/>
    <n v="79411.965524077401"/>
    <n v="22.15"/>
    <x v="35"/>
  </r>
  <r>
    <x v="3"/>
    <x v="36"/>
    <x v="36"/>
    <n v="96999.042864680305"/>
    <n v="-54.67"/>
    <x v="36"/>
  </r>
  <r>
    <x v="3"/>
    <x v="37"/>
    <x v="37"/>
    <n v="43971.373537540399"/>
    <n v="-53.83"/>
    <x v="37"/>
  </r>
  <r>
    <x v="3"/>
    <x v="38"/>
    <x v="38"/>
    <n v="20301.133348107302"/>
    <n v="190"/>
    <x v="38"/>
  </r>
  <r>
    <x v="3"/>
    <x v="39"/>
    <x v="39"/>
    <n v="58872.352521419503"/>
    <n v="-37.96"/>
    <x v="39"/>
  </r>
  <r>
    <x v="3"/>
    <x v="40"/>
    <x v="40"/>
    <n v="36521.536115884803"/>
    <n v="21.19"/>
    <x v="40"/>
  </r>
  <r>
    <x v="3"/>
    <x v="41"/>
    <x v="41"/>
    <n v="44261.109955906897"/>
    <n v="19.7"/>
    <x v="41"/>
  </r>
  <r>
    <x v="3"/>
    <x v="42"/>
    <x v="42"/>
    <n v="52981.725668788"/>
    <n v="-14.57"/>
    <x v="42"/>
  </r>
  <r>
    <x v="3"/>
    <x v="43"/>
    <x v="43"/>
    <n v="45264.415922761"/>
    <n v="39.450000000000003"/>
    <x v="43"/>
  </r>
  <r>
    <x v="3"/>
    <x v="44"/>
    <x v="44"/>
    <n v="63120.887763619401"/>
    <n v="39.200000000000003"/>
    <x v="44"/>
  </r>
  <r>
    <x v="3"/>
    <x v="45"/>
    <x v="45"/>
    <n v="87866.651741981506"/>
    <n v="-11.48"/>
    <x v="45"/>
  </r>
  <r>
    <x v="3"/>
    <x v="46"/>
    <x v="46"/>
    <n v="77776.9230260849"/>
    <n v="52.29"/>
    <x v="46"/>
  </r>
  <r>
    <x v="3"/>
    <x v="47"/>
    <x v="47"/>
    <n v="118447.824670434"/>
    <n v="-29.23"/>
    <x v="4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n v="775"/>
    <n v="7.7546527916750055E-2"/>
    <n v="16.14"/>
  </r>
  <r>
    <x v="1"/>
    <n v="466"/>
    <n v="4.662797678607164E-2"/>
    <n v="9.6999999999999993"/>
  </r>
  <r>
    <x v="2"/>
    <n v="796"/>
    <n v="7.964778867320392E-2"/>
    <n v="16.579999999999998"/>
  </r>
  <r>
    <x v="3"/>
    <n v="1523"/>
    <n v="0.15239143486091655"/>
    <n v="31.72"/>
  </r>
  <r>
    <x v="4"/>
    <n v="228"/>
    <n v="2.2813688212927757E-2"/>
    <n v="4.95"/>
  </r>
  <r>
    <x v="5"/>
    <n v="617"/>
    <n v="6.1737042225335201E-2"/>
    <n v="12.85"/>
  </r>
  <r>
    <x v="6"/>
    <n v="68"/>
    <n v="6.8040824494696815E-3"/>
    <n v="2.12"/>
  </r>
  <r>
    <x v="7"/>
    <n v="254"/>
    <n v="2.5415249149489692E-2"/>
    <n v="5.52"/>
  </r>
  <r>
    <x v="8"/>
    <n v="217"/>
    <n v="2.1713027816690014E-2"/>
    <n v="4.6100000000000003"/>
  </r>
  <r>
    <x v="9"/>
    <n v="957"/>
    <n v="9.5757454472683606E-2"/>
    <n v="19.93"/>
  </r>
  <r>
    <x v="10"/>
    <n v="364"/>
    <n v="3.6421853111867117E-2"/>
    <n v="7.58"/>
  </r>
  <r>
    <x v="11"/>
    <n v="115"/>
    <n v="1.1506904142485491E-2"/>
    <n v="2.94"/>
  </r>
  <r>
    <x v="12"/>
    <n v="1370"/>
    <n v="0.13708224934960977"/>
    <n v="28.54"/>
  </r>
  <r>
    <x v="13"/>
    <n v="889"/>
    <n v="8.8953372023213934E-2"/>
    <n v="18.52"/>
  </r>
  <r>
    <x v="14"/>
    <n v="846"/>
    <n v="8.4650790474284573E-2"/>
    <n v="17.62"/>
  </r>
  <r>
    <x v="15"/>
    <n v="190"/>
    <n v="1.9011406844106463E-2"/>
    <n v="4.3099999999999996"/>
  </r>
  <r>
    <x v="16"/>
    <n v="319"/>
    <n v="3.191915149089454E-2"/>
    <n v="6.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9E4EA8-5C56-410B-B044-71B69A7DF27A}" name="PivotTable13" cacheId="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chartFormat="28">
  <location ref="A77:B90" firstHeaderRow="1" firstDataRow="1" firstDataCol="1"/>
  <pivotFields count="6">
    <pivotField showAll="0">
      <items count="5">
        <item x="0"/>
        <item h="1" x="1"/>
        <item h="1" x="2"/>
        <item h="1" x="3"/>
        <item t="default"/>
      </items>
    </pivotField>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umFmtId="164"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percentage" fld="5" baseField="1" baseItem="8" numFmtId="9"/>
  </dataFields>
  <formats count="1">
    <format dxfId="8">
      <pivotArea outline="0" collapsedLevelsAreSubtotals="1" fieldPosition="0">
        <references count="1">
          <reference field="4294967294" count="1" selected="0">
            <x v="0"/>
          </reference>
        </references>
      </pivotArea>
    </format>
  </formats>
  <chartFormats count="2">
    <chartFormat chart="7" format="5" series="1">
      <pivotArea type="data" outline="0" fieldPosition="0">
        <references count="1">
          <reference field="4294967294" count="1" selected="0">
            <x v="0"/>
          </reference>
        </references>
      </pivotArea>
    </chartFormat>
    <chartFormat chart="1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BDE326-88C1-4EEA-B108-00898AE7B1CA}"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9:B67" firstHeaderRow="1" firstDataRow="1" firstDataCol="1"/>
  <pivotFields count="4">
    <pivotField axis="axisRow" showAll="0">
      <items count="18">
        <item x="0"/>
        <item x="1"/>
        <item x="2"/>
        <item x="3"/>
        <item x="4"/>
        <item x="5"/>
        <item x="6"/>
        <item x="7"/>
        <item x="8"/>
        <item x="9"/>
        <item x="10"/>
        <item x="11"/>
        <item x="12"/>
        <item x="13"/>
        <item x="14"/>
        <item x="15"/>
        <item x="16"/>
        <item t="default"/>
      </items>
    </pivotField>
    <pivotField showAll="0"/>
    <pivotField numFmtId="9" showAll="0"/>
    <pivotField dataField="1" numFmtId="1"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average per month" fld="3" baseField="0" baseItem="0" numFmtId="1"/>
  </dataFields>
  <chartFormats count="2">
    <chartFormat chart="11"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9922C1-1DE4-44CC-8201-81412C5CDD5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E8" firstHeaderRow="1" firstDataRow="2" firstDataCol="1"/>
  <pivotFields count="3">
    <pivotField axis="axisRow" showAll="0">
      <items count="5">
        <item x="0"/>
        <item x="1"/>
        <item x="2"/>
        <item x="3"/>
        <item t="default"/>
      </items>
    </pivotField>
    <pivotField axis="axisCol" showAll="0">
      <items count="4">
        <item x="2"/>
        <item x="0"/>
        <item x="1"/>
        <item t="default"/>
      </items>
    </pivotField>
    <pivotField dataField="1" showAll="0"/>
  </pivotFields>
  <rowFields count="1">
    <field x="0"/>
  </rowFields>
  <rowItems count="5">
    <i>
      <x/>
    </i>
    <i>
      <x v="1"/>
    </i>
    <i>
      <x v="2"/>
    </i>
    <i>
      <x v="3"/>
    </i>
    <i t="grand">
      <x/>
    </i>
  </rowItems>
  <colFields count="1">
    <field x="1"/>
  </colFields>
  <colItems count="4">
    <i>
      <x/>
    </i>
    <i>
      <x v="1"/>
    </i>
    <i>
      <x v="2"/>
    </i>
    <i t="grand">
      <x/>
    </i>
  </colItems>
  <dataFields count="1">
    <dataField name="Sum of total_profit" fld="2" baseField="0" baseItem="0" numFmtId="167"/>
  </dataFields>
  <formats count="1">
    <format dxfId="9">
      <pivotArea outline="0" collapsedLevelsAreSubtotals="1" fieldPosition="0"/>
    </format>
  </formats>
  <chartFormats count="6">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9" format="18" series="1">
      <pivotArea type="data" outline="0" fieldPosition="0">
        <references count="2">
          <reference field="4294967294" count="1" selected="0">
            <x v="0"/>
          </reference>
          <reference field="1" count="1" selected="0">
            <x v="0"/>
          </reference>
        </references>
      </pivotArea>
    </chartFormat>
    <chartFormat chart="9" format="19" series="1">
      <pivotArea type="data" outline="0" fieldPosition="0">
        <references count="2">
          <reference field="4294967294" count="1" selected="0">
            <x v="0"/>
          </reference>
          <reference field="1" count="1" selected="0">
            <x v="1"/>
          </reference>
        </references>
      </pivotArea>
    </chartFormat>
    <chartFormat chart="9" format="20" series="1">
      <pivotArea type="data" outline="0" fieldPosition="0">
        <references count="2">
          <reference field="4294967294" count="1" selected="0">
            <x v="0"/>
          </reference>
          <reference field="1"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FB2B19-7BA3-4756-A344-D259CC63EF9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AX43" firstHeaderRow="1" firstDataRow="2" firstDataCol="1"/>
  <pivotFields count="4">
    <pivotField showAll="0">
      <items count="5">
        <item x="0"/>
        <item h="1" x="1"/>
        <item h="1" x="2"/>
        <item h="1" x="3"/>
        <item t="default"/>
      </items>
    </pivotField>
    <pivotField axis="axisCol"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axis="axisRow" showAll="0">
      <items count="18">
        <item x="8"/>
        <item x="12"/>
        <item x="3"/>
        <item x="0"/>
        <item x="6"/>
        <item x="9"/>
        <item x="16"/>
        <item x="7"/>
        <item x="11"/>
        <item x="1"/>
        <item x="10"/>
        <item x="15"/>
        <item x="2"/>
        <item x="5"/>
        <item x="4"/>
        <item x="14"/>
        <item x="13"/>
        <item t="default"/>
      </items>
    </pivotField>
    <pivotField dataField="1" showAll="0"/>
  </pivotFields>
  <rowFields count="1">
    <field x="2"/>
  </rowFields>
  <rowItems count="18">
    <i>
      <x/>
    </i>
    <i>
      <x v="1"/>
    </i>
    <i>
      <x v="2"/>
    </i>
    <i>
      <x v="3"/>
    </i>
    <i>
      <x v="4"/>
    </i>
    <i>
      <x v="5"/>
    </i>
    <i>
      <x v="6"/>
    </i>
    <i>
      <x v="7"/>
    </i>
    <i>
      <x v="8"/>
    </i>
    <i>
      <x v="9"/>
    </i>
    <i>
      <x v="10"/>
    </i>
    <i>
      <x v="11"/>
    </i>
    <i>
      <x v="12"/>
    </i>
    <i>
      <x v="13"/>
    </i>
    <i>
      <x v="14"/>
    </i>
    <i>
      <x v="15"/>
    </i>
    <i>
      <x v="16"/>
    </i>
    <i t="grand">
      <x/>
    </i>
  </rowItems>
  <colFields count="1">
    <field x="1"/>
  </colFields>
  <col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colItems>
  <dataFields count="1">
    <dataField name="Sum of total_items_sold" fld="3" baseField="2" baseItem="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123CFA-A36E-43A9-8BCB-C50BD721992F}"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O77:P90" firstHeaderRow="1" firstDataRow="1" firstDataCol="1"/>
  <pivotFields count="6">
    <pivotField multipleItemSelectionAllowed="1" showAll="0">
      <items count="5">
        <item x="0"/>
        <item h="1" x="1"/>
        <item h="1" x="2"/>
        <item h="1" x="3"/>
        <item t="default"/>
      </items>
    </pivotField>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dataField="1" numFmtId="164" showAll="0">
      <items count="49">
        <item x="1"/>
        <item x="13"/>
        <item x="0"/>
        <item x="12"/>
        <item x="24"/>
        <item x="37"/>
        <item x="25"/>
        <item x="4"/>
        <item x="17"/>
        <item x="7"/>
        <item x="3"/>
        <item x="18"/>
        <item x="16"/>
        <item x="31"/>
        <item x="21"/>
        <item x="9"/>
        <item x="6"/>
        <item x="15"/>
        <item x="5"/>
        <item x="39"/>
        <item x="19"/>
        <item x="14"/>
        <item x="27"/>
        <item x="30"/>
        <item x="29"/>
        <item x="36"/>
        <item x="40"/>
        <item x="42"/>
        <item x="26"/>
        <item x="41"/>
        <item x="2"/>
        <item x="28"/>
        <item x="38"/>
        <item x="33"/>
        <item x="43"/>
        <item x="20"/>
        <item x="11"/>
        <item x="32"/>
        <item x="23"/>
        <item x="22"/>
        <item x="45"/>
        <item x="10"/>
        <item x="34"/>
        <item x="8"/>
        <item x="47"/>
        <item x="44"/>
        <item x="35"/>
        <item x="46"/>
        <item t="default"/>
      </items>
    </pivotField>
    <pivotField showAll="0"/>
    <pivotField showAll="0"/>
    <pivotField showAll="0">
      <items count="49">
        <item x="24"/>
        <item x="12"/>
        <item x="1"/>
        <item x="9"/>
        <item x="36"/>
        <item x="37"/>
        <item x="21"/>
        <item x="3"/>
        <item x="39"/>
        <item x="13"/>
        <item x="47"/>
        <item x="29"/>
        <item x="27"/>
        <item x="31"/>
        <item x="33"/>
        <item x="7"/>
        <item x="17"/>
        <item x="4"/>
        <item x="42"/>
        <item x="16"/>
        <item x="15"/>
        <item x="11"/>
        <item x="45"/>
        <item x="30"/>
        <item x="6"/>
        <item x="23"/>
        <item x="18"/>
        <item x="41"/>
        <item x="40"/>
        <item x="35"/>
        <item x="25"/>
        <item x="19"/>
        <item x="34"/>
        <item x="44"/>
        <item x="43"/>
        <item x="5"/>
        <item x="28"/>
        <item x="46"/>
        <item x="20"/>
        <item x="26"/>
        <item x="32"/>
        <item x="22"/>
        <item x="10"/>
        <item x="38"/>
        <item x="8"/>
        <item x="14"/>
        <item x="2"/>
        <item x="0"/>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_sales" fld="2" baseField="0" baseItem="0" numFmtId="164"/>
  </dataFields>
  <chartFormats count="40">
    <chartFormat chart="4" format="85" series="1">
      <pivotArea type="data" outline="0" fieldPosition="0">
        <references count="1">
          <reference field="1" count="1" selected="0">
            <x v="0"/>
          </reference>
        </references>
      </pivotArea>
    </chartFormat>
    <chartFormat chart="4" format="86" series="1">
      <pivotArea type="data" outline="0" fieldPosition="0">
        <references count="1">
          <reference field="1" count="1" selected="0">
            <x v="1"/>
          </reference>
        </references>
      </pivotArea>
    </chartFormat>
    <chartFormat chart="4" format="87" series="1">
      <pivotArea type="data" outline="0" fieldPosition="0">
        <references count="1">
          <reference field="1" count="1" selected="0">
            <x v="2"/>
          </reference>
        </references>
      </pivotArea>
    </chartFormat>
    <chartFormat chart="4" format="88" series="1">
      <pivotArea type="data" outline="0" fieldPosition="0">
        <references count="1">
          <reference field="1" count="1" selected="0">
            <x v="3"/>
          </reference>
        </references>
      </pivotArea>
    </chartFormat>
    <chartFormat chart="4" format="89" series="1">
      <pivotArea type="data" outline="0" fieldPosition="0">
        <references count="1">
          <reference field="1" count="1" selected="0">
            <x v="4"/>
          </reference>
        </references>
      </pivotArea>
    </chartFormat>
    <chartFormat chart="4" format="90" series="1">
      <pivotArea type="data" outline="0" fieldPosition="0">
        <references count="1">
          <reference field="1" count="1" selected="0">
            <x v="5"/>
          </reference>
        </references>
      </pivotArea>
    </chartFormat>
    <chartFormat chart="4" format="91" series="1">
      <pivotArea type="data" outline="0" fieldPosition="0">
        <references count="1">
          <reference field="1" count="1" selected="0">
            <x v="6"/>
          </reference>
        </references>
      </pivotArea>
    </chartFormat>
    <chartFormat chart="4" format="92" series="1">
      <pivotArea type="data" outline="0" fieldPosition="0">
        <references count="1">
          <reference field="1" count="1" selected="0">
            <x v="7"/>
          </reference>
        </references>
      </pivotArea>
    </chartFormat>
    <chartFormat chart="4" format="93" series="1">
      <pivotArea type="data" outline="0" fieldPosition="0">
        <references count="1">
          <reference field="1" count="1" selected="0">
            <x v="8"/>
          </reference>
        </references>
      </pivotArea>
    </chartFormat>
    <chartFormat chart="4" format="94" series="1">
      <pivotArea type="data" outline="0" fieldPosition="0">
        <references count="1">
          <reference field="1" count="1" selected="0">
            <x v="9"/>
          </reference>
        </references>
      </pivotArea>
    </chartFormat>
    <chartFormat chart="4" format="95" series="1">
      <pivotArea type="data" outline="0" fieldPosition="0">
        <references count="1">
          <reference field="1" count="1" selected="0">
            <x v="10"/>
          </reference>
        </references>
      </pivotArea>
    </chartFormat>
    <chartFormat chart="4" format="96" series="1">
      <pivotArea type="data" outline="0" fieldPosition="0">
        <references count="1">
          <reference field="1" count="1" selected="0">
            <x v="11"/>
          </reference>
        </references>
      </pivotArea>
    </chartFormat>
    <chartFormat chart="4" format="123" series="1">
      <pivotArea type="data" outline="0" fieldPosition="0">
        <references count="1">
          <reference field="4294967294" count="1" selected="0">
            <x v="0"/>
          </reference>
        </references>
      </pivotArea>
    </chartFormat>
    <chartFormat chart="8" format="166" series="1">
      <pivotArea type="data" outline="0" fieldPosition="0">
        <references count="1">
          <reference field="4294967294" count="1" selected="0">
            <x v="0"/>
          </reference>
        </references>
      </pivotArea>
    </chartFormat>
    <chartFormat chart="8" format="167">
      <pivotArea type="data" outline="0" fieldPosition="0">
        <references count="2">
          <reference field="4294967294" count="1" selected="0">
            <x v="0"/>
          </reference>
          <reference field="1" count="1" selected="0">
            <x v="3"/>
          </reference>
        </references>
      </pivotArea>
    </chartFormat>
    <chartFormat chart="8" format="168">
      <pivotArea type="data" outline="0" fieldPosition="0">
        <references count="2">
          <reference field="4294967294" count="1" selected="0">
            <x v="0"/>
          </reference>
          <reference field="1" count="1" selected="0">
            <x v="5"/>
          </reference>
        </references>
      </pivotArea>
    </chartFormat>
    <chartFormat chart="11" format="172" series="1">
      <pivotArea type="data" outline="0" fieldPosition="0">
        <references count="1">
          <reference field="4294967294" count="1" selected="0">
            <x v="0"/>
          </reference>
        </references>
      </pivotArea>
    </chartFormat>
    <chartFormat chart="11" format="173">
      <pivotArea type="data" outline="0" fieldPosition="0">
        <references count="2">
          <reference field="4294967294" count="1" selected="0">
            <x v="0"/>
          </reference>
          <reference field="1" count="1" selected="0">
            <x v="3"/>
          </reference>
        </references>
      </pivotArea>
    </chartFormat>
    <chartFormat chart="11" format="174">
      <pivotArea type="data" outline="0" fieldPosition="0">
        <references count="2">
          <reference field="4294967294" count="1" selected="0">
            <x v="0"/>
          </reference>
          <reference field="1" count="1" selected="0">
            <x v="5"/>
          </reference>
        </references>
      </pivotArea>
    </chartFormat>
    <chartFormat chart="11" format="175">
      <pivotArea type="data" outline="0" fieldPosition="0">
        <references count="2">
          <reference field="4294967294" count="1" selected="0">
            <x v="0"/>
          </reference>
          <reference field="1" count="1" selected="0">
            <x v="15"/>
          </reference>
        </references>
      </pivotArea>
    </chartFormat>
    <chartFormat chart="11" format="176">
      <pivotArea type="data" outline="0" fieldPosition="0">
        <references count="2">
          <reference field="4294967294" count="1" selected="0">
            <x v="0"/>
          </reference>
          <reference field="1" count="1" selected="0">
            <x v="17"/>
          </reference>
        </references>
      </pivotArea>
    </chartFormat>
    <chartFormat chart="20"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1" count="1" selected="0">
            <x v="0"/>
          </reference>
        </references>
      </pivotArea>
    </chartFormat>
    <chartFormat chart="20" format="2">
      <pivotArea type="data" outline="0" fieldPosition="0">
        <references count="2">
          <reference field="4294967294" count="1" selected="0">
            <x v="0"/>
          </reference>
          <reference field="1" count="1" selected="0">
            <x v="3"/>
          </reference>
        </references>
      </pivotArea>
    </chartFormat>
    <chartFormat chart="20" format="3">
      <pivotArea type="data" outline="0" fieldPosition="0">
        <references count="2">
          <reference field="4294967294" count="1" selected="0">
            <x v="0"/>
          </reference>
          <reference field="1" count="1" selected="0">
            <x v="5"/>
          </reference>
        </references>
      </pivotArea>
    </chartFormat>
    <chartFormat chart="20" format="4">
      <pivotArea type="data" outline="0" fieldPosition="0">
        <references count="2">
          <reference field="4294967294" count="1" selected="0">
            <x v="0"/>
          </reference>
          <reference field="1" count="1" selected="0">
            <x v="7"/>
          </reference>
        </references>
      </pivotArea>
    </chartFormat>
    <chartFormat chart="20" format="5">
      <pivotArea type="data" outline="0" fieldPosition="0">
        <references count="2">
          <reference field="4294967294" count="1" selected="0">
            <x v="0"/>
          </reference>
          <reference field="1" count="1" selected="0">
            <x v="8"/>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1" count="1" selected="0">
            <x v="0"/>
          </reference>
        </references>
      </pivotArea>
    </chartFormat>
    <chartFormat chart="29" format="14">
      <pivotArea type="data" outline="0" fieldPosition="0">
        <references count="2">
          <reference field="4294967294" count="1" selected="0">
            <x v="0"/>
          </reference>
          <reference field="1" count="1" selected="0">
            <x v="3"/>
          </reference>
        </references>
      </pivotArea>
    </chartFormat>
    <chartFormat chart="29" format="15">
      <pivotArea type="data" outline="0" fieldPosition="0">
        <references count="2">
          <reference field="4294967294" count="1" selected="0">
            <x v="0"/>
          </reference>
          <reference field="1" count="1" selected="0">
            <x v="5"/>
          </reference>
        </references>
      </pivotArea>
    </chartFormat>
    <chartFormat chart="29" format="16">
      <pivotArea type="data" outline="0" fieldPosition="0">
        <references count="2">
          <reference field="4294967294" count="1" selected="0">
            <x v="0"/>
          </reference>
          <reference field="1" count="1" selected="0">
            <x v="7"/>
          </reference>
        </references>
      </pivotArea>
    </chartFormat>
    <chartFormat chart="29" format="17">
      <pivotArea type="data" outline="0" fieldPosition="0">
        <references count="2">
          <reference field="4294967294" count="1" selected="0">
            <x v="0"/>
          </reference>
          <reference field="1" count="1" selected="0">
            <x v="8"/>
          </reference>
        </references>
      </pivotArea>
    </chartFormat>
    <chartFormat chart="25" format="3">
      <pivotArea type="data" outline="0" fieldPosition="0">
        <references count="2">
          <reference field="4294967294" count="1" selected="0">
            <x v="0"/>
          </reference>
          <reference field="1" count="1" selected="0">
            <x v="5"/>
          </reference>
        </references>
      </pivotArea>
    </chartFormat>
    <chartFormat chart="41"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5" format="4" series="1">
      <pivotArea type="data" outline="0" fieldPosition="0">
        <references count="1">
          <reference field="4294967294" count="1" selected="0">
            <x v="0"/>
          </reference>
        </references>
      </pivotArea>
    </chartFormat>
    <chartFormat chart="45" format="5">
      <pivotArea type="data" outline="0" fieldPosition="0">
        <references count="2">
          <reference field="4294967294" count="1" selected="0">
            <x v="0"/>
          </reference>
          <reference field="1" count="1" selected="0">
            <x v="5"/>
          </reference>
        </references>
      </pivotArea>
    </chartFormat>
    <chartFormat chart="43" format="3">
      <pivotArea type="data" outline="0" fieldPosition="0">
        <references count="2">
          <reference field="4294967294" count="1" selected="0">
            <x v="0"/>
          </reference>
          <reference field="1"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6E465A-D1B5-4150-A578-06DAAC83DA61}" sourceName="Region">
  <pivotTables>
    <pivotTable tabId="4" name="PivotTable4"/>
  </pivotTables>
  <data>
    <tabular pivotCacheId="802328095">
      <items count="4">
        <i x="0" s="1"/>
        <i x="1" s="1"/>
        <i x="2"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ECB96771-FD10-40C7-808B-D18904C98EDB}" sourceName="Segment">
  <pivotTables>
    <pivotTable tabId="4" name="PivotTable4"/>
  </pivotTables>
  <data>
    <tabular pivotCacheId="802328095">
      <items count="3">
        <i x="2" s="1"/>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BE87F1D-DBE3-4D6C-8292-708447FA2458}" sourceName="year">
  <pivotTables>
    <pivotTable tabId="4" name="PivotTable13"/>
    <pivotTable tabId="4" name="PivotTable1"/>
  </pivotTables>
  <data>
    <tabular pivotCacheId="2008793322">
      <items count="4">
        <i x="0" s="1"/>
        <i x="1"/>
        <i x="2"/>
        <i x="3"/>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8369411-3932-4B78-A1EC-F17E786BA215}" cache="Slicer_Region" caption="Region" columnCount="2" showCaption="0" rowHeight="257175"/>
  <slicer name="Segment 1" xr10:uid="{B571ABF0-CD5B-4B02-BAE8-9C002F3B562D}" cache="Slicer_Segment" caption="Segment" showCaption="0" rowHeight="257175"/>
  <slicer name="year 3" xr10:uid="{D576737A-6CB6-4BB6-9DF6-FE14067BEA47}" cache="Slicer_year2" caption="year" columnCount="2" showCaption="0"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978AC83-F7EE-4D29-9116-F19B030AFD47}" cache="Slicer_Region" caption="Region" columnCount="2" showCaption="0" rowHeight="257175"/>
  <slicer name="Segment" xr10:uid="{2790A55F-3C69-4C57-93D0-D1EA7B95D026}" cache="Slicer_Segment" caption="Segment" showCaption="0" rowHeight="257175"/>
  <slicer name="year 4" xr10:uid="{8C937D80-82ED-4169-8A1F-596262E2DB11}" cache="Slicer_year2" caption="year" rowHeight="257175"/>
  <slicer name="year 5" xr10:uid="{B0BF06E6-B3C1-4182-B452-062D85FB4446}" cache="Slicer_year2" caption="yea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6775B36-82C1-484A-AF06-E6CCCA68B299}" name="Table8" displayName="Table8" ref="A1:Q1001" totalsRowShown="0" headerRowDxfId="30">
  <autoFilter ref="A1:Q1001" xr:uid="{76775B36-82C1-484A-AF06-E6CCCA68B299}"/>
  <tableColumns count="17">
    <tableColumn id="1" xr3:uid="{784E4FA1-784A-4CC0-8559-EF5FCE402133}" name="Row ID"/>
    <tableColumn id="2" xr3:uid="{7F2FF77C-B1E6-4FB1-B3B4-DBF56B264EBB}" name="Order ID"/>
    <tableColumn id="3" xr3:uid="{4F1D136D-0F46-41B4-B5BE-3303DB8EDEB8}" name="Order Date" dataDxfId="29"/>
    <tableColumn id="4" xr3:uid="{EB2A0877-FC74-44F3-AE90-AD18292D3B98}" name="Ship Date" dataDxfId="28"/>
    <tableColumn id="5" xr3:uid="{1A7B958A-6259-409C-A452-6DD90D65460C}" name="Customer ID"/>
    <tableColumn id="6" xr3:uid="{48B6DA31-9B9F-4000-8B12-60D616E12256}" name="Customer Name"/>
    <tableColumn id="7" xr3:uid="{61FB5FA2-8058-4156-AE11-ECF3C4C17FDE}" name="Segment"/>
    <tableColumn id="8" xr3:uid="{9E810E09-5592-45CB-BEE4-FF3F22DD3F64}" name="Region"/>
    <tableColumn id="9" xr3:uid="{3DF12A4A-52D5-422F-B88D-995D5ED60A5A}" name="Product ID"/>
    <tableColumn id="10" xr3:uid="{77CD5482-BF3F-4854-AFFB-85DB7FB85BA0}" name="Category"/>
    <tableColumn id="11" xr3:uid="{47833A06-B1F5-44EA-813D-C17D88655D69}" name="Sub-Category"/>
    <tableColumn id="12" xr3:uid="{86382722-D581-44FF-9C09-85740FFDB058}" name="Product Name"/>
    <tableColumn id="13" xr3:uid="{7D6EC7FA-B2E2-499A-8E0E-49A2B678551B}" name="Sales" dataDxfId="27" dataCellStyle="Currency"/>
    <tableColumn id="14" xr3:uid="{B5262CC4-CC56-42C5-BA18-C3FC3036965C}" name="Quantity"/>
    <tableColumn id="15" xr3:uid="{F02C22F7-A0A8-491B-BB99-20869B623058}" name="Discount" dataDxfId="26"/>
    <tableColumn id="16" xr3:uid="{7C6B73B5-3023-4BB5-86FA-F1F016614224}" name="Profit" dataDxfId="25"/>
    <tableColumn id="17" xr3:uid="{5AC44807-F8D6-4570-B86A-6DCCD866AE8E}" name="Outlier">
      <calculatedColumnFormula>IF(OR($P2&gt;65.58,$P2&lt;-36.45),"Outlier","Not Outlier")</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D441821-CE3D-44B0-AB7B-9397DED1CECA}" name="Table13" displayName="Table13" ref="A208:D990" totalsRowShown="0">
  <autoFilter ref="A208:D990" xr:uid="{4D441821-CE3D-44B0-AB7B-9397DED1CECA}"/>
  <sortState xmlns:xlrd2="http://schemas.microsoft.com/office/spreadsheetml/2017/richdata2" ref="A209:D990">
    <sortCondition ref="B208:B990"/>
  </sortState>
  <tableColumns count="4">
    <tableColumn id="4" xr3:uid="{2325C0B9-4AED-4DA0-B407-7F4360C087E3}" name="year"/>
    <tableColumn id="1" xr3:uid="{CE077065-A25A-4814-B301-84F8A8FE9C63}" name="sales_month"/>
    <tableColumn id="2" xr3:uid="{98802E98-ABB5-42C9-9AEA-0236FD8E23B6}" name="Sub_Category"/>
    <tableColumn id="3" xr3:uid="{22FA4AA0-4B5F-43D4-8256-91C9D98D3E7B}" name="total_items_sol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8929DA-CB23-4F81-8C2B-CDC1C451A8F5}" name="Table1" displayName="Table1" ref="A59:C107" totalsRowCount="1">
  <autoFilter ref="A59:C106" xr:uid="{F88929DA-CB23-4F81-8C2B-CDC1C451A8F5}"/>
  <tableColumns count="3">
    <tableColumn id="1" xr3:uid="{B21F3BF4-1D4B-4208-976A-43F541E92EE4}" name="sales_month"/>
    <tableColumn id="2" xr3:uid="{FCBF16FD-2598-42A3-AE37-5A66D4F0CCFE}" name="total_sales" dataDxfId="24" totalsRowDxfId="23"/>
    <tableColumn id="3" xr3:uid="{D0DBBF2B-FEE0-4798-B04E-30018EA2F1B5}" name="year">
      <calculatedColumnFormula>VALUE(_xlfn.TEXTBEFORE(Table1[[#This Row],[sales_month]], "-", 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1756DB-0CE1-4FD1-9A95-3EEE78958A86}" name="Table2" displayName="Table2" ref="A187:D204" totalsRowShown="0">
  <autoFilter ref="A187:D204" xr:uid="{D51756DB-0CE1-4FD1-9A95-3EEE78958A86}"/>
  <sortState xmlns:xlrd2="http://schemas.microsoft.com/office/spreadsheetml/2017/richdata2" ref="A188:D204">
    <sortCondition ref="A187:A204"/>
  </sortState>
  <tableColumns count="4">
    <tableColumn id="1" xr3:uid="{D2715E96-11DB-4C30-94A3-42011C5DEC4D}" name="Sub_Category"/>
    <tableColumn id="2" xr3:uid="{B990F386-B358-4161-BEDC-4853052582C7}" name="total_items_sold"/>
    <tableColumn id="3" xr3:uid="{CA47CE8A-0D97-47DA-90E6-E2FDBE1BEA0C}" name="Percentage  of Contribution" dataDxfId="22" dataCellStyle="Percent">
      <calculatedColumnFormula>Table2[[#This Row],[total_items_sold]]/$E$189</calculatedColumnFormula>
    </tableColumn>
    <tableColumn id="5" xr3:uid="{C9C273C1-960B-4CEC-8D2A-88CC870BDDB9}" name="average per month" dataDxfId="21">
      <calculatedColumnFormula>ROUNDDOWN(AVERAGE('PIVOT TABLE'!B26:AW26),2)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1E1476C-5659-4813-9926-59CA7958BB5E}" name="Table3" displayName="Table3" ref="A27:C39" totalsRowShown="0">
  <autoFilter ref="A27:C39" xr:uid="{A1E1476C-5659-4813-9926-59CA7958BB5E}"/>
  <sortState xmlns:xlrd2="http://schemas.microsoft.com/office/spreadsheetml/2017/richdata2" ref="A28:C39">
    <sortCondition ref="A28:A39"/>
  </sortState>
  <tableColumns count="3">
    <tableColumn id="1" xr3:uid="{2A1B414B-AE59-4290-9586-4957E2D4B895}" name="Region"/>
    <tableColumn id="2" xr3:uid="{C6474CD9-26B7-4450-BDF2-B1AE31F44B81}" name="segment"/>
    <tableColumn id="3" xr3:uid="{34E028CC-7EEC-459E-9AB4-61DF2C27C659}" name="total_profit" dataDxf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21DF473-03D3-4EE6-929C-24354C6A58FC}" name="Table5" displayName="Table5" ref="A44:C54" totalsRowShown="0">
  <autoFilter ref="A44:C54" xr:uid="{821DF473-03D3-4EE6-929C-24354C6A58FC}"/>
  <tableColumns count="3">
    <tableColumn id="1" xr3:uid="{B0F2FA7E-5612-4CD4-BD0E-89006F9FD162}" name="Customer_Name"/>
    <tableColumn id="2" xr3:uid="{AE7568BD-8DEF-4719-93B6-C51056095850}" name="customer_lifetime_value" dataDxfId="19"/>
    <tableColumn id="3" xr3:uid="{9D44D435-EDC1-4EA8-8790-1466B18D66AA}" name="Percentage" dataDxfId="18">
      <calculatedColumnFormula>Table5[[#This Row],[customer_lifetime_value]]/$D$51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F56F04-B254-480D-9FD8-513F3F579CB8}" name="Table6" displayName="Table6" ref="A116:B124" totalsRowShown="0">
  <autoFilter ref="A116:B124" xr:uid="{F9F56F04-B254-480D-9FD8-513F3F579CB8}"/>
  <tableColumns count="2">
    <tableColumn id="1" xr3:uid="{9EDE7A9E-CA6C-4EB3-B4B2-A257DE569D4A}" name="shipping_delay_days"/>
    <tableColumn id="2" xr3:uid="{71B5CD4E-0747-4890-A4C4-89FC32B1F828}" name="avg_profit" dataDxfId="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C66BFF-0C78-4D99-A5F1-2079F148663E}" name="Table7" displayName="Table7" ref="A19:B22" totalsRowShown="0">
  <autoFilter ref="A19:B22" xr:uid="{85C66BFF-0C78-4D99-A5F1-2079F148663E}"/>
  <sortState xmlns:xlrd2="http://schemas.microsoft.com/office/spreadsheetml/2017/richdata2" ref="A20:B22">
    <sortCondition descending="1" ref="B19:B22"/>
  </sortState>
  <tableColumns count="2">
    <tableColumn id="1" xr3:uid="{83A25919-6943-4486-AE1D-B0686B6F9A0D}" name="category"/>
    <tableColumn id="2" xr3:uid="{45093AE1-FB56-4AF4-9316-8DCC6B0F8552}" name="profit_margin_percatogory" dataDxfId="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841FDBF-ADBE-4E00-BF83-83E970F9420C}" name="Table912" displayName="Table912" ref="B130:F179" totalsRowCount="1">
  <autoFilter ref="B130:F178" xr:uid="{1841FDBF-ADBE-4E00-BF83-83E970F9420C}"/>
  <tableColumns count="5">
    <tableColumn id="1" xr3:uid="{E756BEC7-5567-45E6-BB45-7DBB108AAB37}" name="sales_month"/>
    <tableColumn id="2" xr3:uid="{1DD1E5AA-64A4-4A96-9C9E-F9ACC5D9183F}" name="total_sales" dataDxfId="15" totalsRowDxfId="14"/>
    <tableColumn id="3" xr3:uid="{A65AC7E5-B9EC-489D-8D44-5357C568A1EF}" name="prev_month_sales" totalsRowFunction="custom" dataDxfId="13" totalsRowDxfId="12">
      <totalsRowFormula>SUM(Table912[[#Headers],[#Data],[prev_month_sales]])</totalsRowFormula>
    </tableColumn>
    <tableColumn id="4" xr3:uid="{999EAA41-E404-4E16-9FFD-572C408686D8}" name="sales_growth_rate_percent"/>
    <tableColumn id="5" xr3:uid="{B2637E0F-9AC9-4695-8DBC-681D1366F55F}" name="percentage" totalsRowFunction="custom" dataDxfId="11" totalsRowDxfId="10">
      <calculatedColumnFormula>(C131-D131)/D131</calculatedColumnFormula>
      <totalsRowFormula>AVERAGE(Table912[[#Headers],[#Data],[percentage]])</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6BDAEA-1F1B-4C09-895F-3EE5FE883520}" name="Table1013" displayName="Table1013" ref="A130:A178" totalsRowShown="0">
  <autoFilter ref="A130:A178" xr:uid="{C36BDAEA-1F1B-4C09-895F-3EE5FE883520}"/>
  <tableColumns count="1">
    <tableColumn id="1" xr3:uid="{D8856300-8F45-4B97-B25E-C1BEA7DF2AAB}" name="year">
      <calculatedColumnFormula>VALUE(_xlfn.TEXTBEFORE(Table912[[#This Row],[sales_month]], "-", 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3.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4670-42B4-43BA-8C01-A9317981643D}">
  <dimension ref="AN18"/>
  <sheetViews>
    <sheetView showGridLines="0" showRowColHeaders="0" tabSelected="1" topLeftCell="Q1" zoomScaleNormal="100" workbookViewId="0">
      <selection activeCell="D1" sqref="A1:XFD1048576"/>
    </sheetView>
  </sheetViews>
  <sheetFormatPr defaultRowHeight="15"/>
  <cols>
    <col min="1" max="1" width="10.28515625" bestFit="1" customWidth="1"/>
    <col min="2" max="2" width="14" customWidth="1"/>
    <col min="3" max="3" width="17.140625" bestFit="1" customWidth="1"/>
    <col min="4" max="4" width="11.42578125" bestFit="1" customWidth="1"/>
    <col min="5" max="5" width="12.42578125" bestFit="1" customWidth="1"/>
  </cols>
  <sheetData>
    <row r="18" spans="40:40">
      <c r="AN18" t="s">
        <v>3370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FD14-70D0-4000-9792-2D7428C69AE7}">
  <dimension ref="A1:F59"/>
  <sheetViews>
    <sheetView topLeftCell="A6" workbookViewId="0">
      <selection activeCell="A9" sqref="A9:F15"/>
    </sheetView>
  </sheetViews>
  <sheetFormatPr defaultRowHeight="15"/>
  <cols>
    <col min="1" max="1" width="39.85546875" customWidth="1"/>
  </cols>
  <sheetData>
    <row r="1" spans="1:6">
      <c r="A1" s="5" t="s">
        <v>3344</v>
      </c>
      <c r="C1" s="12"/>
    </row>
    <row r="2" spans="1:6">
      <c r="A2" s="33"/>
    </row>
    <row r="3" spans="1:6">
      <c r="A3" s="34" t="s">
        <v>3343</v>
      </c>
      <c r="B3" s="35"/>
      <c r="C3" s="35"/>
      <c r="D3" s="35"/>
      <c r="E3" s="35"/>
    </row>
    <row r="4" spans="1:6">
      <c r="A4" s="34"/>
      <c r="B4" s="35"/>
      <c r="C4" s="35"/>
      <c r="D4" s="35"/>
      <c r="E4" s="35"/>
    </row>
    <row r="5" spans="1:6">
      <c r="A5" s="34" t="s">
        <v>3363</v>
      </c>
      <c r="B5" s="35"/>
      <c r="C5" s="35"/>
      <c r="D5" s="35"/>
      <c r="E5" s="35"/>
    </row>
    <row r="6" spans="1:6">
      <c r="A6" s="34"/>
      <c r="B6" s="35"/>
      <c r="C6" s="35"/>
      <c r="D6" s="35"/>
      <c r="E6" s="35"/>
    </row>
    <row r="7" spans="1:6">
      <c r="A7" s="34" t="s">
        <v>3364</v>
      </c>
      <c r="B7" s="35"/>
      <c r="C7" s="35"/>
      <c r="D7" s="35"/>
      <c r="E7" s="35"/>
    </row>
    <row r="9" spans="1:6">
      <c r="A9" s="5" t="s">
        <v>3342</v>
      </c>
    </row>
    <row r="10" spans="1:6">
      <c r="A10" s="33"/>
    </row>
    <row r="11" spans="1:6">
      <c r="A11" s="34" t="s">
        <v>3365</v>
      </c>
      <c r="B11" s="35"/>
      <c r="C11" s="35"/>
      <c r="D11" s="35"/>
      <c r="E11" s="35"/>
      <c r="F11" s="35"/>
    </row>
    <row r="12" spans="1:6">
      <c r="A12" s="34"/>
      <c r="B12" s="35"/>
      <c r="C12" s="35"/>
      <c r="D12" s="35"/>
      <c r="E12" s="35"/>
      <c r="F12" s="35"/>
    </row>
    <row r="13" spans="1:6">
      <c r="A13" s="34" t="s">
        <v>3366</v>
      </c>
      <c r="B13" s="35"/>
      <c r="C13" s="35"/>
      <c r="D13" s="35"/>
      <c r="E13" s="35"/>
      <c r="F13" s="35"/>
    </row>
    <row r="14" spans="1:6">
      <c r="A14" s="34"/>
      <c r="B14" s="35"/>
      <c r="C14" s="35"/>
      <c r="D14" s="35"/>
      <c r="E14" s="35"/>
      <c r="F14" s="35"/>
    </row>
    <row r="15" spans="1:6">
      <c r="A15" s="34" t="s">
        <v>3345</v>
      </c>
      <c r="B15" s="35"/>
      <c r="C15" s="35"/>
      <c r="D15" s="35"/>
      <c r="E15" s="35"/>
      <c r="F15" s="35"/>
    </row>
    <row r="17" spans="1:4">
      <c r="A17" s="5" t="s">
        <v>3346</v>
      </c>
    </row>
    <row r="18" spans="1:4">
      <c r="A18" s="33"/>
    </row>
    <row r="19" spans="1:4">
      <c r="A19" s="36" t="s">
        <v>3367</v>
      </c>
      <c r="B19" s="35"/>
      <c r="C19" s="35"/>
      <c r="D19" s="35"/>
    </row>
    <row r="20" spans="1:4">
      <c r="A20" s="34"/>
      <c r="B20" s="35"/>
      <c r="C20" s="35"/>
      <c r="D20" s="35"/>
    </row>
    <row r="21" spans="1:4">
      <c r="A21" s="36" t="s">
        <v>3368</v>
      </c>
      <c r="B21" s="35"/>
      <c r="C21" s="35"/>
      <c r="D21" s="35"/>
    </row>
    <row r="22" spans="1:4">
      <c r="A22" s="34"/>
      <c r="B22" s="35"/>
      <c r="C22" s="35"/>
      <c r="D22" s="35"/>
    </row>
    <row r="23" spans="1:4">
      <c r="A23" s="36" t="s">
        <v>3369</v>
      </c>
      <c r="B23" s="35"/>
      <c r="C23" s="35"/>
      <c r="D23" s="35"/>
    </row>
    <row r="25" spans="1:4">
      <c r="A25" s="5" t="s">
        <v>3347</v>
      </c>
    </row>
    <row r="26" spans="1:4">
      <c r="A26" s="30"/>
    </row>
    <row r="27" spans="1:4">
      <c r="A27" s="34" t="s">
        <v>3361</v>
      </c>
      <c r="B27" s="35"/>
      <c r="C27" s="35"/>
    </row>
    <row r="28" spans="1:4">
      <c r="A28" s="34"/>
      <c r="B28" s="35"/>
      <c r="C28" s="35"/>
    </row>
    <row r="29" spans="1:4">
      <c r="A29" s="34" t="s">
        <v>3348</v>
      </c>
      <c r="B29" s="35"/>
      <c r="C29" s="35"/>
    </row>
    <row r="30" spans="1:4">
      <c r="A30" s="34"/>
      <c r="B30" s="35"/>
      <c r="C30" s="35"/>
    </row>
    <row r="31" spans="1:4">
      <c r="A31" s="34" t="s">
        <v>3362</v>
      </c>
      <c r="B31" s="35"/>
      <c r="C31" s="35"/>
    </row>
    <row r="33" spans="1:4">
      <c r="A33" s="5" t="s">
        <v>3349</v>
      </c>
    </row>
    <row r="34" spans="1:4">
      <c r="A34" s="30"/>
    </row>
    <row r="35" spans="1:4">
      <c r="A35" s="41" t="s">
        <v>3373</v>
      </c>
      <c r="B35" s="42"/>
      <c r="C35" s="42"/>
      <c r="D35" s="42"/>
    </row>
    <row r="36" spans="1:4">
      <c r="A36" s="43"/>
      <c r="B36" s="42"/>
      <c r="C36" s="42"/>
      <c r="D36" s="42"/>
    </row>
    <row r="37" spans="1:4">
      <c r="A37" s="41" t="s">
        <v>3374</v>
      </c>
      <c r="B37" s="42"/>
      <c r="C37" s="42"/>
      <c r="D37" s="42"/>
    </row>
    <row r="38" spans="1:4">
      <c r="A38" s="43"/>
      <c r="B38" s="42"/>
      <c r="C38" s="42"/>
      <c r="D38" s="42"/>
    </row>
    <row r="39" spans="1:4">
      <c r="A39" s="43" t="s">
        <v>3350</v>
      </c>
      <c r="B39" s="42"/>
      <c r="C39" s="42"/>
      <c r="D39" s="42"/>
    </row>
    <row r="41" spans="1:4">
      <c r="A41" s="5" t="s">
        <v>3351</v>
      </c>
    </row>
    <row r="42" spans="1:4">
      <c r="A42" s="30"/>
    </row>
    <row r="43" spans="1:4">
      <c r="A43" s="34" t="s">
        <v>3360</v>
      </c>
      <c r="B43" s="35"/>
      <c r="C43" s="35"/>
      <c r="D43" s="35"/>
    </row>
    <row r="44" spans="1:4">
      <c r="A44" s="34"/>
      <c r="B44" s="35"/>
      <c r="C44" s="35"/>
      <c r="D44" s="35"/>
    </row>
    <row r="45" spans="1:4">
      <c r="A45" s="34" t="s">
        <v>3352</v>
      </c>
      <c r="B45" s="35"/>
      <c r="C45" s="35"/>
      <c r="D45" s="35"/>
    </row>
    <row r="46" spans="1:4">
      <c r="A46" s="34"/>
      <c r="B46" s="35"/>
      <c r="C46" s="35"/>
      <c r="D46" s="35"/>
    </row>
    <row r="47" spans="1:4">
      <c r="A47" s="34" t="s">
        <v>3353</v>
      </c>
      <c r="B47" s="35"/>
      <c r="C47" s="35"/>
      <c r="D47" s="35"/>
    </row>
    <row r="49" spans="1:4">
      <c r="A49" s="5" t="s">
        <v>3354</v>
      </c>
    </row>
    <row r="50" spans="1:4">
      <c r="A50" s="30"/>
    </row>
    <row r="51" spans="1:4">
      <c r="A51" s="34" t="s">
        <v>3357</v>
      </c>
      <c r="B51" s="35"/>
      <c r="C51" s="35"/>
      <c r="D51" s="35"/>
    </row>
    <row r="52" spans="1:4">
      <c r="A52" s="34"/>
      <c r="B52" s="35"/>
      <c r="C52" s="35"/>
      <c r="D52" s="35"/>
    </row>
    <row r="53" spans="1:4">
      <c r="A53" s="34" t="s">
        <v>3358</v>
      </c>
      <c r="B53" s="35"/>
      <c r="C53" s="35"/>
      <c r="D53" s="35"/>
    </row>
    <row r="54" spans="1:4">
      <c r="A54" s="34"/>
      <c r="B54" s="35"/>
      <c r="C54" s="35"/>
      <c r="D54" s="35"/>
    </row>
    <row r="55" spans="1:4">
      <c r="A55" s="34" t="s">
        <v>3359</v>
      </c>
      <c r="B55" s="35"/>
      <c r="C55" s="35"/>
      <c r="D55" s="35"/>
    </row>
    <row r="56" spans="1:4">
      <c r="A56" s="34"/>
      <c r="B56" s="35"/>
      <c r="C56" s="35"/>
      <c r="D56" s="35"/>
    </row>
    <row r="57" spans="1:4">
      <c r="A57" s="34" t="s">
        <v>3355</v>
      </c>
      <c r="B57" s="35"/>
      <c r="C57" s="35"/>
      <c r="D57" s="35"/>
    </row>
    <row r="58" spans="1:4">
      <c r="A58" s="34"/>
      <c r="B58" s="35"/>
      <c r="C58" s="35"/>
      <c r="D58" s="35"/>
    </row>
    <row r="59" spans="1:4">
      <c r="A59" s="34" t="s">
        <v>3356</v>
      </c>
      <c r="B59" s="35"/>
      <c r="C59" s="35"/>
      <c r="D59"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CB27E-5A16-4404-97CF-8A8908097F64}">
  <dimension ref="A1:U1001"/>
  <sheetViews>
    <sheetView topLeftCell="N2" workbookViewId="0">
      <selection activeCell="S22" sqref="S22"/>
    </sheetView>
  </sheetViews>
  <sheetFormatPr defaultRowHeight="15"/>
  <cols>
    <col min="1" max="1" width="9.42578125" customWidth="1"/>
    <col min="2" max="2" width="14.140625" customWidth="1"/>
    <col min="3" max="3" width="13" style="27" customWidth="1"/>
    <col min="4" max="4" width="11.85546875" style="27" customWidth="1"/>
    <col min="5" max="5" width="16.7109375" customWidth="1"/>
    <col min="6" max="6" width="20.85546875" bestFit="1" customWidth="1"/>
    <col min="7" max="7" width="11.7109375" bestFit="1" customWidth="1"/>
    <col min="8" max="8" width="9.42578125" customWidth="1"/>
    <col min="9" max="9" width="16.5703125" bestFit="1" customWidth="1"/>
    <col min="10" max="10" width="14.28515625" bestFit="1" customWidth="1"/>
    <col min="11" max="11" width="15.42578125" customWidth="1"/>
    <col min="12" max="12" width="96.28515625" bestFit="1" customWidth="1"/>
    <col min="13" max="13" width="11.42578125" bestFit="1" customWidth="1"/>
    <col min="14" max="14" width="10.85546875" customWidth="1"/>
    <col min="15" max="15" width="11.28515625" customWidth="1"/>
    <col min="16" max="16" width="11" bestFit="1" customWidth="1"/>
    <col min="17" max="17" width="11.85546875" customWidth="1"/>
    <col min="19" max="19" width="12.42578125" customWidth="1"/>
  </cols>
  <sheetData>
    <row r="1" spans="1:21" s="12" customFormat="1">
      <c r="A1" s="22" t="s">
        <v>133</v>
      </c>
      <c r="B1" s="22" t="s">
        <v>134</v>
      </c>
      <c r="C1" s="28" t="s">
        <v>135</v>
      </c>
      <c r="D1" s="25" t="s">
        <v>136</v>
      </c>
      <c r="E1" s="22" t="s">
        <v>137</v>
      </c>
      <c r="F1" s="22" t="s">
        <v>138</v>
      </c>
      <c r="G1" s="22" t="s">
        <v>139</v>
      </c>
      <c r="H1" s="22" t="s">
        <v>21</v>
      </c>
      <c r="I1" s="22" t="s">
        <v>140</v>
      </c>
      <c r="J1" s="22" t="s">
        <v>141</v>
      </c>
      <c r="K1" s="22" t="s">
        <v>142</v>
      </c>
      <c r="L1" s="22" t="s">
        <v>143</v>
      </c>
      <c r="M1" s="22" t="s">
        <v>144</v>
      </c>
      <c r="N1" s="22" t="s">
        <v>145</v>
      </c>
      <c r="O1" s="22" t="s">
        <v>146</v>
      </c>
      <c r="P1" s="22" t="s">
        <v>147</v>
      </c>
      <c r="Q1" s="22" t="s">
        <v>3276</v>
      </c>
      <c r="R1" s="23"/>
    </row>
    <row r="2" spans="1:21">
      <c r="A2">
        <v>1</v>
      </c>
      <c r="B2" t="s">
        <v>148</v>
      </c>
      <c r="C2" s="26">
        <v>42593</v>
      </c>
      <c r="D2" s="26">
        <v>42685</v>
      </c>
      <c r="E2" t="s">
        <v>149</v>
      </c>
      <c r="F2" t="s">
        <v>150</v>
      </c>
      <c r="G2" t="s">
        <v>24</v>
      </c>
      <c r="H2" t="s">
        <v>29</v>
      </c>
      <c r="I2" t="s">
        <v>151</v>
      </c>
      <c r="J2" t="s">
        <v>20</v>
      </c>
      <c r="K2" t="s">
        <v>105</v>
      </c>
      <c r="L2" t="s">
        <v>152</v>
      </c>
      <c r="M2" s="24">
        <v>261.95999999999998</v>
      </c>
      <c r="N2">
        <v>2</v>
      </c>
      <c r="O2" s="18">
        <v>0</v>
      </c>
      <c r="P2" s="10">
        <v>41.913600000000002</v>
      </c>
      <c r="Q2" t="str">
        <f>IF(OR($P2&gt;65.58,$P2&lt;-36.45),"Outlier","Not Outlier")</f>
        <v>Not Outlier</v>
      </c>
    </row>
    <row r="3" spans="1:21">
      <c r="A3">
        <v>2</v>
      </c>
      <c r="B3" t="s">
        <v>148</v>
      </c>
      <c r="C3" s="26">
        <v>42593</v>
      </c>
      <c r="D3" s="26">
        <v>42685</v>
      </c>
      <c r="E3" t="s">
        <v>149</v>
      </c>
      <c r="F3" t="s">
        <v>150</v>
      </c>
      <c r="G3" t="s">
        <v>24</v>
      </c>
      <c r="H3" t="s">
        <v>29</v>
      </c>
      <c r="I3" t="s">
        <v>153</v>
      </c>
      <c r="J3" t="s">
        <v>20</v>
      </c>
      <c r="K3" t="s">
        <v>100</v>
      </c>
      <c r="L3" t="s">
        <v>154</v>
      </c>
      <c r="M3" s="24">
        <v>731.94</v>
      </c>
      <c r="N3">
        <v>3</v>
      </c>
      <c r="O3" s="20">
        <v>0</v>
      </c>
      <c r="P3" s="10">
        <v>219.58199999999999</v>
      </c>
      <c r="Q3" t="str">
        <f t="shared" ref="Q3:Q66" si="0">IF(OR($P3&gt;65.58,$P3&lt;-36.45),"Outlier","Not Outlier")</f>
        <v>Outlier</v>
      </c>
      <c r="S3" s="2" t="s">
        <v>3277</v>
      </c>
    </row>
    <row r="4" spans="1:21">
      <c r="A4">
        <v>3</v>
      </c>
      <c r="B4" t="s">
        <v>155</v>
      </c>
      <c r="C4" s="26">
        <v>42710</v>
      </c>
      <c r="D4" s="26" t="s">
        <v>3205</v>
      </c>
      <c r="E4" t="s">
        <v>156</v>
      </c>
      <c r="F4" t="s">
        <v>157</v>
      </c>
      <c r="G4" t="s">
        <v>28</v>
      </c>
      <c r="H4" t="s">
        <v>23</v>
      </c>
      <c r="I4" t="s">
        <v>158</v>
      </c>
      <c r="J4" t="s">
        <v>19</v>
      </c>
      <c r="K4" t="s">
        <v>102</v>
      </c>
      <c r="L4" t="s">
        <v>159</v>
      </c>
      <c r="M4" s="24">
        <v>14.62</v>
      </c>
      <c r="N4">
        <v>2</v>
      </c>
      <c r="O4" s="20">
        <v>0</v>
      </c>
      <c r="P4" s="10">
        <v>6.8714000000000004</v>
      </c>
      <c r="Q4" t="str">
        <f t="shared" si="0"/>
        <v>Not Outlier</v>
      </c>
      <c r="S4" s="17">
        <f>QUARTILE(P2:P1001, 1)</f>
        <v>1.8086249999999999</v>
      </c>
    </row>
    <row r="5" spans="1:21">
      <c r="A5">
        <v>4</v>
      </c>
      <c r="B5" t="s">
        <v>160</v>
      </c>
      <c r="C5" s="26">
        <v>42318</v>
      </c>
      <c r="D5" s="26" t="s">
        <v>3229</v>
      </c>
      <c r="E5" t="s">
        <v>161</v>
      </c>
      <c r="F5" t="s">
        <v>162</v>
      </c>
      <c r="G5" t="s">
        <v>24</v>
      </c>
      <c r="H5" t="s">
        <v>29</v>
      </c>
      <c r="I5" t="s">
        <v>163</v>
      </c>
      <c r="J5" t="s">
        <v>20</v>
      </c>
      <c r="K5" t="s">
        <v>103</v>
      </c>
      <c r="L5" t="s">
        <v>164</v>
      </c>
      <c r="M5" s="24">
        <v>957.57749999999999</v>
      </c>
      <c r="N5">
        <v>5</v>
      </c>
      <c r="O5" s="20">
        <v>0.45</v>
      </c>
      <c r="P5" s="10">
        <v>-383.03100000000001</v>
      </c>
      <c r="Q5" t="str">
        <f t="shared" si="0"/>
        <v>Outlier</v>
      </c>
      <c r="S5" s="2" t="s">
        <v>3278</v>
      </c>
    </row>
    <row r="6" spans="1:21">
      <c r="A6">
        <v>5</v>
      </c>
      <c r="B6" t="s">
        <v>160</v>
      </c>
      <c r="C6" s="26">
        <v>42318</v>
      </c>
      <c r="D6" s="26" t="s">
        <v>3229</v>
      </c>
      <c r="E6" t="s">
        <v>161</v>
      </c>
      <c r="F6" t="s">
        <v>162</v>
      </c>
      <c r="G6" t="s">
        <v>24</v>
      </c>
      <c r="H6" t="s">
        <v>29</v>
      </c>
      <c r="I6" t="s">
        <v>165</v>
      </c>
      <c r="J6" t="s">
        <v>19</v>
      </c>
      <c r="K6" t="s">
        <v>97</v>
      </c>
      <c r="L6" t="s">
        <v>166</v>
      </c>
      <c r="M6" s="24">
        <v>22.367999999999999</v>
      </c>
      <c r="N6">
        <v>2</v>
      </c>
      <c r="O6" s="20">
        <v>0.2</v>
      </c>
      <c r="P6" s="10">
        <v>2.5164</v>
      </c>
      <c r="Q6" t="str">
        <f t="shared" si="0"/>
        <v>Not Outlier</v>
      </c>
      <c r="S6" s="17">
        <f>QUARTILE(P2:P1001, 3)</f>
        <v>27.317150000000002</v>
      </c>
    </row>
    <row r="7" spans="1:21">
      <c r="A7">
        <v>6</v>
      </c>
      <c r="B7" t="s">
        <v>167</v>
      </c>
      <c r="C7" s="26">
        <v>41888</v>
      </c>
      <c r="D7" s="26" t="s">
        <v>3217</v>
      </c>
      <c r="E7" t="s">
        <v>168</v>
      </c>
      <c r="F7" t="s">
        <v>169</v>
      </c>
      <c r="G7" t="s">
        <v>24</v>
      </c>
      <c r="H7" t="s">
        <v>23</v>
      </c>
      <c r="I7" t="s">
        <v>170</v>
      </c>
      <c r="J7" t="s">
        <v>20</v>
      </c>
      <c r="K7" t="s">
        <v>95</v>
      </c>
      <c r="L7" t="s">
        <v>171</v>
      </c>
      <c r="M7" s="24">
        <v>48.86</v>
      </c>
      <c r="N7">
        <v>7</v>
      </c>
      <c r="O7" s="20">
        <v>0</v>
      </c>
      <c r="P7" s="10">
        <v>14.1694</v>
      </c>
      <c r="Q7" t="str">
        <f t="shared" si="0"/>
        <v>Not Outlier</v>
      </c>
    </row>
    <row r="8" spans="1:21">
      <c r="A8">
        <v>7</v>
      </c>
      <c r="B8" t="s">
        <v>167</v>
      </c>
      <c r="C8" s="26">
        <v>41888</v>
      </c>
      <c r="D8" s="26" t="s">
        <v>3217</v>
      </c>
      <c r="E8" t="s">
        <v>168</v>
      </c>
      <c r="F8" t="s">
        <v>169</v>
      </c>
      <c r="G8" t="s">
        <v>24</v>
      </c>
      <c r="H8" t="s">
        <v>23</v>
      </c>
      <c r="I8" t="s">
        <v>172</v>
      </c>
      <c r="J8" t="s">
        <v>19</v>
      </c>
      <c r="K8" t="s">
        <v>98</v>
      </c>
      <c r="L8" t="s">
        <v>173</v>
      </c>
      <c r="M8" s="24">
        <v>7.28</v>
      </c>
      <c r="N8">
        <v>4</v>
      </c>
      <c r="O8" s="20">
        <v>0</v>
      </c>
      <c r="P8" s="10">
        <v>1.9656</v>
      </c>
      <c r="Q8" t="str">
        <f t="shared" si="0"/>
        <v>Not Outlier</v>
      </c>
      <c r="S8" s="2" t="s">
        <v>3279</v>
      </c>
    </row>
    <row r="9" spans="1:21">
      <c r="A9">
        <v>8</v>
      </c>
      <c r="B9" t="s">
        <v>167</v>
      </c>
      <c r="C9" s="26">
        <v>41888</v>
      </c>
      <c r="D9" s="26" t="s">
        <v>3217</v>
      </c>
      <c r="E9" t="s">
        <v>168</v>
      </c>
      <c r="F9" t="s">
        <v>169</v>
      </c>
      <c r="G9" t="s">
        <v>24</v>
      </c>
      <c r="H9" t="s">
        <v>23</v>
      </c>
      <c r="I9" t="s">
        <v>174</v>
      </c>
      <c r="J9" t="s">
        <v>18</v>
      </c>
      <c r="K9" t="s">
        <v>96</v>
      </c>
      <c r="L9" t="s">
        <v>175</v>
      </c>
      <c r="M9" s="24">
        <v>907.15200000000004</v>
      </c>
      <c r="N9">
        <v>6</v>
      </c>
      <c r="O9" s="20">
        <v>0.2</v>
      </c>
      <c r="P9" s="10">
        <v>90.715199999999996</v>
      </c>
      <c r="Q9" t="str">
        <f t="shared" si="0"/>
        <v>Outlier</v>
      </c>
      <c r="S9" s="29">
        <f>QUARTILE(P2:P1001, 3) - QUARTILE(P2:P1001,1)</f>
        <v>25.508525000000002</v>
      </c>
    </row>
    <row r="10" spans="1:21">
      <c r="A10">
        <v>9</v>
      </c>
      <c r="B10" t="s">
        <v>167</v>
      </c>
      <c r="C10" s="26">
        <v>41888</v>
      </c>
      <c r="D10" s="26" t="s">
        <v>3217</v>
      </c>
      <c r="E10" t="s">
        <v>168</v>
      </c>
      <c r="F10" t="s">
        <v>169</v>
      </c>
      <c r="G10" t="s">
        <v>24</v>
      </c>
      <c r="H10" t="s">
        <v>23</v>
      </c>
      <c r="I10" t="s">
        <v>176</v>
      </c>
      <c r="J10" t="s">
        <v>19</v>
      </c>
      <c r="K10" t="s">
        <v>93</v>
      </c>
      <c r="L10" t="s">
        <v>177</v>
      </c>
      <c r="M10" s="24">
        <v>18.504000000000001</v>
      </c>
      <c r="N10">
        <v>3</v>
      </c>
      <c r="O10" s="20">
        <v>0.2</v>
      </c>
      <c r="P10" s="10">
        <v>5.7824999999999998</v>
      </c>
      <c r="Q10" t="str">
        <f t="shared" si="0"/>
        <v>Not Outlier</v>
      </c>
    </row>
    <row r="11" spans="1:21">
      <c r="A11">
        <v>10</v>
      </c>
      <c r="B11" t="s">
        <v>167</v>
      </c>
      <c r="C11" s="26">
        <v>41888</v>
      </c>
      <c r="D11" s="26" t="s">
        <v>3217</v>
      </c>
      <c r="E11" t="s">
        <v>168</v>
      </c>
      <c r="F11" t="s">
        <v>169</v>
      </c>
      <c r="G11" t="s">
        <v>24</v>
      </c>
      <c r="H11" t="s">
        <v>23</v>
      </c>
      <c r="I11" t="s">
        <v>178</v>
      </c>
      <c r="J11" t="s">
        <v>19</v>
      </c>
      <c r="K11" t="s">
        <v>101</v>
      </c>
      <c r="L11" t="s">
        <v>179</v>
      </c>
      <c r="M11" s="24">
        <v>114.9</v>
      </c>
      <c r="N11">
        <v>5</v>
      </c>
      <c r="O11" s="20">
        <v>0</v>
      </c>
      <c r="P11" s="10">
        <v>34.47</v>
      </c>
      <c r="Q11" t="str">
        <f t="shared" si="0"/>
        <v>Not Outlier</v>
      </c>
    </row>
    <row r="12" spans="1:21">
      <c r="A12">
        <v>11</v>
      </c>
      <c r="B12" t="s">
        <v>167</v>
      </c>
      <c r="C12" s="26">
        <v>41888</v>
      </c>
      <c r="D12" s="26" t="s">
        <v>3217</v>
      </c>
      <c r="E12" t="s">
        <v>168</v>
      </c>
      <c r="F12" t="s">
        <v>169</v>
      </c>
      <c r="G12" t="s">
        <v>24</v>
      </c>
      <c r="H12" t="s">
        <v>23</v>
      </c>
      <c r="I12" t="s">
        <v>180</v>
      </c>
      <c r="J12" t="s">
        <v>20</v>
      </c>
      <c r="K12" t="s">
        <v>103</v>
      </c>
      <c r="L12" t="s">
        <v>181</v>
      </c>
      <c r="M12" s="24">
        <v>1706.184</v>
      </c>
      <c r="N12">
        <v>9</v>
      </c>
      <c r="O12" s="20">
        <v>0.2</v>
      </c>
      <c r="P12" s="10">
        <v>85.309200000000004</v>
      </c>
      <c r="Q12" t="str">
        <f t="shared" si="0"/>
        <v>Outlier</v>
      </c>
    </row>
    <row r="13" spans="1:21">
      <c r="A13">
        <v>12</v>
      </c>
      <c r="B13" t="s">
        <v>167</v>
      </c>
      <c r="C13" s="26">
        <v>41888</v>
      </c>
      <c r="D13" s="26" t="s">
        <v>3217</v>
      </c>
      <c r="E13" t="s">
        <v>168</v>
      </c>
      <c r="F13" t="s">
        <v>169</v>
      </c>
      <c r="G13" t="s">
        <v>24</v>
      </c>
      <c r="H13" t="s">
        <v>23</v>
      </c>
      <c r="I13" t="s">
        <v>182</v>
      </c>
      <c r="J13" t="s">
        <v>18</v>
      </c>
      <c r="K13" t="s">
        <v>96</v>
      </c>
      <c r="L13" t="s">
        <v>183</v>
      </c>
      <c r="M13" s="24">
        <v>911.42399999999998</v>
      </c>
      <c r="N13">
        <v>4</v>
      </c>
      <c r="O13" s="20">
        <v>0.2</v>
      </c>
      <c r="P13" s="10">
        <v>68.356800000000007</v>
      </c>
      <c r="Q13" t="str">
        <f t="shared" si="0"/>
        <v>Outlier</v>
      </c>
      <c r="S13" s="2" t="s">
        <v>3280</v>
      </c>
      <c r="U13" s="2" t="s">
        <v>3281</v>
      </c>
    </row>
    <row r="14" spans="1:21">
      <c r="A14">
        <v>13</v>
      </c>
      <c r="B14" t="s">
        <v>184</v>
      </c>
      <c r="C14" s="26" t="s">
        <v>2875</v>
      </c>
      <c r="D14" s="26" t="s">
        <v>3154</v>
      </c>
      <c r="E14" t="s">
        <v>185</v>
      </c>
      <c r="F14" t="s">
        <v>186</v>
      </c>
      <c r="G14" t="s">
        <v>24</v>
      </c>
      <c r="H14" t="s">
        <v>29</v>
      </c>
      <c r="I14" t="s">
        <v>187</v>
      </c>
      <c r="J14" t="s">
        <v>19</v>
      </c>
      <c r="K14" t="s">
        <v>94</v>
      </c>
      <c r="L14" t="s">
        <v>188</v>
      </c>
      <c r="M14" s="24">
        <v>15.552</v>
      </c>
      <c r="N14">
        <v>3</v>
      </c>
      <c r="O14" s="20">
        <v>0.2</v>
      </c>
      <c r="P14" s="10">
        <v>5.4432</v>
      </c>
      <c r="Q14" t="str">
        <f t="shared" si="0"/>
        <v>Not Outlier</v>
      </c>
      <c r="S14" s="29">
        <f>QUARTILE(P2:P1001, 1) - 1.5 * (QUARTILE(P2:P1001, 3) - QUARTILE(P2:P1001, 1))</f>
        <v>-36.454162500000002</v>
      </c>
      <c r="U14" s="29">
        <f>QUARTILE(P2:P1001, 3) + 1.5 * (QUARTILE(P2:P1001, 3) - QUARTILE(P2:P1001, 1))</f>
        <v>65.5799375</v>
      </c>
    </row>
    <row r="15" spans="1:21">
      <c r="A15">
        <v>14</v>
      </c>
      <c r="B15" t="s">
        <v>189</v>
      </c>
      <c r="C15" s="26">
        <v>42502</v>
      </c>
      <c r="D15" s="26">
        <v>42655</v>
      </c>
      <c r="E15" t="s">
        <v>190</v>
      </c>
      <c r="F15" t="s">
        <v>191</v>
      </c>
      <c r="G15" t="s">
        <v>24</v>
      </c>
      <c r="H15" t="s">
        <v>23</v>
      </c>
      <c r="I15" t="s">
        <v>192</v>
      </c>
      <c r="J15" t="s">
        <v>19</v>
      </c>
      <c r="K15" t="s">
        <v>93</v>
      </c>
      <c r="L15" t="s">
        <v>193</v>
      </c>
      <c r="M15" s="24">
        <v>407.976</v>
      </c>
      <c r="N15">
        <v>3</v>
      </c>
      <c r="O15" s="20">
        <v>0.2</v>
      </c>
      <c r="P15" s="10">
        <v>132.59219999999999</v>
      </c>
      <c r="Q15" t="str">
        <f t="shared" si="0"/>
        <v>Outlier</v>
      </c>
    </row>
    <row r="16" spans="1:21">
      <c r="A16">
        <v>15</v>
      </c>
      <c r="B16" t="s">
        <v>194</v>
      </c>
      <c r="C16" s="26" t="s">
        <v>2876</v>
      </c>
      <c r="D16" s="26" t="s">
        <v>3138</v>
      </c>
      <c r="E16" t="s">
        <v>195</v>
      </c>
      <c r="F16" t="s">
        <v>196</v>
      </c>
      <c r="G16" t="s">
        <v>26</v>
      </c>
      <c r="H16" t="s">
        <v>25</v>
      </c>
      <c r="I16" t="s">
        <v>197</v>
      </c>
      <c r="J16" t="s">
        <v>19</v>
      </c>
      <c r="K16" t="s">
        <v>101</v>
      </c>
      <c r="L16" t="s">
        <v>198</v>
      </c>
      <c r="M16" s="24">
        <v>68.81</v>
      </c>
      <c r="N16">
        <v>5</v>
      </c>
      <c r="O16" s="20">
        <v>0.8</v>
      </c>
      <c r="P16" s="10">
        <v>-123.858</v>
      </c>
      <c r="Q16" t="str">
        <f t="shared" si="0"/>
        <v>Outlier</v>
      </c>
    </row>
    <row r="17" spans="1:17">
      <c r="A17">
        <v>16</v>
      </c>
      <c r="B17" t="s">
        <v>194</v>
      </c>
      <c r="C17" s="26" t="s">
        <v>2876</v>
      </c>
      <c r="D17" s="26" t="s">
        <v>3138</v>
      </c>
      <c r="E17" t="s">
        <v>195</v>
      </c>
      <c r="F17" t="s">
        <v>196</v>
      </c>
      <c r="G17" t="s">
        <v>26</v>
      </c>
      <c r="H17" t="s">
        <v>25</v>
      </c>
      <c r="I17" t="s">
        <v>199</v>
      </c>
      <c r="J17" t="s">
        <v>19</v>
      </c>
      <c r="K17" t="s">
        <v>93</v>
      </c>
      <c r="L17" t="s">
        <v>200</v>
      </c>
      <c r="M17" s="24">
        <v>2.544</v>
      </c>
      <c r="N17">
        <v>3</v>
      </c>
      <c r="O17" s="20">
        <v>0.8</v>
      </c>
      <c r="P17" s="10">
        <v>-3.8159999999999998</v>
      </c>
      <c r="Q17" t="str">
        <f t="shared" si="0"/>
        <v>Not Outlier</v>
      </c>
    </row>
    <row r="18" spans="1:17">
      <c r="A18">
        <v>17</v>
      </c>
      <c r="B18" t="s">
        <v>201</v>
      </c>
      <c r="C18" s="26">
        <v>41954</v>
      </c>
      <c r="D18" s="26" t="s">
        <v>3165</v>
      </c>
      <c r="E18" t="s">
        <v>202</v>
      </c>
      <c r="F18" t="s">
        <v>203</v>
      </c>
      <c r="G18" t="s">
        <v>24</v>
      </c>
      <c r="H18" t="s">
        <v>25</v>
      </c>
      <c r="I18" t="s">
        <v>204</v>
      </c>
      <c r="J18" t="s">
        <v>19</v>
      </c>
      <c r="K18" t="s">
        <v>97</v>
      </c>
      <c r="L18" t="s">
        <v>205</v>
      </c>
      <c r="M18" s="24">
        <v>665.88</v>
      </c>
      <c r="N18">
        <v>6</v>
      </c>
      <c r="O18" s="20">
        <v>0</v>
      </c>
      <c r="P18" s="10">
        <v>13.317600000000001</v>
      </c>
      <c r="Q18" t="str">
        <f t="shared" si="0"/>
        <v>Not Outlier</v>
      </c>
    </row>
    <row r="19" spans="1:17">
      <c r="A19">
        <v>18</v>
      </c>
      <c r="B19" t="s">
        <v>206</v>
      </c>
      <c r="C19" s="26" t="s">
        <v>2877</v>
      </c>
      <c r="D19" s="26" t="s">
        <v>3253</v>
      </c>
      <c r="E19" t="s">
        <v>207</v>
      </c>
      <c r="F19" t="s">
        <v>208</v>
      </c>
      <c r="G19" t="s">
        <v>24</v>
      </c>
      <c r="H19" t="s">
        <v>23</v>
      </c>
      <c r="I19" t="s">
        <v>209</v>
      </c>
      <c r="J19" t="s">
        <v>19</v>
      </c>
      <c r="K19" t="s">
        <v>97</v>
      </c>
      <c r="L19" t="s">
        <v>210</v>
      </c>
      <c r="M19" s="24">
        <v>55.5</v>
      </c>
      <c r="N19">
        <v>2</v>
      </c>
      <c r="O19" s="20">
        <v>0</v>
      </c>
      <c r="P19" s="10">
        <v>9.99</v>
      </c>
      <c r="Q19" t="str">
        <f t="shared" si="0"/>
        <v>Not Outlier</v>
      </c>
    </row>
    <row r="20" spans="1:17">
      <c r="A20">
        <v>19</v>
      </c>
      <c r="B20" t="s">
        <v>211</v>
      </c>
      <c r="C20" s="26" t="s">
        <v>2878</v>
      </c>
      <c r="D20" s="26">
        <v>41648</v>
      </c>
      <c r="E20" t="s">
        <v>212</v>
      </c>
      <c r="F20" t="s">
        <v>213</v>
      </c>
      <c r="G20" t="s">
        <v>24</v>
      </c>
      <c r="H20" t="s">
        <v>23</v>
      </c>
      <c r="I20" t="s">
        <v>214</v>
      </c>
      <c r="J20" t="s">
        <v>19</v>
      </c>
      <c r="K20" t="s">
        <v>98</v>
      </c>
      <c r="L20" t="s">
        <v>215</v>
      </c>
      <c r="M20" s="24">
        <v>8.56</v>
      </c>
      <c r="N20">
        <v>2</v>
      </c>
      <c r="O20" s="20">
        <v>0</v>
      </c>
      <c r="P20" s="10">
        <v>2.4824000000000002</v>
      </c>
      <c r="Q20" t="str">
        <f t="shared" si="0"/>
        <v>Not Outlier</v>
      </c>
    </row>
    <row r="21" spans="1:17">
      <c r="A21">
        <v>20</v>
      </c>
      <c r="B21" t="s">
        <v>211</v>
      </c>
      <c r="C21" s="26" t="s">
        <v>2878</v>
      </c>
      <c r="D21" s="26">
        <v>41648</v>
      </c>
      <c r="E21" t="s">
        <v>212</v>
      </c>
      <c r="F21" t="s">
        <v>213</v>
      </c>
      <c r="G21" t="s">
        <v>24</v>
      </c>
      <c r="H21" t="s">
        <v>23</v>
      </c>
      <c r="I21" t="s">
        <v>216</v>
      </c>
      <c r="J21" t="s">
        <v>18</v>
      </c>
      <c r="K21" t="s">
        <v>96</v>
      </c>
      <c r="L21" t="s">
        <v>217</v>
      </c>
      <c r="M21" s="24">
        <v>213.48</v>
      </c>
      <c r="N21">
        <v>3</v>
      </c>
      <c r="O21" s="20">
        <v>0.2</v>
      </c>
      <c r="P21" s="10">
        <v>16.010999999999999</v>
      </c>
      <c r="Q21" t="str">
        <f t="shared" si="0"/>
        <v>Not Outlier</v>
      </c>
    </row>
    <row r="22" spans="1:17">
      <c r="A22">
        <v>21</v>
      </c>
      <c r="B22" t="s">
        <v>211</v>
      </c>
      <c r="C22" s="26" t="s">
        <v>2878</v>
      </c>
      <c r="D22" s="26">
        <v>41648</v>
      </c>
      <c r="E22" t="s">
        <v>212</v>
      </c>
      <c r="F22" t="s">
        <v>213</v>
      </c>
      <c r="G22" t="s">
        <v>24</v>
      </c>
      <c r="H22" t="s">
        <v>23</v>
      </c>
      <c r="I22" t="s">
        <v>218</v>
      </c>
      <c r="J22" t="s">
        <v>19</v>
      </c>
      <c r="K22" t="s">
        <v>93</v>
      </c>
      <c r="L22" t="s">
        <v>219</v>
      </c>
      <c r="M22" s="24">
        <v>22.72</v>
      </c>
      <c r="N22">
        <v>4</v>
      </c>
      <c r="O22" s="20">
        <v>0.2</v>
      </c>
      <c r="P22" s="10">
        <v>7.3840000000000003</v>
      </c>
      <c r="Q22" t="str">
        <f t="shared" si="0"/>
        <v>Not Outlier</v>
      </c>
    </row>
    <row r="23" spans="1:17">
      <c r="A23">
        <v>22</v>
      </c>
      <c r="B23" t="s">
        <v>220</v>
      </c>
      <c r="C23" s="26">
        <v>42625</v>
      </c>
      <c r="D23" s="26" t="s">
        <v>2984</v>
      </c>
      <c r="E23" t="s">
        <v>221</v>
      </c>
      <c r="F23" t="s">
        <v>222</v>
      </c>
      <c r="G23" t="s">
        <v>28</v>
      </c>
      <c r="H23" t="s">
        <v>25</v>
      </c>
      <c r="I23" t="s">
        <v>223</v>
      </c>
      <c r="J23" t="s">
        <v>19</v>
      </c>
      <c r="K23" t="s">
        <v>98</v>
      </c>
      <c r="L23" t="s">
        <v>224</v>
      </c>
      <c r="M23" s="24">
        <v>19.46</v>
      </c>
      <c r="N23">
        <v>7</v>
      </c>
      <c r="O23" s="20">
        <v>0</v>
      </c>
      <c r="P23" s="10">
        <v>5.0595999999999997</v>
      </c>
      <c r="Q23" t="str">
        <f t="shared" si="0"/>
        <v>Not Outlier</v>
      </c>
    </row>
    <row r="24" spans="1:17">
      <c r="A24">
        <v>23</v>
      </c>
      <c r="B24" t="s">
        <v>220</v>
      </c>
      <c r="C24" s="26">
        <v>42625</v>
      </c>
      <c r="D24" s="26" t="s">
        <v>2984</v>
      </c>
      <c r="E24" t="s">
        <v>221</v>
      </c>
      <c r="F24" t="s">
        <v>222</v>
      </c>
      <c r="G24" t="s">
        <v>28</v>
      </c>
      <c r="H24" t="s">
        <v>25</v>
      </c>
      <c r="I24" t="s">
        <v>225</v>
      </c>
      <c r="J24" t="s">
        <v>19</v>
      </c>
      <c r="K24" t="s">
        <v>101</v>
      </c>
      <c r="L24" t="s">
        <v>226</v>
      </c>
      <c r="M24" s="24">
        <v>60.34</v>
      </c>
      <c r="N24">
        <v>7</v>
      </c>
      <c r="O24" s="20">
        <v>0</v>
      </c>
      <c r="P24" s="10">
        <v>15.6884</v>
      </c>
      <c r="Q24" t="str">
        <f t="shared" si="0"/>
        <v>Not Outlier</v>
      </c>
    </row>
    <row r="25" spans="1:17">
      <c r="A25">
        <v>24</v>
      </c>
      <c r="B25" t="s">
        <v>227</v>
      </c>
      <c r="C25" s="26" t="s">
        <v>2879</v>
      </c>
      <c r="D25" s="26" t="s">
        <v>3201</v>
      </c>
      <c r="E25" t="s">
        <v>228</v>
      </c>
      <c r="F25" t="s">
        <v>229</v>
      </c>
      <c r="G25" t="s">
        <v>24</v>
      </c>
      <c r="H25" t="s">
        <v>27</v>
      </c>
      <c r="I25" t="s">
        <v>230</v>
      </c>
      <c r="J25" t="s">
        <v>20</v>
      </c>
      <c r="K25" t="s">
        <v>100</v>
      </c>
      <c r="L25" t="s">
        <v>231</v>
      </c>
      <c r="M25" s="24">
        <v>71.372</v>
      </c>
      <c r="N25">
        <v>2</v>
      </c>
      <c r="O25" s="20">
        <v>0.3</v>
      </c>
      <c r="P25" s="10">
        <v>-1.0196000000000001</v>
      </c>
      <c r="Q25" t="str">
        <f t="shared" si="0"/>
        <v>Not Outlier</v>
      </c>
    </row>
    <row r="26" spans="1:17">
      <c r="A26">
        <v>25</v>
      </c>
      <c r="B26" t="s">
        <v>232</v>
      </c>
      <c r="C26" s="26" t="s">
        <v>2880</v>
      </c>
      <c r="D26" s="26" t="s">
        <v>3254</v>
      </c>
      <c r="E26" t="s">
        <v>233</v>
      </c>
      <c r="F26" t="s">
        <v>234</v>
      </c>
      <c r="G26" t="s">
        <v>24</v>
      </c>
      <c r="H26" t="s">
        <v>23</v>
      </c>
      <c r="I26" t="s">
        <v>163</v>
      </c>
      <c r="J26" t="s">
        <v>20</v>
      </c>
      <c r="K26" t="s">
        <v>103</v>
      </c>
      <c r="L26" t="s">
        <v>164</v>
      </c>
      <c r="M26" s="24">
        <v>1044.6300000000001</v>
      </c>
      <c r="N26">
        <v>3</v>
      </c>
      <c r="O26" s="20">
        <v>0</v>
      </c>
      <c r="P26" s="10">
        <v>240.26490000000001</v>
      </c>
      <c r="Q26" t="str">
        <f t="shared" si="0"/>
        <v>Outlier</v>
      </c>
    </row>
    <row r="27" spans="1:17">
      <c r="A27">
        <v>26</v>
      </c>
      <c r="B27" t="s">
        <v>235</v>
      </c>
      <c r="C27" s="26" t="s">
        <v>2881</v>
      </c>
      <c r="D27" s="26" t="s">
        <v>3255</v>
      </c>
      <c r="E27" t="s">
        <v>236</v>
      </c>
      <c r="F27" t="s">
        <v>237</v>
      </c>
      <c r="G27" t="s">
        <v>24</v>
      </c>
      <c r="H27" t="s">
        <v>23</v>
      </c>
      <c r="I27" t="s">
        <v>238</v>
      </c>
      <c r="J27" t="s">
        <v>19</v>
      </c>
      <c r="K27" t="s">
        <v>93</v>
      </c>
      <c r="L27" t="s">
        <v>239</v>
      </c>
      <c r="M27" s="24">
        <v>11.648</v>
      </c>
      <c r="N27">
        <v>2</v>
      </c>
      <c r="O27" s="20">
        <v>0.2</v>
      </c>
      <c r="P27" s="10">
        <v>4.2224000000000004</v>
      </c>
      <c r="Q27" t="str">
        <f t="shared" si="0"/>
        <v>Not Outlier</v>
      </c>
    </row>
    <row r="28" spans="1:17">
      <c r="A28">
        <v>27</v>
      </c>
      <c r="B28" t="s">
        <v>235</v>
      </c>
      <c r="C28" s="26" t="s">
        <v>2881</v>
      </c>
      <c r="D28" s="26" t="s">
        <v>3255</v>
      </c>
      <c r="E28" t="s">
        <v>236</v>
      </c>
      <c r="F28" t="s">
        <v>237</v>
      </c>
      <c r="G28" t="s">
        <v>24</v>
      </c>
      <c r="H28" t="s">
        <v>23</v>
      </c>
      <c r="I28" t="s">
        <v>240</v>
      </c>
      <c r="J28" t="s">
        <v>18</v>
      </c>
      <c r="K28" t="s">
        <v>99</v>
      </c>
      <c r="L28" t="s">
        <v>241</v>
      </c>
      <c r="M28" s="24">
        <v>90.57</v>
      </c>
      <c r="N28">
        <v>3</v>
      </c>
      <c r="O28" s="20">
        <v>0</v>
      </c>
      <c r="P28" s="10">
        <v>11.774100000000001</v>
      </c>
      <c r="Q28" t="str">
        <f t="shared" si="0"/>
        <v>Not Outlier</v>
      </c>
    </row>
    <row r="29" spans="1:17">
      <c r="A29">
        <v>28</v>
      </c>
      <c r="B29" t="s">
        <v>242</v>
      </c>
      <c r="C29" s="26" t="s">
        <v>2882</v>
      </c>
      <c r="D29" s="26" t="s">
        <v>3117</v>
      </c>
      <c r="E29" t="s">
        <v>243</v>
      </c>
      <c r="F29" t="s">
        <v>244</v>
      </c>
      <c r="G29" t="s">
        <v>24</v>
      </c>
      <c r="H29" t="s">
        <v>27</v>
      </c>
      <c r="I29" t="s">
        <v>245</v>
      </c>
      <c r="J29" t="s">
        <v>20</v>
      </c>
      <c r="K29" t="s">
        <v>105</v>
      </c>
      <c r="L29" t="s">
        <v>246</v>
      </c>
      <c r="M29" s="24">
        <v>3083.43</v>
      </c>
      <c r="N29">
        <v>7</v>
      </c>
      <c r="O29" s="20">
        <v>0.5</v>
      </c>
      <c r="P29" s="10">
        <v>-1665.0522000000001</v>
      </c>
      <c r="Q29" t="str">
        <f t="shared" si="0"/>
        <v>Outlier</v>
      </c>
    </row>
    <row r="30" spans="1:17">
      <c r="A30">
        <v>29</v>
      </c>
      <c r="B30" t="s">
        <v>242</v>
      </c>
      <c r="C30" s="26" t="s">
        <v>2882</v>
      </c>
      <c r="D30" s="26" t="s">
        <v>3117</v>
      </c>
      <c r="E30" t="s">
        <v>243</v>
      </c>
      <c r="F30" t="s">
        <v>244</v>
      </c>
      <c r="G30" t="s">
        <v>24</v>
      </c>
      <c r="H30" t="s">
        <v>27</v>
      </c>
      <c r="I30" t="s">
        <v>247</v>
      </c>
      <c r="J30" t="s">
        <v>19</v>
      </c>
      <c r="K30" t="s">
        <v>93</v>
      </c>
      <c r="L30" t="s">
        <v>248</v>
      </c>
      <c r="M30" s="24">
        <v>9.6180000000000003</v>
      </c>
      <c r="N30">
        <v>2</v>
      </c>
      <c r="O30" s="20">
        <v>0.7</v>
      </c>
      <c r="P30" s="10">
        <v>-7.0532000000000004</v>
      </c>
      <c r="Q30" t="str">
        <f t="shared" si="0"/>
        <v>Not Outlier</v>
      </c>
    </row>
    <row r="31" spans="1:17">
      <c r="A31">
        <v>30</v>
      </c>
      <c r="B31" t="s">
        <v>242</v>
      </c>
      <c r="C31" s="26" t="s">
        <v>2882</v>
      </c>
      <c r="D31" s="26" t="s">
        <v>3117</v>
      </c>
      <c r="E31" t="s">
        <v>243</v>
      </c>
      <c r="F31" t="s">
        <v>244</v>
      </c>
      <c r="G31" t="s">
        <v>24</v>
      </c>
      <c r="H31" t="s">
        <v>27</v>
      </c>
      <c r="I31" t="s">
        <v>249</v>
      </c>
      <c r="J31" t="s">
        <v>20</v>
      </c>
      <c r="K31" t="s">
        <v>95</v>
      </c>
      <c r="L31" t="s">
        <v>250</v>
      </c>
      <c r="M31" s="24">
        <v>124.2</v>
      </c>
      <c r="N31">
        <v>3</v>
      </c>
      <c r="O31" s="20">
        <v>0.2</v>
      </c>
      <c r="P31" s="10">
        <v>15.525</v>
      </c>
      <c r="Q31" t="str">
        <f t="shared" si="0"/>
        <v>Not Outlier</v>
      </c>
    </row>
    <row r="32" spans="1:17">
      <c r="A32">
        <v>31</v>
      </c>
      <c r="B32" t="s">
        <v>242</v>
      </c>
      <c r="C32" s="26" t="s">
        <v>2882</v>
      </c>
      <c r="D32" s="26" t="s">
        <v>3117</v>
      </c>
      <c r="E32" t="s">
        <v>243</v>
      </c>
      <c r="F32" t="s">
        <v>244</v>
      </c>
      <c r="G32" t="s">
        <v>24</v>
      </c>
      <c r="H32" t="s">
        <v>27</v>
      </c>
      <c r="I32" t="s">
        <v>251</v>
      </c>
      <c r="J32" t="s">
        <v>19</v>
      </c>
      <c r="K32" t="s">
        <v>104</v>
      </c>
      <c r="L32" t="s">
        <v>252</v>
      </c>
      <c r="M32" s="24">
        <v>3.2639999999999998</v>
      </c>
      <c r="N32">
        <v>2</v>
      </c>
      <c r="O32" s="20">
        <v>0.2</v>
      </c>
      <c r="P32" s="10">
        <v>1.1015999999999999</v>
      </c>
      <c r="Q32" t="str">
        <f t="shared" si="0"/>
        <v>Not Outlier</v>
      </c>
    </row>
    <row r="33" spans="1:17">
      <c r="A33">
        <v>32</v>
      </c>
      <c r="B33" t="s">
        <v>242</v>
      </c>
      <c r="C33" s="26" t="s">
        <v>2882</v>
      </c>
      <c r="D33" s="26" t="s">
        <v>3117</v>
      </c>
      <c r="E33" t="s">
        <v>243</v>
      </c>
      <c r="F33" t="s">
        <v>244</v>
      </c>
      <c r="G33" t="s">
        <v>24</v>
      </c>
      <c r="H33" t="s">
        <v>27</v>
      </c>
      <c r="I33" t="s">
        <v>253</v>
      </c>
      <c r="J33" t="s">
        <v>19</v>
      </c>
      <c r="K33" t="s">
        <v>98</v>
      </c>
      <c r="L33" t="s">
        <v>254</v>
      </c>
      <c r="M33" s="24">
        <v>86.304000000000002</v>
      </c>
      <c r="N33">
        <v>6</v>
      </c>
      <c r="O33" s="20">
        <v>0.2</v>
      </c>
      <c r="P33" s="10">
        <v>9.7091999999999992</v>
      </c>
      <c r="Q33" t="str">
        <f t="shared" si="0"/>
        <v>Not Outlier</v>
      </c>
    </row>
    <row r="34" spans="1:17">
      <c r="A34">
        <v>33</v>
      </c>
      <c r="B34" t="s">
        <v>242</v>
      </c>
      <c r="C34" s="26" t="s">
        <v>2882</v>
      </c>
      <c r="D34" s="26" t="s">
        <v>3117</v>
      </c>
      <c r="E34" t="s">
        <v>243</v>
      </c>
      <c r="F34" t="s">
        <v>244</v>
      </c>
      <c r="G34" t="s">
        <v>24</v>
      </c>
      <c r="H34" t="s">
        <v>27</v>
      </c>
      <c r="I34" t="s">
        <v>255</v>
      </c>
      <c r="J34" t="s">
        <v>19</v>
      </c>
      <c r="K34" t="s">
        <v>93</v>
      </c>
      <c r="L34" t="s">
        <v>256</v>
      </c>
      <c r="M34" s="24">
        <v>6.8579999999999997</v>
      </c>
      <c r="N34">
        <v>6</v>
      </c>
      <c r="O34" s="20">
        <v>0.7</v>
      </c>
      <c r="P34" s="10">
        <v>-5.7149999999999999</v>
      </c>
      <c r="Q34" t="str">
        <f t="shared" si="0"/>
        <v>Not Outlier</v>
      </c>
    </row>
    <row r="35" spans="1:17">
      <c r="A35">
        <v>34</v>
      </c>
      <c r="B35" t="s">
        <v>242</v>
      </c>
      <c r="C35" s="26" t="s">
        <v>2882</v>
      </c>
      <c r="D35" s="26" t="s">
        <v>3117</v>
      </c>
      <c r="E35" t="s">
        <v>243</v>
      </c>
      <c r="F35" t="s">
        <v>244</v>
      </c>
      <c r="G35" t="s">
        <v>24</v>
      </c>
      <c r="H35" t="s">
        <v>27</v>
      </c>
      <c r="I35" t="s">
        <v>257</v>
      </c>
      <c r="J35" t="s">
        <v>19</v>
      </c>
      <c r="K35" t="s">
        <v>98</v>
      </c>
      <c r="L35" t="s">
        <v>258</v>
      </c>
      <c r="M35" s="24">
        <v>15.76</v>
      </c>
      <c r="N35">
        <v>2</v>
      </c>
      <c r="O35" s="20">
        <v>0.2</v>
      </c>
      <c r="P35" s="10">
        <v>3.5459999999999998</v>
      </c>
      <c r="Q35" t="str">
        <f t="shared" si="0"/>
        <v>Not Outlier</v>
      </c>
    </row>
    <row r="36" spans="1:17">
      <c r="A36">
        <v>35</v>
      </c>
      <c r="B36" t="s">
        <v>259</v>
      </c>
      <c r="C36" s="26" t="s">
        <v>2883</v>
      </c>
      <c r="D36" s="26" t="s">
        <v>3111</v>
      </c>
      <c r="E36" t="s">
        <v>260</v>
      </c>
      <c r="F36" t="s">
        <v>261</v>
      </c>
      <c r="G36" t="s">
        <v>26</v>
      </c>
      <c r="H36" t="s">
        <v>25</v>
      </c>
      <c r="I36" t="s">
        <v>262</v>
      </c>
      <c r="J36" t="s">
        <v>19</v>
      </c>
      <c r="K36" t="s">
        <v>94</v>
      </c>
      <c r="L36" t="s">
        <v>263</v>
      </c>
      <c r="M36" s="24">
        <v>29.472000000000001</v>
      </c>
      <c r="N36">
        <v>3</v>
      </c>
      <c r="O36" s="20">
        <v>0.2</v>
      </c>
      <c r="P36" s="10">
        <v>9.9467999999999996</v>
      </c>
      <c r="Q36" t="str">
        <f t="shared" si="0"/>
        <v>Not Outlier</v>
      </c>
    </row>
    <row r="37" spans="1:17">
      <c r="A37">
        <v>36</v>
      </c>
      <c r="B37" t="s">
        <v>264</v>
      </c>
      <c r="C37" s="26">
        <v>42594</v>
      </c>
      <c r="D37" s="26">
        <v>42655</v>
      </c>
      <c r="E37" t="s">
        <v>265</v>
      </c>
      <c r="F37" t="s">
        <v>266</v>
      </c>
      <c r="G37" t="s">
        <v>28</v>
      </c>
      <c r="H37" t="s">
        <v>25</v>
      </c>
      <c r="I37" t="s">
        <v>267</v>
      </c>
      <c r="J37" t="s">
        <v>18</v>
      </c>
      <c r="K37" t="s">
        <v>96</v>
      </c>
      <c r="L37" t="s">
        <v>268</v>
      </c>
      <c r="M37" s="24">
        <v>1097.5440000000001</v>
      </c>
      <c r="N37">
        <v>7</v>
      </c>
      <c r="O37" s="20">
        <v>0.2</v>
      </c>
      <c r="P37" s="10">
        <v>123.47369999999999</v>
      </c>
      <c r="Q37" t="str">
        <f t="shared" si="0"/>
        <v>Outlier</v>
      </c>
    </row>
    <row r="38" spans="1:17">
      <c r="A38">
        <v>37</v>
      </c>
      <c r="B38" t="s">
        <v>264</v>
      </c>
      <c r="C38" s="26">
        <v>42594</v>
      </c>
      <c r="D38" s="26">
        <v>42655</v>
      </c>
      <c r="E38" t="s">
        <v>265</v>
      </c>
      <c r="F38" t="s">
        <v>266</v>
      </c>
      <c r="G38" t="s">
        <v>28</v>
      </c>
      <c r="H38" t="s">
        <v>25</v>
      </c>
      <c r="I38" t="s">
        <v>269</v>
      </c>
      <c r="J38" t="s">
        <v>20</v>
      </c>
      <c r="K38" t="s">
        <v>95</v>
      </c>
      <c r="L38" t="s">
        <v>270</v>
      </c>
      <c r="M38" s="24">
        <v>190.92</v>
      </c>
      <c r="N38">
        <v>5</v>
      </c>
      <c r="O38" s="20">
        <v>0.6</v>
      </c>
      <c r="P38" s="10">
        <v>-147.96299999999999</v>
      </c>
      <c r="Q38" t="str">
        <f t="shared" si="0"/>
        <v>Outlier</v>
      </c>
    </row>
    <row r="39" spans="1:17">
      <c r="A39">
        <v>38</v>
      </c>
      <c r="B39" t="s">
        <v>271</v>
      </c>
      <c r="C39" s="26" t="s">
        <v>2884</v>
      </c>
      <c r="D39" s="26" t="s">
        <v>3135</v>
      </c>
      <c r="E39" t="s">
        <v>272</v>
      </c>
      <c r="F39" t="s">
        <v>273</v>
      </c>
      <c r="G39" t="s">
        <v>26</v>
      </c>
      <c r="H39" t="s">
        <v>25</v>
      </c>
      <c r="I39" t="s">
        <v>274</v>
      </c>
      <c r="J39" t="s">
        <v>19</v>
      </c>
      <c r="K39" t="s">
        <v>104</v>
      </c>
      <c r="L39" t="s">
        <v>275</v>
      </c>
      <c r="M39" s="24">
        <v>113.328</v>
      </c>
      <c r="N39">
        <v>9</v>
      </c>
      <c r="O39" s="20">
        <v>0.2</v>
      </c>
      <c r="P39" s="10">
        <v>35.414999999999999</v>
      </c>
      <c r="Q39" t="str">
        <f t="shared" si="0"/>
        <v>Not Outlier</v>
      </c>
    </row>
    <row r="40" spans="1:17">
      <c r="A40">
        <v>39</v>
      </c>
      <c r="B40" t="s">
        <v>271</v>
      </c>
      <c r="C40" s="26" t="s">
        <v>2884</v>
      </c>
      <c r="D40" s="26" t="s">
        <v>3135</v>
      </c>
      <c r="E40" t="s">
        <v>272</v>
      </c>
      <c r="F40" t="s">
        <v>273</v>
      </c>
      <c r="G40" t="s">
        <v>26</v>
      </c>
      <c r="H40" t="s">
        <v>25</v>
      </c>
      <c r="I40" t="s">
        <v>276</v>
      </c>
      <c r="J40" t="s">
        <v>20</v>
      </c>
      <c r="K40" t="s">
        <v>105</v>
      </c>
      <c r="L40" t="s">
        <v>277</v>
      </c>
      <c r="M40" s="24">
        <v>532.39919999999995</v>
      </c>
      <c r="N40">
        <v>3</v>
      </c>
      <c r="O40" s="20">
        <v>0.32</v>
      </c>
      <c r="P40" s="10">
        <v>-46.976399999999998</v>
      </c>
      <c r="Q40" t="str">
        <f t="shared" si="0"/>
        <v>Outlier</v>
      </c>
    </row>
    <row r="41" spans="1:17">
      <c r="A41">
        <v>40</v>
      </c>
      <c r="B41" t="s">
        <v>271</v>
      </c>
      <c r="C41" s="26" t="s">
        <v>2884</v>
      </c>
      <c r="D41" s="26" t="s">
        <v>3135</v>
      </c>
      <c r="E41" t="s">
        <v>272</v>
      </c>
      <c r="F41" t="s">
        <v>273</v>
      </c>
      <c r="G41" t="s">
        <v>26</v>
      </c>
      <c r="H41" t="s">
        <v>25</v>
      </c>
      <c r="I41" t="s">
        <v>278</v>
      </c>
      <c r="J41" t="s">
        <v>20</v>
      </c>
      <c r="K41" t="s">
        <v>100</v>
      </c>
      <c r="L41" t="s">
        <v>279</v>
      </c>
      <c r="M41" s="24">
        <v>212.05799999999999</v>
      </c>
      <c r="N41">
        <v>3</v>
      </c>
      <c r="O41" s="20">
        <v>0.3</v>
      </c>
      <c r="P41" s="10">
        <v>-15.147</v>
      </c>
      <c r="Q41" t="str">
        <f t="shared" si="0"/>
        <v>Not Outlier</v>
      </c>
    </row>
    <row r="42" spans="1:17">
      <c r="A42">
        <v>41</v>
      </c>
      <c r="B42" t="s">
        <v>271</v>
      </c>
      <c r="C42" s="26" t="s">
        <v>2884</v>
      </c>
      <c r="D42" s="26" t="s">
        <v>3135</v>
      </c>
      <c r="E42" t="s">
        <v>272</v>
      </c>
      <c r="F42" t="s">
        <v>273</v>
      </c>
      <c r="G42" t="s">
        <v>26</v>
      </c>
      <c r="H42" t="s">
        <v>25</v>
      </c>
      <c r="I42" t="s">
        <v>280</v>
      </c>
      <c r="J42" t="s">
        <v>18</v>
      </c>
      <c r="K42" t="s">
        <v>96</v>
      </c>
      <c r="L42" t="s">
        <v>281</v>
      </c>
      <c r="M42" s="24">
        <v>371.16800000000001</v>
      </c>
      <c r="N42">
        <v>4</v>
      </c>
      <c r="O42" s="20">
        <v>0.2</v>
      </c>
      <c r="P42" s="10">
        <v>41.756399999999999</v>
      </c>
      <c r="Q42" t="str">
        <f t="shared" si="0"/>
        <v>Not Outlier</v>
      </c>
    </row>
    <row r="43" spans="1:17">
      <c r="A43">
        <v>42</v>
      </c>
      <c r="B43" t="s">
        <v>282</v>
      </c>
      <c r="C43" s="26">
        <v>43017</v>
      </c>
      <c r="D43" s="26" t="s">
        <v>2980</v>
      </c>
      <c r="E43" t="s">
        <v>283</v>
      </c>
      <c r="F43" t="s">
        <v>284</v>
      </c>
      <c r="G43" t="s">
        <v>28</v>
      </c>
      <c r="H43" t="s">
        <v>25</v>
      </c>
      <c r="I43" t="s">
        <v>285</v>
      </c>
      <c r="J43" t="s">
        <v>18</v>
      </c>
      <c r="K43" t="s">
        <v>96</v>
      </c>
      <c r="L43" t="s">
        <v>286</v>
      </c>
      <c r="M43" s="24">
        <v>147.16800000000001</v>
      </c>
      <c r="N43">
        <v>4</v>
      </c>
      <c r="O43" s="20">
        <v>0.2</v>
      </c>
      <c r="P43" s="10">
        <v>16.5564</v>
      </c>
      <c r="Q43" t="str">
        <f t="shared" si="0"/>
        <v>Not Outlier</v>
      </c>
    </row>
    <row r="44" spans="1:17">
      <c r="A44">
        <v>43</v>
      </c>
      <c r="B44" t="s">
        <v>287</v>
      </c>
      <c r="C44" s="26" t="s">
        <v>2885</v>
      </c>
      <c r="D44" s="26" t="s">
        <v>3109</v>
      </c>
      <c r="E44" t="s">
        <v>288</v>
      </c>
      <c r="F44" t="s">
        <v>289</v>
      </c>
      <c r="G44" t="s">
        <v>28</v>
      </c>
      <c r="H44" t="s">
        <v>23</v>
      </c>
      <c r="I44" t="s">
        <v>290</v>
      </c>
      <c r="J44" t="s">
        <v>19</v>
      </c>
      <c r="K44" t="s">
        <v>97</v>
      </c>
      <c r="L44" t="s">
        <v>291</v>
      </c>
      <c r="M44" s="24">
        <v>77.88</v>
      </c>
      <c r="N44">
        <v>2</v>
      </c>
      <c r="O44" s="20">
        <v>0</v>
      </c>
      <c r="P44" s="10">
        <v>3.8940000000000001</v>
      </c>
      <c r="Q44" t="str">
        <f t="shared" si="0"/>
        <v>Not Outlier</v>
      </c>
    </row>
    <row r="45" spans="1:17">
      <c r="A45">
        <v>44</v>
      </c>
      <c r="B45" t="s">
        <v>292</v>
      </c>
      <c r="C45" s="26" t="s">
        <v>2886</v>
      </c>
      <c r="D45" s="26" t="s">
        <v>3106</v>
      </c>
      <c r="E45" t="s">
        <v>293</v>
      </c>
      <c r="F45" t="s">
        <v>294</v>
      </c>
      <c r="G45" t="s">
        <v>28</v>
      </c>
      <c r="H45" t="s">
        <v>29</v>
      </c>
      <c r="I45" t="s">
        <v>295</v>
      </c>
      <c r="J45" t="s">
        <v>19</v>
      </c>
      <c r="K45" t="s">
        <v>97</v>
      </c>
      <c r="L45" t="s">
        <v>296</v>
      </c>
      <c r="M45" s="24">
        <v>95.616</v>
      </c>
      <c r="N45">
        <v>2</v>
      </c>
      <c r="O45" s="20">
        <v>0.2</v>
      </c>
      <c r="P45" s="10">
        <v>9.5616000000000003</v>
      </c>
      <c r="Q45" t="str">
        <f t="shared" si="0"/>
        <v>Not Outlier</v>
      </c>
    </row>
    <row r="46" spans="1:17">
      <c r="A46">
        <v>45</v>
      </c>
      <c r="B46" t="s">
        <v>297</v>
      </c>
      <c r="C46" s="26">
        <v>42677</v>
      </c>
      <c r="D46" s="26" t="s">
        <v>2915</v>
      </c>
      <c r="E46" t="s">
        <v>298</v>
      </c>
      <c r="F46" t="s">
        <v>299</v>
      </c>
      <c r="G46" t="s">
        <v>28</v>
      </c>
      <c r="H46" t="s">
        <v>25</v>
      </c>
      <c r="I46" t="s">
        <v>300</v>
      </c>
      <c r="J46" t="s">
        <v>18</v>
      </c>
      <c r="K46" t="s">
        <v>99</v>
      </c>
      <c r="L46" t="s">
        <v>301</v>
      </c>
      <c r="M46" s="24">
        <v>45.98</v>
      </c>
      <c r="N46">
        <v>2</v>
      </c>
      <c r="O46" s="20">
        <v>0</v>
      </c>
      <c r="P46" s="10">
        <v>19.7714</v>
      </c>
      <c r="Q46" t="str">
        <f t="shared" si="0"/>
        <v>Not Outlier</v>
      </c>
    </row>
    <row r="47" spans="1:17">
      <c r="A47">
        <v>46</v>
      </c>
      <c r="B47" t="s">
        <v>297</v>
      </c>
      <c r="C47" s="26">
        <v>42677</v>
      </c>
      <c r="D47" s="26" t="s">
        <v>2915</v>
      </c>
      <c r="E47" t="s">
        <v>298</v>
      </c>
      <c r="F47" t="s">
        <v>299</v>
      </c>
      <c r="G47" t="s">
        <v>28</v>
      </c>
      <c r="H47" t="s">
        <v>25</v>
      </c>
      <c r="I47" t="s">
        <v>302</v>
      </c>
      <c r="J47" t="s">
        <v>19</v>
      </c>
      <c r="K47" t="s">
        <v>93</v>
      </c>
      <c r="L47" t="s">
        <v>303</v>
      </c>
      <c r="M47" s="24">
        <v>17.46</v>
      </c>
      <c r="N47">
        <v>2</v>
      </c>
      <c r="O47" s="20">
        <v>0</v>
      </c>
      <c r="P47" s="10">
        <v>8.2062000000000008</v>
      </c>
      <c r="Q47" t="str">
        <f t="shared" si="0"/>
        <v>Not Outlier</v>
      </c>
    </row>
    <row r="48" spans="1:17">
      <c r="A48">
        <v>47</v>
      </c>
      <c r="B48" t="s">
        <v>304</v>
      </c>
      <c r="C48" s="26" t="s">
        <v>2887</v>
      </c>
      <c r="D48" s="26" t="s">
        <v>3228</v>
      </c>
      <c r="E48" t="s">
        <v>305</v>
      </c>
      <c r="F48" t="s">
        <v>306</v>
      </c>
      <c r="G48" t="s">
        <v>24</v>
      </c>
      <c r="H48" t="s">
        <v>25</v>
      </c>
      <c r="I48" t="s">
        <v>307</v>
      </c>
      <c r="J48" t="s">
        <v>19</v>
      </c>
      <c r="K48" t="s">
        <v>97</v>
      </c>
      <c r="L48" t="s">
        <v>308</v>
      </c>
      <c r="M48" s="24">
        <v>211.96</v>
      </c>
      <c r="N48">
        <v>4</v>
      </c>
      <c r="O48" s="20">
        <v>0</v>
      </c>
      <c r="P48" s="10">
        <v>8.4784000000000006</v>
      </c>
      <c r="Q48" t="str">
        <f t="shared" si="0"/>
        <v>Not Outlier</v>
      </c>
    </row>
    <row r="49" spans="1:17">
      <c r="A49">
        <v>48</v>
      </c>
      <c r="B49" t="s">
        <v>309</v>
      </c>
      <c r="C49" s="26" t="s">
        <v>2888</v>
      </c>
      <c r="D49" s="26" t="s">
        <v>3148</v>
      </c>
      <c r="E49" t="s">
        <v>310</v>
      </c>
      <c r="F49" t="s">
        <v>311</v>
      </c>
      <c r="G49" t="s">
        <v>24</v>
      </c>
      <c r="H49" t="s">
        <v>27</v>
      </c>
      <c r="I49" t="s">
        <v>312</v>
      </c>
      <c r="J49" t="s">
        <v>18</v>
      </c>
      <c r="K49" t="s">
        <v>99</v>
      </c>
      <c r="L49" t="s">
        <v>313</v>
      </c>
      <c r="M49" s="24">
        <v>45</v>
      </c>
      <c r="N49">
        <v>3</v>
      </c>
      <c r="O49" s="20">
        <v>0</v>
      </c>
      <c r="P49" s="10">
        <v>4.95</v>
      </c>
      <c r="Q49" t="str">
        <f t="shared" si="0"/>
        <v>Not Outlier</v>
      </c>
    </row>
    <row r="50" spans="1:17">
      <c r="A50">
        <v>49</v>
      </c>
      <c r="B50" t="s">
        <v>309</v>
      </c>
      <c r="C50" s="26" t="s">
        <v>2888</v>
      </c>
      <c r="D50" s="26" t="s">
        <v>3148</v>
      </c>
      <c r="E50" t="s">
        <v>310</v>
      </c>
      <c r="F50" t="s">
        <v>311</v>
      </c>
      <c r="G50" t="s">
        <v>24</v>
      </c>
      <c r="H50" t="s">
        <v>27</v>
      </c>
      <c r="I50" t="s">
        <v>314</v>
      </c>
      <c r="J50" t="s">
        <v>18</v>
      </c>
      <c r="K50" t="s">
        <v>96</v>
      </c>
      <c r="L50" t="s">
        <v>315</v>
      </c>
      <c r="M50" s="24">
        <v>21.8</v>
      </c>
      <c r="N50">
        <v>2</v>
      </c>
      <c r="O50" s="20">
        <v>0</v>
      </c>
      <c r="P50" s="10">
        <v>6.1040000000000001</v>
      </c>
      <c r="Q50" t="str">
        <f t="shared" si="0"/>
        <v>Not Outlier</v>
      </c>
    </row>
    <row r="51" spans="1:17">
      <c r="A51">
        <v>50</v>
      </c>
      <c r="B51" t="s">
        <v>316</v>
      </c>
      <c r="C51" s="26" t="s">
        <v>2889</v>
      </c>
      <c r="D51" s="26" t="s">
        <v>3232</v>
      </c>
      <c r="E51" t="s">
        <v>317</v>
      </c>
      <c r="F51" t="s">
        <v>318</v>
      </c>
      <c r="G51" t="s">
        <v>24</v>
      </c>
      <c r="H51" t="s">
        <v>25</v>
      </c>
      <c r="I51" t="s">
        <v>319</v>
      </c>
      <c r="J51" t="s">
        <v>19</v>
      </c>
      <c r="K51" t="s">
        <v>93</v>
      </c>
      <c r="L51" t="s">
        <v>320</v>
      </c>
      <c r="M51" s="24">
        <v>38.22</v>
      </c>
      <c r="N51">
        <v>6</v>
      </c>
      <c r="O51" s="20">
        <v>0</v>
      </c>
      <c r="P51" s="10">
        <v>17.9634</v>
      </c>
      <c r="Q51" t="str">
        <f t="shared" si="0"/>
        <v>Not Outlier</v>
      </c>
    </row>
    <row r="52" spans="1:17">
      <c r="A52">
        <v>51</v>
      </c>
      <c r="B52" t="s">
        <v>316</v>
      </c>
      <c r="C52" s="26" t="s">
        <v>2889</v>
      </c>
      <c r="D52" s="26" t="s">
        <v>3232</v>
      </c>
      <c r="E52" t="s">
        <v>317</v>
      </c>
      <c r="F52" t="s">
        <v>318</v>
      </c>
      <c r="G52" t="s">
        <v>24</v>
      </c>
      <c r="H52" t="s">
        <v>25</v>
      </c>
      <c r="I52" t="s">
        <v>321</v>
      </c>
      <c r="J52" t="s">
        <v>19</v>
      </c>
      <c r="K52" t="s">
        <v>102</v>
      </c>
      <c r="L52" t="s">
        <v>322</v>
      </c>
      <c r="M52" s="24">
        <v>75.180000000000007</v>
      </c>
      <c r="N52">
        <v>6</v>
      </c>
      <c r="O52" s="20">
        <v>0</v>
      </c>
      <c r="P52" s="10">
        <v>35.334600000000002</v>
      </c>
      <c r="Q52" t="str">
        <f t="shared" si="0"/>
        <v>Not Outlier</v>
      </c>
    </row>
    <row r="53" spans="1:17">
      <c r="A53">
        <v>52</v>
      </c>
      <c r="B53" t="s">
        <v>316</v>
      </c>
      <c r="C53" s="26" t="s">
        <v>2889</v>
      </c>
      <c r="D53" s="26" t="s">
        <v>3232</v>
      </c>
      <c r="E53" t="s">
        <v>317</v>
      </c>
      <c r="F53" t="s">
        <v>318</v>
      </c>
      <c r="G53" t="s">
        <v>24</v>
      </c>
      <c r="H53" t="s">
        <v>25</v>
      </c>
      <c r="I53" t="s">
        <v>323</v>
      </c>
      <c r="J53" t="s">
        <v>20</v>
      </c>
      <c r="K53" t="s">
        <v>95</v>
      </c>
      <c r="L53" t="s">
        <v>324</v>
      </c>
      <c r="M53" s="24">
        <v>6.16</v>
      </c>
      <c r="N53">
        <v>2</v>
      </c>
      <c r="O53" s="20">
        <v>0</v>
      </c>
      <c r="P53" s="10">
        <v>2.9567999999999999</v>
      </c>
      <c r="Q53" t="str">
        <f t="shared" si="0"/>
        <v>Not Outlier</v>
      </c>
    </row>
    <row r="54" spans="1:17">
      <c r="A54">
        <v>53</v>
      </c>
      <c r="B54" t="s">
        <v>316</v>
      </c>
      <c r="C54" s="26" t="s">
        <v>2889</v>
      </c>
      <c r="D54" s="26" t="s">
        <v>3232</v>
      </c>
      <c r="E54" t="s">
        <v>317</v>
      </c>
      <c r="F54" t="s">
        <v>318</v>
      </c>
      <c r="G54" t="s">
        <v>24</v>
      </c>
      <c r="H54" t="s">
        <v>25</v>
      </c>
      <c r="I54" t="s">
        <v>325</v>
      </c>
      <c r="J54" t="s">
        <v>20</v>
      </c>
      <c r="K54" t="s">
        <v>100</v>
      </c>
      <c r="L54" t="s">
        <v>326</v>
      </c>
      <c r="M54" s="24">
        <v>89.99</v>
      </c>
      <c r="N54">
        <v>1</v>
      </c>
      <c r="O54" s="20">
        <v>0</v>
      </c>
      <c r="P54" s="10">
        <v>17.098099999999999</v>
      </c>
      <c r="Q54" t="str">
        <f t="shared" si="0"/>
        <v>Not Outlier</v>
      </c>
    </row>
    <row r="55" spans="1:17">
      <c r="A55">
        <v>54</v>
      </c>
      <c r="B55" t="s">
        <v>327</v>
      </c>
      <c r="C55" s="26">
        <v>42686</v>
      </c>
      <c r="D55" s="26" t="s">
        <v>3198</v>
      </c>
      <c r="E55" t="s">
        <v>328</v>
      </c>
      <c r="F55" t="s">
        <v>329</v>
      </c>
      <c r="G55" t="s">
        <v>28</v>
      </c>
      <c r="H55" t="s">
        <v>27</v>
      </c>
      <c r="I55" t="s">
        <v>330</v>
      </c>
      <c r="J55" t="s">
        <v>19</v>
      </c>
      <c r="K55" t="s">
        <v>106</v>
      </c>
      <c r="L55" t="s">
        <v>331</v>
      </c>
      <c r="M55" s="24">
        <v>15.26</v>
      </c>
      <c r="N55">
        <v>7</v>
      </c>
      <c r="O55" s="20">
        <v>0</v>
      </c>
      <c r="P55" s="10">
        <v>6.2565999999999997</v>
      </c>
      <c r="Q55" t="str">
        <f t="shared" si="0"/>
        <v>Not Outlier</v>
      </c>
    </row>
    <row r="56" spans="1:17">
      <c r="A56">
        <v>55</v>
      </c>
      <c r="B56" t="s">
        <v>327</v>
      </c>
      <c r="C56" s="26">
        <v>42686</v>
      </c>
      <c r="D56" s="26" t="s">
        <v>3198</v>
      </c>
      <c r="E56" t="s">
        <v>328</v>
      </c>
      <c r="F56" t="s">
        <v>329</v>
      </c>
      <c r="G56" t="s">
        <v>28</v>
      </c>
      <c r="H56" t="s">
        <v>27</v>
      </c>
      <c r="I56" t="s">
        <v>332</v>
      </c>
      <c r="J56" t="s">
        <v>18</v>
      </c>
      <c r="K56" t="s">
        <v>96</v>
      </c>
      <c r="L56" t="s">
        <v>333</v>
      </c>
      <c r="M56" s="24">
        <v>1029.95</v>
      </c>
      <c r="N56">
        <v>5</v>
      </c>
      <c r="O56" s="20">
        <v>0</v>
      </c>
      <c r="P56" s="10">
        <v>298.68549999999999</v>
      </c>
      <c r="Q56" t="str">
        <f t="shared" si="0"/>
        <v>Outlier</v>
      </c>
    </row>
    <row r="57" spans="1:17">
      <c r="A57">
        <v>56</v>
      </c>
      <c r="B57" t="s">
        <v>334</v>
      </c>
      <c r="C57" s="26" t="s">
        <v>2890</v>
      </c>
      <c r="D57" s="26" t="s">
        <v>3238</v>
      </c>
      <c r="E57" t="s">
        <v>335</v>
      </c>
      <c r="F57" t="s">
        <v>336</v>
      </c>
      <c r="G57" t="s">
        <v>24</v>
      </c>
      <c r="H57" t="s">
        <v>27</v>
      </c>
      <c r="I57" t="s">
        <v>337</v>
      </c>
      <c r="J57" t="s">
        <v>19</v>
      </c>
      <c r="K57" t="s">
        <v>97</v>
      </c>
      <c r="L57" t="s">
        <v>338</v>
      </c>
      <c r="M57" s="24">
        <v>208.56</v>
      </c>
      <c r="N57">
        <v>6</v>
      </c>
      <c r="O57" s="20">
        <v>0</v>
      </c>
      <c r="P57" s="10">
        <v>52.14</v>
      </c>
      <c r="Q57" t="str">
        <f t="shared" si="0"/>
        <v>Not Outlier</v>
      </c>
    </row>
    <row r="58" spans="1:17">
      <c r="A58">
        <v>57</v>
      </c>
      <c r="B58" t="s">
        <v>334</v>
      </c>
      <c r="C58" s="26" t="s">
        <v>2890</v>
      </c>
      <c r="D58" s="26" t="s">
        <v>3238</v>
      </c>
      <c r="E58" t="s">
        <v>335</v>
      </c>
      <c r="F58" t="s">
        <v>336</v>
      </c>
      <c r="G58" t="s">
        <v>24</v>
      </c>
      <c r="H58" t="s">
        <v>27</v>
      </c>
      <c r="I58" t="s">
        <v>339</v>
      </c>
      <c r="J58" t="s">
        <v>19</v>
      </c>
      <c r="K58" t="s">
        <v>94</v>
      </c>
      <c r="L58" t="s">
        <v>340</v>
      </c>
      <c r="M58" s="24">
        <v>32.4</v>
      </c>
      <c r="N58">
        <v>5</v>
      </c>
      <c r="O58" s="20">
        <v>0</v>
      </c>
      <c r="P58" s="10">
        <v>15.552</v>
      </c>
      <c r="Q58" t="str">
        <f t="shared" si="0"/>
        <v>Not Outlier</v>
      </c>
    </row>
    <row r="59" spans="1:17">
      <c r="A59">
        <v>58</v>
      </c>
      <c r="B59" t="s">
        <v>334</v>
      </c>
      <c r="C59" s="26" t="s">
        <v>2890</v>
      </c>
      <c r="D59" s="26" t="s">
        <v>3238</v>
      </c>
      <c r="E59" t="s">
        <v>335</v>
      </c>
      <c r="F59" t="s">
        <v>336</v>
      </c>
      <c r="G59" t="s">
        <v>24</v>
      </c>
      <c r="H59" t="s">
        <v>27</v>
      </c>
      <c r="I59" t="s">
        <v>341</v>
      </c>
      <c r="J59" t="s">
        <v>20</v>
      </c>
      <c r="K59" t="s">
        <v>100</v>
      </c>
      <c r="L59" t="s">
        <v>342</v>
      </c>
      <c r="M59" s="24">
        <v>319.41000000000003</v>
      </c>
      <c r="N59">
        <v>5</v>
      </c>
      <c r="O59" s="20">
        <v>0.1</v>
      </c>
      <c r="P59" s="10">
        <v>7.0979999999999999</v>
      </c>
      <c r="Q59" t="str">
        <f t="shared" si="0"/>
        <v>Not Outlier</v>
      </c>
    </row>
    <row r="60" spans="1:17">
      <c r="A60">
        <v>59</v>
      </c>
      <c r="B60" t="s">
        <v>334</v>
      </c>
      <c r="C60" s="26" t="s">
        <v>2890</v>
      </c>
      <c r="D60" s="26" t="s">
        <v>3238</v>
      </c>
      <c r="E60" t="s">
        <v>335</v>
      </c>
      <c r="F60" t="s">
        <v>336</v>
      </c>
      <c r="G60" t="s">
        <v>24</v>
      </c>
      <c r="H60" t="s">
        <v>27</v>
      </c>
      <c r="I60" t="s">
        <v>343</v>
      </c>
      <c r="J60" t="s">
        <v>19</v>
      </c>
      <c r="K60" t="s">
        <v>94</v>
      </c>
      <c r="L60" t="s">
        <v>344</v>
      </c>
      <c r="M60" s="24">
        <v>14.56</v>
      </c>
      <c r="N60">
        <v>2</v>
      </c>
      <c r="O60" s="20">
        <v>0</v>
      </c>
      <c r="P60" s="10">
        <v>6.9888000000000003</v>
      </c>
      <c r="Q60" t="str">
        <f t="shared" si="0"/>
        <v>Not Outlier</v>
      </c>
    </row>
    <row r="61" spans="1:17">
      <c r="A61">
        <v>60</v>
      </c>
      <c r="B61" t="s">
        <v>334</v>
      </c>
      <c r="C61" s="26" t="s">
        <v>2890</v>
      </c>
      <c r="D61" s="26" t="s">
        <v>3238</v>
      </c>
      <c r="E61" t="s">
        <v>335</v>
      </c>
      <c r="F61" t="s">
        <v>336</v>
      </c>
      <c r="G61" t="s">
        <v>24</v>
      </c>
      <c r="H61" t="s">
        <v>27</v>
      </c>
      <c r="I61" t="s">
        <v>312</v>
      </c>
      <c r="J61" t="s">
        <v>18</v>
      </c>
      <c r="K61" t="s">
        <v>99</v>
      </c>
      <c r="L61" t="s">
        <v>313</v>
      </c>
      <c r="M61" s="24">
        <v>30</v>
      </c>
      <c r="N61">
        <v>2</v>
      </c>
      <c r="O61" s="20">
        <v>0</v>
      </c>
      <c r="P61" s="10">
        <v>3.3</v>
      </c>
      <c r="Q61" t="str">
        <f t="shared" si="0"/>
        <v>Not Outlier</v>
      </c>
    </row>
    <row r="62" spans="1:17">
      <c r="A62">
        <v>61</v>
      </c>
      <c r="B62" t="s">
        <v>334</v>
      </c>
      <c r="C62" s="26" t="s">
        <v>2890</v>
      </c>
      <c r="D62" s="26" t="s">
        <v>3238</v>
      </c>
      <c r="E62" t="s">
        <v>335</v>
      </c>
      <c r="F62" t="s">
        <v>336</v>
      </c>
      <c r="G62" t="s">
        <v>24</v>
      </c>
      <c r="H62" t="s">
        <v>27</v>
      </c>
      <c r="I62" t="s">
        <v>345</v>
      </c>
      <c r="J62" t="s">
        <v>19</v>
      </c>
      <c r="K62" t="s">
        <v>93</v>
      </c>
      <c r="L62" t="s">
        <v>346</v>
      </c>
      <c r="M62" s="24">
        <v>48.48</v>
      </c>
      <c r="N62">
        <v>4</v>
      </c>
      <c r="O62" s="20">
        <v>0.2</v>
      </c>
      <c r="P62" s="10">
        <v>16.361999999999998</v>
      </c>
      <c r="Q62" t="str">
        <f t="shared" si="0"/>
        <v>Not Outlier</v>
      </c>
    </row>
    <row r="63" spans="1:17">
      <c r="A63">
        <v>62</v>
      </c>
      <c r="B63" t="s">
        <v>334</v>
      </c>
      <c r="C63" s="26" t="s">
        <v>2890</v>
      </c>
      <c r="D63" s="26" t="s">
        <v>3238</v>
      </c>
      <c r="E63" t="s">
        <v>335</v>
      </c>
      <c r="F63" t="s">
        <v>336</v>
      </c>
      <c r="G63" t="s">
        <v>24</v>
      </c>
      <c r="H63" t="s">
        <v>27</v>
      </c>
      <c r="I63" t="s">
        <v>347</v>
      </c>
      <c r="J63" t="s">
        <v>19</v>
      </c>
      <c r="K63" t="s">
        <v>98</v>
      </c>
      <c r="L63" t="s">
        <v>348</v>
      </c>
      <c r="M63" s="24">
        <v>1.68</v>
      </c>
      <c r="N63">
        <v>1</v>
      </c>
      <c r="O63" s="20">
        <v>0</v>
      </c>
      <c r="P63" s="10">
        <v>0.84</v>
      </c>
      <c r="Q63" t="str">
        <f t="shared" si="0"/>
        <v>Not Outlier</v>
      </c>
    </row>
    <row r="64" spans="1:17">
      <c r="A64">
        <v>63</v>
      </c>
      <c r="B64" t="s">
        <v>349</v>
      </c>
      <c r="C64" s="26" t="s">
        <v>2891</v>
      </c>
      <c r="D64" s="26" t="s">
        <v>3146</v>
      </c>
      <c r="E64" t="s">
        <v>350</v>
      </c>
      <c r="F64" t="s">
        <v>351</v>
      </c>
      <c r="G64" t="s">
        <v>24</v>
      </c>
      <c r="H64" t="s">
        <v>23</v>
      </c>
      <c r="I64" t="s">
        <v>352</v>
      </c>
      <c r="J64" t="s">
        <v>18</v>
      </c>
      <c r="K64" t="s">
        <v>99</v>
      </c>
      <c r="L64" t="s">
        <v>353</v>
      </c>
      <c r="M64" s="24">
        <v>13.98</v>
      </c>
      <c r="N64">
        <v>2</v>
      </c>
      <c r="O64" s="20">
        <v>0</v>
      </c>
      <c r="P64" s="10">
        <v>6.1512000000000002</v>
      </c>
      <c r="Q64" t="str">
        <f t="shared" si="0"/>
        <v>Not Outlier</v>
      </c>
    </row>
    <row r="65" spans="1:17">
      <c r="A65">
        <v>64</v>
      </c>
      <c r="B65" t="s">
        <v>349</v>
      </c>
      <c r="C65" s="26" t="s">
        <v>2891</v>
      </c>
      <c r="D65" s="26" t="s">
        <v>3146</v>
      </c>
      <c r="E65" t="s">
        <v>350</v>
      </c>
      <c r="F65" t="s">
        <v>351</v>
      </c>
      <c r="G65" t="s">
        <v>24</v>
      </c>
      <c r="H65" t="s">
        <v>23</v>
      </c>
      <c r="I65" t="s">
        <v>354</v>
      </c>
      <c r="J65" t="s">
        <v>19</v>
      </c>
      <c r="K65" t="s">
        <v>93</v>
      </c>
      <c r="L65" t="s">
        <v>355</v>
      </c>
      <c r="M65" s="24">
        <v>25.824000000000002</v>
      </c>
      <c r="N65">
        <v>6</v>
      </c>
      <c r="O65" s="20">
        <v>0.2</v>
      </c>
      <c r="P65" s="10">
        <v>9.3612000000000002</v>
      </c>
      <c r="Q65" t="str">
        <f t="shared" si="0"/>
        <v>Not Outlier</v>
      </c>
    </row>
    <row r="66" spans="1:17">
      <c r="A66">
        <v>65</v>
      </c>
      <c r="B66" t="s">
        <v>349</v>
      </c>
      <c r="C66" s="26" t="s">
        <v>2891</v>
      </c>
      <c r="D66" s="26" t="s">
        <v>3146</v>
      </c>
      <c r="E66" t="s">
        <v>350</v>
      </c>
      <c r="F66" t="s">
        <v>351</v>
      </c>
      <c r="G66" t="s">
        <v>24</v>
      </c>
      <c r="H66" t="s">
        <v>23</v>
      </c>
      <c r="I66" t="s">
        <v>356</v>
      </c>
      <c r="J66" t="s">
        <v>19</v>
      </c>
      <c r="K66" t="s">
        <v>94</v>
      </c>
      <c r="L66" t="s">
        <v>357</v>
      </c>
      <c r="M66" s="24">
        <v>146.72999999999999</v>
      </c>
      <c r="N66">
        <v>3</v>
      </c>
      <c r="O66" s="20">
        <v>0</v>
      </c>
      <c r="P66" s="10">
        <v>68.963099999999997</v>
      </c>
      <c r="Q66" t="str">
        <f t="shared" si="0"/>
        <v>Outlier</v>
      </c>
    </row>
    <row r="67" spans="1:17">
      <c r="A67">
        <v>66</v>
      </c>
      <c r="B67" t="s">
        <v>349</v>
      </c>
      <c r="C67" s="26" t="s">
        <v>2891</v>
      </c>
      <c r="D67" s="26" t="s">
        <v>3146</v>
      </c>
      <c r="E67" t="s">
        <v>350</v>
      </c>
      <c r="F67" t="s">
        <v>351</v>
      </c>
      <c r="G67" t="s">
        <v>24</v>
      </c>
      <c r="H67" t="s">
        <v>23</v>
      </c>
      <c r="I67" t="s">
        <v>358</v>
      </c>
      <c r="J67" t="s">
        <v>20</v>
      </c>
      <c r="K67" t="s">
        <v>95</v>
      </c>
      <c r="L67" t="s">
        <v>359</v>
      </c>
      <c r="M67" s="24">
        <v>79.760000000000005</v>
      </c>
      <c r="N67">
        <v>4</v>
      </c>
      <c r="O67" s="20">
        <v>0</v>
      </c>
      <c r="P67" s="10">
        <v>22.332799999999999</v>
      </c>
      <c r="Q67" t="str">
        <f t="shared" ref="Q67:Q130" si="1">IF(OR($P67&gt;65.58,$P67&lt;-36.45),"Outlier","Not Outlier")</f>
        <v>Not Outlier</v>
      </c>
    </row>
    <row r="68" spans="1:17">
      <c r="A68">
        <v>67</v>
      </c>
      <c r="B68" t="s">
        <v>360</v>
      </c>
      <c r="C68" s="26" t="s">
        <v>2892</v>
      </c>
      <c r="D68" s="26">
        <v>42129</v>
      </c>
      <c r="E68" t="s">
        <v>361</v>
      </c>
      <c r="F68" t="s">
        <v>362</v>
      </c>
      <c r="G68" t="s">
        <v>26</v>
      </c>
      <c r="H68" t="s">
        <v>25</v>
      </c>
      <c r="I68" t="s">
        <v>363</v>
      </c>
      <c r="J68" t="s">
        <v>20</v>
      </c>
      <c r="K68" t="s">
        <v>100</v>
      </c>
      <c r="L68" t="s">
        <v>364</v>
      </c>
      <c r="M68" s="24">
        <v>213.11500000000001</v>
      </c>
      <c r="N68">
        <v>5</v>
      </c>
      <c r="O68" s="20">
        <v>0.3</v>
      </c>
      <c r="P68" s="10">
        <v>-15.2225</v>
      </c>
      <c r="Q68" t="str">
        <f t="shared" si="1"/>
        <v>Not Outlier</v>
      </c>
    </row>
    <row r="69" spans="1:17">
      <c r="A69">
        <v>68</v>
      </c>
      <c r="B69" t="s">
        <v>365</v>
      </c>
      <c r="C69" s="26">
        <v>41771</v>
      </c>
      <c r="D69" s="26">
        <v>41924</v>
      </c>
      <c r="E69" t="s">
        <v>366</v>
      </c>
      <c r="F69" t="s">
        <v>367</v>
      </c>
      <c r="G69" t="s">
        <v>28</v>
      </c>
      <c r="H69" t="s">
        <v>23</v>
      </c>
      <c r="I69" t="s">
        <v>368</v>
      </c>
      <c r="J69" t="s">
        <v>19</v>
      </c>
      <c r="K69" t="s">
        <v>98</v>
      </c>
      <c r="L69" t="s">
        <v>369</v>
      </c>
      <c r="M69" s="24">
        <v>1113.0239999999999</v>
      </c>
      <c r="N69">
        <v>8</v>
      </c>
      <c r="O69" s="20">
        <v>0.2</v>
      </c>
      <c r="P69" s="10">
        <v>111.30240000000001</v>
      </c>
      <c r="Q69" t="str">
        <f t="shared" si="1"/>
        <v>Outlier</v>
      </c>
    </row>
    <row r="70" spans="1:17">
      <c r="A70">
        <v>69</v>
      </c>
      <c r="B70" t="s">
        <v>365</v>
      </c>
      <c r="C70" s="26">
        <v>41771</v>
      </c>
      <c r="D70" s="26">
        <v>41924</v>
      </c>
      <c r="E70" t="s">
        <v>366</v>
      </c>
      <c r="F70" t="s">
        <v>367</v>
      </c>
      <c r="G70" t="s">
        <v>28</v>
      </c>
      <c r="H70" t="s">
        <v>23</v>
      </c>
      <c r="I70" t="s">
        <v>370</v>
      </c>
      <c r="J70" t="s">
        <v>18</v>
      </c>
      <c r="K70" t="s">
        <v>96</v>
      </c>
      <c r="L70" t="s">
        <v>371</v>
      </c>
      <c r="M70" s="24">
        <v>167.96799999999999</v>
      </c>
      <c r="N70">
        <v>4</v>
      </c>
      <c r="O70" s="20">
        <v>0.2</v>
      </c>
      <c r="P70" s="10">
        <v>62.988</v>
      </c>
      <c r="Q70" t="str">
        <f t="shared" si="1"/>
        <v>Not Outlier</v>
      </c>
    </row>
    <row r="71" spans="1:17">
      <c r="A71">
        <v>70</v>
      </c>
      <c r="B71" t="s">
        <v>372</v>
      </c>
      <c r="C71" s="26">
        <v>42466</v>
      </c>
      <c r="D71" s="26">
        <v>42527</v>
      </c>
      <c r="E71" t="s">
        <v>373</v>
      </c>
      <c r="F71" t="s">
        <v>374</v>
      </c>
      <c r="G71" t="s">
        <v>24</v>
      </c>
      <c r="H71" t="s">
        <v>29</v>
      </c>
      <c r="I71" t="s">
        <v>375</v>
      </c>
      <c r="J71" t="s">
        <v>19</v>
      </c>
      <c r="K71" t="s">
        <v>94</v>
      </c>
      <c r="L71" t="s">
        <v>376</v>
      </c>
      <c r="M71" s="24">
        <v>75.88</v>
      </c>
      <c r="N71">
        <v>2</v>
      </c>
      <c r="O71" s="20">
        <v>0</v>
      </c>
      <c r="P71" s="10">
        <v>35.663600000000002</v>
      </c>
      <c r="Q71" t="str">
        <f t="shared" si="1"/>
        <v>Not Outlier</v>
      </c>
    </row>
    <row r="72" spans="1:17">
      <c r="A72">
        <v>71</v>
      </c>
      <c r="B72" t="s">
        <v>377</v>
      </c>
      <c r="C72" s="26" t="s">
        <v>2893</v>
      </c>
      <c r="D72" s="26" t="s">
        <v>3160</v>
      </c>
      <c r="E72" t="s">
        <v>378</v>
      </c>
      <c r="F72" t="s">
        <v>379</v>
      </c>
      <c r="G72" t="s">
        <v>24</v>
      </c>
      <c r="H72" t="s">
        <v>27</v>
      </c>
      <c r="I72" t="s">
        <v>380</v>
      </c>
      <c r="J72" t="s">
        <v>19</v>
      </c>
      <c r="K72" t="s">
        <v>93</v>
      </c>
      <c r="L72" t="s">
        <v>381</v>
      </c>
      <c r="M72" s="24">
        <v>4.6159999999999997</v>
      </c>
      <c r="N72">
        <v>1</v>
      </c>
      <c r="O72" s="20">
        <v>0.2</v>
      </c>
      <c r="P72" s="10">
        <v>1.7310000000000001</v>
      </c>
      <c r="Q72" t="str">
        <f t="shared" si="1"/>
        <v>Not Outlier</v>
      </c>
    </row>
    <row r="73" spans="1:17">
      <c r="A73">
        <v>72</v>
      </c>
      <c r="B73" t="s">
        <v>382</v>
      </c>
      <c r="C73" s="26" t="s">
        <v>2894</v>
      </c>
      <c r="D73" s="26" t="s">
        <v>3156</v>
      </c>
      <c r="E73" t="s">
        <v>243</v>
      </c>
      <c r="F73" t="s">
        <v>244</v>
      </c>
      <c r="G73" t="s">
        <v>24</v>
      </c>
      <c r="H73" t="s">
        <v>25</v>
      </c>
      <c r="I73" t="s">
        <v>383</v>
      </c>
      <c r="J73" t="s">
        <v>19</v>
      </c>
      <c r="K73" t="s">
        <v>94</v>
      </c>
      <c r="L73" t="s">
        <v>384</v>
      </c>
      <c r="M73" s="24">
        <v>19.05</v>
      </c>
      <c r="N73">
        <v>3</v>
      </c>
      <c r="O73" s="20">
        <v>0</v>
      </c>
      <c r="P73" s="10">
        <v>8.7629999999999999</v>
      </c>
      <c r="Q73" t="str">
        <f t="shared" si="1"/>
        <v>Not Outlier</v>
      </c>
    </row>
    <row r="74" spans="1:17">
      <c r="A74">
        <v>73</v>
      </c>
      <c r="B74" t="s">
        <v>385</v>
      </c>
      <c r="C74" s="26" t="s">
        <v>2895</v>
      </c>
      <c r="D74" s="26">
        <v>42040</v>
      </c>
      <c r="E74" t="s">
        <v>386</v>
      </c>
      <c r="F74" t="s">
        <v>387</v>
      </c>
      <c r="G74" t="s">
        <v>24</v>
      </c>
      <c r="H74" t="s">
        <v>29</v>
      </c>
      <c r="I74" t="s">
        <v>388</v>
      </c>
      <c r="J74" t="s">
        <v>20</v>
      </c>
      <c r="K74" t="s">
        <v>100</v>
      </c>
      <c r="L74" t="s">
        <v>389</v>
      </c>
      <c r="M74" s="24">
        <v>831.93600000000004</v>
      </c>
      <c r="N74">
        <v>8</v>
      </c>
      <c r="O74" s="20">
        <v>0.2</v>
      </c>
      <c r="P74" s="10">
        <v>-114.3912</v>
      </c>
      <c r="Q74" t="str">
        <f t="shared" si="1"/>
        <v>Outlier</v>
      </c>
    </row>
    <row r="75" spans="1:17">
      <c r="A75">
        <v>74</v>
      </c>
      <c r="B75" t="s">
        <v>385</v>
      </c>
      <c r="C75" s="26" t="s">
        <v>2895</v>
      </c>
      <c r="D75" s="26">
        <v>42040</v>
      </c>
      <c r="E75" t="s">
        <v>386</v>
      </c>
      <c r="F75" t="s">
        <v>387</v>
      </c>
      <c r="G75" t="s">
        <v>24</v>
      </c>
      <c r="H75" t="s">
        <v>29</v>
      </c>
      <c r="I75" t="s">
        <v>390</v>
      </c>
      <c r="J75" t="s">
        <v>20</v>
      </c>
      <c r="K75" t="s">
        <v>95</v>
      </c>
      <c r="L75" t="s">
        <v>391</v>
      </c>
      <c r="M75" s="24">
        <v>97.04</v>
      </c>
      <c r="N75">
        <v>2</v>
      </c>
      <c r="O75" s="20">
        <v>0.2</v>
      </c>
      <c r="P75" s="10">
        <v>1.2130000000000001</v>
      </c>
      <c r="Q75" t="str">
        <f t="shared" si="1"/>
        <v>Not Outlier</v>
      </c>
    </row>
    <row r="76" spans="1:17">
      <c r="A76">
        <v>75</v>
      </c>
      <c r="B76" t="s">
        <v>385</v>
      </c>
      <c r="C76" s="26" t="s">
        <v>2895</v>
      </c>
      <c r="D76" s="26">
        <v>42040</v>
      </c>
      <c r="E76" t="s">
        <v>386</v>
      </c>
      <c r="F76" t="s">
        <v>387</v>
      </c>
      <c r="G76" t="s">
        <v>24</v>
      </c>
      <c r="H76" t="s">
        <v>29</v>
      </c>
      <c r="I76" t="s">
        <v>392</v>
      </c>
      <c r="J76" t="s">
        <v>19</v>
      </c>
      <c r="K76" t="s">
        <v>97</v>
      </c>
      <c r="L76" t="s">
        <v>393</v>
      </c>
      <c r="M76" s="24">
        <v>72.784000000000006</v>
      </c>
      <c r="N76">
        <v>1</v>
      </c>
      <c r="O76" s="20">
        <v>0.2</v>
      </c>
      <c r="P76" s="10">
        <v>-18.196000000000002</v>
      </c>
      <c r="Q76" t="str">
        <f t="shared" si="1"/>
        <v>Not Outlier</v>
      </c>
    </row>
    <row r="77" spans="1:17">
      <c r="A77">
        <v>76</v>
      </c>
      <c r="B77" t="s">
        <v>394</v>
      </c>
      <c r="C77" s="26">
        <v>42990</v>
      </c>
      <c r="D77" s="26">
        <v>43051</v>
      </c>
      <c r="E77" t="s">
        <v>395</v>
      </c>
      <c r="F77" t="s">
        <v>396</v>
      </c>
      <c r="G77" t="s">
        <v>28</v>
      </c>
      <c r="H77" t="s">
        <v>25</v>
      </c>
      <c r="I77" t="s">
        <v>397</v>
      </c>
      <c r="J77" t="s">
        <v>19</v>
      </c>
      <c r="K77" t="s">
        <v>93</v>
      </c>
      <c r="L77" t="s">
        <v>398</v>
      </c>
      <c r="M77" s="24">
        <v>1.248</v>
      </c>
      <c r="N77">
        <v>3</v>
      </c>
      <c r="O77" s="20">
        <v>0.8</v>
      </c>
      <c r="P77" s="10">
        <v>-1.9343999999999999</v>
      </c>
      <c r="Q77" t="str">
        <f t="shared" si="1"/>
        <v>Not Outlier</v>
      </c>
    </row>
    <row r="78" spans="1:17">
      <c r="A78">
        <v>77</v>
      </c>
      <c r="B78" t="s">
        <v>394</v>
      </c>
      <c r="C78" s="26">
        <v>42990</v>
      </c>
      <c r="D78" s="26">
        <v>43051</v>
      </c>
      <c r="E78" t="s">
        <v>395</v>
      </c>
      <c r="F78" t="s">
        <v>396</v>
      </c>
      <c r="G78" t="s">
        <v>28</v>
      </c>
      <c r="H78" t="s">
        <v>25</v>
      </c>
      <c r="I78" t="s">
        <v>399</v>
      </c>
      <c r="J78" t="s">
        <v>20</v>
      </c>
      <c r="K78" t="s">
        <v>95</v>
      </c>
      <c r="L78" t="s">
        <v>400</v>
      </c>
      <c r="M78" s="24">
        <v>9.7080000000000002</v>
      </c>
      <c r="N78">
        <v>3</v>
      </c>
      <c r="O78" s="20">
        <v>0.6</v>
      </c>
      <c r="P78" s="10">
        <v>-5.8247999999999998</v>
      </c>
      <c r="Q78" t="str">
        <f t="shared" si="1"/>
        <v>Not Outlier</v>
      </c>
    </row>
    <row r="79" spans="1:17">
      <c r="A79">
        <v>78</v>
      </c>
      <c r="B79" t="s">
        <v>394</v>
      </c>
      <c r="C79" s="26">
        <v>42990</v>
      </c>
      <c r="D79" s="26">
        <v>43051</v>
      </c>
      <c r="E79" t="s">
        <v>395</v>
      </c>
      <c r="F79" t="s">
        <v>396</v>
      </c>
      <c r="G79" t="s">
        <v>28</v>
      </c>
      <c r="H79" t="s">
        <v>25</v>
      </c>
      <c r="I79" t="s">
        <v>401</v>
      </c>
      <c r="J79" t="s">
        <v>19</v>
      </c>
      <c r="K79" t="s">
        <v>97</v>
      </c>
      <c r="L79" t="s">
        <v>402</v>
      </c>
      <c r="M79" s="24">
        <v>27.24</v>
      </c>
      <c r="N79">
        <v>3</v>
      </c>
      <c r="O79" s="20">
        <v>0.2</v>
      </c>
      <c r="P79" s="10">
        <v>2.7240000000000002</v>
      </c>
      <c r="Q79" t="str">
        <f t="shared" si="1"/>
        <v>Not Outlier</v>
      </c>
    </row>
    <row r="80" spans="1:17">
      <c r="A80">
        <v>79</v>
      </c>
      <c r="B80" t="s">
        <v>403</v>
      </c>
      <c r="C80" s="26" t="s">
        <v>2896</v>
      </c>
      <c r="D80" s="26">
        <v>41651</v>
      </c>
      <c r="E80" t="s">
        <v>386</v>
      </c>
      <c r="F80" t="s">
        <v>387</v>
      </c>
      <c r="G80" t="s">
        <v>24</v>
      </c>
      <c r="H80" t="s">
        <v>25</v>
      </c>
      <c r="I80" t="s">
        <v>404</v>
      </c>
      <c r="J80" t="s">
        <v>20</v>
      </c>
      <c r="K80" t="s">
        <v>95</v>
      </c>
      <c r="L80" t="s">
        <v>405</v>
      </c>
      <c r="M80" s="24">
        <v>19.3</v>
      </c>
      <c r="N80">
        <v>5</v>
      </c>
      <c r="O80" s="20">
        <v>0.6</v>
      </c>
      <c r="P80" s="10">
        <v>-14.475</v>
      </c>
      <c r="Q80" t="str">
        <f t="shared" si="1"/>
        <v>Not Outlier</v>
      </c>
    </row>
    <row r="81" spans="1:17">
      <c r="A81">
        <v>80</v>
      </c>
      <c r="B81" t="s">
        <v>406</v>
      </c>
      <c r="C81" s="26">
        <v>42710</v>
      </c>
      <c r="D81" s="26" t="s">
        <v>3225</v>
      </c>
      <c r="E81" t="s">
        <v>407</v>
      </c>
      <c r="F81" t="s">
        <v>408</v>
      </c>
      <c r="G81" t="s">
        <v>28</v>
      </c>
      <c r="H81" t="s">
        <v>29</v>
      </c>
      <c r="I81" t="s">
        <v>409</v>
      </c>
      <c r="J81" t="s">
        <v>19</v>
      </c>
      <c r="K81" t="s">
        <v>101</v>
      </c>
      <c r="L81" t="s">
        <v>410</v>
      </c>
      <c r="M81" s="24">
        <v>208.16</v>
      </c>
      <c r="N81">
        <v>1</v>
      </c>
      <c r="O81" s="20">
        <v>0</v>
      </c>
      <c r="P81" s="10">
        <v>56.203200000000002</v>
      </c>
      <c r="Q81" t="str">
        <f t="shared" si="1"/>
        <v>Not Outlier</v>
      </c>
    </row>
    <row r="82" spans="1:17">
      <c r="A82">
        <v>81</v>
      </c>
      <c r="B82" t="s">
        <v>406</v>
      </c>
      <c r="C82" s="26">
        <v>42710</v>
      </c>
      <c r="D82" s="26" t="s">
        <v>3225</v>
      </c>
      <c r="E82" t="s">
        <v>407</v>
      </c>
      <c r="F82" t="s">
        <v>408</v>
      </c>
      <c r="G82" t="s">
        <v>28</v>
      </c>
      <c r="H82" t="s">
        <v>29</v>
      </c>
      <c r="I82" t="s">
        <v>411</v>
      </c>
      <c r="J82" t="s">
        <v>19</v>
      </c>
      <c r="K82" t="s">
        <v>93</v>
      </c>
      <c r="L82" t="s">
        <v>412</v>
      </c>
      <c r="M82" s="24">
        <v>16.739999999999998</v>
      </c>
      <c r="N82">
        <v>3</v>
      </c>
      <c r="O82" s="20">
        <v>0</v>
      </c>
      <c r="P82" s="10">
        <v>8.0351999999999997</v>
      </c>
      <c r="Q82" t="str">
        <f t="shared" si="1"/>
        <v>Not Outlier</v>
      </c>
    </row>
    <row r="83" spans="1:17">
      <c r="A83">
        <v>82</v>
      </c>
      <c r="B83" t="s">
        <v>413</v>
      </c>
      <c r="C83" s="26">
        <v>41983</v>
      </c>
      <c r="D83" s="26" t="s">
        <v>3223</v>
      </c>
      <c r="E83" t="s">
        <v>414</v>
      </c>
      <c r="F83" t="s">
        <v>415</v>
      </c>
      <c r="G83" t="s">
        <v>24</v>
      </c>
      <c r="H83" t="s">
        <v>23</v>
      </c>
      <c r="I83" t="s">
        <v>416</v>
      </c>
      <c r="J83" t="s">
        <v>19</v>
      </c>
      <c r="K83" t="s">
        <v>98</v>
      </c>
      <c r="L83" t="s">
        <v>417</v>
      </c>
      <c r="M83" s="24">
        <v>14.9</v>
      </c>
      <c r="N83">
        <v>5</v>
      </c>
      <c r="O83" s="20">
        <v>0</v>
      </c>
      <c r="P83" s="10">
        <v>4.1719999999999997</v>
      </c>
      <c r="Q83" t="str">
        <f t="shared" si="1"/>
        <v>Not Outlier</v>
      </c>
    </row>
    <row r="84" spans="1:17">
      <c r="A84">
        <v>83</v>
      </c>
      <c r="B84" t="s">
        <v>413</v>
      </c>
      <c r="C84" s="26">
        <v>41983</v>
      </c>
      <c r="D84" s="26" t="s">
        <v>3223</v>
      </c>
      <c r="E84" t="s">
        <v>414</v>
      </c>
      <c r="F84" t="s">
        <v>415</v>
      </c>
      <c r="G84" t="s">
        <v>24</v>
      </c>
      <c r="H84" t="s">
        <v>23</v>
      </c>
      <c r="I84" t="s">
        <v>418</v>
      </c>
      <c r="J84" t="s">
        <v>19</v>
      </c>
      <c r="K84" t="s">
        <v>97</v>
      </c>
      <c r="L84" t="s">
        <v>419</v>
      </c>
      <c r="M84" s="24">
        <v>21.39</v>
      </c>
      <c r="N84">
        <v>1</v>
      </c>
      <c r="O84" s="20">
        <v>0</v>
      </c>
      <c r="P84" s="10">
        <v>6.2031000000000001</v>
      </c>
      <c r="Q84" t="str">
        <f t="shared" si="1"/>
        <v>Not Outlier</v>
      </c>
    </row>
    <row r="85" spans="1:17">
      <c r="A85">
        <v>84</v>
      </c>
      <c r="B85" t="s">
        <v>420</v>
      </c>
      <c r="C85" s="26">
        <v>42072</v>
      </c>
      <c r="D85" s="26">
        <v>42225</v>
      </c>
      <c r="E85" t="s">
        <v>421</v>
      </c>
      <c r="F85" t="s">
        <v>422</v>
      </c>
      <c r="G85" t="s">
        <v>28</v>
      </c>
      <c r="H85" t="s">
        <v>29</v>
      </c>
      <c r="I85" t="s">
        <v>423</v>
      </c>
      <c r="J85" t="s">
        <v>19</v>
      </c>
      <c r="K85" t="s">
        <v>104</v>
      </c>
      <c r="L85" t="s">
        <v>424</v>
      </c>
      <c r="M85" s="24">
        <v>200.98400000000001</v>
      </c>
      <c r="N85">
        <v>7</v>
      </c>
      <c r="O85" s="20">
        <v>0.2</v>
      </c>
      <c r="P85" s="10">
        <v>62.807499999999997</v>
      </c>
      <c r="Q85" t="str">
        <f t="shared" si="1"/>
        <v>Not Outlier</v>
      </c>
    </row>
    <row r="86" spans="1:17">
      <c r="A86">
        <v>85</v>
      </c>
      <c r="B86" t="s">
        <v>425</v>
      </c>
      <c r="C86" s="26" t="s">
        <v>2897</v>
      </c>
      <c r="D86" s="26" t="s">
        <v>3147</v>
      </c>
      <c r="E86" t="s">
        <v>426</v>
      </c>
      <c r="F86" t="s">
        <v>427</v>
      </c>
      <c r="G86" t="s">
        <v>26</v>
      </c>
      <c r="H86" t="s">
        <v>25</v>
      </c>
      <c r="I86" t="s">
        <v>428</v>
      </c>
      <c r="J86" t="s">
        <v>19</v>
      </c>
      <c r="K86" t="s">
        <v>97</v>
      </c>
      <c r="L86" t="s">
        <v>429</v>
      </c>
      <c r="M86" s="24">
        <v>230.376</v>
      </c>
      <c r="N86">
        <v>3</v>
      </c>
      <c r="O86" s="20">
        <v>0.2</v>
      </c>
      <c r="P86" s="10">
        <v>-48.954900000000002</v>
      </c>
      <c r="Q86" t="str">
        <f t="shared" si="1"/>
        <v>Outlier</v>
      </c>
    </row>
    <row r="87" spans="1:17">
      <c r="A87">
        <v>86</v>
      </c>
      <c r="B87" t="s">
        <v>430</v>
      </c>
      <c r="C87" s="26" t="s">
        <v>2898</v>
      </c>
      <c r="D87" s="26" t="s">
        <v>3235</v>
      </c>
      <c r="E87" t="s">
        <v>305</v>
      </c>
      <c r="F87" t="s">
        <v>306</v>
      </c>
      <c r="G87" t="s">
        <v>24</v>
      </c>
      <c r="H87" t="s">
        <v>29</v>
      </c>
      <c r="I87" t="s">
        <v>431</v>
      </c>
      <c r="J87" t="s">
        <v>20</v>
      </c>
      <c r="K87" t="s">
        <v>100</v>
      </c>
      <c r="L87" t="s">
        <v>432</v>
      </c>
      <c r="M87" s="24">
        <v>301.95999999999998</v>
      </c>
      <c r="N87">
        <v>2</v>
      </c>
      <c r="O87" s="20">
        <v>0</v>
      </c>
      <c r="P87" s="10">
        <v>33.215600000000002</v>
      </c>
      <c r="Q87" t="str">
        <f t="shared" si="1"/>
        <v>Not Outlier</v>
      </c>
    </row>
    <row r="88" spans="1:17">
      <c r="A88">
        <v>87</v>
      </c>
      <c r="B88" t="s">
        <v>433</v>
      </c>
      <c r="C88" s="26" t="s">
        <v>2899</v>
      </c>
      <c r="D88" s="26">
        <v>42777</v>
      </c>
      <c r="E88" t="s">
        <v>434</v>
      </c>
      <c r="F88" t="s">
        <v>435</v>
      </c>
      <c r="G88" t="s">
        <v>24</v>
      </c>
      <c r="H88" t="s">
        <v>25</v>
      </c>
      <c r="I88" t="s">
        <v>436</v>
      </c>
      <c r="J88" t="s">
        <v>18</v>
      </c>
      <c r="K88" t="s">
        <v>99</v>
      </c>
      <c r="L88" t="s">
        <v>437</v>
      </c>
      <c r="M88" s="24">
        <v>19.989999999999998</v>
      </c>
      <c r="N88">
        <v>1</v>
      </c>
      <c r="O88" s="20">
        <v>0</v>
      </c>
      <c r="P88" s="10">
        <v>6.7965999999999998</v>
      </c>
      <c r="Q88" t="str">
        <f t="shared" si="1"/>
        <v>Not Outlier</v>
      </c>
    </row>
    <row r="89" spans="1:17">
      <c r="A89">
        <v>88</v>
      </c>
      <c r="B89" t="s">
        <v>433</v>
      </c>
      <c r="C89" s="26" t="s">
        <v>2899</v>
      </c>
      <c r="D89" s="26">
        <v>42777</v>
      </c>
      <c r="E89" t="s">
        <v>434</v>
      </c>
      <c r="F89" t="s">
        <v>435</v>
      </c>
      <c r="G89" t="s">
        <v>24</v>
      </c>
      <c r="H89" t="s">
        <v>25</v>
      </c>
      <c r="I89" t="s">
        <v>438</v>
      </c>
      <c r="J89" t="s">
        <v>19</v>
      </c>
      <c r="K89" t="s">
        <v>102</v>
      </c>
      <c r="L89" t="s">
        <v>439</v>
      </c>
      <c r="M89" s="24">
        <v>6.16</v>
      </c>
      <c r="N89">
        <v>2</v>
      </c>
      <c r="O89" s="20">
        <v>0</v>
      </c>
      <c r="P89" s="10">
        <v>2.9567999999999999</v>
      </c>
      <c r="Q89" t="str">
        <f t="shared" si="1"/>
        <v>Not Outlier</v>
      </c>
    </row>
    <row r="90" spans="1:17">
      <c r="A90">
        <v>89</v>
      </c>
      <c r="B90" t="s">
        <v>440</v>
      </c>
      <c r="C90" s="26">
        <v>42494</v>
      </c>
      <c r="D90" s="26">
        <v>42647</v>
      </c>
      <c r="E90" t="s">
        <v>441</v>
      </c>
      <c r="F90" t="s">
        <v>442</v>
      </c>
      <c r="G90" t="s">
        <v>26</v>
      </c>
      <c r="H90" t="s">
        <v>25</v>
      </c>
      <c r="I90" t="s">
        <v>443</v>
      </c>
      <c r="J90" t="s">
        <v>19</v>
      </c>
      <c r="K90" t="s">
        <v>97</v>
      </c>
      <c r="L90" t="s">
        <v>444</v>
      </c>
      <c r="M90" s="24">
        <v>158.36799999999999</v>
      </c>
      <c r="N90">
        <v>7</v>
      </c>
      <c r="O90" s="20">
        <v>0.2</v>
      </c>
      <c r="P90" s="10">
        <v>13.857200000000001</v>
      </c>
      <c r="Q90" t="str">
        <f t="shared" si="1"/>
        <v>Not Outlier</v>
      </c>
    </row>
    <row r="91" spans="1:17">
      <c r="A91">
        <v>90</v>
      </c>
      <c r="B91" t="s">
        <v>445</v>
      </c>
      <c r="C91" s="26" t="s">
        <v>2900</v>
      </c>
      <c r="D91" s="26" t="s">
        <v>3195</v>
      </c>
      <c r="E91" t="s">
        <v>446</v>
      </c>
      <c r="F91" t="s">
        <v>447</v>
      </c>
      <c r="G91" t="s">
        <v>28</v>
      </c>
      <c r="H91" t="s">
        <v>23</v>
      </c>
      <c r="I91" t="s">
        <v>448</v>
      </c>
      <c r="J91" t="s">
        <v>19</v>
      </c>
      <c r="K91" t="s">
        <v>98</v>
      </c>
      <c r="L91" t="s">
        <v>449</v>
      </c>
      <c r="M91" s="24">
        <v>20.100000000000001</v>
      </c>
      <c r="N91">
        <v>3</v>
      </c>
      <c r="O91" s="20">
        <v>0</v>
      </c>
      <c r="P91" s="10">
        <v>6.633</v>
      </c>
      <c r="Q91" t="str">
        <f t="shared" si="1"/>
        <v>Not Outlier</v>
      </c>
    </row>
    <row r="92" spans="1:17">
      <c r="A92">
        <v>91</v>
      </c>
      <c r="B92" t="s">
        <v>445</v>
      </c>
      <c r="C92" s="26" t="s">
        <v>2900</v>
      </c>
      <c r="D92" s="26" t="s">
        <v>3195</v>
      </c>
      <c r="E92" t="s">
        <v>446</v>
      </c>
      <c r="F92" t="s">
        <v>447</v>
      </c>
      <c r="G92" t="s">
        <v>28</v>
      </c>
      <c r="H92" t="s">
        <v>23</v>
      </c>
      <c r="I92" t="s">
        <v>285</v>
      </c>
      <c r="J92" t="s">
        <v>18</v>
      </c>
      <c r="K92" t="s">
        <v>96</v>
      </c>
      <c r="L92" t="s">
        <v>286</v>
      </c>
      <c r="M92" s="24">
        <v>73.584000000000003</v>
      </c>
      <c r="N92">
        <v>2</v>
      </c>
      <c r="O92" s="20">
        <v>0.2</v>
      </c>
      <c r="P92" s="10">
        <v>8.2782</v>
      </c>
      <c r="Q92" t="str">
        <f t="shared" si="1"/>
        <v>Not Outlier</v>
      </c>
    </row>
    <row r="93" spans="1:17">
      <c r="A93">
        <v>92</v>
      </c>
      <c r="B93" t="s">
        <v>445</v>
      </c>
      <c r="C93" s="26" t="s">
        <v>2900</v>
      </c>
      <c r="D93" s="26" t="s">
        <v>3195</v>
      </c>
      <c r="E93" t="s">
        <v>446</v>
      </c>
      <c r="F93" t="s">
        <v>447</v>
      </c>
      <c r="G93" t="s">
        <v>28</v>
      </c>
      <c r="H93" t="s">
        <v>23</v>
      </c>
      <c r="I93" t="s">
        <v>450</v>
      </c>
      <c r="J93" t="s">
        <v>19</v>
      </c>
      <c r="K93" t="s">
        <v>94</v>
      </c>
      <c r="L93" t="s">
        <v>451</v>
      </c>
      <c r="M93" s="24">
        <v>6.48</v>
      </c>
      <c r="N93">
        <v>1</v>
      </c>
      <c r="O93" s="20">
        <v>0</v>
      </c>
      <c r="P93" s="10">
        <v>3.1103999999999998</v>
      </c>
      <c r="Q93" t="str">
        <f t="shared" si="1"/>
        <v>Not Outlier</v>
      </c>
    </row>
    <row r="94" spans="1:17">
      <c r="A94">
        <v>93</v>
      </c>
      <c r="B94" t="s">
        <v>452</v>
      </c>
      <c r="C94" s="26" t="s">
        <v>2901</v>
      </c>
      <c r="D94" s="26">
        <v>42126</v>
      </c>
      <c r="E94" t="s">
        <v>453</v>
      </c>
      <c r="F94" t="s">
        <v>454</v>
      </c>
      <c r="G94" t="s">
        <v>24</v>
      </c>
      <c r="H94" t="s">
        <v>25</v>
      </c>
      <c r="I94" t="s">
        <v>455</v>
      </c>
      <c r="J94" t="s">
        <v>19</v>
      </c>
      <c r="K94" t="s">
        <v>94</v>
      </c>
      <c r="L94" t="s">
        <v>456</v>
      </c>
      <c r="M94" s="24">
        <v>12.96</v>
      </c>
      <c r="N94">
        <v>2</v>
      </c>
      <c r="O94" s="20">
        <v>0</v>
      </c>
      <c r="P94" s="10">
        <v>6.2207999999999997</v>
      </c>
      <c r="Q94" t="str">
        <f t="shared" si="1"/>
        <v>Not Outlier</v>
      </c>
    </row>
    <row r="95" spans="1:17">
      <c r="A95">
        <v>94</v>
      </c>
      <c r="B95" t="s">
        <v>452</v>
      </c>
      <c r="C95" s="26" t="s">
        <v>2901</v>
      </c>
      <c r="D95" s="26">
        <v>42126</v>
      </c>
      <c r="E95" t="s">
        <v>453</v>
      </c>
      <c r="F95" t="s">
        <v>454</v>
      </c>
      <c r="G95" t="s">
        <v>24</v>
      </c>
      <c r="H95" t="s">
        <v>25</v>
      </c>
      <c r="I95" t="s">
        <v>457</v>
      </c>
      <c r="J95" t="s">
        <v>20</v>
      </c>
      <c r="K95" t="s">
        <v>95</v>
      </c>
      <c r="L95" t="s">
        <v>458</v>
      </c>
      <c r="M95" s="24">
        <v>53.34</v>
      </c>
      <c r="N95">
        <v>3</v>
      </c>
      <c r="O95" s="20">
        <v>0</v>
      </c>
      <c r="P95" s="10">
        <v>16.535399999999999</v>
      </c>
      <c r="Q95" t="str">
        <f t="shared" si="1"/>
        <v>Not Outlier</v>
      </c>
    </row>
    <row r="96" spans="1:17">
      <c r="A96">
        <v>95</v>
      </c>
      <c r="B96" t="s">
        <v>452</v>
      </c>
      <c r="C96" s="26" t="s">
        <v>2901</v>
      </c>
      <c r="D96" s="26">
        <v>42126</v>
      </c>
      <c r="E96" t="s">
        <v>453</v>
      </c>
      <c r="F96" t="s">
        <v>454</v>
      </c>
      <c r="G96" t="s">
        <v>24</v>
      </c>
      <c r="H96" t="s">
        <v>25</v>
      </c>
      <c r="I96" t="s">
        <v>459</v>
      </c>
      <c r="J96" t="s">
        <v>19</v>
      </c>
      <c r="K96" t="s">
        <v>93</v>
      </c>
      <c r="L96" t="s">
        <v>460</v>
      </c>
      <c r="M96" s="24">
        <v>32.96</v>
      </c>
      <c r="N96">
        <v>2</v>
      </c>
      <c r="O96" s="20">
        <v>0</v>
      </c>
      <c r="P96" s="10">
        <v>16.150400000000001</v>
      </c>
      <c r="Q96" t="str">
        <f t="shared" si="1"/>
        <v>Not Outlier</v>
      </c>
    </row>
    <row r="97" spans="1:17">
      <c r="A97">
        <v>96</v>
      </c>
      <c r="B97" t="s">
        <v>461</v>
      </c>
      <c r="C97" s="26">
        <v>42897</v>
      </c>
      <c r="D97" s="26">
        <v>43080</v>
      </c>
      <c r="E97" t="s">
        <v>462</v>
      </c>
      <c r="F97" t="s">
        <v>463</v>
      </c>
      <c r="G97" t="s">
        <v>26</v>
      </c>
      <c r="H97" t="s">
        <v>23</v>
      </c>
      <c r="I97" t="s">
        <v>464</v>
      </c>
      <c r="J97" t="s">
        <v>19</v>
      </c>
      <c r="K97" t="s">
        <v>93</v>
      </c>
      <c r="L97" t="s">
        <v>465</v>
      </c>
      <c r="M97" s="24">
        <v>5.6820000000000004</v>
      </c>
      <c r="N97">
        <v>1</v>
      </c>
      <c r="O97" s="20">
        <v>0.7</v>
      </c>
      <c r="P97" s="10">
        <v>-3.7879999999999998</v>
      </c>
      <c r="Q97" t="str">
        <f t="shared" si="1"/>
        <v>Not Outlier</v>
      </c>
    </row>
    <row r="98" spans="1:17">
      <c r="A98">
        <v>97</v>
      </c>
      <c r="B98" t="s">
        <v>466</v>
      </c>
      <c r="C98" s="26">
        <v>42989</v>
      </c>
      <c r="D98" s="26">
        <v>43050</v>
      </c>
      <c r="E98" t="s">
        <v>467</v>
      </c>
      <c r="F98" t="s">
        <v>468</v>
      </c>
      <c r="G98" t="s">
        <v>26</v>
      </c>
      <c r="H98" t="s">
        <v>27</v>
      </c>
      <c r="I98" t="s">
        <v>469</v>
      </c>
      <c r="J98" t="s">
        <v>20</v>
      </c>
      <c r="K98" t="s">
        <v>95</v>
      </c>
      <c r="L98" t="s">
        <v>470</v>
      </c>
      <c r="M98" s="24">
        <v>96.53</v>
      </c>
      <c r="N98">
        <v>7</v>
      </c>
      <c r="O98" s="20">
        <v>0</v>
      </c>
      <c r="P98" s="10">
        <v>40.5426</v>
      </c>
      <c r="Q98" t="str">
        <f t="shared" si="1"/>
        <v>Not Outlier</v>
      </c>
    </row>
    <row r="99" spans="1:17">
      <c r="A99">
        <v>98</v>
      </c>
      <c r="B99" t="s">
        <v>471</v>
      </c>
      <c r="C99" s="26" t="s">
        <v>2902</v>
      </c>
      <c r="D99" s="26" t="s">
        <v>3066</v>
      </c>
      <c r="E99" t="s">
        <v>472</v>
      </c>
      <c r="F99" t="s">
        <v>473</v>
      </c>
      <c r="G99" t="s">
        <v>24</v>
      </c>
      <c r="H99" t="s">
        <v>23</v>
      </c>
      <c r="I99" t="s">
        <v>474</v>
      </c>
      <c r="J99" t="s">
        <v>19</v>
      </c>
      <c r="K99" t="s">
        <v>93</v>
      </c>
      <c r="L99" t="s">
        <v>475</v>
      </c>
      <c r="M99" s="24">
        <v>51.311999999999998</v>
      </c>
      <c r="N99">
        <v>3</v>
      </c>
      <c r="O99" s="20">
        <v>0.2</v>
      </c>
      <c r="P99" s="10">
        <v>17.959199999999999</v>
      </c>
      <c r="Q99" t="str">
        <f t="shared" si="1"/>
        <v>Not Outlier</v>
      </c>
    </row>
    <row r="100" spans="1:17">
      <c r="A100">
        <v>99</v>
      </c>
      <c r="B100" t="s">
        <v>476</v>
      </c>
      <c r="C100" s="26">
        <v>42530</v>
      </c>
      <c r="D100" s="26">
        <v>42683</v>
      </c>
      <c r="E100" t="s">
        <v>477</v>
      </c>
      <c r="F100" t="s">
        <v>478</v>
      </c>
      <c r="G100" t="s">
        <v>28</v>
      </c>
      <c r="H100" t="s">
        <v>25</v>
      </c>
      <c r="I100" t="s">
        <v>479</v>
      </c>
      <c r="J100" t="s">
        <v>19</v>
      </c>
      <c r="K100" t="s">
        <v>101</v>
      </c>
      <c r="L100" t="s">
        <v>480</v>
      </c>
      <c r="M100" s="24">
        <v>77.88</v>
      </c>
      <c r="N100">
        <v>6</v>
      </c>
      <c r="O100" s="20">
        <v>0</v>
      </c>
      <c r="P100" s="10">
        <v>22.5852</v>
      </c>
      <c r="Q100" t="str">
        <f t="shared" si="1"/>
        <v>Not Outlier</v>
      </c>
    </row>
    <row r="101" spans="1:17">
      <c r="A101">
        <v>100</v>
      </c>
      <c r="B101" t="s">
        <v>481</v>
      </c>
      <c r="C101" s="26" t="s">
        <v>2903</v>
      </c>
      <c r="D101" s="26">
        <v>42409</v>
      </c>
      <c r="E101" t="s">
        <v>482</v>
      </c>
      <c r="F101" t="s">
        <v>483</v>
      </c>
      <c r="G101" t="s">
        <v>26</v>
      </c>
      <c r="H101" t="s">
        <v>25</v>
      </c>
      <c r="I101" t="s">
        <v>484</v>
      </c>
      <c r="J101" t="s">
        <v>19</v>
      </c>
      <c r="K101" t="s">
        <v>94</v>
      </c>
      <c r="L101" t="s">
        <v>485</v>
      </c>
      <c r="M101" s="24">
        <v>64.623999999999995</v>
      </c>
      <c r="N101">
        <v>7</v>
      </c>
      <c r="O101" s="20">
        <v>0.2</v>
      </c>
      <c r="P101" s="10">
        <v>22.618400000000001</v>
      </c>
      <c r="Q101" t="str">
        <f t="shared" si="1"/>
        <v>Not Outlier</v>
      </c>
    </row>
    <row r="102" spans="1:17">
      <c r="A102">
        <v>101</v>
      </c>
      <c r="B102" t="s">
        <v>481</v>
      </c>
      <c r="C102" s="26" t="s">
        <v>2903</v>
      </c>
      <c r="D102" s="26">
        <v>42409</v>
      </c>
      <c r="E102" t="s">
        <v>482</v>
      </c>
      <c r="F102" t="s">
        <v>483</v>
      </c>
      <c r="G102" t="s">
        <v>26</v>
      </c>
      <c r="H102" t="s">
        <v>25</v>
      </c>
      <c r="I102" t="s">
        <v>486</v>
      </c>
      <c r="J102" t="s">
        <v>18</v>
      </c>
      <c r="K102" t="s">
        <v>99</v>
      </c>
      <c r="L102" t="s">
        <v>487</v>
      </c>
      <c r="M102" s="24">
        <v>95.975999999999999</v>
      </c>
      <c r="N102">
        <v>3</v>
      </c>
      <c r="O102" s="20">
        <v>0.2</v>
      </c>
      <c r="P102" s="10">
        <v>-10.7973</v>
      </c>
      <c r="Q102" t="str">
        <f t="shared" si="1"/>
        <v>Not Outlier</v>
      </c>
    </row>
    <row r="103" spans="1:17">
      <c r="A103">
        <v>102</v>
      </c>
      <c r="B103" t="s">
        <v>481</v>
      </c>
      <c r="C103" s="26" t="s">
        <v>2903</v>
      </c>
      <c r="D103" s="26">
        <v>42409</v>
      </c>
      <c r="E103" t="s">
        <v>482</v>
      </c>
      <c r="F103" t="s">
        <v>483</v>
      </c>
      <c r="G103" t="s">
        <v>26</v>
      </c>
      <c r="H103" t="s">
        <v>25</v>
      </c>
      <c r="I103" t="s">
        <v>488</v>
      </c>
      <c r="J103" t="s">
        <v>19</v>
      </c>
      <c r="K103" t="s">
        <v>93</v>
      </c>
      <c r="L103" t="s">
        <v>489</v>
      </c>
      <c r="M103" s="24">
        <v>1.788</v>
      </c>
      <c r="N103">
        <v>3</v>
      </c>
      <c r="O103" s="20">
        <v>0.8</v>
      </c>
      <c r="P103" s="10">
        <v>-3.0396000000000001</v>
      </c>
      <c r="Q103" t="str">
        <f t="shared" si="1"/>
        <v>Not Outlier</v>
      </c>
    </row>
    <row r="104" spans="1:17">
      <c r="A104">
        <v>103</v>
      </c>
      <c r="B104" t="s">
        <v>490</v>
      </c>
      <c r="C104" s="26">
        <v>42381</v>
      </c>
      <c r="D104" s="26">
        <v>42472</v>
      </c>
      <c r="E104" t="s">
        <v>491</v>
      </c>
      <c r="F104" t="s">
        <v>492</v>
      </c>
      <c r="G104" t="s">
        <v>24</v>
      </c>
      <c r="H104" t="s">
        <v>25</v>
      </c>
      <c r="I104" t="s">
        <v>493</v>
      </c>
      <c r="J104" t="s">
        <v>19</v>
      </c>
      <c r="K104" t="s">
        <v>94</v>
      </c>
      <c r="L104" t="s">
        <v>494</v>
      </c>
      <c r="M104" s="24">
        <v>23.92</v>
      </c>
      <c r="N104">
        <v>4</v>
      </c>
      <c r="O104" s="20">
        <v>0</v>
      </c>
      <c r="P104" s="10">
        <v>11.720800000000001</v>
      </c>
      <c r="Q104" t="str">
        <f t="shared" si="1"/>
        <v>Not Outlier</v>
      </c>
    </row>
    <row r="105" spans="1:17">
      <c r="A105">
        <v>104</v>
      </c>
      <c r="B105" t="s">
        <v>495</v>
      </c>
      <c r="C105" s="26" t="s">
        <v>2904</v>
      </c>
      <c r="D105" s="26" t="s">
        <v>3208</v>
      </c>
      <c r="E105" t="s">
        <v>496</v>
      </c>
      <c r="F105" t="s">
        <v>497</v>
      </c>
      <c r="G105" t="s">
        <v>24</v>
      </c>
      <c r="H105" t="s">
        <v>23</v>
      </c>
      <c r="I105" t="s">
        <v>498</v>
      </c>
      <c r="J105" t="s">
        <v>18</v>
      </c>
      <c r="K105" t="s">
        <v>99</v>
      </c>
      <c r="L105" t="s">
        <v>499</v>
      </c>
      <c r="M105" s="24">
        <v>238.89599999999999</v>
      </c>
      <c r="N105">
        <v>6</v>
      </c>
      <c r="O105" s="20">
        <v>0.2</v>
      </c>
      <c r="P105" s="10">
        <v>-26.875800000000002</v>
      </c>
      <c r="Q105" t="str">
        <f t="shared" si="1"/>
        <v>Not Outlier</v>
      </c>
    </row>
    <row r="106" spans="1:17">
      <c r="A106">
        <v>105</v>
      </c>
      <c r="B106" t="s">
        <v>495</v>
      </c>
      <c r="C106" s="26" t="s">
        <v>2904</v>
      </c>
      <c r="D106" s="26" t="s">
        <v>3208</v>
      </c>
      <c r="E106" t="s">
        <v>496</v>
      </c>
      <c r="F106" t="s">
        <v>497</v>
      </c>
      <c r="G106" t="s">
        <v>24</v>
      </c>
      <c r="H106" t="s">
        <v>23</v>
      </c>
      <c r="I106" t="s">
        <v>500</v>
      </c>
      <c r="J106" t="s">
        <v>20</v>
      </c>
      <c r="K106" t="s">
        <v>95</v>
      </c>
      <c r="L106" t="s">
        <v>501</v>
      </c>
      <c r="M106" s="24">
        <v>102.36</v>
      </c>
      <c r="N106">
        <v>3</v>
      </c>
      <c r="O106" s="20">
        <v>0.2</v>
      </c>
      <c r="P106" s="10">
        <v>-3.8384999999999998</v>
      </c>
      <c r="Q106" t="str">
        <f t="shared" si="1"/>
        <v>Not Outlier</v>
      </c>
    </row>
    <row r="107" spans="1:17">
      <c r="A107">
        <v>106</v>
      </c>
      <c r="B107" t="s">
        <v>495</v>
      </c>
      <c r="C107" s="26" t="s">
        <v>2904</v>
      </c>
      <c r="D107" s="26" t="s">
        <v>3208</v>
      </c>
      <c r="E107" t="s">
        <v>496</v>
      </c>
      <c r="F107" t="s">
        <v>497</v>
      </c>
      <c r="G107" t="s">
        <v>24</v>
      </c>
      <c r="H107" t="s">
        <v>23</v>
      </c>
      <c r="I107" t="s">
        <v>502</v>
      </c>
      <c r="J107" t="s">
        <v>19</v>
      </c>
      <c r="K107" t="s">
        <v>93</v>
      </c>
      <c r="L107" t="s">
        <v>503</v>
      </c>
      <c r="M107" s="24">
        <v>36.881999999999998</v>
      </c>
      <c r="N107">
        <v>3</v>
      </c>
      <c r="O107" s="20">
        <v>0.7</v>
      </c>
      <c r="P107" s="10">
        <v>-25.817399999999999</v>
      </c>
      <c r="Q107" t="str">
        <f t="shared" si="1"/>
        <v>Not Outlier</v>
      </c>
    </row>
    <row r="108" spans="1:17">
      <c r="A108">
        <v>107</v>
      </c>
      <c r="B108" t="s">
        <v>504</v>
      </c>
      <c r="C108" s="26" t="s">
        <v>2905</v>
      </c>
      <c r="D108" s="26" t="s">
        <v>3092</v>
      </c>
      <c r="E108" t="s">
        <v>505</v>
      </c>
      <c r="F108" t="s">
        <v>506</v>
      </c>
      <c r="G108" t="s">
        <v>24</v>
      </c>
      <c r="H108" t="s">
        <v>29</v>
      </c>
      <c r="I108" t="s">
        <v>507</v>
      </c>
      <c r="J108" t="s">
        <v>18</v>
      </c>
      <c r="K108" t="s">
        <v>99</v>
      </c>
      <c r="L108" t="s">
        <v>508</v>
      </c>
      <c r="M108" s="24">
        <v>74.111999999999995</v>
      </c>
      <c r="N108">
        <v>8</v>
      </c>
      <c r="O108" s="20">
        <v>0.2</v>
      </c>
      <c r="P108" s="10">
        <v>17.601600000000001</v>
      </c>
      <c r="Q108" t="str">
        <f t="shared" si="1"/>
        <v>Not Outlier</v>
      </c>
    </row>
    <row r="109" spans="1:17">
      <c r="A109">
        <v>108</v>
      </c>
      <c r="B109" t="s">
        <v>504</v>
      </c>
      <c r="C109" s="26" t="s">
        <v>2905</v>
      </c>
      <c r="D109" s="26" t="s">
        <v>3092</v>
      </c>
      <c r="E109" t="s">
        <v>505</v>
      </c>
      <c r="F109" t="s">
        <v>506</v>
      </c>
      <c r="G109" t="s">
        <v>24</v>
      </c>
      <c r="H109" t="s">
        <v>29</v>
      </c>
      <c r="I109" t="s">
        <v>509</v>
      </c>
      <c r="J109" t="s">
        <v>18</v>
      </c>
      <c r="K109" t="s">
        <v>96</v>
      </c>
      <c r="L109" t="s">
        <v>510</v>
      </c>
      <c r="M109" s="24">
        <v>27.992000000000001</v>
      </c>
      <c r="N109">
        <v>1</v>
      </c>
      <c r="O109" s="20">
        <v>0.2</v>
      </c>
      <c r="P109" s="10">
        <v>2.0994000000000002</v>
      </c>
      <c r="Q109" t="str">
        <f t="shared" si="1"/>
        <v>Not Outlier</v>
      </c>
    </row>
    <row r="110" spans="1:17">
      <c r="A110">
        <v>109</v>
      </c>
      <c r="B110" t="s">
        <v>504</v>
      </c>
      <c r="C110" s="26" t="s">
        <v>2905</v>
      </c>
      <c r="D110" s="26" t="s">
        <v>3092</v>
      </c>
      <c r="E110" t="s">
        <v>505</v>
      </c>
      <c r="F110" t="s">
        <v>506</v>
      </c>
      <c r="G110" t="s">
        <v>24</v>
      </c>
      <c r="H110" t="s">
        <v>29</v>
      </c>
      <c r="I110" t="s">
        <v>511</v>
      </c>
      <c r="J110" t="s">
        <v>19</v>
      </c>
      <c r="K110" t="s">
        <v>98</v>
      </c>
      <c r="L110" t="s">
        <v>512</v>
      </c>
      <c r="M110" s="24">
        <v>3.3039999999999998</v>
      </c>
      <c r="N110">
        <v>1</v>
      </c>
      <c r="O110" s="20">
        <v>0.2</v>
      </c>
      <c r="P110" s="10">
        <v>1.0738000000000001</v>
      </c>
      <c r="Q110" t="str">
        <f t="shared" si="1"/>
        <v>Not Outlier</v>
      </c>
    </row>
    <row r="111" spans="1:17">
      <c r="A111">
        <v>110</v>
      </c>
      <c r="B111" t="s">
        <v>513</v>
      </c>
      <c r="C111" s="26" t="s">
        <v>2906</v>
      </c>
      <c r="D111" s="26" t="s">
        <v>3246</v>
      </c>
      <c r="E111" t="s">
        <v>514</v>
      </c>
      <c r="F111" t="s">
        <v>515</v>
      </c>
      <c r="G111" t="s">
        <v>26</v>
      </c>
      <c r="H111" t="s">
        <v>25</v>
      </c>
      <c r="I111" t="s">
        <v>516</v>
      </c>
      <c r="J111" t="s">
        <v>18</v>
      </c>
      <c r="K111" t="s">
        <v>99</v>
      </c>
      <c r="L111" t="s">
        <v>517</v>
      </c>
      <c r="M111" s="24">
        <v>339.96</v>
      </c>
      <c r="N111">
        <v>5</v>
      </c>
      <c r="O111" s="20">
        <v>0.2</v>
      </c>
      <c r="P111" s="10">
        <v>67.992000000000004</v>
      </c>
      <c r="Q111" t="str">
        <f t="shared" si="1"/>
        <v>Outlier</v>
      </c>
    </row>
    <row r="112" spans="1:17">
      <c r="A112">
        <v>111</v>
      </c>
      <c r="B112" t="s">
        <v>518</v>
      </c>
      <c r="C112" s="26" t="s">
        <v>2907</v>
      </c>
      <c r="D112" s="26" t="s">
        <v>3029</v>
      </c>
      <c r="E112" t="s">
        <v>519</v>
      </c>
      <c r="F112" t="s">
        <v>520</v>
      </c>
      <c r="G112" t="s">
        <v>28</v>
      </c>
      <c r="H112" t="s">
        <v>27</v>
      </c>
      <c r="I112" t="s">
        <v>521</v>
      </c>
      <c r="J112" t="s">
        <v>20</v>
      </c>
      <c r="K112" t="s">
        <v>95</v>
      </c>
      <c r="L112" t="s">
        <v>522</v>
      </c>
      <c r="M112" s="24">
        <v>41.96</v>
      </c>
      <c r="N112">
        <v>2</v>
      </c>
      <c r="O112" s="20">
        <v>0</v>
      </c>
      <c r="P112" s="10">
        <v>10.909599999999999</v>
      </c>
      <c r="Q112" t="str">
        <f t="shared" si="1"/>
        <v>Not Outlier</v>
      </c>
    </row>
    <row r="113" spans="1:17">
      <c r="A113">
        <v>112</v>
      </c>
      <c r="B113" t="s">
        <v>523</v>
      </c>
      <c r="C113" s="26">
        <v>42440</v>
      </c>
      <c r="D113" s="26">
        <v>42654</v>
      </c>
      <c r="E113" t="s">
        <v>524</v>
      </c>
      <c r="F113" t="s">
        <v>525</v>
      </c>
      <c r="G113" t="s">
        <v>24</v>
      </c>
      <c r="H113" t="s">
        <v>25</v>
      </c>
      <c r="I113" t="s">
        <v>526</v>
      </c>
      <c r="J113" t="s">
        <v>19</v>
      </c>
      <c r="K113" t="s">
        <v>98</v>
      </c>
      <c r="L113" t="s">
        <v>527</v>
      </c>
      <c r="M113" s="24">
        <v>75.959999999999994</v>
      </c>
      <c r="N113">
        <v>2</v>
      </c>
      <c r="O113" s="20">
        <v>0</v>
      </c>
      <c r="P113" s="10">
        <v>22.788</v>
      </c>
      <c r="Q113" t="str">
        <f t="shared" si="1"/>
        <v>Not Outlier</v>
      </c>
    </row>
    <row r="114" spans="1:17">
      <c r="A114">
        <v>113</v>
      </c>
      <c r="B114" t="s">
        <v>523</v>
      </c>
      <c r="C114" s="26">
        <v>42440</v>
      </c>
      <c r="D114" s="26">
        <v>42654</v>
      </c>
      <c r="E114" t="s">
        <v>524</v>
      </c>
      <c r="F114" t="s">
        <v>525</v>
      </c>
      <c r="G114" t="s">
        <v>24</v>
      </c>
      <c r="H114" t="s">
        <v>25</v>
      </c>
      <c r="I114" t="s">
        <v>528</v>
      </c>
      <c r="J114" t="s">
        <v>19</v>
      </c>
      <c r="K114" t="s">
        <v>93</v>
      </c>
      <c r="L114" t="s">
        <v>529</v>
      </c>
      <c r="M114" s="24">
        <v>27.24</v>
      </c>
      <c r="N114">
        <v>6</v>
      </c>
      <c r="O114" s="20">
        <v>0</v>
      </c>
      <c r="P114" s="10">
        <v>13.3476</v>
      </c>
      <c r="Q114" t="str">
        <f t="shared" si="1"/>
        <v>Not Outlier</v>
      </c>
    </row>
    <row r="115" spans="1:17">
      <c r="A115">
        <v>114</v>
      </c>
      <c r="B115" t="s">
        <v>530</v>
      </c>
      <c r="C115" s="26" t="s">
        <v>2908</v>
      </c>
      <c r="D115" s="26" t="s">
        <v>2878</v>
      </c>
      <c r="E115" t="s">
        <v>531</v>
      </c>
      <c r="F115" t="s">
        <v>532</v>
      </c>
      <c r="G115" t="s">
        <v>24</v>
      </c>
      <c r="H115" t="s">
        <v>27</v>
      </c>
      <c r="I115" t="s">
        <v>533</v>
      </c>
      <c r="J115" t="s">
        <v>19</v>
      </c>
      <c r="K115" t="s">
        <v>106</v>
      </c>
      <c r="L115" t="s">
        <v>534</v>
      </c>
      <c r="M115" s="24">
        <v>40.095999999999997</v>
      </c>
      <c r="N115">
        <v>14</v>
      </c>
      <c r="O115" s="20">
        <v>0.2</v>
      </c>
      <c r="P115" s="10">
        <v>14.534800000000001</v>
      </c>
      <c r="Q115" t="str">
        <f t="shared" si="1"/>
        <v>Not Outlier</v>
      </c>
    </row>
    <row r="116" spans="1:17">
      <c r="A116">
        <v>115</v>
      </c>
      <c r="B116" t="s">
        <v>530</v>
      </c>
      <c r="C116" s="26" t="s">
        <v>2908</v>
      </c>
      <c r="D116" s="26" t="s">
        <v>2878</v>
      </c>
      <c r="E116" t="s">
        <v>531</v>
      </c>
      <c r="F116" t="s">
        <v>532</v>
      </c>
      <c r="G116" t="s">
        <v>24</v>
      </c>
      <c r="H116" t="s">
        <v>27</v>
      </c>
      <c r="I116" t="s">
        <v>535</v>
      </c>
      <c r="J116" t="s">
        <v>19</v>
      </c>
      <c r="K116" t="s">
        <v>104</v>
      </c>
      <c r="L116" t="s">
        <v>536</v>
      </c>
      <c r="M116" s="24">
        <v>4.72</v>
      </c>
      <c r="N116">
        <v>2</v>
      </c>
      <c r="O116" s="20">
        <v>0.2</v>
      </c>
      <c r="P116" s="10">
        <v>1.6519999999999999</v>
      </c>
      <c r="Q116" t="str">
        <f t="shared" si="1"/>
        <v>Not Outlier</v>
      </c>
    </row>
    <row r="117" spans="1:17">
      <c r="A117">
        <v>116</v>
      </c>
      <c r="B117" t="s">
        <v>530</v>
      </c>
      <c r="C117" s="26" t="s">
        <v>2908</v>
      </c>
      <c r="D117" s="26" t="s">
        <v>2878</v>
      </c>
      <c r="E117" t="s">
        <v>531</v>
      </c>
      <c r="F117" t="s">
        <v>532</v>
      </c>
      <c r="G117" t="s">
        <v>24</v>
      </c>
      <c r="H117" t="s">
        <v>27</v>
      </c>
      <c r="I117" t="s">
        <v>537</v>
      </c>
      <c r="J117" t="s">
        <v>19</v>
      </c>
      <c r="K117" t="s">
        <v>94</v>
      </c>
      <c r="L117" t="s">
        <v>538</v>
      </c>
      <c r="M117" s="24">
        <v>23.975999999999999</v>
      </c>
      <c r="N117">
        <v>3</v>
      </c>
      <c r="O117" s="20">
        <v>0.2</v>
      </c>
      <c r="P117" s="10">
        <v>7.4924999999999997</v>
      </c>
      <c r="Q117" t="str">
        <f t="shared" si="1"/>
        <v>Not Outlier</v>
      </c>
    </row>
    <row r="118" spans="1:17">
      <c r="A118">
        <v>117</v>
      </c>
      <c r="B118" t="s">
        <v>530</v>
      </c>
      <c r="C118" s="26" t="s">
        <v>2908</v>
      </c>
      <c r="D118" s="26" t="s">
        <v>2878</v>
      </c>
      <c r="E118" t="s">
        <v>531</v>
      </c>
      <c r="F118" t="s">
        <v>532</v>
      </c>
      <c r="G118" t="s">
        <v>24</v>
      </c>
      <c r="H118" t="s">
        <v>27</v>
      </c>
      <c r="I118" t="s">
        <v>539</v>
      </c>
      <c r="J118" t="s">
        <v>19</v>
      </c>
      <c r="K118" t="s">
        <v>104</v>
      </c>
      <c r="L118" t="s">
        <v>540</v>
      </c>
      <c r="M118" s="24">
        <v>130.464</v>
      </c>
      <c r="N118">
        <v>6</v>
      </c>
      <c r="O118" s="20">
        <v>0.2</v>
      </c>
      <c r="P118" s="10">
        <v>44.031599999999997</v>
      </c>
      <c r="Q118" t="str">
        <f t="shared" si="1"/>
        <v>Not Outlier</v>
      </c>
    </row>
    <row r="119" spans="1:17">
      <c r="A119">
        <v>118</v>
      </c>
      <c r="B119" t="s">
        <v>541</v>
      </c>
      <c r="C119" s="26">
        <v>42038</v>
      </c>
      <c r="D119" s="26">
        <v>42158</v>
      </c>
      <c r="E119" t="s">
        <v>542</v>
      </c>
      <c r="F119" t="s">
        <v>543</v>
      </c>
      <c r="G119" t="s">
        <v>24</v>
      </c>
      <c r="H119" t="s">
        <v>23</v>
      </c>
      <c r="I119" t="s">
        <v>544</v>
      </c>
      <c r="J119" t="s">
        <v>20</v>
      </c>
      <c r="K119" t="s">
        <v>103</v>
      </c>
      <c r="L119" t="s">
        <v>545</v>
      </c>
      <c r="M119" s="24">
        <v>787.53</v>
      </c>
      <c r="N119">
        <v>3</v>
      </c>
      <c r="O119" s="20">
        <v>0</v>
      </c>
      <c r="P119" s="10">
        <v>165.38130000000001</v>
      </c>
      <c r="Q119" t="str">
        <f t="shared" si="1"/>
        <v>Outlier</v>
      </c>
    </row>
    <row r="120" spans="1:17">
      <c r="A120">
        <v>119</v>
      </c>
      <c r="B120" t="s">
        <v>546</v>
      </c>
      <c r="C120" s="26">
        <v>42128</v>
      </c>
      <c r="D120" s="26">
        <v>42281</v>
      </c>
      <c r="E120" t="s">
        <v>547</v>
      </c>
      <c r="F120" t="s">
        <v>548</v>
      </c>
      <c r="G120" t="s">
        <v>28</v>
      </c>
      <c r="H120" t="s">
        <v>29</v>
      </c>
      <c r="I120" t="s">
        <v>549</v>
      </c>
      <c r="J120" t="s">
        <v>19</v>
      </c>
      <c r="K120" t="s">
        <v>93</v>
      </c>
      <c r="L120" t="s">
        <v>550</v>
      </c>
      <c r="M120" s="24">
        <v>157.79400000000001</v>
      </c>
      <c r="N120">
        <v>1</v>
      </c>
      <c r="O120" s="20">
        <v>0.7</v>
      </c>
      <c r="P120" s="10">
        <v>-115.71559999999999</v>
      </c>
      <c r="Q120" t="str">
        <f t="shared" si="1"/>
        <v>Outlier</v>
      </c>
    </row>
    <row r="121" spans="1:17">
      <c r="A121">
        <v>120</v>
      </c>
      <c r="B121" t="s">
        <v>551</v>
      </c>
      <c r="C121" s="26">
        <v>42710</v>
      </c>
      <c r="D121" s="26" t="s">
        <v>3225</v>
      </c>
      <c r="E121" t="s">
        <v>552</v>
      </c>
      <c r="F121" t="s">
        <v>553</v>
      </c>
      <c r="G121" t="s">
        <v>24</v>
      </c>
      <c r="H121" t="s">
        <v>27</v>
      </c>
      <c r="I121" t="s">
        <v>554</v>
      </c>
      <c r="J121" t="s">
        <v>20</v>
      </c>
      <c r="K121" t="s">
        <v>95</v>
      </c>
      <c r="L121" t="s">
        <v>555</v>
      </c>
      <c r="M121" s="24">
        <v>47.04</v>
      </c>
      <c r="N121">
        <v>3</v>
      </c>
      <c r="O121" s="20">
        <v>0</v>
      </c>
      <c r="P121" s="10">
        <v>18.345600000000001</v>
      </c>
      <c r="Q121" t="str">
        <f t="shared" si="1"/>
        <v>Not Outlier</v>
      </c>
    </row>
    <row r="122" spans="1:17">
      <c r="A122">
        <v>121</v>
      </c>
      <c r="B122" t="s">
        <v>551</v>
      </c>
      <c r="C122" s="26">
        <v>42710</v>
      </c>
      <c r="D122" s="26" t="s">
        <v>3225</v>
      </c>
      <c r="E122" t="s">
        <v>552</v>
      </c>
      <c r="F122" t="s">
        <v>553</v>
      </c>
      <c r="G122" t="s">
        <v>24</v>
      </c>
      <c r="H122" t="s">
        <v>27</v>
      </c>
      <c r="I122" t="s">
        <v>176</v>
      </c>
      <c r="J122" t="s">
        <v>19</v>
      </c>
      <c r="K122" t="s">
        <v>93</v>
      </c>
      <c r="L122" t="s">
        <v>177</v>
      </c>
      <c r="M122" s="24">
        <v>30.84</v>
      </c>
      <c r="N122">
        <v>4</v>
      </c>
      <c r="O122" s="20">
        <v>0</v>
      </c>
      <c r="P122" s="10">
        <v>13.878</v>
      </c>
      <c r="Q122" t="str">
        <f t="shared" si="1"/>
        <v>Not Outlier</v>
      </c>
    </row>
    <row r="123" spans="1:17">
      <c r="A123">
        <v>122</v>
      </c>
      <c r="B123" t="s">
        <v>551</v>
      </c>
      <c r="C123" s="26">
        <v>42710</v>
      </c>
      <c r="D123" s="26" t="s">
        <v>3225</v>
      </c>
      <c r="E123" t="s">
        <v>552</v>
      </c>
      <c r="F123" t="s">
        <v>553</v>
      </c>
      <c r="G123" t="s">
        <v>24</v>
      </c>
      <c r="H123" t="s">
        <v>27</v>
      </c>
      <c r="I123" t="s">
        <v>556</v>
      </c>
      <c r="J123" t="s">
        <v>19</v>
      </c>
      <c r="K123" t="s">
        <v>97</v>
      </c>
      <c r="L123" t="s">
        <v>557</v>
      </c>
      <c r="M123" s="24">
        <v>226.56</v>
      </c>
      <c r="N123">
        <v>6</v>
      </c>
      <c r="O123" s="20">
        <v>0</v>
      </c>
      <c r="P123" s="10">
        <v>63.436799999999998</v>
      </c>
      <c r="Q123" t="str">
        <f t="shared" si="1"/>
        <v>Not Outlier</v>
      </c>
    </row>
    <row r="124" spans="1:17">
      <c r="A124">
        <v>123</v>
      </c>
      <c r="B124" t="s">
        <v>551</v>
      </c>
      <c r="C124" s="26">
        <v>42710</v>
      </c>
      <c r="D124" s="26" t="s">
        <v>3225</v>
      </c>
      <c r="E124" t="s">
        <v>552</v>
      </c>
      <c r="F124" t="s">
        <v>553</v>
      </c>
      <c r="G124" t="s">
        <v>24</v>
      </c>
      <c r="H124" t="s">
        <v>27</v>
      </c>
      <c r="I124" t="s">
        <v>558</v>
      </c>
      <c r="J124" t="s">
        <v>19</v>
      </c>
      <c r="K124" t="s">
        <v>104</v>
      </c>
      <c r="L124" t="s">
        <v>559</v>
      </c>
      <c r="M124" s="24">
        <v>115.02</v>
      </c>
      <c r="N124">
        <v>9</v>
      </c>
      <c r="O124" s="20">
        <v>0</v>
      </c>
      <c r="P124" s="10">
        <v>51.759</v>
      </c>
      <c r="Q124" t="str">
        <f t="shared" si="1"/>
        <v>Not Outlier</v>
      </c>
    </row>
    <row r="125" spans="1:17">
      <c r="A125">
        <v>124</v>
      </c>
      <c r="B125" t="s">
        <v>551</v>
      </c>
      <c r="C125" s="26">
        <v>42710</v>
      </c>
      <c r="D125" s="26" t="s">
        <v>3225</v>
      </c>
      <c r="E125" t="s">
        <v>552</v>
      </c>
      <c r="F125" t="s">
        <v>553</v>
      </c>
      <c r="G125" t="s">
        <v>24</v>
      </c>
      <c r="H125" t="s">
        <v>27</v>
      </c>
      <c r="I125" t="s">
        <v>560</v>
      </c>
      <c r="J125" t="s">
        <v>18</v>
      </c>
      <c r="K125" t="s">
        <v>96</v>
      </c>
      <c r="L125" t="s">
        <v>561</v>
      </c>
      <c r="M125" s="24">
        <v>68.040000000000006</v>
      </c>
      <c r="N125">
        <v>7</v>
      </c>
      <c r="O125" s="20">
        <v>0</v>
      </c>
      <c r="P125" s="10">
        <v>19.7316</v>
      </c>
      <c r="Q125" t="str">
        <f t="shared" si="1"/>
        <v>Not Outlier</v>
      </c>
    </row>
    <row r="126" spans="1:17">
      <c r="A126">
        <v>125</v>
      </c>
      <c r="B126" t="s">
        <v>562</v>
      </c>
      <c r="C126" s="26" t="s">
        <v>2909</v>
      </c>
      <c r="D126" s="26" t="s">
        <v>2950</v>
      </c>
      <c r="E126" t="s">
        <v>563</v>
      </c>
      <c r="F126" t="s">
        <v>564</v>
      </c>
      <c r="G126" t="s">
        <v>26</v>
      </c>
      <c r="H126" t="s">
        <v>25</v>
      </c>
      <c r="I126" t="s">
        <v>565</v>
      </c>
      <c r="J126" t="s">
        <v>20</v>
      </c>
      <c r="K126" t="s">
        <v>100</v>
      </c>
      <c r="L126" t="s">
        <v>566</v>
      </c>
      <c r="M126" s="24">
        <v>600.55799999999999</v>
      </c>
      <c r="N126">
        <v>3</v>
      </c>
      <c r="O126" s="20">
        <v>0.3</v>
      </c>
      <c r="P126" s="10">
        <v>-8.5793999999999997</v>
      </c>
      <c r="Q126" t="str">
        <f t="shared" si="1"/>
        <v>Not Outlier</v>
      </c>
    </row>
    <row r="127" spans="1:17">
      <c r="A127">
        <v>126</v>
      </c>
      <c r="B127" t="s">
        <v>567</v>
      </c>
      <c r="C127" s="26" t="s">
        <v>2910</v>
      </c>
      <c r="D127" s="26" t="s">
        <v>3176</v>
      </c>
      <c r="E127" t="s">
        <v>568</v>
      </c>
      <c r="F127" t="s">
        <v>569</v>
      </c>
      <c r="G127" t="s">
        <v>24</v>
      </c>
      <c r="H127" t="s">
        <v>25</v>
      </c>
      <c r="I127" t="s">
        <v>570</v>
      </c>
      <c r="J127" t="s">
        <v>20</v>
      </c>
      <c r="K127" t="s">
        <v>103</v>
      </c>
      <c r="L127" t="s">
        <v>571</v>
      </c>
      <c r="M127" s="24">
        <v>617.70000000000005</v>
      </c>
      <c r="N127">
        <v>6</v>
      </c>
      <c r="O127" s="20">
        <v>0.5</v>
      </c>
      <c r="P127" s="10">
        <v>-407.68200000000002</v>
      </c>
      <c r="Q127" t="str">
        <f t="shared" si="1"/>
        <v>Outlier</v>
      </c>
    </row>
    <row r="128" spans="1:17">
      <c r="A128">
        <v>127</v>
      </c>
      <c r="B128" t="s">
        <v>572</v>
      </c>
      <c r="C128" s="26">
        <v>42866</v>
      </c>
      <c r="D128" s="26">
        <v>43080</v>
      </c>
      <c r="E128" t="s">
        <v>573</v>
      </c>
      <c r="F128" t="s">
        <v>574</v>
      </c>
      <c r="G128" t="s">
        <v>24</v>
      </c>
      <c r="H128" t="s">
        <v>23</v>
      </c>
      <c r="I128" t="s">
        <v>575</v>
      </c>
      <c r="J128" t="s">
        <v>19</v>
      </c>
      <c r="K128" t="s">
        <v>93</v>
      </c>
      <c r="L128" t="s">
        <v>576</v>
      </c>
      <c r="M128" s="24">
        <v>2.3879999999999999</v>
      </c>
      <c r="N128">
        <v>2</v>
      </c>
      <c r="O128" s="20">
        <v>0.7</v>
      </c>
      <c r="P128" s="10">
        <v>-1.8308</v>
      </c>
      <c r="Q128" t="str">
        <f t="shared" si="1"/>
        <v>Not Outlier</v>
      </c>
    </row>
    <row r="129" spans="1:17">
      <c r="A129">
        <v>128</v>
      </c>
      <c r="B129" t="s">
        <v>572</v>
      </c>
      <c r="C129" s="26">
        <v>42866</v>
      </c>
      <c r="D129" s="26">
        <v>43080</v>
      </c>
      <c r="E129" t="s">
        <v>573</v>
      </c>
      <c r="F129" t="s">
        <v>574</v>
      </c>
      <c r="G129" t="s">
        <v>24</v>
      </c>
      <c r="H129" t="s">
        <v>23</v>
      </c>
      <c r="I129" t="s">
        <v>577</v>
      </c>
      <c r="J129" t="s">
        <v>19</v>
      </c>
      <c r="K129" t="s">
        <v>97</v>
      </c>
      <c r="L129" t="s">
        <v>578</v>
      </c>
      <c r="M129" s="24">
        <v>243.99199999999999</v>
      </c>
      <c r="N129">
        <v>7</v>
      </c>
      <c r="O129" s="20">
        <v>0.2</v>
      </c>
      <c r="P129" s="10">
        <v>30.498999999999999</v>
      </c>
      <c r="Q129" t="str">
        <f t="shared" si="1"/>
        <v>Not Outlier</v>
      </c>
    </row>
    <row r="130" spans="1:17">
      <c r="A130">
        <v>129</v>
      </c>
      <c r="B130" t="s">
        <v>579</v>
      </c>
      <c r="C130" s="26">
        <v>42532</v>
      </c>
      <c r="D130" s="26">
        <v>42654</v>
      </c>
      <c r="E130" t="s">
        <v>580</v>
      </c>
      <c r="F130" t="s">
        <v>581</v>
      </c>
      <c r="G130" t="s">
        <v>26</v>
      </c>
      <c r="H130" t="s">
        <v>23</v>
      </c>
      <c r="I130" t="s">
        <v>363</v>
      </c>
      <c r="J130" t="s">
        <v>20</v>
      </c>
      <c r="K130" t="s">
        <v>100</v>
      </c>
      <c r="L130" t="s">
        <v>582</v>
      </c>
      <c r="M130" s="24">
        <v>81.424000000000007</v>
      </c>
      <c r="N130">
        <v>2</v>
      </c>
      <c r="O130" s="20">
        <v>0.2</v>
      </c>
      <c r="P130" s="10">
        <v>-9.1601999999999997</v>
      </c>
      <c r="Q130" t="str">
        <f t="shared" si="1"/>
        <v>Not Outlier</v>
      </c>
    </row>
    <row r="131" spans="1:17">
      <c r="A131">
        <v>130</v>
      </c>
      <c r="B131" t="s">
        <v>579</v>
      </c>
      <c r="C131" s="26">
        <v>42532</v>
      </c>
      <c r="D131" s="26">
        <v>42654</v>
      </c>
      <c r="E131" t="s">
        <v>580</v>
      </c>
      <c r="F131" t="s">
        <v>581</v>
      </c>
      <c r="G131" t="s">
        <v>26</v>
      </c>
      <c r="H131" t="s">
        <v>23</v>
      </c>
      <c r="I131" t="s">
        <v>583</v>
      </c>
      <c r="J131" t="s">
        <v>20</v>
      </c>
      <c r="K131" t="s">
        <v>95</v>
      </c>
      <c r="L131" t="s">
        <v>584</v>
      </c>
      <c r="M131" s="24">
        <v>238.56</v>
      </c>
      <c r="N131">
        <v>3</v>
      </c>
      <c r="O131" s="20">
        <v>0</v>
      </c>
      <c r="P131" s="10">
        <v>26.241599999999998</v>
      </c>
      <c r="Q131" t="str">
        <f t="shared" ref="Q131:Q194" si="2">IF(OR($P131&gt;65.58,$P131&lt;-36.45),"Outlier","Not Outlier")</f>
        <v>Not Outlier</v>
      </c>
    </row>
    <row r="132" spans="1:17">
      <c r="A132">
        <v>131</v>
      </c>
      <c r="B132" t="s">
        <v>585</v>
      </c>
      <c r="C132" s="26">
        <v>42768</v>
      </c>
      <c r="D132" s="26">
        <v>42857</v>
      </c>
      <c r="E132" t="s">
        <v>586</v>
      </c>
      <c r="F132" t="s">
        <v>587</v>
      </c>
      <c r="G132" t="s">
        <v>28</v>
      </c>
      <c r="H132" t="s">
        <v>27</v>
      </c>
      <c r="I132" t="s">
        <v>588</v>
      </c>
      <c r="J132" t="s">
        <v>18</v>
      </c>
      <c r="K132" t="s">
        <v>96</v>
      </c>
      <c r="L132" t="s">
        <v>589</v>
      </c>
      <c r="M132" s="24">
        <v>59.97</v>
      </c>
      <c r="N132">
        <v>5</v>
      </c>
      <c r="O132" s="20">
        <v>0.4</v>
      </c>
      <c r="P132" s="10">
        <v>-11.994</v>
      </c>
      <c r="Q132" t="str">
        <f t="shared" si="2"/>
        <v>Not Outlier</v>
      </c>
    </row>
    <row r="133" spans="1:17">
      <c r="A133">
        <v>132</v>
      </c>
      <c r="B133" t="s">
        <v>585</v>
      </c>
      <c r="C133" s="26">
        <v>42768</v>
      </c>
      <c r="D133" s="26">
        <v>42857</v>
      </c>
      <c r="E133" t="s">
        <v>586</v>
      </c>
      <c r="F133" t="s">
        <v>587</v>
      </c>
      <c r="G133" t="s">
        <v>28</v>
      </c>
      <c r="H133" t="s">
        <v>27</v>
      </c>
      <c r="I133" t="s">
        <v>590</v>
      </c>
      <c r="J133" t="s">
        <v>19</v>
      </c>
      <c r="K133" t="s">
        <v>94</v>
      </c>
      <c r="L133" t="s">
        <v>591</v>
      </c>
      <c r="M133" s="24">
        <v>78.304000000000002</v>
      </c>
      <c r="N133">
        <v>2</v>
      </c>
      <c r="O133" s="20">
        <v>0.2</v>
      </c>
      <c r="P133" s="10">
        <v>29.364000000000001</v>
      </c>
      <c r="Q133" t="str">
        <f t="shared" si="2"/>
        <v>Not Outlier</v>
      </c>
    </row>
    <row r="134" spans="1:17">
      <c r="A134">
        <v>133</v>
      </c>
      <c r="B134" t="s">
        <v>585</v>
      </c>
      <c r="C134" s="26">
        <v>42768</v>
      </c>
      <c r="D134" s="26">
        <v>42857</v>
      </c>
      <c r="E134" t="s">
        <v>586</v>
      </c>
      <c r="F134" t="s">
        <v>587</v>
      </c>
      <c r="G134" t="s">
        <v>28</v>
      </c>
      <c r="H134" t="s">
        <v>27</v>
      </c>
      <c r="I134" t="s">
        <v>592</v>
      </c>
      <c r="J134" t="s">
        <v>19</v>
      </c>
      <c r="K134" t="s">
        <v>106</v>
      </c>
      <c r="L134" t="s">
        <v>593</v>
      </c>
      <c r="M134" s="24">
        <v>21.456</v>
      </c>
      <c r="N134">
        <v>9</v>
      </c>
      <c r="O134" s="20">
        <v>0.2</v>
      </c>
      <c r="P134" s="10">
        <v>6.9732000000000003</v>
      </c>
      <c r="Q134" t="str">
        <f t="shared" si="2"/>
        <v>Not Outlier</v>
      </c>
    </row>
    <row r="135" spans="1:17">
      <c r="A135">
        <v>134</v>
      </c>
      <c r="B135" t="s">
        <v>594</v>
      </c>
      <c r="C135" s="26" t="s">
        <v>2911</v>
      </c>
      <c r="D135" s="26" t="s">
        <v>3256</v>
      </c>
      <c r="E135" t="s">
        <v>595</v>
      </c>
      <c r="F135" t="s">
        <v>596</v>
      </c>
      <c r="G135" t="s">
        <v>24</v>
      </c>
      <c r="H135" t="s">
        <v>23</v>
      </c>
      <c r="I135" t="s">
        <v>597</v>
      </c>
      <c r="J135" t="s">
        <v>19</v>
      </c>
      <c r="K135" t="s">
        <v>94</v>
      </c>
      <c r="L135" t="s">
        <v>598</v>
      </c>
      <c r="M135" s="24">
        <v>20.04</v>
      </c>
      <c r="N135">
        <v>3</v>
      </c>
      <c r="O135" s="20">
        <v>0</v>
      </c>
      <c r="P135" s="10">
        <v>9.6191999999999993</v>
      </c>
      <c r="Q135" t="str">
        <f t="shared" si="2"/>
        <v>Not Outlier</v>
      </c>
    </row>
    <row r="136" spans="1:17">
      <c r="A136">
        <v>135</v>
      </c>
      <c r="B136" t="s">
        <v>594</v>
      </c>
      <c r="C136" s="26" t="s">
        <v>2911</v>
      </c>
      <c r="D136" s="26" t="s">
        <v>3256</v>
      </c>
      <c r="E136" t="s">
        <v>595</v>
      </c>
      <c r="F136" t="s">
        <v>596</v>
      </c>
      <c r="G136" t="s">
        <v>24</v>
      </c>
      <c r="H136" t="s">
        <v>23</v>
      </c>
      <c r="I136" t="s">
        <v>599</v>
      </c>
      <c r="J136" t="s">
        <v>19</v>
      </c>
      <c r="K136" t="s">
        <v>94</v>
      </c>
      <c r="L136" t="s">
        <v>600</v>
      </c>
      <c r="M136" s="24">
        <v>35.44</v>
      </c>
      <c r="N136">
        <v>1</v>
      </c>
      <c r="O136" s="20">
        <v>0</v>
      </c>
      <c r="P136" s="10">
        <v>16.6568</v>
      </c>
      <c r="Q136" t="str">
        <f t="shared" si="2"/>
        <v>Not Outlier</v>
      </c>
    </row>
    <row r="137" spans="1:17">
      <c r="A137">
        <v>136</v>
      </c>
      <c r="B137" t="s">
        <v>594</v>
      </c>
      <c r="C137" s="26" t="s">
        <v>2911</v>
      </c>
      <c r="D137" s="26" t="s">
        <v>3256</v>
      </c>
      <c r="E137" t="s">
        <v>595</v>
      </c>
      <c r="F137" t="s">
        <v>596</v>
      </c>
      <c r="G137" t="s">
        <v>24</v>
      </c>
      <c r="H137" t="s">
        <v>23</v>
      </c>
      <c r="I137" t="s">
        <v>601</v>
      </c>
      <c r="J137" t="s">
        <v>19</v>
      </c>
      <c r="K137" t="s">
        <v>98</v>
      </c>
      <c r="L137" t="s">
        <v>602</v>
      </c>
      <c r="M137" s="24">
        <v>11.52</v>
      </c>
      <c r="N137">
        <v>4</v>
      </c>
      <c r="O137" s="20">
        <v>0</v>
      </c>
      <c r="P137" s="10">
        <v>3.456</v>
      </c>
      <c r="Q137" t="str">
        <f t="shared" si="2"/>
        <v>Not Outlier</v>
      </c>
    </row>
    <row r="138" spans="1:17">
      <c r="A138">
        <v>137</v>
      </c>
      <c r="B138" t="s">
        <v>594</v>
      </c>
      <c r="C138" s="26" t="s">
        <v>2911</v>
      </c>
      <c r="D138" s="26" t="s">
        <v>3256</v>
      </c>
      <c r="E138" t="s">
        <v>595</v>
      </c>
      <c r="F138" t="s">
        <v>596</v>
      </c>
      <c r="G138" t="s">
        <v>24</v>
      </c>
      <c r="H138" t="s">
        <v>23</v>
      </c>
      <c r="I138" t="s">
        <v>603</v>
      </c>
      <c r="J138" t="s">
        <v>19</v>
      </c>
      <c r="K138" t="s">
        <v>106</v>
      </c>
      <c r="L138" t="s">
        <v>604</v>
      </c>
      <c r="M138" s="24">
        <v>4.0199999999999996</v>
      </c>
      <c r="N138">
        <v>2</v>
      </c>
      <c r="O138" s="20">
        <v>0</v>
      </c>
      <c r="P138" s="10">
        <v>1.9698</v>
      </c>
      <c r="Q138" t="str">
        <f t="shared" si="2"/>
        <v>Not Outlier</v>
      </c>
    </row>
    <row r="139" spans="1:17">
      <c r="A139">
        <v>138</v>
      </c>
      <c r="B139" t="s">
        <v>594</v>
      </c>
      <c r="C139" s="26" t="s">
        <v>2911</v>
      </c>
      <c r="D139" s="26" t="s">
        <v>3256</v>
      </c>
      <c r="E139" t="s">
        <v>595</v>
      </c>
      <c r="F139" t="s">
        <v>596</v>
      </c>
      <c r="G139" t="s">
        <v>24</v>
      </c>
      <c r="H139" t="s">
        <v>23</v>
      </c>
      <c r="I139" t="s">
        <v>605</v>
      </c>
      <c r="J139" t="s">
        <v>19</v>
      </c>
      <c r="K139" t="s">
        <v>93</v>
      </c>
      <c r="L139" t="s">
        <v>606</v>
      </c>
      <c r="M139" s="24">
        <v>76.176000000000002</v>
      </c>
      <c r="N139">
        <v>3</v>
      </c>
      <c r="O139" s="20">
        <v>0.2</v>
      </c>
      <c r="P139" s="10">
        <v>26.6616</v>
      </c>
      <c r="Q139" t="str">
        <f t="shared" si="2"/>
        <v>Not Outlier</v>
      </c>
    </row>
    <row r="140" spans="1:17">
      <c r="A140">
        <v>139</v>
      </c>
      <c r="B140" t="s">
        <v>594</v>
      </c>
      <c r="C140" s="26" t="s">
        <v>2911</v>
      </c>
      <c r="D140" s="26" t="s">
        <v>3256</v>
      </c>
      <c r="E140" t="s">
        <v>595</v>
      </c>
      <c r="F140" t="s">
        <v>596</v>
      </c>
      <c r="G140" t="s">
        <v>24</v>
      </c>
      <c r="H140" t="s">
        <v>23</v>
      </c>
      <c r="I140" t="s">
        <v>607</v>
      </c>
      <c r="J140" t="s">
        <v>19</v>
      </c>
      <c r="K140" t="s">
        <v>107</v>
      </c>
      <c r="L140" t="s">
        <v>608</v>
      </c>
      <c r="M140" s="24">
        <v>65.88</v>
      </c>
      <c r="N140">
        <v>6</v>
      </c>
      <c r="O140" s="20">
        <v>0</v>
      </c>
      <c r="P140" s="10">
        <v>18.446400000000001</v>
      </c>
      <c r="Q140" t="str">
        <f t="shared" si="2"/>
        <v>Not Outlier</v>
      </c>
    </row>
    <row r="141" spans="1:17">
      <c r="A141">
        <v>140</v>
      </c>
      <c r="B141" t="s">
        <v>594</v>
      </c>
      <c r="C141" s="26" t="s">
        <v>2911</v>
      </c>
      <c r="D141" s="26" t="s">
        <v>3256</v>
      </c>
      <c r="E141" t="s">
        <v>595</v>
      </c>
      <c r="F141" t="s">
        <v>596</v>
      </c>
      <c r="G141" t="s">
        <v>24</v>
      </c>
      <c r="H141" t="s">
        <v>23</v>
      </c>
      <c r="I141" t="s">
        <v>323</v>
      </c>
      <c r="J141" t="s">
        <v>20</v>
      </c>
      <c r="K141" t="s">
        <v>95</v>
      </c>
      <c r="L141" t="s">
        <v>324</v>
      </c>
      <c r="M141" s="24">
        <v>43.12</v>
      </c>
      <c r="N141">
        <v>14</v>
      </c>
      <c r="O141" s="20">
        <v>0</v>
      </c>
      <c r="P141" s="10">
        <v>20.697600000000001</v>
      </c>
      <c r="Q141" t="str">
        <f t="shared" si="2"/>
        <v>Not Outlier</v>
      </c>
    </row>
    <row r="142" spans="1:17">
      <c r="A142">
        <v>141</v>
      </c>
      <c r="B142" t="s">
        <v>609</v>
      </c>
      <c r="C142" s="26">
        <v>42499</v>
      </c>
      <c r="D142" s="26">
        <v>42560</v>
      </c>
      <c r="E142" t="s">
        <v>610</v>
      </c>
      <c r="F142" t="s">
        <v>611</v>
      </c>
      <c r="G142" t="s">
        <v>28</v>
      </c>
      <c r="H142" t="s">
        <v>27</v>
      </c>
      <c r="I142" t="s">
        <v>249</v>
      </c>
      <c r="J142" t="s">
        <v>20</v>
      </c>
      <c r="K142" t="s">
        <v>95</v>
      </c>
      <c r="L142" t="s">
        <v>250</v>
      </c>
      <c r="M142" s="24">
        <v>82.8</v>
      </c>
      <c r="N142">
        <v>2</v>
      </c>
      <c r="O142" s="20">
        <v>0.2</v>
      </c>
      <c r="P142" s="10">
        <v>10.35</v>
      </c>
      <c r="Q142" t="str">
        <f t="shared" si="2"/>
        <v>Not Outlier</v>
      </c>
    </row>
    <row r="143" spans="1:17">
      <c r="A143">
        <v>142</v>
      </c>
      <c r="B143" t="s">
        <v>612</v>
      </c>
      <c r="C143" s="26" t="s">
        <v>2912</v>
      </c>
      <c r="D143" s="26" t="s">
        <v>3106</v>
      </c>
      <c r="E143" t="s">
        <v>613</v>
      </c>
      <c r="F143" t="s">
        <v>614</v>
      </c>
      <c r="G143" t="s">
        <v>28</v>
      </c>
      <c r="H143" t="s">
        <v>23</v>
      </c>
      <c r="I143" t="s">
        <v>615</v>
      </c>
      <c r="J143" t="s">
        <v>19</v>
      </c>
      <c r="K143" t="s">
        <v>98</v>
      </c>
      <c r="L143" t="s">
        <v>616</v>
      </c>
      <c r="M143" s="24">
        <v>8.82</v>
      </c>
      <c r="N143">
        <v>3</v>
      </c>
      <c r="O143" s="20">
        <v>0</v>
      </c>
      <c r="P143" s="10">
        <v>2.3814000000000002</v>
      </c>
      <c r="Q143" t="str">
        <f t="shared" si="2"/>
        <v>Not Outlier</v>
      </c>
    </row>
    <row r="144" spans="1:17">
      <c r="A144">
        <v>143</v>
      </c>
      <c r="B144" t="s">
        <v>612</v>
      </c>
      <c r="C144" s="26" t="s">
        <v>2912</v>
      </c>
      <c r="D144" s="26" t="s">
        <v>3106</v>
      </c>
      <c r="E144" t="s">
        <v>613</v>
      </c>
      <c r="F144" t="s">
        <v>614</v>
      </c>
      <c r="G144" t="s">
        <v>28</v>
      </c>
      <c r="H144" t="s">
        <v>23</v>
      </c>
      <c r="I144" t="s">
        <v>617</v>
      </c>
      <c r="J144" t="s">
        <v>19</v>
      </c>
      <c r="K144" t="s">
        <v>104</v>
      </c>
      <c r="L144" t="s">
        <v>618</v>
      </c>
      <c r="M144" s="24">
        <v>10.86</v>
      </c>
      <c r="N144">
        <v>3</v>
      </c>
      <c r="O144" s="20">
        <v>0</v>
      </c>
      <c r="P144" s="10">
        <v>5.1041999999999996</v>
      </c>
      <c r="Q144" t="str">
        <f t="shared" si="2"/>
        <v>Not Outlier</v>
      </c>
    </row>
    <row r="145" spans="1:17">
      <c r="A145">
        <v>144</v>
      </c>
      <c r="B145" t="s">
        <v>612</v>
      </c>
      <c r="C145" s="26" t="s">
        <v>2912</v>
      </c>
      <c r="D145" s="26" t="s">
        <v>3106</v>
      </c>
      <c r="E145" t="s">
        <v>613</v>
      </c>
      <c r="F145" t="s">
        <v>614</v>
      </c>
      <c r="G145" t="s">
        <v>28</v>
      </c>
      <c r="H145" t="s">
        <v>23</v>
      </c>
      <c r="I145" t="s">
        <v>619</v>
      </c>
      <c r="J145" t="s">
        <v>19</v>
      </c>
      <c r="K145" t="s">
        <v>94</v>
      </c>
      <c r="L145" t="s">
        <v>620</v>
      </c>
      <c r="M145" s="24">
        <v>143.69999999999999</v>
      </c>
      <c r="N145">
        <v>3</v>
      </c>
      <c r="O145" s="20">
        <v>0</v>
      </c>
      <c r="P145" s="10">
        <v>68.975999999999999</v>
      </c>
      <c r="Q145" t="str">
        <f t="shared" si="2"/>
        <v>Outlier</v>
      </c>
    </row>
    <row r="146" spans="1:17">
      <c r="A146">
        <v>145</v>
      </c>
      <c r="B146" t="s">
        <v>621</v>
      </c>
      <c r="C146" s="26" t="s">
        <v>2913</v>
      </c>
      <c r="D146" s="26" t="s">
        <v>3171</v>
      </c>
      <c r="E146" t="s">
        <v>622</v>
      </c>
      <c r="F146" t="s">
        <v>623</v>
      </c>
      <c r="G146" t="s">
        <v>24</v>
      </c>
      <c r="H146" t="s">
        <v>25</v>
      </c>
      <c r="I146" t="s">
        <v>624</v>
      </c>
      <c r="J146" t="s">
        <v>19</v>
      </c>
      <c r="K146" t="s">
        <v>101</v>
      </c>
      <c r="L146" t="s">
        <v>625</v>
      </c>
      <c r="M146" s="24">
        <v>839.43</v>
      </c>
      <c r="N146">
        <v>3</v>
      </c>
      <c r="O146" s="20">
        <v>0</v>
      </c>
      <c r="P146" s="10">
        <v>218.2518</v>
      </c>
      <c r="Q146" t="str">
        <f t="shared" si="2"/>
        <v>Outlier</v>
      </c>
    </row>
    <row r="147" spans="1:17">
      <c r="A147">
        <v>146</v>
      </c>
      <c r="B147" t="s">
        <v>626</v>
      </c>
      <c r="C147" s="26">
        <v>42194</v>
      </c>
      <c r="D147" s="26">
        <v>42347</v>
      </c>
      <c r="E147" t="s">
        <v>627</v>
      </c>
      <c r="F147" t="s">
        <v>628</v>
      </c>
      <c r="G147" t="s">
        <v>24</v>
      </c>
      <c r="H147" t="s">
        <v>23</v>
      </c>
      <c r="I147" t="s">
        <v>428</v>
      </c>
      <c r="J147" t="s">
        <v>19</v>
      </c>
      <c r="K147" t="s">
        <v>97</v>
      </c>
      <c r="L147" t="s">
        <v>429</v>
      </c>
      <c r="M147" s="24">
        <v>671.93</v>
      </c>
      <c r="N147">
        <v>7</v>
      </c>
      <c r="O147" s="20">
        <v>0</v>
      </c>
      <c r="P147" s="10">
        <v>20.157900000000001</v>
      </c>
      <c r="Q147" t="str">
        <f t="shared" si="2"/>
        <v>Not Outlier</v>
      </c>
    </row>
    <row r="148" spans="1:17">
      <c r="A148">
        <v>147</v>
      </c>
      <c r="B148" t="s">
        <v>629</v>
      </c>
      <c r="C148" s="26" t="s">
        <v>2914</v>
      </c>
      <c r="D148" s="26" t="s">
        <v>3199</v>
      </c>
      <c r="E148" t="s">
        <v>630</v>
      </c>
      <c r="F148" t="s">
        <v>631</v>
      </c>
      <c r="G148" t="s">
        <v>26</v>
      </c>
      <c r="H148" t="s">
        <v>27</v>
      </c>
      <c r="I148" t="s">
        <v>632</v>
      </c>
      <c r="J148" t="s">
        <v>20</v>
      </c>
      <c r="K148" t="s">
        <v>95</v>
      </c>
      <c r="L148" t="s">
        <v>633</v>
      </c>
      <c r="M148" s="24">
        <v>93.888000000000005</v>
      </c>
      <c r="N148">
        <v>4</v>
      </c>
      <c r="O148" s="20">
        <v>0.2</v>
      </c>
      <c r="P148" s="10">
        <v>12.909599999999999</v>
      </c>
      <c r="Q148" t="str">
        <f t="shared" si="2"/>
        <v>Not Outlier</v>
      </c>
    </row>
    <row r="149" spans="1:17">
      <c r="A149">
        <v>148</v>
      </c>
      <c r="B149" t="s">
        <v>634</v>
      </c>
      <c r="C149" s="26">
        <v>42502</v>
      </c>
      <c r="D149" s="26">
        <v>42625</v>
      </c>
      <c r="E149" t="s">
        <v>635</v>
      </c>
      <c r="F149" t="s">
        <v>636</v>
      </c>
      <c r="G149" t="s">
        <v>28</v>
      </c>
      <c r="H149" t="s">
        <v>25</v>
      </c>
      <c r="I149" t="s">
        <v>637</v>
      </c>
      <c r="J149" t="s">
        <v>18</v>
      </c>
      <c r="K149" t="s">
        <v>96</v>
      </c>
      <c r="L149" t="s">
        <v>638</v>
      </c>
      <c r="M149" s="24">
        <v>384.45</v>
      </c>
      <c r="N149">
        <v>11</v>
      </c>
      <c r="O149" s="20">
        <v>0</v>
      </c>
      <c r="P149" s="10">
        <v>103.8015</v>
      </c>
      <c r="Q149" t="str">
        <f t="shared" si="2"/>
        <v>Outlier</v>
      </c>
    </row>
    <row r="150" spans="1:17">
      <c r="A150">
        <v>149</v>
      </c>
      <c r="B150" t="s">
        <v>634</v>
      </c>
      <c r="C150" s="26">
        <v>42502</v>
      </c>
      <c r="D150" s="26">
        <v>42625</v>
      </c>
      <c r="E150" t="s">
        <v>635</v>
      </c>
      <c r="F150" t="s">
        <v>636</v>
      </c>
      <c r="G150" t="s">
        <v>28</v>
      </c>
      <c r="H150" t="s">
        <v>25</v>
      </c>
      <c r="I150" t="s">
        <v>639</v>
      </c>
      <c r="J150" t="s">
        <v>18</v>
      </c>
      <c r="K150" t="s">
        <v>96</v>
      </c>
      <c r="L150" t="s">
        <v>640</v>
      </c>
      <c r="M150" s="24">
        <v>149.97</v>
      </c>
      <c r="N150">
        <v>3</v>
      </c>
      <c r="O150" s="20">
        <v>0</v>
      </c>
      <c r="P150" s="10">
        <v>5.9988000000000001</v>
      </c>
      <c r="Q150" t="str">
        <f t="shared" si="2"/>
        <v>Not Outlier</v>
      </c>
    </row>
    <row r="151" spans="1:17">
      <c r="A151">
        <v>150</v>
      </c>
      <c r="B151" t="s">
        <v>634</v>
      </c>
      <c r="C151" s="26">
        <v>42502</v>
      </c>
      <c r="D151" s="26">
        <v>42625</v>
      </c>
      <c r="E151" t="s">
        <v>635</v>
      </c>
      <c r="F151" t="s">
        <v>636</v>
      </c>
      <c r="G151" t="s">
        <v>28</v>
      </c>
      <c r="H151" t="s">
        <v>25</v>
      </c>
      <c r="I151" t="s">
        <v>153</v>
      </c>
      <c r="J151" t="s">
        <v>20</v>
      </c>
      <c r="K151" t="s">
        <v>100</v>
      </c>
      <c r="L151" t="s">
        <v>154</v>
      </c>
      <c r="M151" s="24">
        <v>1951.84</v>
      </c>
      <c r="N151">
        <v>8</v>
      </c>
      <c r="O151" s="20">
        <v>0</v>
      </c>
      <c r="P151" s="10">
        <v>585.55200000000002</v>
      </c>
      <c r="Q151" t="str">
        <f t="shared" si="2"/>
        <v>Outlier</v>
      </c>
    </row>
    <row r="152" spans="1:17">
      <c r="A152">
        <v>151</v>
      </c>
      <c r="B152" t="s">
        <v>634</v>
      </c>
      <c r="C152" s="26">
        <v>42502</v>
      </c>
      <c r="D152" s="26">
        <v>42625</v>
      </c>
      <c r="E152" t="s">
        <v>635</v>
      </c>
      <c r="F152" t="s">
        <v>636</v>
      </c>
      <c r="G152" t="s">
        <v>28</v>
      </c>
      <c r="H152" t="s">
        <v>25</v>
      </c>
      <c r="I152" t="s">
        <v>641</v>
      </c>
      <c r="J152" t="s">
        <v>19</v>
      </c>
      <c r="K152" t="s">
        <v>93</v>
      </c>
      <c r="L152" t="s">
        <v>642</v>
      </c>
      <c r="M152" s="24">
        <v>171.55</v>
      </c>
      <c r="N152">
        <v>5</v>
      </c>
      <c r="O152" s="20">
        <v>0</v>
      </c>
      <c r="P152" s="10">
        <v>80.628500000000003</v>
      </c>
      <c r="Q152" t="str">
        <f t="shared" si="2"/>
        <v>Outlier</v>
      </c>
    </row>
    <row r="153" spans="1:17">
      <c r="A153">
        <v>152</v>
      </c>
      <c r="B153" t="s">
        <v>643</v>
      </c>
      <c r="C153" s="26" t="s">
        <v>2915</v>
      </c>
      <c r="D153" s="26" t="s">
        <v>3257</v>
      </c>
      <c r="E153" t="s">
        <v>644</v>
      </c>
      <c r="F153" t="s">
        <v>645</v>
      </c>
      <c r="G153" t="s">
        <v>26</v>
      </c>
      <c r="H153" t="s">
        <v>23</v>
      </c>
      <c r="I153" t="s">
        <v>646</v>
      </c>
      <c r="J153" t="s">
        <v>19</v>
      </c>
      <c r="K153" t="s">
        <v>101</v>
      </c>
      <c r="L153" t="s">
        <v>647</v>
      </c>
      <c r="M153" s="24">
        <v>157.91999999999999</v>
      </c>
      <c r="N153">
        <v>5</v>
      </c>
      <c r="O153" s="20">
        <v>0.2</v>
      </c>
      <c r="P153" s="10">
        <v>17.765999999999998</v>
      </c>
      <c r="Q153" t="str">
        <f t="shared" si="2"/>
        <v>Not Outlier</v>
      </c>
    </row>
    <row r="154" spans="1:17">
      <c r="A154">
        <v>153</v>
      </c>
      <c r="B154" t="s">
        <v>643</v>
      </c>
      <c r="C154" s="26" t="s">
        <v>2915</v>
      </c>
      <c r="D154" s="26" t="s">
        <v>3257</v>
      </c>
      <c r="E154" t="s">
        <v>644</v>
      </c>
      <c r="F154" t="s">
        <v>645</v>
      </c>
      <c r="G154" t="s">
        <v>26</v>
      </c>
      <c r="H154" t="s">
        <v>23</v>
      </c>
      <c r="I154" t="s">
        <v>648</v>
      </c>
      <c r="J154" t="s">
        <v>18</v>
      </c>
      <c r="K154" t="s">
        <v>96</v>
      </c>
      <c r="L154" t="s">
        <v>649</v>
      </c>
      <c r="M154" s="24">
        <v>203.184</v>
      </c>
      <c r="N154">
        <v>2</v>
      </c>
      <c r="O154" s="20">
        <v>0.2</v>
      </c>
      <c r="P154" s="10">
        <v>15.238799999999999</v>
      </c>
      <c r="Q154" t="str">
        <f t="shared" si="2"/>
        <v>Not Outlier</v>
      </c>
    </row>
    <row r="155" spans="1:17">
      <c r="A155">
        <v>154</v>
      </c>
      <c r="B155" t="s">
        <v>650</v>
      </c>
      <c r="C155" s="26" t="s">
        <v>2916</v>
      </c>
      <c r="D155" s="26">
        <v>42041</v>
      </c>
      <c r="E155" t="s">
        <v>651</v>
      </c>
      <c r="F155" t="s">
        <v>652</v>
      </c>
      <c r="G155" t="s">
        <v>28</v>
      </c>
      <c r="H155" t="s">
        <v>23</v>
      </c>
      <c r="I155" t="s">
        <v>653</v>
      </c>
      <c r="J155" t="s">
        <v>19</v>
      </c>
      <c r="K155" t="s">
        <v>94</v>
      </c>
      <c r="L155" t="s">
        <v>654</v>
      </c>
      <c r="M155" s="24">
        <v>58.38</v>
      </c>
      <c r="N155">
        <v>7</v>
      </c>
      <c r="O155" s="20">
        <v>0</v>
      </c>
      <c r="P155" s="10">
        <v>26.271000000000001</v>
      </c>
      <c r="Q155" t="str">
        <f t="shared" si="2"/>
        <v>Not Outlier</v>
      </c>
    </row>
    <row r="156" spans="1:17">
      <c r="A156">
        <v>155</v>
      </c>
      <c r="B156" t="s">
        <v>650</v>
      </c>
      <c r="C156" s="26" t="s">
        <v>2916</v>
      </c>
      <c r="D156" s="26">
        <v>42041</v>
      </c>
      <c r="E156" t="s">
        <v>651</v>
      </c>
      <c r="F156" t="s">
        <v>652</v>
      </c>
      <c r="G156" t="s">
        <v>28</v>
      </c>
      <c r="H156" t="s">
        <v>23</v>
      </c>
      <c r="I156" t="s">
        <v>655</v>
      </c>
      <c r="J156" t="s">
        <v>19</v>
      </c>
      <c r="K156" t="s">
        <v>94</v>
      </c>
      <c r="L156" t="s">
        <v>656</v>
      </c>
      <c r="M156" s="24">
        <v>105.52</v>
      </c>
      <c r="N156">
        <v>4</v>
      </c>
      <c r="O156" s="20">
        <v>0</v>
      </c>
      <c r="P156" s="10">
        <v>48.539200000000001</v>
      </c>
      <c r="Q156" t="str">
        <f t="shared" si="2"/>
        <v>Not Outlier</v>
      </c>
    </row>
    <row r="157" spans="1:17">
      <c r="A157">
        <v>156</v>
      </c>
      <c r="B157" t="s">
        <v>650</v>
      </c>
      <c r="C157" s="26" t="s">
        <v>2916</v>
      </c>
      <c r="D157" s="26">
        <v>42041</v>
      </c>
      <c r="E157" t="s">
        <v>651</v>
      </c>
      <c r="F157" t="s">
        <v>652</v>
      </c>
      <c r="G157" t="s">
        <v>28</v>
      </c>
      <c r="H157" t="s">
        <v>23</v>
      </c>
      <c r="I157" t="s">
        <v>657</v>
      </c>
      <c r="J157" t="s">
        <v>19</v>
      </c>
      <c r="K157" t="s">
        <v>97</v>
      </c>
      <c r="L157" t="s">
        <v>658</v>
      </c>
      <c r="M157" s="24">
        <v>80.88</v>
      </c>
      <c r="N157">
        <v>6</v>
      </c>
      <c r="O157" s="20">
        <v>0</v>
      </c>
      <c r="P157" s="10">
        <v>21.0288</v>
      </c>
      <c r="Q157" t="str">
        <f t="shared" si="2"/>
        <v>Not Outlier</v>
      </c>
    </row>
    <row r="158" spans="1:17">
      <c r="A158">
        <v>157</v>
      </c>
      <c r="B158" t="s">
        <v>659</v>
      </c>
      <c r="C158" s="26" t="s">
        <v>2917</v>
      </c>
      <c r="D158" s="26">
        <v>42069</v>
      </c>
      <c r="E158" t="s">
        <v>660</v>
      </c>
      <c r="F158" t="s">
        <v>661</v>
      </c>
      <c r="G158" t="s">
        <v>26</v>
      </c>
      <c r="H158" t="s">
        <v>23</v>
      </c>
      <c r="I158" t="s">
        <v>662</v>
      </c>
      <c r="J158" t="s">
        <v>19</v>
      </c>
      <c r="K158" t="s">
        <v>98</v>
      </c>
      <c r="L158" t="s">
        <v>663</v>
      </c>
      <c r="M158" s="24">
        <v>6.63</v>
      </c>
      <c r="N158">
        <v>3</v>
      </c>
      <c r="O158" s="20">
        <v>0</v>
      </c>
      <c r="P158" s="10">
        <v>1.7901</v>
      </c>
      <c r="Q158" t="str">
        <f t="shared" si="2"/>
        <v>Not Outlier</v>
      </c>
    </row>
    <row r="159" spans="1:17">
      <c r="A159">
        <v>158</v>
      </c>
      <c r="B159" t="s">
        <v>664</v>
      </c>
      <c r="C159" s="26">
        <v>41642</v>
      </c>
      <c r="D159" s="26">
        <v>41793</v>
      </c>
      <c r="E159" t="s">
        <v>665</v>
      </c>
      <c r="F159" t="s">
        <v>666</v>
      </c>
      <c r="G159" t="s">
        <v>24</v>
      </c>
      <c r="H159" t="s">
        <v>23</v>
      </c>
      <c r="I159" t="s">
        <v>565</v>
      </c>
      <c r="J159" t="s">
        <v>20</v>
      </c>
      <c r="K159" t="s">
        <v>100</v>
      </c>
      <c r="L159" t="s">
        <v>566</v>
      </c>
      <c r="M159" s="24">
        <v>457.56799999999998</v>
      </c>
      <c r="N159">
        <v>2</v>
      </c>
      <c r="O159" s="20">
        <v>0.2</v>
      </c>
      <c r="P159" s="10">
        <v>51.476399999999998</v>
      </c>
      <c r="Q159" t="str">
        <f t="shared" si="2"/>
        <v>Not Outlier</v>
      </c>
    </row>
    <row r="160" spans="1:17">
      <c r="A160">
        <v>159</v>
      </c>
      <c r="B160" t="s">
        <v>667</v>
      </c>
      <c r="C160" s="26" t="s">
        <v>2918</v>
      </c>
      <c r="D160" s="26" t="s">
        <v>3104</v>
      </c>
      <c r="E160" t="s">
        <v>668</v>
      </c>
      <c r="F160" t="s">
        <v>669</v>
      </c>
      <c r="G160" t="s">
        <v>24</v>
      </c>
      <c r="H160" t="s">
        <v>25</v>
      </c>
      <c r="I160" t="s">
        <v>670</v>
      </c>
      <c r="J160" t="s">
        <v>19</v>
      </c>
      <c r="K160" t="s">
        <v>102</v>
      </c>
      <c r="L160" t="s">
        <v>671</v>
      </c>
      <c r="M160" s="24">
        <v>14.62</v>
      </c>
      <c r="N160">
        <v>2</v>
      </c>
      <c r="O160" s="20">
        <v>0</v>
      </c>
      <c r="P160" s="10">
        <v>6.8714000000000004</v>
      </c>
      <c r="Q160" t="str">
        <f t="shared" si="2"/>
        <v>Not Outlier</v>
      </c>
    </row>
    <row r="161" spans="1:17">
      <c r="A161">
        <v>160</v>
      </c>
      <c r="B161" t="s">
        <v>667</v>
      </c>
      <c r="C161" s="26" t="s">
        <v>2918</v>
      </c>
      <c r="D161" s="26" t="s">
        <v>3104</v>
      </c>
      <c r="E161" t="s">
        <v>668</v>
      </c>
      <c r="F161" t="s">
        <v>669</v>
      </c>
      <c r="G161" t="s">
        <v>24</v>
      </c>
      <c r="H161" t="s">
        <v>25</v>
      </c>
      <c r="I161" t="s">
        <v>672</v>
      </c>
      <c r="J161" t="s">
        <v>18</v>
      </c>
      <c r="K161" t="s">
        <v>96</v>
      </c>
      <c r="L161" t="s">
        <v>673</v>
      </c>
      <c r="M161" s="24">
        <v>944.93</v>
      </c>
      <c r="N161">
        <v>7</v>
      </c>
      <c r="O161" s="20">
        <v>0</v>
      </c>
      <c r="P161" s="10">
        <v>236.23249999999999</v>
      </c>
      <c r="Q161" t="str">
        <f t="shared" si="2"/>
        <v>Outlier</v>
      </c>
    </row>
    <row r="162" spans="1:17">
      <c r="A162">
        <v>161</v>
      </c>
      <c r="B162" t="s">
        <v>674</v>
      </c>
      <c r="C162" s="26">
        <v>42679</v>
      </c>
      <c r="D162" s="26">
        <v>42709</v>
      </c>
      <c r="E162" t="s">
        <v>675</v>
      </c>
      <c r="F162" t="s">
        <v>676</v>
      </c>
      <c r="G162" t="s">
        <v>24</v>
      </c>
      <c r="H162" t="s">
        <v>23</v>
      </c>
      <c r="I162" t="s">
        <v>677</v>
      </c>
      <c r="J162" t="s">
        <v>19</v>
      </c>
      <c r="K162" t="s">
        <v>94</v>
      </c>
      <c r="L162" t="s">
        <v>678</v>
      </c>
      <c r="M162" s="24">
        <v>5.98</v>
      </c>
      <c r="N162">
        <v>1</v>
      </c>
      <c r="O162" s="20">
        <v>0</v>
      </c>
      <c r="P162" s="10">
        <v>2.6909999999999998</v>
      </c>
      <c r="Q162" t="str">
        <f t="shared" si="2"/>
        <v>Not Outlier</v>
      </c>
    </row>
    <row r="163" spans="1:17">
      <c r="A163">
        <v>162</v>
      </c>
      <c r="B163" t="s">
        <v>679</v>
      </c>
      <c r="C163" s="26" t="s">
        <v>2919</v>
      </c>
      <c r="D163" s="26" t="s">
        <v>3135</v>
      </c>
      <c r="E163" t="s">
        <v>680</v>
      </c>
      <c r="F163" t="s">
        <v>681</v>
      </c>
      <c r="G163" t="s">
        <v>24</v>
      </c>
      <c r="H163" t="s">
        <v>27</v>
      </c>
      <c r="I163" t="s">
        <v>682</v>
      </c>
      <c r="J163" t="s">
        <v>18</v>
      </c>
      <c r="K163" t="s">
        <v>99</v>
      </c>
      <c r="L163" t="s">
        <v>683</v>
      </c>
      <c r="M163" s="24">
        <v>54.384</v>
      </c>
      <c r="N163">
        <v>2</v>
      </c>
      <c r="O163" s="20">
        <v>0.2</v>
      </c>
      <c r="P163" s="10">
        <v>1.3595999999999999</v>
      </c>
      <c r="Q163" t="str">
        <f t="shared" si="2"/>
        <v>Not Outlier</v>
      </c>
    </row>
    <row r="164" spans="1:17">
      <c r="A164">
        <v>163</v>
      </c>
      <c r="B164" t="s">
        <v>684</v>
      </c>
      <c r="C164" s="26" t="s">
        <v>2920</v>
      </c>
      <c r="D164" s="26" t="s">
        <v>2918</v>
      </c>
      <c r="E164" t="s">
        <v>685</v>
      </c>
      <c r="F164" t="s">
        <v>686</v>
      </c>
      <c r="G164" t="s">
        <v>24</v>
      </c>
      <c r="H164" t="s">
        <v>23</v>
      </c>
      <c r="I164" t="s">
        <v>687</v>
      </c>
      <c r="J164" t="s">
        <v>19</v>
      </c>
      <c r="K164" t="s">
        <v>104</v>
      </c>
      <c r="L164" t="s">
        <v>688</v>
      </c>
      <c r="M164" s="24">
        <v>28.4</v>
      </c>
      <c r="N164">
        <v>5</v>
      </c>
      <c r="O164" s="20">
        <v>0</v>
      </c>
      <c r="P164" s="10">
        <v>13.348000000000001</v>
      </c>
      <c r="Q164" t="str">
        <f t="shared" si="2"/>
        <v>Not Outlier</v>
      </c>
    </row>
    <row r="165" spans="1:17">
      <c r="A165">
        <v>164</v>
      </c>
      <c r="B165" t="s">
        <v>689</v>
      </c>
      <c r="C165" s="26">
        <v>42562</v>
      </c>
      <c r="D165" s="26">
        <v>42685</v>
      </c>
      <c r="E165" t="s">
        <v>690</v>
      </c>
      <c r="F165" t="s">
        <v>691</v>
      </c>
      <c r="G165" t="s">
        <v>24</v>
      </c>
      <c r="H165" t="s">
        <v>23</v>
      </c>
      <c r="I165" t="s">
        <v>692</v>
      </c>
      <c r="J165" t="s">
        <v>19</v>
      </c>
      <c r="K165" t="s">
        <v>93</v>
      </c>
      <c r="L165" t="s">
        <v>693</v>
      </c>
      <c r="M165" s="24">
        <v>27.68</v>
      </c>
      <c r="N165">
        <v>2</v>
      </c>
      <c r="O165" s="20">
        <v>0.2</v>
      </c>
      <c r="P165" s="10">
        <v>9.6880000000000006</v>
      </c>
      <c r="Q165" t="str">
        <f t="shared" si="2"/>
        <v>Not Outlier</v>
      </c>
    </row>
    <row r="166" spans="1:17">
      <c r="A166">
        <v>165</v>
      </c>
      <c r="B166" t="s">
        <v>694</v>
      </c>
      <c r="C166" s="26">
        <v>41860</v>
      </c>
      <c r="D166" s="26">
        <v>41982</v>
      </c>
      <c r="E166" t="s">
        <v>695</v>
      </c>
      <c r="F166" t="s">
        <v>696</v>
      </c>
      <c r="G166" t="s">
        <v>24</v>
      </c>
      <c r="H166" t="s">
        <v>25</v>
      </c>
      <c r="I166" t="s">
        <v>697</v>
      </c>
      <c r="J166" t="s">
        <v>19</v>
      </c>
      <c r="K166" t="s">
        <v>98</v>
      </c>
      <c r="L166" t="s">
        <v>698</v>
      </c>
      <c r="M166" s="24">
        <v>9.9359999999999999</v>
      </c>
      <c r="N166">
        <v>3</v>
      </c>
      <c r="O166" s="20">
        <v>0.2</v>
      </c>
      <c r="P166" s="10">
        <v>2.7324000000000002</v>
      </c>
      <c r="Q166" t="str">
        <f t="shared" si="2"/>
        <v>Not Outlier</v>
      </c>
    </row>
    <row r="167" spans="1:17">
      <c r="A167">
        <v>166</v>
      </c>
      <c r="B167" t="s">
        <v>694</v>
      </c>
      <c r="C167" s="26">
        <v>41860</v>
      </c>
      <c r="D167" s="26">
        <v>41982</v>
      </c>
      <c r="E167" t="s">
        <v>695</v>
      </c>
      <c r="F167" t="s">
        <v>696</v>
      </c>
      <c r="G167" t="s">
        <v>24</v>
      </c>
      <c r="H167" t="s">
        <v>25</v>
      </c>
      <c r="I167" t="s">
        <v>699</v>
      </c>
      <c r="J167" t="s">
        <v>18</v>
      </c>
      <c r="K167" t="s">
        <v>108</v>
      </c>
      <c r="L167" t="s">
        <v>700</v>
      </c>
      <c r="M167" s="24">
        <v>8159.9520000000002</v>
      </c>
      <c r="N167">
        <v>8</v>
      </c>
      <c r="O167" s="20">
        <v>0.4</v>
      </c>
      <c r="P167" s="10">
        <v>-1359.992</v>
      </c>
      <c r="Q167" t="str">
        <f t="shared" si="2"/>
        <v>Outlier</v>
      </c>
    </row>
    <row r="168" spans="1:17">
      <c r="A168">
        <v>167</v>
      </c>
      <c r="B168" t="s">
        <v>694</v>
      </c>
      <c r="C168" s="26">
        <v>41860</v>
      </c>
      <c r="D168" s="26">
        <v>41982</v>
      </c>
      <c r="E168" t="s">
        <v>695</v>
      </c>
      <c r="F168" t="s">
        <v>696</v>
      </c>
      <c r="G168" t="s">
        <v>24</v>
      </c>
      <c r="H168" t="s">
        <v>25</v>
      </c>
      <c r="I168" t="s">
        <v>701</v>
      </c>
      <c r="J168" t="s">
        <v>19</v>
      </c>
      <c r="K168" t="s">
        <v>97</v>
      </c>
      <c r="L168" t="s">
        <v>702</v>
      </c>
      <c r="M168" s="24">
        <v>275.928</v>
      </c>
      <c r="N168">
        <v>3</v>
      </c>
      <c r="O168" s="20">
        <v>0.2</v>
      </c>
      <c r="P168" s="10">
        <v>-58.634700000000002</v>
      </c>
      <c r="Q168" t="str">
        <f t="shared" si="2"/>
        <v>Outlier</v>
      </c>
    </row>
    <row r="169" spans="1:17">
      <c r="A169">
        <v>168</v>
      </c>
      <c r="B169" t="s">
        <v>694</v>
      </c>
      <c r="C169" s="26">
        <v>41860</v>
      </c>
      <c r="D169" s="26">
        <v>41982</v>
      </c>
      <c r="E169" t="s">
        <v>695</v>
      </c>
      <c r="F169" t="s">
        <v>696</v>
      </c>
      <c r="G169" t="s">
        <v>24</v>
      </c>
      <c r="H169" t="s">
        <v>25</v>
      </c>
      <c r="I169" t="s">
        <v>703</v>
      </c>
      <c r="J169" t="s">
        <v>20</v>
      </c>
      <c r="K169" t="s">
        <v>100</v>
      </c>
      <c r="L169" t="s">
        <v>704</v>
      </c>
      <c r="M169" s="24">
        <v>1740.06</v>
      </c>
      <c r="N169">
        <v>9</v>
      </c>
      <c r="O169" s="20">
        <v>0.3</v>
      </c>
      <c r="P169" s="10">
        <v>-24.858000000000001</v>
      </c>
      <c r="Q169" t="str">
        <f t="shared" si="2"/>
        <v>Not Outlier</v>
      </c>
    </row>
    <row r="170" spans="1:17">
      <c r="A170">
        <v>169</v>
      </c>
      <c r="B170" t="s">
        <v>694</v>
      </c>
      <c r="C170" s="26">
        <v>41860</v>
      </c>
      <c r="D170" s="26">
        <v>41982</v>
      </c>
      <c r="E170" t="s">
        <v>695</v>
      </c>
      <c r="F170" t="s">
        <v>696</v>
      </c>
      <c r="G170" t="s">
        <v>24</v>
      </c>
      <c r="H170" t="s">
        <v>25</v>
      </c>
      <c r="I170" t="s">
        <v>705</v>
      </c>
      <c r="J170" t="s">
        <v>19</v>
      </c>
      <c r="K170" t="s">
        <v>98</v>
      </c>
      <c r="L170" t="s">
        <v>706</v>
      </c>
      <c r="M170" s="24">
        <v>32.064</v>
      </c>
      <c r="N170">
        <v>6</v>
      </c>
      <c r="O170" s="20">
        <v>0.2</v>
      </c>
      <c r="P170" s="10">
        <v>6.8136000000000001</v>
      </c>
      <c r="Q170" t="str">
        <f t="shared" si="2"/>
        <v>Not Outlier</v>
      </c>
    </row>
    <row r="171" spans="1:17">
      <c r="A171">
        <v>170</v>
      </c>
      <c r="B171" t="s">
        <v>694</v>
      </c>
      <c r="C171" s="26">
        <v>41860</v>
      </c>
      <c r="D171" s="26">
        <v>41982</v>
      </c>
      <c r="E171" t="s">
        <v>695</v>
      </c>
      <c r="F171" t="s">
        <v>696</v>
      </c>
      <c r="G171" t="s">
        <v>24</v>
      </c>
      <c r="H171" t="s">
        <v>25</v>
      </c>
      <c r="I171" t="s">
        <v>707</v>
      </c>
      <c r="J171" t="s">
        <v>19</v>
      </c>
      <c r="K171" t="s">
        <v>101</v>
      </c>
      <c r="L171" t="s">
        <v>708</v>
      </c>
      <c r="M171" s="24">
        <v>177.98</v>
      </c>
      <c r="N171">
        <v>5</v>
      </c>
      <c r="O171" s="20">
        <v>0.8</v>
      </c>
      <c r="P171" s="10">
        <v>-453.84899999999999</v>
      </c>
      <c r="Q171" t="str">
        <f t="shared" si="2"/>
        <v>Outlier</v>
      </c>
    </row>
    <row r="172" spans="1:17">
      <c r="A172">
        <v>171</v>
      </c>
      <c r="B172" t="s">
        <v>694</v>
      </c>
      <c r="C172" s="26">
        <v>41860</v>
      </c>
      <c r="D172" s="26">
        <v>41982</v>
      </c>
      <c r="E172" t="s">
        <v>695</v>
      </c>
      <c r="F172" t="s">
        <v>696</v>
      </c>
      <c r="G172" t="s">
        <v>24</v>
      </c>
      <c r="H172" t="s">
        <v>25</v>
      </c>
      <c r="I172" t="s">
        <v>709</v>
      </c>
      <c r="J172" t="s">
        <v>18</v>
      </c>
      <c r="K172" t="s">
        <v>96</v>
      </c>
      <c r="L172" t="s">
        <v>710</v>
      </c>
      <c r="M172" s="24">
        <v>143.976</v>
      </c>
      <c r="N172">
        <v>3</v>
      </c>
      <c r="O172" s="20">
        <v>0.2</v>
      </c>
      <c r="P172" s="10">
        <v>8.9984999999999999</v>
      </c>
      <c r="Q172" t="str">
        <f t="shared" si="2"/>
        <v>Not Outlier</v>
      </c>
    </row>
    <row r="173" spans="1:17">
      <c r="A173">
        <v>172</v>
      </c>
      <c r="B173" t="s">
        <v>711</v>
      </c>
      <c r="C173" s="26">
        <v>41767</v>
      </c>
      <c r="D173" s="26">
        <v>41890</v>
      </c>
      <c r="E173" t="s">
        <v>712</v>
      </c>
      <c r="F173" t="s">
        <v>713</v>
      </c>
      <c r="G173" t="s">
        <v>24</v>
      </c>
      <c r="H173" t="s">
        <v>23</v>
      </c>
      <c r="I173" t="s">
        <v>714</v>
      </c>
      <c r="J173" t="s">
        <v>19</v>
      </c>
      <c r="K173" t="s">
        <v>94</v>
      </c>
      <c r="L173" t="s">
        <v>715</v>
      </c>
      <c r="M173" s="24">
        <v>20.94</v>
      </c>
      <c r="N173">
        <v>3</v>
      </c>
      <c r="O173" s="20">
        <v>0</v>
      </c>
      <c r="P173" s="10">
        <v>9.8417999999999992</v>
      </c>
      <c r="Q173" t="str">
        <f t="shared" si="2"/>
        <v>Not Outlier</v>
      </c>
    </row>
    <row r="174" spans="1:17">
      <c r="A174">
        <v>173</v>
      </c>
      <c r="B174" t="s">
        <v>711</v>
      </c>
      <c r="C174" s="26">
        <v>41767</v>
      </c>
      <c r="D174" s="26">
        <v>41890</v>
      </c>
      <c r="E174" t="s">
        <v>712</v>
      </c>
      <c r="F174" t="s">
        <v>713</v>
      </c>
      <c r="G174" t="s">
        <v>24</v>
      </c>
      <c r="H174" t="s">
        <v>23</v>
      </c>
      <c r="I174" t="s">
        <v>716</v>
      </c>
      <c r="J174" t="s">
        <v>19</v>
      </c>
      <c r="K174" t="s">
        <v>94</v>
      </c>
      <c r="L174" t="s">
        <v>717</v>
      </c>
      <c r="M174" s="24">
        <v>110.96</v>
      </c>
      <c r="N174">
        <v>2</v>
      </c>
      <c r="O174" s="20">
        <v>0</v>
      </c>
      <c r="P174" s="10">
        <v>53.260800000000003</v>
      </c>
      <c r="Q174" t="str">
        <f t="shared" si="2"/>
        <v>Not Outlier</v>
      </c>
    </row>
    <row r="175" spans="1:17">
      <c r="A175">
        <v>174</v>
      </c>
      <c r="B175" t="s">
        <v>711</v>
      </c>
      <c r="C175" s="26">
        <v>41767</v>
      </c>
      <c r="D175" s="26">
        <v>41890</v>
      </c>
      <c r="E175" t="s">
        <v>712</v>
      </c>
      <c r="F175" t="s">
        <v>713</v>
      </c>
      <c r="G175" t="s">
        <v>24</v>
      </c>
      <c r="H175" t="s">
        <v>23</v>
      </c>
      <c r="I175" t="s">
        <v>718</v>
      </c>
      <c r="J175" t="s">
        <v>20</v>
      </c>
      <c r="K175" t="s">
        <v>100</v>
      </c>
      <c r="L175" t="s">
        <v>719</v>
      </c>
      <c r="M175" s="24">
        <v>340.14400000000001</v>
      </c>
      <c r="N175">
        <v>7</v>
      </c>
      <c r="O175" s="20">
        <v>0.2</v>
      </c>
      <c r="P175" s="10">
        <v>21.259</v>
      </c>
      <c r="Q175" t="str">
        <f t="shared" si="2"/>
        <v>Not Outlier</v>
      </c>
    </row>
    <row r="176" spans="1:17">
      <c r="A176">
        <v>175</v>
      </c>
      <c r="B176" t="s">
        <v>720</v>
      </c>
      <c r="C176" s="26" t="s">
        <v>2921</v>
      </c>
      <c r="D176" s="26" t="s">
        <v>2938</v>
      </c>
      <c r="E176" t="s">
        <v>721</v>
      </c>
      <c r="F176" t="s">
        <v>722</v>
      </c>
      <c r="G176" t="s">
        <v>28</v>
      </c>
      <c r="H176" t="s">
        <v>25</v>
      </c>
      <c r="I176" t="s">
        <v>723</v>
      </c>
      <c r="J176" t="s">
        <v>19</v>
      </c>
      <c r="K176" t="s">
        <v>101</v>
      </c>
      <c r="L176" t="s">
        <v>724</v>
      </c>
      <c r="M176" s="24">
        <v>52.448</v>
      </c>
      <c r="N176">
        <v>2</v>
      </c>
      <c r="O176" s="20">
        <v>0.8</v>
      </c>
      <c r="P176" s="10">
        <v>-131.12</v>
      </c>
      <c r="Q176" t="str">
        <f t="shared" si="2"/>
        <v>Outlier</v>
      </c>
    </row>
    <row r="177" spans="1:17">
      <c r="A177">
        <v>176</v>
      </c>
      <c r="B177" t="s">
        <v>720</v>
      </c>
      <c r="C177" s="26" t="s">
        <v>2921</v>
      </c>
      <c r="D177" s="26" t="s">
        <v>2938</v>
      </c>
      <c r="E177" t="s">
        <v>721</v>
      </c>
      <c r="F177" t="s">
        <v>722</v>
      </c>
      <c r="G177" t="s">
        <v>28</v>
      </c>
      <c r="H177" t="s">
        <v>25</v>
      </c>
      <c r="I177" t="s">
        <v>725</v>
      </c>
      <c r="J177" t="s">
        <v>19</v>
      </c>
      <c r="K177" t="s">
        <v>102</v>
      </c>
      <c r="L177" t="s">
        <v>726</v>
      </c>
      <c r="M177" s="24">
        <v>20.16</v>
      </c>
      <c r="N177">
        <v>4</v>
      </c>
      <c r="O177" s="20">
        <v>0.2</v>
      </c>
      <c r="P177" s="10">
        <v>6.5519999999999996</v>
      </c>
      <c r="Q177" t="str">
        <f t="shared" si="2"/>
        <v>Not Outlier</v>
      </c>
    </row>
    <row r="178" spans="1:17">
      <c r="A178">
        <v>177</v>
      </c>
      <c r="B178" t="s">
        <v>727</v>
      </c>
      <c r="C178" s="26" t="s">
        <v>2922</v>
      </c>
      <c r="D178" s="26" t="s">
        <v>3215</v>
      </c>
      <c r="E178" t="s">
        <v>728</v>
      </c>
      <c r="F178" t="s">
        <v>729</v>
      </c>
      <c r="G178" t="s">
        <v>24</v>
      </c>
      <c r="H178" t="s">
        <v>25</v>
      </c>
      <c r="I178" t="s">
        <v>730</v>
      </c>
      <c r="J178" t="s">
        <v>19</v>
      </c>
      <c r="K178" t="s">
        <v>101</v>
      </c>
      <c r="L178" t="s">
        <v>731</v>
      </c>
      <c r="M178" s="24">
        <v>97.263999999999996</v>
      </c>
      <c r="N178">
        <v>4</v>
      </c>
      <c r="O178" s="20">
        <v>0.8</v>
      </c>
      <c r="P178" s="10">
        <v>-243.16</v>
      </c>
      <c r="Q178" t="str">
        <f t="shared" si="2"/>
        <v>Outlier</v>
      </c>
    </row>
    <row r="179" spans="1:17">
      <c r="A179">
        <v>178</v>
      </c>
      <c r="B179" t="s">
        <v>732</v>
      </c>
      <c r="C179" s="26" t="s">
        <v>2923</v>
      </c>
      <c r="D179" s="26" t="s">
        <v>3122</v>
      </c>
      <c r="E179" t="s">
        <v>386</v>
      </c>
      <c r="F179" t="s">
        <v>387</v>
      </c>
      <c r="G179" t="s">
        <v>24</v>
      </c>
      <c r="H179" t="s">
        <v>27</v>
      </c>
      <c r="I179" t="s">
        <v>733</v>
      </c>
      <c r="J179" t="s">
        <v>20</v>
      </c>
      <c r="K179" t="s">
        <v>100</v>
      </c>
      <c r="L179" t="s">
        <v>734</v>
      </c>
      <c r="M179" s="24">
        <v>396.80200000000002</v>
      </c>
      <c r="N179">
        <v>7</v>
      </c>
      <c r="O179" s="20">
        <v>0.3</v>
      </c>
      <c r="P179" s="10">
        <v>-11.337199999999999</v>
      </c>
      <c r="Q179" t="str">
        <f t="shared" si="2"/>
        <v>Not Outlier</v>
      </c>
    </row>
    <row r="180" spans="1:17">
      <c r="A180">
        <v>179</v>
      </c>
      <c r="B180" t="s">
        <v>732</v>
      </c>
      <c r="C180" s="26" t="s">
        <v>2923</v>
      </c>
      <c r="D180" s="26" t="s">
        <v>3122</v>
      </c>
      <c r="E180" t="s">
        <v>386</v>
      </c>
      <c r="F180" t="s">
        <v>387</v>
      </c>
      <c r="G180" t="s">
        <v>24</v>
      </c>
      <c r="H180" t="s">
        <v>27</v>
      </c>
      <c r="I180" t="s">
        <v>735</v>
      </c>
      <c r="J180" t="s">
        <v>19</v>
      </c>
      <c r="K180" t="s">
        <v>107</v>
      </c>
      <c r="L180" t="s">
        <v>736</v>
      </c>
      <c r="M180" s="24">
        <v>15.88</v>
      </c>
      <c r="N180">
        <v>5</v>
      </c>
      <c r="O180" s="20">
        <v>0.2</v>
      </c>
      <c r="P180" s="10">
        <v>-3.7715000000000001</v>
      </c>
      <c r="Q180" t="str">
        <f t="shared" si="2"/>
        <v>Not Outlier</v>
      </c>
    </row>
    <row r="181" spans="1:17">
      <c r="A181">
        <v>180</v>
      </c>
      <c r="B181" t="s">
        <v>737</v>
      </c>
      <c r="C181" s="26" t="s">
        <v>2924</v>
      </c>
      <c r="D181" s="26" t="s">
        <v>3124</v>
      </c>
      <c r="E181" t="s">
        <v>738</v>
      </c>
      <c r="F181" t="s">
        <v>739</v>
      </c>
      <c r="G181" t="s">
        <v>26</v>
      </c>
      <c r="H181" t="s">
        <v>27</v>
      </c>
      <c r="I181" t="s">
        <v>740</v>
      </c>
      <c r="J181" t="s">
        <v>19</v>
      </c>
      <c r="K181" t="s">
        <v>98</v>
      </c>
      <c r="L181" t="s">
        <v>741</v>
      </c>
      <c r="M181" s="24">
        <v>3.28</v>
      </c>
      <c r="N181">
        <v>1</v>
      </c>
      <c r="O181" s="20">
        <v>0</v>
      </c>
      <c r="P181" s="10">
        <v>1.4104000000000001</v>
      </c>
      <c r="Q181" t="str">
        <f t="shared" si="2"/>
        <v>Not Outlier</v>
      </c>
    </row>
    <row r="182" spans="1:17">
      <c r="A182">
        <v>181</v>
      </c>
      <c r="B182" t="s">
        <v>742</v>
      </c>
      <c r="C182" s="26">
        <v>41771</v>
      </c>
      <c r="D182" s="26">
        <v>41894</v>
      </c>
      <c r="E182" t="s">
        <v>743</v>
      </c>
      <c r="F182" t="s">
        <v>744</v>
      </c>
      <c r="G182" t="s">
        <v>28</v>
      </c>
      <c r="H182" t="s">
        <v>25</v>
      </c>
      <c r="I182" t="s">
        <v>745</v>
      </c>
      <c r="J182" t="s">
        <v>19</v>
      </c>
      <c r="K182" t="s">
        <v>97</v>
      </c>
      <c r="L182" t="s">
        <v>746</v>
      </c>
      <c r="M182" s="24">
        <v>24.815999999999999</v>
      </c>
      <c r="N182">
        <v>2</v>
      </c>
      <c r="O182" s="20">
        <v>0.2</v>
      </c>
      <c r="P182" s="10">
        <v>1.8612</v>
      </c>
      <c r="Q182" t="str">
        <f t="shared" si="2"/>
        <v>Not Outlier</v>
      </c>
    </row>
    <row r="183" spans="1:17">
      <c r="A183">
        <v>182</v>
      </c>
      <c r="B183" t="s">
        <v>742</v>
      </c>
      <c r="C183" s="26">
        <v>41771</v>
      </c>
      <c r="D183" s="26">
        <v>41894</v>
      </c>
      <c r="E183" t="s">
        <v>743</v>
      </c>
      <c r="F183" t="s">
        <v>744</v>
      </c>
      <c r="G183" t="s">
        <v>28</v>
      </c>
      <c r="H183" t="s">
        <v>25</v>
      </c>
      <c r="I183" t="s">
        <v>747</v>
      </c>
      <c r="J183" t="s">
        <v>18</v>
      </c>
      <c r="K183" t="s">
        <v>99</v>
      </c>
      <c r="L183" t="s">
        <v>748</v>
      </c>
      <c r="M183" s="24">
        <v>408.74400000000003</v>
      </c>
      <c r="N183">
        <v>7</v>
      </c>
      <c r="O183" s="20">
        <v>0.2</v>
      </c>
      <c r="P183" s="10">
        <v>76.639499999999998</v>
      </c>
      <c r="Q183" t="str">
        <f t="shared" si="2"/>
        <v>Outlier</v>
      </c>
    </row>
    <row r="184" spans="1:17">
      <c r="A184">
        <v>183</v>
      </c>
      <c r="B184" t="s">
        <v>749</v>
      </c>
      <c r="C184" s="26" t="s">
        <v>2925</v>
      </c>
      <c r="D184" s="26" t="s">
        <v>2968</v>
      </c>
      <c r="E184" t="s">
        <v>750</v>
      </c>
      <c r="F184" t="s">
        <v>751</v>
      </c>
      <c r="G184" t="s">
        <v>26</v>
      </c>
      <c r="H184" t="s">
        <v>29</v>
      </c>
      <c r="I184" t="s">
        <v>752</v>
      </c>
      <c r="J184" t="s">
        <v>18</v>
      </c>
      <c r="K184" t="s">
        <v>96</v>
      </c>
      <c r="L184" t="s">
        <v>753</v>
      </c>
      <c r="M184" s="24">
        <v>503.96</v>
      </c>
      <c r="N184">
        <v>4</v>
      </c>
      <c r="O184" s="20">
        <v>0</v>
      </c>
      <c r="P184" s="10">
        <v>131.02959999999999</v>
      </c>
      <c r="Q184" t="str">
        <f t="shared" si="2"/>
        <v>Outlier</v>
      </c>
    </row>
    <row r="185" spans="1:17">
      <c r="A185">
        <v>184</v>
      </c>
      <c r="B185" t="s">
        <v>749</v>
      </c>
      <c r="C185" s="26" t="s">
        <v>2925</v>
      </c>
      <c r="D185" s="26" t="s">
        <v>2968</v>
      </c>
      <c r="E185" t="s">
        <v>750</v>
      </c>
      <c r="F185" t="s">
        <v>751</v>
      </c>
      <c r="G185" t="s">
        <v>26</v>
      </c>
      <c r="H185" t="s">
        <v>29</v>
      </c>
      <c r="I185" t="s">
        <v>754</v>
      </c>
      <c r="J185" t="s">
        <v>18</v>
      </c>
      <c r="K185" t="s">
        <v>96</v>
      </c>
      <c r="L185" t="s">
        <v>755</v>
      </c>
      <c r="M185" s="24">
        <v>149.94999999999999</v>
      </c>
      <c r="N185">
        <v>5</v>
      </c>
      <c r="O185" s="20">
        <v>0</v>
      </c>
      <c r="P185" s="10">
        <v>41.985999999999997</v>
      </c>
      <c r="Q185" t="str">
        <f t="shared" si="2"/>
        <v>Not Outlier</v>
      </c>
    </row>
    <row r="186" spans="1:17">
      <c r="A186">
        <v>185</v>
      </c>
      <c r="B186" t="s">
        <v>749</v>
      </c>
      <c r="C186" s="26" t="s">
        <v>2925</v>
      </c>
      <c r="D186" s="26" t="s">
        <v>2968</v>
      </c>
      <c r="E186" t="s">
        <v>750</v>
      </c>
      <c r="F186" t="s">
        <v>751</v>
      </c>
      <c r="G186" t="s">
        <v>26</v>
      </c>
      <c r="H186" t="s">
        <v>29</v>
      </c>
      <c r="I186" t="s">
        <v>756</v>
      </c>
      <c r="J186" t="s">
        <v>18</v>
      </c>
      <c r="K186" t="s">
        <v>99</v>
      </c>
      <c r="L186" t="s">
        <v>757</v>
      </c>
      <c r="M186" s="24">
        <v>29</v>
      </c>
      <c r="N186">
        <v>2</v>
      </c>
      <c r="O186" s="20">
        <v>0</v>
      </c>
      <c r="P186" s="10">
        <v>7.25</v>
      </c>
      <c r="Q186" t="str">
        <f t="shared" si="2"/>
        <v>Not Outlier</v>
      </c>
    </row>
    <row r="187" spans="1:17">
      <c r="A187">
        <v>186</v>
      </c>
      <c r="B187" t="s">
        <v>758</v>
      </c>
      <c r="C187" s="26" t="s">
        <v>2926</v>
      </c>
      <c r="D187" s="26">
        <v>42412</v>
      </c>
      <c r="E187" t="s">
        <v>759</v>
      </c>
      <c r="F187" t="s">
        <v>760</v>
      </c>
      <c r="G187" t="s">
        <v>24</v>
      </c>
      <c r="H187" t="s">
        <v>27</v>
      </c>
      <c r="I187" t="s">
        <v>761</v>
      </c>
      <c r="J187" t="s">
        <v>19</v>
      </c>
      <c r="K187" t="s">
        <v>93</v>
      </c>
      <c r="L187" t="s">
        <v>762</v>
      </c>
      <c r="M187" s="24">
        <v>7.16</v>
      </c>
      <c r="N187">
        <v>2</v>
      </c>
      <c r="O187" s="20">
        <v>0</v>
      </c>
      <c r="P187" s="10">
        <v>3.4367999999999999</v>
      </c>
      <c r="Q187" t="str">
        <f t="shared" si="2"/>
        <v>Not Outlier</v>
      </c>
    </row>
    <row r="188" spans="1:17">
      <c r="A188">
        <v>187</v>
      </c>
      <c r="B188" t="s">
        <v>763</v>
      </c>
      <c r="C188" s="26" t="s">
        <v>2927</v>
      </c>
      <c r="D188" s="26" t="s">
        <v>3248</v>
      </c>
      <c r="E188" t="s">
        <v>764</v>
      </c>
      <c r="F188" t="s">
        <v>765</v>
      </c>
      <c r="G188" t="s">
        <v>26</v>
      </c>
      <c r="H188" t="s">
        <v>23</v>
      </c>
      <c r="I188" t="s">
        <v>766</v>
      </c>
      <c r="J188" t="s">
        <v>18</v>
      </c>
      <c r="K188" t="s">
        <v>99</v>
      </c>
      <c r="L188" t="s">
        <v>767</v>
      </c>
      <c r="M188" s="24">
        <v>176.8</v>
      </c>
      <c r="N188">
        <v>8</v>
      </c>
      <c r="O188" s="20">
        <v>0</v>
      </c>
      <c r="P188" s="10">
        <v>22.984000000000002</v>
      </c>
      <c r="Q188" t="str">
        <f t="shared" si="2"/>
        <v>Not Outlier</v>
      </c>
    </row>
    <row r="189" spans="1:17">
      <c r="A189">
        <v>188</v>
      </c>
      <c r="B189" t="s">
        <v>768</v>
      </c>
      <c r="C189" s="26" t="s">
        <v>2928</v>
      </c>
      <c r="D189" s="26" t="s">
        <v>3109</v>
      </c>
      <c r="E189" t="s">
        <v>769</v>
      </c>
      <c r="F189" t="s">
        <v>770</v>
      </c>
      <c r="G189" t="s">
        <v>28</v>
      </c>
      <c r="H189" t="s">
        <v>25</v>
      </c>
      <c r="I189" t="s">
        <v>771</v>
      </c>
      <c r="J189" t="s">
        <v>19</v>
      </c>
      <c r="K189" t="s">
        <v>97</v>
      </c>
      <c r="L189" t="s">
        <v>772</v>
      </c>
      <c r="M189" s="24">
        <v>37.223999999999997</v>
      </c>
      <c r="N189">
        <v>3</v>
      </c>
      <c r="O189" s="20">
        <v>0.2</v>
      </c>
      <c r="P189" s="10">
        <v>3.7223999999999999</v>
      </c>
      <c r="Q189" t="str">
        <f t="shared" si="2"/>
        <v>Not Outlier</v>
      </c>
    </row>
    <row r="190" spans="1:17">
      <c r="A190">
        <v>189</v>
      </c>
      <c r="B190" t="s">
        <v>768</v>
      </c>
      <c r="C190" s="26" t="s">
        <v>2928</v>
      </c>
      <c r="D190" s="26" t="s">
        <v>3109</v>
      </c>
      <c r="E190" t="s">
        <v>769</v>
      </c>
      <c r="F190" t="s">
        <v>770</v>
      </c>
      <c r="G190" t="s">
        <v>28</v>
      </c>
      <c r="H190" t="s">
        <v>25</v>
      </c>
      <c r="I190" t="s">
        <v>653</v>
      </c>
      <c r="J190" t="s">
        <v>19</v>
      </c>
      <c r="K190" t="s">
        <v>94</v>
      </c>
      <c r="L190" t="s">
        <v>654</v>
      </c>
      <c r="M190" s="24">
        <v>20.015999999999998</v>
      </c>
      <c r="N190">
        <v>3</v>
      </c>
      <c r="O190" s="20">
        <v>0.2</v>
      </c>
      <c r="P190" s="10">
        <v>6.2549999999999999</v>
      </c>
      <c r="Q190" t="str">
        <f t="shared" si="2"/>
        <v>Not Outlier</v>
      </c>
    </row>
    <row r="191" spans="1:17">
      <c r="A191">
        <v>190</v>
      </c>
      <c r="B191" t="s">
        <v>773</v>
      </c>
      <c r="C191" s="26">
        <v>42348</v>
      </c>
      <c r="D191" s="26" t="s">
        <v>3258</v>
      </c>
      <c r="E191" t="s">
        <v>774</v>
      </c>
      <c r="F191" t="s">
        <v>775</v>
      </c>
      <c r="G191" t="s">
        <v>26</v>
      </c>
      <c r="H191" t="s">
        <v>27</v>
      </c>
      <c r="I191" t="s">
        <v>776</v>
      </c>
      <c r="J191" t="s">
        <v>20</v>
      </c>
      <c r="K191" t="s">
        <v>105</v>
      </c>
      <c r="L191" t="s">
        <v>777</v>
      </c>
      <c r="M191" s="24">
        <v>899.13599999999997</v>
      </c>
      <c r="N191">
        <v>4</v>
      </c>
      <c r="O191" s="20">
        <v>0.2</v>
      </c>
      <c r="P191" s="10">
        <v>112.392</v>
      </c>
      <c r="Q191" t="str">
        <f t="shared" si="2"/>
        <v>Outlier</v>
      </c>
    </row>
    <row r="192" spans="1:17">
      <c r="A192">
        <v>191</v>
      </c>
      <c r="B192" t="s">
        <v>773</v>
      </c>
      <c r="C192" s="26">
        <v>42348</v>
      </c>
      <c r="D192" s="26" t="s">
        <v>3258</v>
      </c>
      <c r="E192" t="s">
        <v>774</v>
      </c>
      <c r="F192" t="s">
        <v>775</v>
      </c>
      <c r="G192" t="s">
        <v>26</v>
      </c>
      <c r="H192" t="s">
        <v>27</v>
      </c>
      <c r="I192" t="s">
        <v>778</v>
      </c>
      <c r="J192" t="s">
        <v>18</v>
      </c>
      <c r="K192" t="s">
        <v>96</v>
      </c>
      <c r="L192" t="s">
        <v>779</v>
      </c>
      <c r="M192" s="24">
        <v>71.760000000000005</v>
      </c>
      <c r="N192">
        <v>6</v>
      </c>
      <c r="O192" s="20">
        <v>0</v>
      </c>
      <c r="P192" s="10">
        <v>20.0928</v>
      </c>
      <c r="Q192" t="str">
        <f t="shared" si="2"/>
        <v>Not Outlier</v>
      </c>
    </row>
    <row r="193" spans="1:17">
      <c r="A193">
        <v>192</v>
      </c>
      <c r="B193" t="s">
        <v>773</v>
      </c>
      <c r="C193" s="26">
        <v>42348</v>
      </c>
      <c r="D193" s="26" t="s">
        <v>3258</v>
      </c>
      <c r="E193" t="s">
        <v>774</v>
      </c>
      <c r="F193" t="s">
        <v>775</v>
      </c>
      <c r="G193" t="s">
        <v>26</v>
      </c>
      <c r="H193" t="s">
        <v>27</v>
      </c>
      <c r="I193" t="s">
        <v>780</v>
      </c>
      <c r="J193" t="s">
        <v>19</v>
      </c>
      <c r="K193" t="s">
        <v>94</v>
      </c>
      <c r="L193" t="s">
        <v>781</v>
      </c>
      <c r="M193" s="24">
        <v>51.84</v>
      </c>
      <c r="N193">
        <v>8</v>
      </c>
      <c r="O193" s="20">
        <v>0</v>
      </c>
      <c r="P193" s="10">
        <v>24.883199999999999</v>
      </c>
      <c r="Q193" t="str">
        <f t="shared" si="2"/>
        <v>Not Outlier</v>
      </c>
    </row>
    <row r="194" spans="1:17">
      <c r="A194">
        <v>193</v>
      </c>
      <c r="B194" t="s">
        <v>773</v>
      </c>
      <c r="C194" s="26">
        <v>42348</v>
      </c>
      <c r="D194" s="26" t="s">
        <v>3258</v>
      </c>
      <c r="E194" t="s">
        <v>774</v>
      </c>
      <c r="F194" t="s">
        <v>775</v>
      </c>
      <c r="G194" t="s">
        <v>26</v>
      </c>
      <c r="H194" t="s">
        <v>27</v>
      </c>
      <c r="I194" t="s">
        <v>276</v>
      </c>
      <c r="J194" t="s">
        <v>20</v>
      </c>
      <c r="K194" t="s">
        <v>105</v>
      </c>
      <c r="L194" t="s">
        <v>277</v>
      </c>
      <c r="M194" s="24">
        <v>626.35199999999998</v>
      </c>
      <c r="N194">
        <v>3</v>
      </c>
      <c r="O194" s="20">
        <v>0.2</v>
      </c>
      <c r="P194" s="10">
        <v>46.976399999999998</v>
      </c>
      <c r="Q194" t="str">
        <f t="shared" si="2"/>
        <v>Not Outlier</v>
      </c>
    </row>
    <row r="195" spans="1:17">
      <c r="A195">
        <v>194</v>
      </c>
      <c r="B195" t="s">
        <v>773</v>
      </c>
      <c r="C195" s="26">
        <v>42348</v>
      </c>
      <c r="D195" s="26" t="s">
        <v>3258</v>
      </c>
      <c r="E195" t="s">
        <v>774</v>
      </c>
      <c r="F195" t="s">
        <v>775</v>
      </c>
      <c r="G195" t="s">
        <v>26</v>
      </c>
      <c r="H195" t="s">
        <v>27</v>
      </c>
      <c r="I195" t="s">
        <v>782</v>
      </c>
      <c r="J195" t="s">
        <v>19</v>
      </c>
      <c r="K195" t="s">
        <v>98</v>
      </c>
      <c r="L195" t="s">
        <v>783</v>
      </c>
      <c r="M195" s="24">
        <v>19.899999999999999</v>
      </c>
      <c r="N195">
        <v>5</v>
      </c>
      <c r="O195" s="20">
        <v>0</v>
      </c>
      <c r="P195" s="10">
        <v>6.5670000000000002</v>
      </c>
      <c r="Q195" t="str">
        <f t="shared" ref="Q195:Q258" si="3">IF(OR($P195&gt;65.58,$P195&lt;-36.45),"Outlier","Not Outlier")</f>
        <v>Not Outlier</v>
      </c>
    </row>
    <row r="196" spans="1:17">
      <c r="A196">
        <v>195</v>
      </c>
      <c r="B196" t="s">
        <v>784</v>
      </c>
      <c r="C196" s="26" t="s">
        <v>2929</v>
      </c>
      <c r="D196" s="26">
        <v>42166</v>
      </c>
      <c r="E196" t="s">
        <v>785</v>
      </c>
      <c r="F196" t="s">
        <v>786</v>
      </c>
      <c r="G196" t="s">
        <v>28</v>
      </c>
      <c r="H196" t="s">
        <v>23</v>
      </c>
      <c r="I196" t="s">
        <v>251</v>
      </c>
      <c r="J196" t="s">
        <v>19</v>
      </c>
      <c r="K196" t="s">
        <v>104</v>
      </c>
      <c r="L196" t="s">
        <v>252</v>
      </c>
      <c r="M196" s="24">
        <v>14.28</v>
      </c>
      <c r="N196">
        <v>7</v>
      </c>
      <c r="O196" s="20">
        <v>0</v>
      </c>
      <c r="P196" s="10">
        <v>6.7115999999999998</v>
      </c>
      <c r="Q196" t="str">
        <f t="shared" si="3"/>
        <v>Not Outlier</v>
      </c>
    </row>
    <row r="197" spans="1:17">
      <c r="A197">
        <v>196</v>
      </c>
      <c r="B197" t="s">
        <v>787</v>
      </c>
      <c r="C197" s="26" t="s">
        <v>2930</v>
      </c>
      <c r="D197" s="26" t="s">
        <v>3164</v>
      </c>
      <c r="E197" t="s">
        <v>788</v>
      </c>
      <c r="F197" t="s">
        <v>789</v>
      </c>
      <c r="G197" t="s">
        <v>24</v>
      </c>
      <c r="H197" t="s">
        <v>27</v>
      </c>
      <c r="I197" t="s">
        <v>790</v>
      </c>
      <c r="J197" t="s">
        <v>19</v>
      </c>
      <c r="K197" t="s">
        <v>98</v>
      </c>
      <c r="L197" t="s">
        <v>791</v>
      </c>
      <c r="M197" s="24">
        <v>7.4080000000000004</v>
      </c>
      <c r="N197">
        <v>2</v>
      </c>
      <c r="O197" s="20">
        <v>0.2</v>
      </c>
      <c r="P197" s="10">
        <v>1.2038</v>
      </c>
      <c r="Q197" t="str">
        <f t="shared" si="3"/>
        <v>Not Outlier</v>
      </c>
    </row>
    <row r="198" spans="1:17">
      <c r="A198">
        <v>197</v>
      </c>
      <c r="B198" t="s">
        <v>787</v>
      </c>
      <c r="C198" s="26" t="s">
        <v>2930</v>
      </c>
      <c r="D198" s="26" t="s">
        <v>3164</v>
      </c>
      <c r="E198" t="s">
        <v>788</v>
      </c>
      <c r="F198" t="s">
        <v>789</v>
      </c>
      <c r="G198" t="s">
        <v>24</v>
      </c>
      <c r="H198" t="s">
        <v>27</v>
      </c>
      <c r="I198" t="s">
        <v>792</v>
      </c>
      <c r="J198" t="s">
        <v>19</v>
      </c>
      <c r="K198" t="s">
        <v>98</v>
      </c>
      <c r="L198" t="s">
        <v>793</v>
      </c>
      <c r="M198" s="24">
        <v>6.048</v>
      </c>
      <c r="N198">
        <v>3</v>
      </c>
      <c r="O198" s="20">
        <v>0.2</v>
      </c>
      <c r="P198" s="10">
        <v>1.5875999999999999</v>
      </c>
      <c r="Q198" t="str">
        <f t="shared" si="3"/>
        <v>Not Outlier</v>
      </c>
    </row>
    <row r="199" spans="1:17">
      <c r="A199">
        <v>198</v>
      </c>
      <c r="B199" t="s">
        <v>794</v>
      </c>
      <c r="C199" s="26">
        <v>42897</v>
      </c>
      <c r="D199" s="26" t="s">
        <v>2897</v>
      </c>
      <c r="E199" t="s">
        <v>795</v>
      </c>
      <c r="F199" t="s">
        <v>796</v>
      </c>
      <c r="G199" t="s">
        <v>26</v>
      </c>
      <c r="H199" t="s">
        <v>27</v>
      </c>
      <c r="I199" t="s">
        <v>797</v>
      </c>
      <c r="J199" t="s">
        <v>19</v>
      </c>
      <c r="K199" t="s">
        <v>97</v>
      </c>
      <c r="L199" t="s">
        <v>798</v>
      </c>
      <c r="M199" s="24">
        <v>46.26</v>
      </c>
      <c r="N199">
        <v>3</v>
      </c>
      <c r="O199" s="20">
        <v>0</v>
      </c>
      <c r="P199" s="10">
        <v>12.0276</v>
      </c>
      <c r="Q199" t="str">
        <f t="shared" si="3"/>
        <v>Not Outlier</v>
      </c>
    </row>
    <row r="200" spans="1:17">
      <c r="A200">
        <v>199</v>
      </c>
      <c r="B200" t="s">
        <v>799</v>
      </c>
      <c r="C200" s="26">
        <v>42893</v>
      </c>
      <c r="D200" s="26" t="s">
        <v>3213</v>
      </c>
      <c r="E200" t="s">
        <v>800</v>
      </c>
      <c r="F200" t="s">
        <v>801</v>
      </c>
      <c r="G200" t="s">
        <v>28</v>
      </c>
      <c r="H200" t="s">
        <v>27</v>
      </c>
      <c r="I200" t="s">
        <v>802</v>
      </c>
      <c r="J200" t="s">
        <v>19</v>
      </c>
      <c r="K200" t="s">
        <v>93</v>
      </c>
      <c r="L200" t="s">
        <v>803</v>
      </c>
      <c r="M200" s="24">
        <v>2.9460000000000002</v>
      </c>
      <c r="N200">
        <v>2</v>
      </c>
      <c r="O200" s="20">
        <v>0.7</v>
      </c>
      <c r="P200" s="10">
        <v>-2.2585999999999999</v>
      </c>
      <c r="Q200" t="str">
        <f t="shared" si="3"/>
        <v>Not Outlier</v>
      </c>
    </row>
    <row r="201" spans="1:17">
      <c r="A201">
        <v>200</v>
      </c>
      <c r="B201" t="s">
        <v>799</v>
      </c>
      <c r="C201" s="26">
        <v>42893</v>
      </c>
      <c r="D201" s="26" t="s">
        <v>3213</v>
      </c>
      <c r="E201" t="s">
        <v>800</v>
      </c>
      <c r="F201" t="s">
        <v>801</v>
      </c>
      <c r="G201" t="s">
        <v>28</v>
      </c>
      <c r="H201" t="s">
        <v>27</v>
      </c>
      <c r="I201" t="s">
        <v>804</v>
      </c>
      <c r="J201" t="s">
        <v>19</v>
      </c>
      <c r="K201" t="s">
        <v>94</v>
      </c>
      <c r="L201" t="s">
        <v>805</v>
      </c>
      <c r="M201" s="24">
        <v>16.056000000000001</v>
      </c>
      <c r="N201">
        <v>3</v>
      </c>
      <c r="O201" s="20">
        <v>0.2</v>
      </c>
      <c r="P201" s="10">
        <v>5.8202999999999996</v>
      </c>
      <c r="Q201" t="str">
        <f t="shared" si="3"/>
        <v>Not Outlier</v>
      </c>
    </row>
    <row r="202" spans="1:17">
      <c r="A202">
        <v>201</v>
      </c>
      <c r="B202" t="s">
        <v>806</v>
      </c>
      <c r="C202" s="26" t="s">
        <v>2931</v>
      </c>
      <c r="D202" s="26" t="s">
        <v>3012</v>
      </c>
      <c r="E202" t="s">
        <v>807</v>
      </c>
      <c r="F202" t="s">
        <v>808</v>
      </c>
      <c r="G202" t="s">
        <v>24</v>
      </c>
      <c r="H202" t="s">
        <v>27</v>
      </c>
      <c r="I202" t="s">
        <v>809</v>
      </c>
      <c r="J202" t="s">
        <v>19</v>
      </c>
      <c r="K202" t="s">
        <v>94</v>
      </c>
      <c r="L202" t="s">
        <v>810</v>
      </c>
      <c r="M202" s="24">
        <v>21.744</v>
      </c>
      <c r="N202">
        <v>3</v>
      </c>
      <c r="O202" s="20">
        <v>0.2</v>
      </c>
      <c r="P202" s="10">
        <v>6.7949999999999999</v>
      </c>
      <c r="Q202" t="str">
        <f t="shared" si="3"/>
        <v>Not Outlier</v>
      </c>
    </row>
    <row r="203" spans="1:17">
      <c r="A203">
        <v>202</v>
      </c>
      <c r="B203" t="s">
        <v>811</v>
      </c>
      <c r="C203" s="26">
        <v>41706</v>
      </c>
      <c r="D203" s="26">
        <v>41767</v>
      </c>
      <c r="E203" t="s">
        <v>812</v>
      </c>
      <c r="F203" t="s">
        <v>813</v>
      </c>
      <c r="G203" t="s">
        <v>24</v>
      </c>
      <c r="H203" t="s">
        <v>23</v>
      </c>
      <c r="I203" t="s">
        <v>814</v>
      </c>
      <c r="J203" t="s">
        <v>20</v>
      </c>
      <c r="K203" t="s">
        <v>103</v>
      </c>
      <c r="L203" t="s">
        <v>815</v>
      </c>
      <c r="M203" s="24">
        <v>218.75</v>
      </c>
      <c r="N203">
        <v>2</v>
      </c>
      <c r="O203" s="20">
        <v>0.5</v>
      </c>
      <c r="P203" s="10">
        <v>-161.875</v>
      </c>
      <c r="Q203" t="str">
        <f t="shared" si="3"/>
        <v>Outlier</v>
      </c>
    </row>
    <row r="204" spans="1:17">
      <c r="A204">
        <v>203</v>
      </c>
      <c r="B204" t="s">
        <v>811</v>
      </c>
      <c r="C204" s="26">
        <v>41706</v>
      </c>
      <c r="D204" s="26">
        <v>41767</v>
      </c>
      <c r="E204" t="s">
        <v>812</v>
      </c>
      <c r="F204" t="s">
        <v>813</v>
      </c>
      <c r="G204" t="s">
        <v>24</v>
      </c>
      <c r="H204" t="s">
        <v>23</v>
      </c>
      <c r="I204" t="s">
        <v>816</v>
      </c>
      <c r="J204" t="s">
        <v>19</v>
      </c>
      <c r="K204" t="s">
        <v>101</v>
      </c>
      <c r="L204" t="s">
        <v>817</v>
      </c>
      <c r="M204" s="24">
        <v>2.6</v>
      </c>
      <c r="N204">
        <v>1</v>
      </c>
      <c r="O204" s="20">
        <v>0.2</v>
      </c>
      <c r="P204" s="10">
        <v>0.29249999999999998</v>
      </c>
      <c r="Q204" t="str">
        <f t="shared" si="3"/>
        <v>Not Outlier</v>
      </c>
    </row>
    <row r="205" spans="1:17">
      <c r="A205">
        <v>204</v>
      </c>
      <c r="B205" t="s">
        <v>818</v>
      </c>
      <c r="C205" s="26" t="s">
        <v>2932</v>
      </c>
      <c r="D205" s="26" t="s">
        <v>3000</v>
      </c>
      <c r="E205" t="s">
        <v>819</v>
      </c>
      <c r="F205" t="s">
        <v>820</v>
      </c>
      <c r="G205" t="s">
        <v>24</v>
      </c>
      <c r="H205" t="s">
        <v>25</v>
      </c>
      <c r="I205" t="s">
        <v>821</v>
      </c>
      <c r="J205" t="s">
        <v>19</v>
      </c>
      <c r="K205" t="s">
        <v>101</v>
      </c>
      <c r="L205" t="s">
        <v>822</v>
      </c>
      <c r="M205" s="24">
        <v>66.284000000000006</v>
      </c>
      <c r="N205">
        <v>2</v>
      </c>
      <c r="O205" s="20">
        <v>0.8</v>
      </c>
      <c r="P205" s="10">
        <v>-178.96680000000001</v>
      </c>
      <c r="Q205" t="str">
        <f t="shared" si="3"/>
        <v>Outlier</v>
      </c>
    </row>
    <row r="206" spans="1:17">
      <c r="A206">
        <v>205</v>
      </c>
      <c r="B206" t="s">
        <v>823</v>
      </c>
      <c r="C206" s="26">
        <v>42800</v>
      </c>
      <c r="D206" s="26">
        <v>42922</v>
      </c>
      <c r="E206" t="s">
        <v>824</v>
      </c>
      <c r="F206" t="s">
        <v>825</v>
      </c>
      <c r="G206" t="s">
        <v>28</v>
      </c>
      <c r="H206" t="s">
        <v>29</v>
      </c>
      <c r="I206" t="s">
        <v>826</v>
      </c>
      <c r="J206" t="s">
        <v>20</v>
      </c>
      <c r="K206" t="s">
        <v>95</v>
      </c>
      <c r="L206" t="s">
        <v>827</v>
      </c>
      <c r="M206" s="24">
        <v>35.167999999999999</v>
      </c>
      <c r="N206">
        <v>7</v>
      </c>
      <c r="O206" s="20">
        <v>0.2</v>
      </c>
      <c r="P206" s="10">
        <v>9.6712000000000007</v>
      </c>
      <c r="Q206" t="str">
        <f t="shared" si="3"/>
        <v>Not Outlier</v>
      </c>
    </row>
    <row r="207" spans="1:17">
      <c r="A207">
        <v>206</v>
      </c>
      <c r="B207" t="s">
        <v>828</v>
      </c>
      <c r="C207" s="26">
        <v>42990</v>
      </c>
      <c r="D207" s="26" t="s">
        <v>3180</v>
      </c>
      <c r="E207" t="s">
        <v>829</v>
      </c>
      <c r="F207" t="s">
        <v>830</v>
      </c>
      <c r="G207" t="s">
        <v>24</v>
      </c>
      <c r="H207" t="s">
        <v>23</v>
      </c>
      <c r="I207" t="s">
        <v>831</v>
      </c>
      <c r="J207" t="s">
        <v>18</v>
      </c>
      <c r="K207" t="s">
        <v>96</v>
      </c>
      <c r="L207" t="s">
        <v>832</v>
      </c>
      <c r="M207" s="24">
        <v>444.76799999999997</v>
      </c>
      <c r="N207">
        <v>4</v>
      </c>
      <c r="O207" s="20">
        <v>0.2</v>
      </c>
      <c r="P207" s="10">
        <v>44.476799999999997</v>
      </c>
      <c r="Q207" t="str">
        <f t="shared" si="3"/>
        <v>Not Outlier</v>
      </c>
    </row>
    <row r="208" spans="1:17">
      <c r="A208">
        <v>207</v>
      </c>
      <c r="B208" t="s">
        <v>833</v>
      </c>
      <c r="C208" s="26">
        <v>42747</v>
      </c>
      <c r="D208" s="26">
        <v>42928</v>
      </c>
      <c r="E208" t="s">
        <v>834</v>
      </c>
      <c r="F208" t="s">
        <v>835</v>
      </c>
      <c r="G208" t="s">
        <v>24</v>
      </c>
      <c r="H208" t="s">
        <v>25</v>
      </c>
      <c r="I208" t="s">
        <v>836</v>
      </c>
      <c r="J208" t="s">
        <v>19</v>
      </c>
      <c r="K208" t="s">
        <v>97</v>
      </c>
      <c r="L208" t="s">
        <v>837</v>
      </c>
      <c r="M208" s="24">
        <v>83.92</v>
      </c>
      <c r="N208">
        <v>4</v>
      </c>
      <c r="O208" s="20">
        <v>0</v>
      </c>
      <c r="P208" s="10">
        <v>5.8743999999999996</v>
      </c>
      <c r="Q208" t="str">
        <f t="shared" si="3"/>
        <v>Not Outlier</v>
      </c>
    </row>
    <row r="209" spans="1:17">
      <c r="A209">
        <v>208</v>
      </c>
      <c r="B209" t="s">
        <v>833</v>
      </c>
      <c r="C209" s="26">
        <v>42747</v>
      </c>
      <c r="D209" s="26">
        <v>42928</v>
      </c>
      <c r="E209" t="s">
        <v>834</v>
      </c>
      <c r="F209" t="s">
        <v>835</v>
      </c>
      <c r="G209" t="s">
        <v>24</v>
      </c>
      <c r="H209" t="s">
        <v>25</v>
      </c>
      <c r="I209" t="s">
        <v>838</v>
      </c>
      <c r="J209" t="s">
        <v>18</v>
      </c>
      <c r="K209" t="s">
        <v>96</v>
      </c>
      <c r="L209" t="s">
        <v>839</v>
      </c>
      <c r="M209" s="24">
        <v>131.97999999999999</v>
      </c>
      <c r="N209">
        <v>2</v>
      </c>
      <c r="O209" s="20">
        <v>0</v>
      </c>
      <c r="P209" s="10">
        <v>35.634599999999999</v>
      </c>
      <c r="Q209" t="str">
        <f t="shared" si="3"/>
        <v>Not Outlier</v>
      </c>
    </row>
    <row r="210" spans="1:17">
      <c r="A210">
        <v>209</v>
      </c>
      <c r="B210" t="s">
        <v>833</v>
      </c>
      <c r="C210" s="26">
        <v>42747</v>
      </c>
      <c r="D210" s="26">
        <v>42928</v>
      </c>
      <c r="E210" t="s">
        <v>834</v>
      </c>
      <c r="F210" t="s">
        <v>835</v>
      </c>
      <c r="G210" t="s">
        <v>24</v>
      </c>
      <c r="H210" t="s">
        <v>25</v>
      </c>
      <c r="I210" t="s">
        <v>575</v>
      </c>
      <c r="J210" t="s">
        <v>19</v>
      </c>
      <c r="K210" t="s">
        <v>93</v>
      </c>
      <c r="L210" t="s">
        <v>576</v>
      </c>
      <c r="M210" s="24">
        <v>15.92</v>
      </c>
      <c r="N210">
        <v>4</v>
      </c>
      <c r="O210" s="20">
        <v>0</v>
      </c>
      <c r="P210" s="10">
        <v>7.4824000000000002</v>
      </c>
      <c r="Q210" t="str">
        <f t="shared" si="3"/>
        <v>Not Outlier</v>
      </c>
    </row>
    <row r="211" spans="1:17">
      <c r="A211">
        <v>210</v>
      </c>
      <c r="B211" t="s">
        <v>833</v>
      </c>
      <c r="C211" s="26">
        <v>42747</v>
      </c>
      <c r="D211" s="26">
        <v>42928</v>
      </c>
      <c r="E211" t="s">
        <v>834</v>
      </c>
      <c r="F211" t="s">
        <v>835</v>
      </c>
      <c r="G211" t="s">
        <v>24</v>
      </c>
      <c r="H211" t="s">
        <v>25</v>
      </c>
      <c r="I211" t="s">
        <v>840</v>
      </c>
      <c r="J211" t="s">
        <v>19</v>
      </c>
      <c r="K211" t="s">
        <v>106</v>
      </c>
      <c r="L211" t="s">
        <v>841</v>
      </c>
      <c r="M211" s="24">
        <v>52.29</v>
      </c>
      <c r="N211">
        <v>9</v>
      </c>
      <c r="O211" s="20">
        <v>0</v>
      </c>
      <c r="P211" s="10">
        <v>16.209900000000001</v>
      </c>
      <c r="Q211" t="str">
        <f t="shared" si="3"/>
        <v>Not Outlier</v>
      </c>
    </row>
    <row r="212" spans="1:17">
      <c r="A212">
        <v>211</v>
      </c>
      <c r="B212" t="s">
        <v>833</v>
      </c>
      <c r="C212" s="26">
        <v>42747</v>
      </c>
      <c r="D212" s="26">
        <v>42928</v>
      </c>
      <c r="E212" t="s">
        <v>834</v>
      </c>
      <c r="F212" t="s">
        <v>835</v>
      </c>
      <c r="G212" t="s">
        <v>24</v>
      </c>
      <c r="H212" t="s">
        <v>25</v>
      </c>
      <c r="I212" t="s">
        <v>842</v>
      </c>
      <c r="J212" t="s">
        <v>19</v>
      </c>
      <c r="K212" t="s">
        <v>97</v>
      </c>
      <c r="L212" t="s">
        <v>843</v>
      </c>
      <c r="M212" s="24">
        <v>91.99</v>
      </c>
      <c r="N212">
        <v>1</v>
      </c>
      <c r="O212" s="20">
        <v>0</v>
      </c>
      <c r="P212" s="10">
        <v>3.6796000000000002</v>
      </c>
      <c r="Q212" t="str">
        <f t="shared" si="3"/>
        <v>Not Outlier</v>
      </c>
    </row>
    <row r="213" spans="1:17">
      <c r="A213">
        <v>212</v>
      </c>
      <c r="B213" t="s">
        <v>844</v>
      </c>
      <c r="C213" s="26">
        <v>42249</v>
      </c>
      <c r="D213" s="26" t="s">
        <v>3259</v>
      </c>
      <c r="E213" t="s">
        <v>845</v>
      </c>
      <c r="F213" t="s">
        <v>846</v>
      </c>
      <c r="G213" t="s">
        <v>28</v>
      </c>
      <c r="H213" t="s">
        <v>25</v>
      </c>
      <c r="I213" t="s">
        <v>847</v>
      </c>
      <c r="J213" t="s">
        <v>18</v>
      </c>
      <c r="K213" t="s">
        <v>99</v>
      </c>
      <c r="L213" t="s">
        <v>848</v>
      </c>
      <c r="M213" s="24">
        <v>20.8</v>
      </c>
      <c r="N213">
        <v>2</v>
      </c>
      <c r="O213" s="20">
        <v>0.2</v>
      </c>
      <c r="P213" s="10">
        <v>6.5</v>
      </c>
      <c r="Q213" t="str">
        <f t="shared" si="3"/>
        <v>Not Outlier</v>
      </c>
    </row>
    <row r="214" spans="1:17">
      <c r="A214">
        <v>213</v>
      </c>
      <c r="B214" t="s">
        <v>849</v>
      </c>
      <c r="C214" s="26">
        <v>42036</v>
      </c>
      <c r="D214" s="26">
        <v>42248</v>
      </c>
      <c r="E214" t="s">
        <v>850</v>
      </c>
      <c r="F214" t="s">
        <v>851</v>
      </c>
      <c r="G214" t="s">
        <v>28</v>
      </c>
      <c r="H214" t="s">
        <v>27</v>
      </c>
      <c r="I214" t="s">
        <v>852</v>
      </c>
      <c r="J214" t="s">
        <v>19</v>
      </c>
      <c r="K214" t="s">
        <v>102</v>
      </c>
      <c r="L214" t="s">
        <v>853</v>
      </c>
      <c r="M214" s="24">
        <v>23.68</v>
      </c>
      <c r="N214">
        <v>2</v>
      </c>
      <c r="O214" s="20">
        <v>0.2</v>
      </c>
      <c r="P214" s="10">
        <v>8.8800000000000008</v>
      </c>
      <c r="Q214" t="str">
        <f t="shared" si="3"/>
        <v>Not Outlier</v>
      </c>
    </row>
    <row r="215" spans="1:17">
      <c r="A215">
        <v>214</v>
      </c>
      <c r="B215" t="s">
        <v>849</v>
      </c>
      <c r="C215" s="26">
        <v>42036</v>
      </c>
      <c r="D215" s="26">
        <v>42248</v>
      </c>
      <c r="E215" t="s">
        <v>850</v>
      </c>
      <c r="F215" t="s">
        <v>851</v>
      </c>
      <c r="G215" t="s">
        <v>28</v>
      </c>
      <c r="H215" t="s">
        <v>27</v>
      </c>
      <c r="I215" t="s">
        <v>854</v>
      </c>
      <c r="J215" t="s">
        <v>20</v>
      </c>
      <c r="K215" t="s">
        <v>105</v>
      </c>
      <c r="L215" t="s">
        <v>855</v>
      </c>
      <c r="M215" s="24">
        <v>452.45</v>
      </c>
      <c r="N215">
        <v>5</v>
      </c>
      <c r="O215" s="20">
        <v>0.5</v>
      </c>
      <c r="P215" s="10">
        <v>-244.32300000000001</v>
      </c>
      <c r="Q215" t="str">
        <f t="shared" si="3"/>
        <v>Outlier</v>
      </c>
    </row>
    <row r="216" spans="1:17">
      <c r="A216">
        <v>215</v>
      </c>
      <c r="B216" t="s">
        <v>849</v>
      </c>
      <c r="C216" s="26">
        <v>42036</v>
      </c>
      <c r="D216" s="26">
        <v>42248</v>
      </c>
      <c r="E216" t="s">
        <v>850</v>
      </c>
      <c r="F216" t="s">
        <v>851</v>
      </c>
      <c r="G216" t="s">
        <v>28</v>
      </c>
      <c r="H216" t="s">
        <v>27</v>
      </c>
      <c r="I216" t="s">
        <v>509</v>
      </c>
      <c r="J216" t="s">
        <v>18</v>
      </c>
      <c r="K216" t="s">
        <v>96</v>
      </c>
      <c r="L216" t="s">
        <v>510</v>
      </c>
      <c r="M216" s="24">
        <v>62.981999999999999</v>
      </c>
      <c r="N216">
        <v>3</v>
      </c>
      <c r="O216" s="20">
        <v>0.4</v>
      </c>
      <c r="P216" s="10">
        <v>-14.6958</v>
      </c>
      <c r="Q216" t="str">
        <f t="shared" si="3"/>
        <v>Not Outlier</v>
      </c>
    </row>
    <row r="217" spans="1:17">
      <c r="A217">
        <v>216</v>
      </c>
      <c r="B217" t="s">
        <v>849</v>
      </c>
      <c r="C217" s="26">
        <v>42036</v>
      </c>
      <c r="D217" s="26">
        <v>42248</v>
      </c>
      <c r="E217" t="s">
        <v>850</v>
      </c>
      <c r="F217" t="s">
        <v>851</v>
      </c>
      <c r="G217" t="s">
        <v>28</v>
      </c>
      <c r="H217" t="s">
        <v>27</v>
      </c>
      <c r="I217" t="s">
        <v>856</v>
      </c>
      <c r="J217" t="s">
        <v>18</v>
      </c>
      <c r="K217" t="s">
        <v>108</v>
      </c>
      <c r="L217" t="s">
        <v>857</v>
      </c>
      <c r="M217" s="24">
        <v>1188</v>
      </c>
      <c r="N217">
        <v>9</v>
      </c>
      <c r="O217" s="20">
        <v>0.7</v>
      </c>
      <c r="P217" s="10">
        <v>-950.4</v>
      </c>
      <c r="Q217" t="str">
        <f t="shared" si="3"/>
        <v>Outlier</v>
      </c>
    </row>
    <row r="218" spans="1:17">
      <c r="A218">
        <v>217</v>
      </c>
      <c r="B218" t="s">
        <v>849</v>
      </c>
      <c r="C218" s="26">
        <v>42036</v>
      </c>
      <c r="D218" s="26">
        <v>42248</v>
      </c>
      <c r="E218" t="s">
        <v>850</v>
      </c>
      <c r="F218" t="s">
        <v>851</v>
      </c>
      <c r="G218" t="s">
        <v>28</v>
      </c>
      <c r="H218" t="s">
        <v>27</v>
      </c>
      <c r="I218" t="s">
        <v>858</v>
      </c>
      <c r="J218" t="s">
        <v>18</v>
      </c>
      <c r="K218" t="s">
        <v>99</v>
      </c>
      <c r="L218" t="s">
        <v>859</v>
      </c>
      <c r="M218" s="24">
        <v>89.584000000000003</v>
      </c>
      <c r="N218">
        <v>2</v>
      </c>
      <c r="O218" s="20">
        <v>0.2</v>
      </c>
      <c r="P218" s="10">
        <v>4.4791999999999996</v>
      </c>
      <c r="Q218" t="str">
        <f t="shared" si="3"/>
        <v>Not Outlier</v>
      </c>
    </row>
    <row r="219" spans="1:17">
      <c r="A219">
        <v>218</v>
      </c>
      <c r="B219" t="s">
        <v>860</v>
      </c>
      <c r="C219" s="26" t="s">
        <v>2933</v>
      </c>
      <c r="D219" s="26">
        <v>42380</v>
      </c>
      <c r="E219" t="s">
        <v>861</v>
      </c>
      <c r="F219" t="s">
        <v>862</v>
      </c>
      <c r="G219" t="s">
        <v>24</v>
      </c>
      <c r="H219" t="s">
        <v>23</v>
      </c>
      <c r="I219" t="s">
        <v>771</v>
      </c>
      <c r="J219" t="s">
        <v>19</v>
      </c>
      <c r="K219" t="s">
        <v>97</v>
      </c>
      <c r="L219" t="s">
        <v>772</v>
      </c>
      <c r="M219" s="24">
        <v>93.06</v>
      </c>
      <c r="N219">
        <v>6</v>
      </c>
      <c r="O219" s="20">
        <v>0</v>
      </c>
      <c r="P219" s="10">
        <v>26.056799999999999</v>
      </c>
      <c r="Q219" t="str">
        <f t="shared" si="3"/>
        <v>Not Outlier</v>
      </c>
    </row>
    <row r="220" spans="1:17">
      <c r="A220">
        <v>219</v>
      </c>
      <c r="B220" t="s">
        <v>860</v>
      </c>
      <c r="C220" s="26" t="s">
        <v>2933</v>
      </c>
      <c r="D220" s="26">
        <v>42380</v>
      </c>
      <c r="E220" t="s">
        <v>861</v>
      </c>
      <c r="F220" t="s">
        <v>862</v>
      </c>
      <c r="G220" t="s">
        <v>24</v>
      </c>
      <c r="H220" t="s">
        <v>23</v>
      </c>
      <c r="I220" t="s">
        <v>863</v>
      </c>
      <c r="J220" t="s">
        <v>18</v>
      </c>
      <c r="K220" t="s">
        <v>96</v>
      </c>
      <c r="L220" t="s">
        <v>864</v>
      </c>
      <c r="M220" s="24">
        <v>302.37599999999998</v>
      </c>
      <c r="N220">
        <v>3</v>
      </c>
      <c r="O220" s="20">
        <v>0.2</v>
      </c>
      <c r="P220" s="10">
        <v>22.6782</v>
      </c>
      <c r="Q220" t="str">
        <f t="shared" si="3"/>
        <v>Not Outlier</v>
      </c>
    </row>
    <row r="221" spans="1:17">
      <c r="A221">
        <v>220</v>
      </c>
      <c r="B221" t="s">
        <v>865</v>
      </c>
      <c r="C221" s="26" t="s">
        <v>2934</v>
      </c>
      <c r="D221" s="26" t="s">
        <v>2884</v>
      </c>
      <c r="E221" t="s">
        <v>866</v>
      </c>
      <c r="F221" t="s">
        <v>867</v>
      </c>
      <c r="G221" t="s">
        <v>24</v>
      </c>
      <c r="H221" t="s">
        <v>27</v>
      </c>
      <c r="I221" t="s">
        <v>868</v>
      </c>
      <c r="J221" t="s">
        <v>19</v>
      </c>
      <c r="K221" t="s">
        <v>106</v>
      </c>
      <c r="L221" t="s">
        <v>869</v>
      </c>
      <c r="M221" s="24">
        <v>5.5839999999999996</v>
      </c>
      <c r="N221">
        <v>2</v>
      </c>
      <c r="O221" s="20">
        <v>0.2</v>
      </c>
      <c r="P221" s="10">
        <v>1.8148</v>
      </c>
      <c r="Q221" t="str">
        <f t="shared" si="3"/>
        <v>Not Outlier</v>
      </c>
    </row>
    <row r="222" spans="1:17">
      <c r="A222">
        <v>221</v>
      </c>
      <c r="B222" t="s">
        <v>865</v>
      </c>
      <c r="C222" s="26" t="s">
        <v>2934</v>
      </c>
      <c r="D222" s="26" t="s">
        <v>2884</v>
      </c>
      <c r="E222" t="s">
        <v>866</v>
      </c>
      <c r="F222" t="s">
        <v>867</v>
      </c>
      <c r="G222" t="s">
        <v>24</v>
      </c>
      <c r="H222" t="s">
        <v>27</v>
      </c>
      <c r="I222" t="s">
        <v>870</v>
      </c>
      <c r="J222" t="s">
        <v>19</v>
      </c>
      <c r="K222" t="s">
        <v>94</v>
      </c>
      <c r="L222" t="s">
        <v>871</v>
      </c>
      <c r="M222" s="24">
        <v>22.704000000000001</v>
      </c>
      <c r="N222">
        <v>6</v>
      </c>
      <c r="O222" s="20">
        <v>0.2</v>
      </c>
      <c r="P222" s="10">
        <v>8.2302</v>
      </c>
      <c r="Q222" t="str">
        <f t="shared" si="3"/>
        <v>Not Outlier</v>
      </c>
    </row>
    <row r="223" spans="1:17">
      <c r="A223">
        <v>222</v>
      </c>
      <c r="B223" t="s">
        <v>865</v>
      </c>
      <c r="C223" s="26" t="s">
        <v>2934</v>
      </c>
      <c r="D223" s="26" t="s">
        <v>2884</v>
      </c>
      <c r="E223" t="s">
        <v>866</v>
      </c>
      <c r="F223" t="s">
        <v>867</v>
      </c>
      <c r="G223" t="s">
        <v>24</v>
      </c>
      <c r="H223" t="s">
        <v>27</v>
      </c>
      <c r="I223" t="s">
        <v>459</v>
      </c>
      <c r="J223" t="s">
        <v>19</v>
      </c>
      <c r="K223" t="s">
        <v>93</v>
      </c>
      <c r="L223" t="s">
        <v>460</v>
      </c>
      <c r="M223" s="24">
        <v>19.776</v>
      </c>
      <c r="N223">
        <v>4</v>
      </c>
      <c r="O223" s="20">
        <v>0.7</v>
      </c>
      <c r="P223" s="10">
        <v>-13.8432</v>
      </c>
      <c r="Q223" t="str">
        <f t="shared" si="3"/>
        <v>Not Outlier</v>
      </c>
    </row>
    <row r="224" spans="1:17">
      <c r="A224">
        <v>223</v>
      </c>
      <c r="B224" t="s">
        <v>865</v>
      </c>
      <c r="C224" s="26" t="s">
        <v>2934</v>
      </c>
      <c r="D224" s="26" t="s">
        <v>2884</v>
      </c>
      <c r="E224" t="s">
        <v>866</v>
      </c>
      <c r="F224" t="s">
        <v>867</v>
      </c>
      <c r="G224" t="s">
        <v>24</v>
      </c>
      <c r="H224" t="s">
        <v>27</v>
      </c>
      <c r="I224" t="s">
        <v>872</v>
      </c>
      <c r="J224" t="s">
        <v>20</v>
      </c>
      <c r="K224" t="s">
        <v>95</v>
      </c>
      <c r="L224" t="s">
        <v>873</v>
      </c>
      <c r="M224" s="24">
        <v>72.703999999999994</v>
      </c>
      <c r="N224">
        <v>4</v>
      </c>
      <c r="O224" s="20">
        <v>0.2</v>
      </c>
      <c r="P224" s="10">
        <v>19.084800000000001</v>
      </c>
      <c r="Q224" t="str">
        <f t="shared" si="3"/>
        <v>Not Outlier</v>
      </c>
    </row>
    <row r="225" spans="1:17">
      <c r="A225">
        <v>224</v>
      </c>
      <c r="B225" t="s">
        <v>865</v>
      </c>
      <c r="C225" s="26" t="s">
        <v>2934</v>
      </c>
      <c r="D225" s="26" t="s">
        <v>2884</v>
      </c>
      <c r="E225" t="s">
        <v>866</v>
      </c>
      <c r="F225" t="s">
        <v>867</v>
      </c>
      <c r="G225" t="s">
        <v>24</v>
      </c>
      <c r="H225" t="s">
        <v>27</v>
      </c>
      <c r="I225" t="s">
        <v>874</v>
      </c>
      <c r="J225" t="s">
        <v>18</v>
      </c>
      <c r="K225" t="s">
        <v>108</v>
      </c>
      <c r="L225" t="s">
        <v>875</v>
      </c>
      <c r="M225" s="24">
        <v>479.988</v>
      </c>
      <c r="N225">
        <v>4</v>
      </c>
      <c r="O225" s="20">
        <v>0.7</v>
      </c>
      <c r="P225" s="10">
        <v>-383.99040000000002</v>
      </c>
      <c r="Q225" t="str">
        <f t="shared" si="3"/>
        <v>Outlier</v>
      </c>
    </row>
    <row r="226" spans="1:17">
      <c r="A226">
        <v>225</v>
      </c>
      <c r="B226" t="s">
        <v>865</v>
      </c>
      <c r="C226" s="26" t="s">
        <v>2934</v>
      </c>
      <c r="D226" s="26" t="s">
        <v>2884</v>
      </c>
      <c r="E226" t="s">
        <v>866</v>
      </c>
      <c r="F226" t="s">
        <v>867</v>
      </c>
      <c r="G226" t="s">
        <v>24</v>
      </c>
      <c r="H226" t="s">
        <v>27</v>
      </c>
      <c r="I226" t="s">
        <v>876</v>
      </c>
      <c r="J226" t="s">
        <v>19</v>
      </c>
      <c r="K226" t="s">
        <v>98</v>
      </c>
      <c r="L226" t="s">
        <v>877</v>
      </c>
      <c r="M226" s="24">
        <v>27.167999999999999</v>
      </c>
      <c r="N226">
        <v>2</v>
      </c>
      <c r="O226" s="20">
        <v>0.2</v>
      </c>
      <c r="P226" s="10">
        <v>2.7168000000000001</v>
      </c>
      <c r="Q226" t="str">
        <f t="shared" si="3"/>
        <v>Not Outlier</v>
      </c>
    </row>
    <row r="227" spans="1:17">
      <c r="A227">
        <v>226</v>
      </c>
      <c r="B227" t="s">
        <v>878</v>
      </c>
      <c r="C227" s="26">
        <v>42255</v>
      </c>
      <c r="D227" s="26" t="s">
        <v>3169</v>
      </c>
      <c r="E227" t="s">
        <v>879</v>
      </c>
      <c r="F227" t="s">
        <v>880</v>
      </c>
      <c r="G227" t="s">
        <v>28</v>
      </c>
      <c r="H227" t="s">
        <v>25</v>
      </c>
      <c r="I227" t="s">
        <v>881</v>
      </c>
      <c r="J227" t="s">
        <v>19</v>
      </c>
      <c r="K227" t="s">
        <v>98</v>
      </c>
      <c r="L227" t="s">
        <v>882</v>
      </c>
      <c r="M227" s="24">
        <v>2.2000000000000002</v>
      </c>
      <c r="N227">
        <v>1</v>
      </c>
      <c r="O227" s="20">
        <v>0</v>
      </c>
      <c r="P227" s="10">
        <v>0.96799999999999997</v>
      </c>
      <c r="Q227" t="str">
        <f t="shared" si="3"/>
        <v>Not Outlier</v>
      </c>
    </row>
    <row r="228" spans="1:17">
      <c r="A228">
        <v>227</v>
      </c>
      <c r="B228" t="s">
        <v>878</v>
      </c>
      <c r="C228" s="26">
        <v>42255</v>
      </c>
      <c r="D228" s="26" t="s">
        <v>3169</v>
      </c>
      <c r="E228" t="s">
        <v>879</v>
      </c>
      <c r="F228" t="s">
        <v>880</v>
      </c>
      <c r="G228" t="s">
        <v>28</v>
      </c>
      <c r="H228" t="s">
        <v>25</v>
      </c>
      <c r="I228" t="s">
        <v>883</v>
      </c>
      <c r="J228" t="s">
        <v>20</v>
      </c>
      <c r="K228" t="s">
        <v>103</v>
      </c>
      <c r="L228" t="s">
        <v>884</v>
      </c>
      <c r="M228" s="24">
        <v>622.45000000000005</v>
      </c>
      <c r="N228">
        <v>5</v>
      </c>
      <c r="O228" s="20">
        <v>0</v>
      </c>
      <c r="P228" s="10">
        <v>136.93899999999999</v>
      </c>
      <c r="Q228" t="str">
        <f t="shared" si="3"/>
        <v>Outlier</v>
      </c>
    </row>
    <row r="229" spans="1:17">
      <c r="A229">
        <v>228</v>
      </c>
      <c r="B229" t="s">
        <v>878</v>
      </c>
      <c r="C229" s="26">
        <v>42255</v>
      </c>
      <c r="D229" s="26" t="s">
        <v>3169</v>
      </c>
      <c r="E229" t="s">
        <v>879</v>
      </c>
      <c r="F229" t="s">
        <v>880</v>
      </c>
      <c r="G229" t="s">
        <v>28</v>
      </c>
      <c r="H229" t="s">
        <v>25</v>
      </c>
      <c r="I229" t="s">
        <v>885</v>
      </c>
      <c r="J229" t="s">
        <v>19</v>
      </c>
      <c r="K229" t="s">
        <v>97</v>
      </c>
      <c r="L229" t="s">
        <v>886</v>
      </c>
      <c r="M229" s="24">
        <v>21.98</v>
      </c>
      <c r="N229">
        <v>1</v>
      </c>
      <c r="O229" s="20">
        <v>0</v>
      </c>
      <c r="P229" s="10">
        <v>0.2198</v>
      </c>
      <c r="Q229" t="str">
        <f t="shared" si="3"/>
        <v>Not Outlier</v>
      </c>
    </row>
    <row r="230" spans="1:17">
      <c r="A230">
        <v>229</v>
      </c>
      <c r="B230" t="s">
        <v>887</v>
      </c>
      <c r="C230" s="26" t="s">
        <v>2935</v>
      </c>
      <c r="D230" s="26">
        <v>42097</v>
      </c>
      <c r="E230" t="s">
        <v>888</v>
      </c>
      <c r="F230" t="s">
        <v>889</v>
      </c>
      <c r="G230" t="s">
        <v>24</v>
      </c>
      <c r="H230" t="s">
        <v>29</v>
      </c>
      <c r="I230" t="s">
        <v>890</v>
      </c>
      <c r="J230" t="s">
        <v>20</v>
      </c>
      <c r="K230" t="s">
        <v>100</v>
      </c>
      <c r="L230" t="s">
        <v>891</v>
      </c>
      <c r="M230" s="24">
        <v>161.56800000000001</v>
      </c>
      <c r="N230">
        <v>2</v>
      </c>
      <c r="O230" s="20">
        <v>0.2</v>
      </c>
      <c r="P230" s="10">
        <v>-28.2744</v>
      </c>
      <c r="Q230" t="str">
        <f t="shared" si="3"/>
        <v>Not Outlier</v>
      </c>
    </row>
    <row r="231" spans="1:17">
      <c r="A231">
        <v>230</v>
      </c>
      <c r="B231" t="s">
        <v>887</v>
      </c>
      <c r="C231" s="26" t="s">
        <v>2935</v>
      </c>
      <c r="D231" s="26">
        <v>42097</v>
      </c>
      <c r="E231" t="s">
        <v>888</v>
      </c>
      <c r="F231" t="s">
        <v>889</v>
      </c>
      <c r="G231" t="s">
        <v>24</v>
      </c>
      <c r="H231" t="s">
        <v>29</v>
      </c>
      <c r="I231" t="s">
        <v>892</v>
      </c>
      <c r="J231" t="s">
        <v>20</v>
      </c>
      <c r="K231" t="s">
        <v>100</v>
      </c>
      <c r="L231" t="s">
        <v>893</v>
      </c>
      <c r="M231" s="24">
        <v>389.69600000000003</v>
      </c>
      <c r="N231">
        <v>8</v>
      </c>
      <c r="O231" s="20">
        <v>0.2</v>
      </c>
      <c r="P231" s="10">
        <v>43.840800000000002</v>
      </c>
      <c r="Q231" t="str">
        <f t="shared" si="3"/>
        <v>Not Outlier</v>
      </c>
    </row>
    <row r="232" spans="1:17">
      <c r="A232">
        <v>231</v>
      </c>
      <c r="B232" t="s">
        <v>894</v>
      </c>
      <c r="C232" s="26" t="s">
        <v>2936</v>
      </c>
      <c r="D232" s="26" t="s">
        <v>3076</v>
      </c>
      <c r="E232" t="s">
        <v>895</v>
      </c>
      <c r="F232" t="s">
        <v>896</v>
      </c>
      <c r="G232" t="s">
        <v>28</v>
      </c>
      <c r="H232" t="s">
        <v>29</v>
      </c>
      <c r="I232" t="s">
        <v>897</v>
      </c>
      <c r="J232" t="s">
        <v>19</v>
      </c>
      <c r="K232" t="s">
        <v>93</v>
      </c>
      <c r="L232" t="s">
        <v>898</v>
      </c>
      <c r="M232" s="24">
        <v>18.648</v>
      </c>
      <c r="N232">
        <v>7</v>
      </c>
      <c r="O232" s="20">
        <v>0.7</v>
      </c>
      <c r="P232" s="10">
        <v>-12.432</v>
      </c>
      <c r="Q232" t="str">
        <f t="shared" si="3"/>
        <v>Not Outlier</v>
      </c>
    </row>
    <row r="233" spans="1:17">
      <c r="A233">
        <v>232</v>
      </c>
      <c r="B233" t="s">
        <v>899</v>
      </c>
      <c r="C233" s="26">
        <v>42920</v>
      </c>
      <c r="D233" s="26">
        <v>43073</v>
      </c>
      <c r="E233" t="s">
        <v>426</v>
      </c>
      <c r="F233" t="s">
        <v>427</v>
      </c>
      <c r="G233" t="s">
        <v>26</v>
      </c>
      <c r="H233" t="s">
        <v>29</v>
      </c>
      <c r="I233" t="s">
        <v>900</v>
      </c>
      <c r="J233" t="s">
        <v>20</v>
      </c>
      <c r="K233" t="s">
        <v>103</v>
      </c>
      <c r="L233" t="s">
        <v>901</v>
      </c>
      <c r="M233" s="24">
        <v>233.86</v>
      </c>
      <c r="N233">
        <v>2</v>
      </c>
      <c r="O233" s="20">
        <v>0.45</v>
      </c>
      <c r="P233" s="10">
        <v>-102.048</v>
      </c>
      <c r="Q233" t="str">
        <f t="shared" si="3"/>
        <v>Outlier</v>
      </c>
    </row>
    <row r="234" spans="1:17">
      <c r="A234">
        <v>233</v>
      </c>
      <c r="B234" t="s">
        <v>899</v>
      </c>
      <c r="C234" s="26">
        <v>42920</v>
      </c>
      <c r="D234" s="26">
        <v>43073</v>
      </c>
      <c r="E234" t="s">
        <v>426</v>
      </c>
      <c r="F234" t="s">
        <v>427</v>
      </c>
      <c r="G234" t="s">
        <v>26</v>
      </c>
      <c r="H234" t="s">
        <v>29</v>
      </c>
      <c r="I234" t="s">
        <v>902</v>
      </c>
      <c r="J234" t="s">
        <v>20</v>
      </c>
      <c r="K234" t="s">
        <v>103</v>
      </c>
      <c r="L234" t="s">
        <v>903</v>
      </c>
      <c r="M234" s="24">
        <v>620.61450000000002</v>
      </c>
      <c r="N234">
        <v>3</v>
      </c>
      <c r="O234" s="20">
        <v>0.45</v>
      </c>
      <c r="P234" s="10">
        <v>-248.2458</v>
      </c>
      <c r="Q234" t="str">
        <f t="shared" si="3"/>
        <v>Outlier</v>
      </c>
    </row>
    <row r="235" spans="1:17">
      <c r="A235">
        <v>234</v>
      </c>
      <c r="B235" t="s">
        <v>899</v>
      </c>
      <c r="C235" s="26">
        <v>42920</v>
      </c>
      <c r="D235" s="26">
        <v>43073</v>
      </c>
      <c r="E235" t="s">
        <v>426</v>
      </c>
      <c r="F235" t="s">
        <v>427</v>
      </c>
      <c r="G235" t="s">
        <v>26</v>
      </c>
      <c r="H235" t="s">
        <v>29</v>
      </c>
      <c r="I235" t="s">
        <v>897</v>
      </c>
      <c r="J235" t="s">
        <v>19</v>
      </c>
      <c r="K235" t="s">
        <v>93</v>
      </c>
      <c r="L235" t="s">
        <v>898</v>
      </c>
      <c r="M235" s="24">
        <v>5.3280000000000003</v>
      </c>
      <c r="N235">
        <v>2</v>
      </c>
      <c r="O235" s="20">
        <v>0.7</v>
      </c>
      <c r="P235" s="10">
        <v>-3.552</v>
      </c>
      <c r="Q235" t="str">
        <f t="shared" si="3"/>
        <v>Not Outlier</v>
      </c>
    </row>
    <row r="236" spans="1:17">
      <c r="A236">
        <v>235</v>
      </c>
      <c r="B236" t="s">
        <v>899</v>
      </c>
      <c r="C236" s="26">
        <v>42920</v>
      </c>
      <c r="D236" s="26">
        <v>43073</v>
      </c>
      <c r="E236" t="s">
        <v>426</v>
      </c>
      <c r="F236" t="s">
        <v>427</v>
      </c>
      <c r="G236" t="s">
        <v>26</v>
      </c>
      <c r="H236" t="s">
        <v>29</v>
      </c>
      <c r="I236" t="s">
        <v>904</v>
      </c>
      <c r="J236" t="s">
        <v>20</v>
      </c>
      <c r="K236" t="s">
        <v>95</v>
      </c>
      <c r="L236" t="s">
        <v>905</v>
      </c>
      <c r="M236" s="24">
        <v>258.072</v>
      </c>
      <c r="N236">
        <v>3</v>
      </c>
      <c r="O236" s="20">
        <v>0.2</v>
      </c>
      <c r="P236" s="10">
        <v>0</v>
      </c>
      <c r="Q236" t="str">
        <f t="shared" si="3"/>
        <v>Not Outlier</v>
      </c>
    </row>
    <row r="237" spans="1:17">
      <c r="A237">
        <v>236</v>
      </c>
      <c r="B237" t="s">
        <v>899</v>
      </c>
      <c r="C237" s="26">
        <v>42920</v>
      </c>
      <c r="D237" s="26">
        <v>43073</v>
      </c>
      <c r="E237" t="s">
        <v>426</v>
      </c>
      <c r="F237" t="s">
        <v>427</v>
      </c>
      <c r="G237" t="s">
        <v>26</v>
      </c>
      <c r="H237" t="s">
        <v>29</v>
      </c>
      <c r="I237" t="s">
        <v>906</v>
      </c>
      <c r="J237" t="s">
        <v>18</v>
      </c>
      <c r="K237" t="s">
        <v>99</v>
      </c>
      <c r="L237" t="s">
        <v>907</v>
      </c>
      <c r="M237" s="24">
        <v>617.976</v>
      </c>
      <c r="N237">
        <v>3</v>
      </c>
      <c r="O237" s="20">
        <v>0.2</v>
      </c>
      <c r="P237" s="10">
        <v>-7.7247000000000003</v>
      </c>
      <c r="Q237" t="str">
        <f t="shared" si="3"/>
        <v>Not Outlier</v>
      </c>
    </row>
    <row r="238" spans="1:17">
      <c r="A238">
        <v>237</v>
      </c>
      <c r="B238" t="s">
        <v>908</v>
      </c>
      <c r="C238" s="26">
        <v>43080</v>
      </c>
      <c r="D238" s="26" t="s">
        <v>3147</v>
      </c>
      <c r="E238" t="s">
        <v>909</v>
      </c>
      <c r="F238" t="s">
        <v>910</v>
      </c>
      <c r="G238" t="s">
        <v>28</v>
      </c>
      <c r="H238" t="s">
        <v>23</v>
      </c>
      <c r="I238" t="s">
        <v>911</v>
      </c>
      <c r="J238" t="s">
        <v>19</v>
      </c>
      <c r="K238" t="s">
        <v>94</v>
      </c>
      <c r="L238" t="s">
        <v>912</v>
      </c>
      <c r="M238" s="24">
        <v>10.56</v>
      </c>
      <c r="N238">
        <v>2</v>
      </c>
      <c r="O238" s="20">
        <v>0</v>
      </c>
      <c r="P238" s="10">
        <v>4.7519999999999998</v>
      </c>
      <c r="Q238" t="str">
        <f t="shared" si="3"/>
        <v>Not Outlier</v>
      </c>
    </row>
    <row r="239" spans="1:17">
      <c r="A239">
        <v>238</v>
      </c>
      <c r="B239" t="s">
        <v>913</v>
      </c>
      <c r="C239" s="26">
        <v>42466</v>
      </c>
      <c r="D239" s="26">
        <v>42619</v>
      </c>
      <c r="E239" t="s">
        <v>914</v>
      </c>
      <c r="F239" t="s">
        <v>40</v>
      </c>
      <c r="G239" t="s">
        <v>24</v>
      </c>
      <c r="H239" t="s">
        <v>25</v>
      </c>
      <c r="I239" t="s">
        <v>915</v>
      </c>
      <c r="J239" t="s">
        <v>19</v>
      </c>
      <c r="K239" t="s">
        <v>94</v>
      </c>
      <c r="L239" t="s">
        <v>916</v>
      </c>
      <c r="M239" s="24">
        <v>25.92</v>
      </c>
      <c r="N239">
        <v>5</v>
      </c>
      <c r="O239" s="20">
        <v>0.2</v>
      </c>
      <c r="P239" s="10">
        <v>9.3960000000000008</v>
      </c>
      <c r="Q239" t="str">
        <f t="shared" si="3"/>
        <v>Not Outlier</v>
      </c>
    </row>
    <row r="240" spans="1:17">
      <c r="A240">
        <v>239</v>
      </c>
      <c r="B240" t="s">
        <v>913</v>
      </c>
      <c r="C240" s="26">
        <v>42466</v>
      </c>
      <c r="D240" s="26">
        <v>42619</v>
      </c>
      <c r="E240" t="s">
        <v>914</v>
      </c>
      <c r="F240" t="s">
        <v>40</v>
      </c>
      <c r="G240" t="s">
        <v>24</v>
      </c>
      <c r="H240" t="s">
        <v>25</v>
      </c>
      <c r="I240" t="s">
        <v>917</v>
      </c>
      <c r="J240" t="s">
        <v>20</v>
      </c>
      <c r="K240" t="s">
        <v>95</v>
      </c>
      <c r="L240" t="s">
        <v>918</v>
      </c>
      <c r="M240" s="24">
        <v>419.68</v>
      </c>
      <c r="N240">
        <v>5</v>
      </c>
      <c r="O240" s="20">
        <v>0.6</v>
      </c>
      <c r="P240" s="10">
        <v>-356.72800000000001</v>
      </c>
      <c r="Q240" t="str">
        <f t="shared" si="3"/>
        <v>Outlier</v>
      </c>
    </row>
    <row r="241" spans="1:17">
      <c r="A241">
        <v>240</v>
      </c>
      <c r="B241" t="s">
        <v>913</v>
      </c>
      <c r="C241" s="26">
        <v>42466</v>
      </c>
      <c r="D241" s="26">
        <v>42619</v>
      </c>
      <c r="E241" t="s">
        <v>914</v>
      </c>
      <c r="F241" t="s">
        <v>40</v>
      </c>
      <c r="G241" t="s">
        <v>24</v>
      </c>
      <c r="H241" t="s">
        <v>25</v>
      </c>
      <c r="I241" t="s">
        <v>919</v>
      </c>
      <c r="J241" t="s">
        <v>20</v>
      </c>
      <c r="K241" t="s">
        <v>95</v>
      </c>
      <c r="L241" t="s">
        <v>920</v>
      </c>
      <c r="M241" s="24">
        <v>11.688000000000001</v>
      </c>
      <c r="N241">
        <v>3</v>
      </c>
      <c r="O241" s="20">
        <v>0.6</v>
      </c>
      <c r="P241" s="10">
        <v>-4.6752000000000002</v>
      </c>
      <c r="Q241" t="str">
        <f t="shared" si="3"/>
        <v>Not Outlier</v>
      </c>
    </row>
    <row r="242" spans="1:17">
      <c r="A242">
        <v>241</v>
      </c>
      <c r="B242" t="s">
        <v>913</v>
      </c>
      <c r="C242" s="26">
        <v>42466</v>
      </c>
      <c r="D242" s="26">
        <v>42619</v>
      </c>
      <c r="E242" t="s">
        <v>914</v>
      </c>
      <c r="F242" t="s">
        <v>40</v>
      </c>
      <c r="G242" t="s">
        <v>24</v>
      </c>
      <c r="H242" t="s">
        <v>25</v>
      </c>
      <c r="I242" t="s">
        <v>921</v>
      </c>
      <c r="J242" t="s">
        <v>18</v>
      </c>
      <c r="K242" t="s">
        <v>96</v>
      </c>
      <c r="L242" t="s">
        <v>922</v>
      </c>
      <c r="M242" s="24">
        <v>31.984000000000002</v>
      </c>
      <c r="N242">
        <v>2</v>
      </c>
      <c r="O242" s="20">
        <v>0.2</v>
      </c>
      <c r="P242" s="10">
        <v>11.1944</v>
      </c>
      <c r="Q242" t="str">
        <f t="shared" si="3"/>
        <v>Not Outlier</v>
      </c>
    </row>
    <row r="243" spans="1:17">
      <c r="A243">
        <v>242</v>
      </c>
      <c r="B243" t="s">
        <v>913</v>
      </c>
      <c r="C243" s="26">
        <v>42466</v>
      </c>
      <c r="D243" s="26">
        <v>42619</v>
      </c>
      <c r="E243" t="s">
        <v>914</v>
      </c>
      <c r="F243" t="s">
        <v>40</v>
      </c>
      <c r="G243" t="s">
        <v>24</v>
      </c>
      <c r="H243" t="s">
        <v>25</v>
      </c>
      <c r="I243" t="s">
        <v>923</v>
      </c>
      <c r="J243" t="s">
        <v>20</v>
      </c>
      <c r="K243" t="s">
        <v>103</v>
      </c>
      <c r="L243" t="s">
        <v>924</v>
      </c>
      <c r="M243" s="24">
        <v>177.22499999999999</v>
      </c>
      <c r="N243">
        <v>5</v>
      </c>
      <c r="O243" s="20">
        <v>0.5</v>
      </c>
      <c r="P243" s="10">
        <v>-120.51300000000001</v>
      </c>
      <c r="Q243" t="str">
        <f t="shared" si="3"/>
        <v>Outlier</v>
      </c>
    </row>
    <row r="244" spans="1:17">
      <c r="A244">
        <v>243</v>
      </c>
      <c r="B244" t="s">
        <v>913</v>
      </c>
      <c r="C244" s="26">
        <v>42466</v>
      </c>
      <c r="D244" s="26">
        <v>42619</v>
      </c>
      <c r="E244" t="s">
        <v>914</v>
      </c>
      <c r="F244" t="s">
        <v>40</v>
      </c>
      <c r="G244" t="s">
        <v>24</v>
      </c>
      <c r="H244" t="s">
        <v>25</v>
      </c>
      <c r="I244" t="s">
        <v>925</v>
      </c>
      <c r="J244" t="s">
        <v>20</v>
      </c>
      <c r="K244" t="s">
        <v>95</v>
      </c>
      <c r="L244" t="s">
        <v>926</v>
      </c>
      <c r="M244" s="24">
        <v>4.0439999999999996</v>
      </c>
      <c r="N244">
        <v>3</v>
      </c>
      <c r="O244" s="20">
        <v>0.6</v>
      </c>
      <c r="P244" s="10">
        <v>-2.8308</v>
      </c>
      <c r="Q244" t="str">
        <f t="shared" si="3"/>
        <v>Not Outlier</v>
      </c>
    </row>
    <row r="245" spans="1:17">
      <c r="A245">
        <v>244</v>
      </c>
      <c r="B245" t="s">
        <v>913</v>
      </c>
      <c r="C245" s="26">
        <v>42466</v>
      </c>
      <c r="D245" s="26">
        <v>42619</v>
      </c>
      <c r="E245" t="s">
        <v>914</v>
      </c>
      <c r="F245" t="s">
        <v>40</v>
      </c>
      <c r="G245" t="s">
        <v>24</v>
      </c>
      <c r="H245" t="s">
        <v>25</v>
      </c>
      <c r="I245" t="s">
        <v>790</v>
      </c>
      <c r="J245" t="s">
        <v>19</v>
      </c>
      <c r="K245" t="s">
        <v>98</v>
      </c>
      <c r="L245" t="s">
        <v>791</v>
      </c>
      <c r="M245" s="24">
        <v>7.4080000000000004</v>
      </c>
      <c r="N245">
        <v>2</v>
      </c>
      <c r="O245" s="20">
        <v>0.2</v>
      </c>
      <c r="P245" s="10">
        <v>1.2038</v>
      </c>
      <c r="Q245" t="str">
        <f t="shared" si="3"/>
        <v>Not Outlier</v>
      </c>
    </row>
    <row r="246" spans="1:17">
      <c r="A246">
        <v>245</v>
      </c>
      <c r="B246" t="s">
        <v>927</v>
      </c>
      <c r="C246" s="26">
        <v>41645</v>
      </c>
      <c r="D246" s="26">
        <v>41796</v>
      </c>
      <c r="E246" t="s">
        <v>928</v>
      </c>
      <c r="F246" t="s">
        <v>929</v>
      </c>
      <c r="G246" t="s">
        <v>26</v>
      </c>
      <c r="H246" t="s">
        <v>25</v>
      </c>
      <c r="I246" t="s">
        <v>565</v>
      </c>
      <c r="J246" t="s">
        <v>20</v>
      </c>
      <c r="K246" t="s">
        <v>100</v>
      </c>
      <c r="L246" t="s">
        <v>566</v>
      </c>
      <c r="M246" s="24">
        <v>2001.86</v>
      </c>
      <c r="N246">
        <v>7</v>
      </c>
      <c r="O246" s="20">
        <v>0</v>
      </c>
      <c r="P246" s="10">
        <v>580.5394</v>
      </c>
      <c r="Q246" t="str">
        <f t="shared" si="3"/>
        <v>Outlier</v>
      </c>
    </row>
    <row r="247" spans="1:17">
      <c r="A247">
        <v>246</v>
      </c>
      <c r="B247" t="s">
        <v>927</v>
      </c>
      <c r="C247" s="26">
        <v>41645</v>
      </c>
      <c r="D247" s="26">
        <v>41796</v>
      </c>
      <c r="E247" t="s">
        <v>928</v>
      </c>
      <c r="F247" t="s">
        <v>929</v>
      </c>
      <c r="G247" t="s">
        <v>26</v>
      </c>
      <c r="H247" t="s">
        <v>25</v>
      </c>
      <c r="I247" t="s">
        <v>930</v>
      </c>
      <c r="J247" t="s">
        <v>19</v>
      </c>
      <c r="K247" t="s">
        <v>97</v>
      </c>
      <c r="L247" t="s">
        <v>931</v>
      </c>
      <c r="M247" s="24">
        <v>166.72</v>
      </c>
      <c r="N247">
        <v>2</v>
      </c>
      <c r="O247" s="20">
        <v>0</v>
      </c>
      <c r="P247" s="10">
        <v>41.68</v>
      </c>
      <c r="Q247" t="str">
        <f t="shared" si="3"/>
        <v>Not Outlier</v>
      </c>
    </row>
    <row r="248" spans="1:17">
      <c r="A248">
        <v>247</v>
      </c>
      <c r="B248" t="s">
        <v>927</v>
      </c>
      <c r="C248" s="26">
        <v>41645</v>
      </c>
      <c r="D248" s="26">
        <v>41796</v>
      </c>
      <c r="E248" t="s">
        <v>928</v>
      </c>
      <c r="F248" t="s">
        <v>929</v>
      </c>
      <c r="G248" t="s">
        <v>26</v>
      </c>
      <c r="H248" t="s">
        <v>25</v>
      </c>
      <c r="I248" t="s">
        <v>932</v>
      </c>
      <c r="J248" t="s">
        <v>19</v>
      </c>
      <c r="K248" t="s">
        <v>94</v>
      </c>
      <c r="L248" t="s">
        <v>933</v>
      </c>
      <c r="M248" s="24">
        <v>47.88</v>
      </c>
      <c r="N248">
        <v>6</v>
      </c>
      <c r="O248" s="20">
        <v>0</v>
      </c>
      <c r="P248" s="10">
        <v>23.94</v>
      </c>
      <c r="Q248" t="str">
        <f t="shared" si="3"/>
        <v>Not Outlier</v>
      </c>
    </row>
    <row r="249" spans="1:17">
      <c r="A249">
        <v>248</v>
      </c>
      <c r="B249" t="s">
        <v>927</v>
      </c>
      <c r="C249" s="26">
        <v>41645</v>
      </c>
      <c r="D249" s="26">
        <v>41796</v>
      </c>
      <c r="E249" t="s">
        <v>928</v>
      </c>
      <c r="F249" t="s">
        <v>929</v>
      </c>
      <c r="G249" t="s">
        <v>26</v>
      </c>
      <c r="H249" t="s">
        <v>25</v>
      </c>
      <c r="I249" t="s">
        <v>934</v>
      </c>
      <c r="J249" t="s">
        <v>19</v>
      </c>
      <c r="K249" t="s">
        <v>101</v>
      </c>
      <c r="L249" t="s">
        <v>935</v>
      </c>
      <c r="M249" s="24">
        <v>1503.25</v>
      </c>
      <c r="N249">
        <v>5</v>
      </c>
      <c r="O249" s="20">
        <v>0</v>
      </c>
      <c r="P249" s="10">
        <v>496.07249999999999</v>
      </c>
      <c r="Q249" t="str">
        <f t="shared" si="3"/>
        <v>Outlier</v>
      </c>
    </row>
    <row r="250" spans="1:17">
      <c r="A250">
        <v>249</v>
      </c>
      <c r="B250" t="s">
        <v>927</v>
      </c>
      <c r="C250" s="26">
        <v>41645</v>
      </c>
      <c r="D250" s="26">
        <v>41796</v>
      </c>
      <c r="E250" t="s">
        <v>928</v>
      </c>
      <c r="F250" t="s">
        <v>929</v>
      </c>
      <c r="G250" t="s">
        <v>26</v>
      </c>
      <c r="H250" t="s">
        <v>25</v>
      </c>
      <c r="I250" t="s">
        <v>780</v>
      </c>
      <c r="J250" t="s">
        <v>19</v>
      </c>
      <c r="K250" t="s">
        <v>94</v>
      </c>
      <c r="L250" t="s">
        <v>781</v>
      </c>
      <c r="M250" s="24">
        <v>25.92</v>
      </c>
      <c r="N250">
        <v>4</v>
      </c>
      <c r="O250" s="20">
        <v>0</v>
      </c>
      <c r="P250" s="10">
        <v>12.441599999999999</v>
      </c>
      <c r="Q250" t="str">
        <f t="shared" si="3"/>
        <v>Not Outlier</v>
      </c>
    </row>
    <row r="251" spans="1:17">
      <c r="A251">
        <v>250</v>
      </c>
      <c r="B251" t="s">
        <v>936</v>
      </c>
      <c r="C251" s="26">
        <v>42655</v>
      </c>
      <c r="D251" s="26" t="s">
        <v>3042</v>
      </c>
      <c r="E251" t="s">
        <v>937</v>
      </c>
      <c r="F251" t="s">
        <v>938</v>
      </c>
      <c r="G251" t="s">
        <v>24</v>
      </c>
      <c r="H251" t="s">
        <v>23</v>
      </c>
      <c r="I251" t="s">
        <v>939</v>
      </c>
      <c r="J251" t="s">
        <v>20</v>
      </c>
      <c r="K251" t="s">
        <v>100</v>
      </c>
      <c r="L251" t="s">
        <v>940</v>
      </c>
      <c r="M251" s="24">
        <v>321.56799999999998</v>
      </c>
      <c r="N251">
        <v>2</v>
      </c>
      <c r="O251" s="20">
        <v>0.2</v>
      </c>
      <c r="P251" s="10">
        <v>28.1372</v>
      </c>
      <c r="Q251" t="str">
        <f t="shared" si="3"/>
        <v>Not Outlier</v>
      </c>
    </row>
    <row r="252" spans="1:17">
      <c r="A252">
        <v>251</v>
      </c>
      <c r="B252" t="s">
        <v>941</v>
      </c>
      <c r="C252" s="26">
        <v>42683</v>
      </c>
      <c r="D252" s="26" t="s">
        <v>2900</v>
      </c>
      <c r="E252" t="s">
        <v>942</v>
      </c>
      <c r="F252" t="s">
        <v>943</v>
      </c>
      <c r="G252" t="s">
        <v>24</v>
      </c>
      <c r="H252" t="s">
        <v>23</v>
      </c>
      <c r="I252" t="s">
        <v>944</v>
      </c>
      <c r="J252" t="s">
        <v>19</v>
      </c>
      <c r="K252" t="s">
        <v>94</v>
      </c>
      <c r="L252" t="s">
        <v>945</v>
      </c>
      <c r="M252" s="24">
        <v>7.61</v>
      </c>
      <c r="N252">
        <v>1</v>
      </c>
      <c r="O252" s="20">
        <v>0</v>
      </c>
      <c r="P252" s="10">
        <v>3.5767000000000002</v>
      </c>
      <c r="Q252" t="str">
        <f t="shared" si="3"/>
        <v>Not Outlier</v>
      </c>
    </row>
    <row r="253" spans="1:17">
      <c r="A253">
        <v>252</v>
      </c>
      <c r="B253" t="s">
        <v>941</v>
      </c>
      <c r="C253" s="26">
        <v>42683</v>
      </c>
      <c r="D253" s="26" t="s">
        <v>2900</v>
      </c>
      <c r="E253" t="s">
        <v>942</v>
      </c>
      <c r="F253" t="s">
        <v>943</v>
      </c>
      <c r="G253" t="s">
        <v>24</v>
      </c>
      <c r="H253" t="s">
        <v>23</v>
      </c>
      <c r="I253" t="s">
        <v>906</v>
      </c>
      <c r="J253" t="s">
        <v>18</v>
      </c>
      <c r="K253" t="s">
        <v>99</v>
      </c>
      <c r="L253" t="s">
        <v>907</v>
      </c>
      <c r="M253" s="24">
        <v>3347.37</v>
      </c>
      <c r="N253">
        <v>13</v>
      </c>
      <c r="O253" s="20">
        <v>0</v>
      </c>
      <c r="P253" s="10">
        <v>636.00030000000004</v>
      </c>
      <c r="Q253" t="str">
        <f t="shared" si="3"/>
        <v>Outlier</v>
      </c>
    </row>
    <row r="254" spans="1:17">
      <c r="A254">
        <v>253</v>
      </c>
      <c r="B254" t="s">
        <v>946</v>
      </c>
      <c r="C254" s="26">
        <v>42655</v>
      </c>
      <c r="D254" s="26" t="s">
        <v>2984</v>
      </c>
      <c r="E254" t="s">
        <v>947</v>
      </c>
      <c r="F254" t="s">
        <v>948</v>
      </c>
      <c r="G254" t="s">
        <v>24</v>
      </c>
      <c r="H254" t="s">
        <v>27</v>
      </c>
      <c r="I254" t="s">
        <v>949</v>
      </c>
      <c r="J254" t="s">
        <v>19</v>
      </c>
      <c r="K254" t="s">
        <v>97</v>
      </c>
      <c r="L254" t="s">
        <v>950</v>
      </c>
      <c r="M254" s="24">
        <v>80.58</v>
      </c>
      <c r="N254">
        <v>6</v>
      </c>
      <c r="O254" s="20">
        <v>0</v>
      </c>
      <c r="P254" s="10">
        <v>22.5624</v>
      </c>
      <c r="Q254" t="str">
        <f t="shared" si="3"/>
        <v>Not Outlier</v>
      </c>
    </row>
    <row r="255" spans="1:17">
      <c r="A255">
        <v>254</v>
      </c>
      <c r="B255" t="s">
        <v>946</v>
      </c>
      <c r="C255" s="26">
        <v>42655</v>
      </c>
      <c r="D255" s="26" t="s">
        <v>2984</v>
      </c>
      <c r="E255" t="s">
        <v>947</v>
      </c>
      <c r="F255" t="s">
        <v>948</v>
      </c>
      <c r="G255" t="s">
        <v>24</v>
      </c>
      <c r="H255" t="s">
        <v>27</v>
      </c>
      <c r="I255" t="s">
        <v>951</v>
      </c>
      <c r="J255" t="s">
        <v>19</v>
      </c>
      <c r="K255" t="s">
        <v>104</v>
      </c>
      <c r="L255" t="s">
        <v>952</v>
      </c>
      <c r="M255" s="24">
        <v>361.92</v>
      </c>
      <c r="N255">
        <v>4</v>
      </c>
      <c r="O255" s="20">
        <v>0</v>
      </c>
      <c r="P255" s="10">
        <v>162.864</v>
      </c>
      <c r="Q255" t="str">
        <f t="shared" si="3"/>
        <v>Outlier</v>
      </c>
    </row>
    <row r="256" spans="1:17">
      <c r="A256">
        <v>255</v>
      </c>
      <c r="B256" t="s">
        <v>953</v>
      </c>
      <c r="C256" s="26" t="s">
        <v>2937</v>
      </c>
      <c r="D256" s="26">
        <v>42106</v>
      </c>
      <c r="E256" t="s">
        <v>954</v>
      </c>
      <c r="F256" t="s">
        <v>955</v>
      </c>
      <c r="G256" t="s">
        <v>28</v>
      </c>
      <c r="H256" t="s">
        <v>25</v>
      </c>
      <c r="I256" t="s">
        <v>925</v>
      </c>
      <c r="J256" t="s">
        <v>20</v>
      </c>
      <c r="K256" t="s">
        <v>95</v>
      </c>
      <c r="L256" t="s">
        <v>926</v>
      </c>
      <c r="M256" s="24">
        <v>12.132</v>
      </c>
      <c r="N256">
        <v>9</v>
      </c>
      <c r="O256" s="20">
        <v>0.6</v>
      </c>
      <c r="P256" s="10">
        <v>-8.4923999999999999</v>
      </c>
      <c r="Q256" t="str">
        <f t="shared" si="3"/>
        <v>Not Outlier</v>
      </c>
    </row>
    <row r="257" spans="1:17">
      <c r="A257">
        <v>256</v>
      </c>
      <c r="B257" t="s">
        <v>953</v>
      </c>
      <c r="C257" s="26" t="s">
        <v>2937</v>
      </c>
      <c r="D257" s="26">
        <v>42106</v>
      </c>
      <c r="E257" t="s">
        <v>954</v>
      </c>
      <c r="F257" t="s">
        <v>955</v>
      </c>
      <c r="G257" t="s">
        <v>28</v>
      </c>
      <c r="H257" t="s">
        <v>25</v>
      </c>
      <c r="I257" t="s">
        <v>956</v>
      </c>
      <c r="J257" t="s">
        <v>19</v>
      </c>
      <c r="K257" t="s">
        <v>97</v>
      </c>
      <c r="L257" t="s">
        <v>957</v>
      </c>
      <c r="M257" s="24">
        <v>82.367999999999995</v>
      </c>
      <c r="N257">
        <v>2</v>
      </c>
      <c r="O257" s="20">
        <v>0.2</v>
      </c>
      <c r="P257" s="10">
        <v>-19.5624</v>
      </c>
      <c r="Q257" t="str">
        <f t="shared" si="3"/>
        <v>Not Outlier</v>
      </c>
    </row>
    <row r="258" spans="1:17">
      <c r="A258">
        <v>257</v>
      </c>
      <c r="B258" t="s">
        <v>953</v>
      </c>
      <c r="C258" s="26" t="s">
        <v>2937</v>
      </c>
      <c r="D258" s="26">
        <v>42106</v>
      </c>
      <c r="E258" t="s">
        <v>954</v>
      </c>
      <c r="F258" t="s">
        <v>955</v>
      </c>
      <c r="G258" t="s">
        <v>28</v>
      </c>
      <c r="H258" t="s">
        <v>25</v>
      </c>
      <c r="I258" t="s">
        <v>657</v>
      </c>
      <c r="J258" t="s">
        <v>19</v>
      </c>
      <c r="K258" t="s">
        <v>97</v>
      </c>
      <c r="L258" t="s">
        <v>658</v>
      </c>
      <c r="M258" s="24">
        <v>53.92</v>
      </c>
      <c r="N258">
        <v>5</v>
      </c>
      <c r="O258" s="20">
        <v>0.2</v>
      </c>
      <c r="P258" s="10">
        <v>4.0439999999999996</v>
      </c>
      <c r="Q258" t="str">
        <f t="shared" si="3"/>
        <v>Not Outlier</v>
      </c>
    </row>
    <row r="259" spans="1:17">
      <c r="A259">
        <v>258</v>
      </c>
      <c r="B259" t="s">
        <v>953</v>
      </c>
      <c r="C259" s="26" t="s">
        <v>2937</v>
      </c>
      <c r="D259" s="26">
        <v>42106</v>
      </c>
      <c r="E259" t="s">
        <v>954</v>
      </c>
      <c r="F259" t="s">
        <v>955</v>
      </c>
      <c r="G259" t="s">
        <v>28</v>
      </c>
      <c r="H259" t="s">
        <v>25</v>
      </c>
      <c r="I259" t="s">
        <v>958</v>
      </c>
      <c r="J259" t="s">
        <v>18</v>
      </c>
      <c r="K259" t="s">
        <v>96</v>
      </c>
      <c r="L259" t="s">
        <v>959</v>
      </c>
      <c r="M259" s="24">
        <v>647.904</v>
      </c>
      <c r="N259">
        <v>6</v>
      </c>
      <c r="O259" s="20">
        <v>0.2</v>
      </c>
      <c r="P259" s="10">
        <v>56.691600000000001</v>
      </c>
      <c r="Q259" t="str">
        <f t="shared" ref="Q259:Q322" si="4">IF(OR($P259&gt;65.58,$P259&lt;-36.45),"Outlier","Not Outlier")</f>
        <v>Not Outlier</v>
      </c>
    </row>
    <row r="260" spans="1:17">
      <c r="A260">
        <v>259</v>
      </c>
      <c r="B260" t="s">
        <v>960</v>
      </c>
      <c r="C260" s="26">
        <v>42747</v>
      </c>
      <c r="D260" s="26">
        <v>42806</v>
      </c>
      <c r="E260" t="s">
        <v>961</v>
      </c>
      <c r="F260" t="s">
        <v>962</v>
      </c>
      <c r="G260" t="s">
        <v>24</v>
      </c>
      <c r="H260" t="s">
        <v>27</v>
      </c>
      <c r="I260" t="s">
        <v>963</v>
      </c>
      <c r="J260" t="s">
        <v>18</v>
      </c>
      <c r="K260" t="s">
        <v>99</v>
      </c>
      <c r="L260" t="s">
        <v>964</v>
      </c>
      <c r="M260" s="24">
        <v>20.37</v>
      </c>
      <c r="N260">
        <v>3</v>
      </c>
      <c r="O260" s="20">
        <v>0</v>
      </c>
      <c r="P260" s="10">
        <v>6.9257999999999997</v>
      </c>
      <c r="Q260" t="str">
        <f t="shared" si="4"/>
        <v>Not Outlier</v>
      </c>
    </row>
    <row r="261" spans="1:17">
      <c r="A261">
        <v>260</v>
      </c>
      <c r="B261" t="s">
        <v>960</v>
      </c>
      <c r="C261" s="26">
        <v>42747</v>
      </c>
      <c r="D261" s="26">
        <v>42806</v>
      </c>
      <c r="E261" t="s">
        <v>961</v>
      </c>
      <c r="F261" t="s">
        <v>962</v>
      </c>
      <c r="G261" t="s">
        <v>24</v>
      </c>
      <c r="H261" t="s">
        <v>27</v>
      </c>
      <c r="I261" t="s">
        <v>965</v>
      </c>
      <c r="J261" t="s">
        <v>19</v>
      </c>
      <c r="K261" t="s">
        <v>97</v>
      </c>
      <c r="L261" t="s">
        <v>966</v>
      </c>
      <c r="M261" s="24">
        <v>221.55</v>
      </c>
      <c r="N261">
        <v>3</v>
      </c>
      <c r="O261" s="20">
        <v>0</v>
      </c>
      <c r="P261" s="10">
        <v>6.6464999999999996</v>
      </c>
      <c r="Q261" t="str">
        <f t="shared" si="4"/>
        <v>Not Outlier</v>
      </c>
    </row>
    <row r="262" spans="1:17">
      <c r="A262">
        <v>261</v>
      </c>
      <c r="B262" t="s">
        <v>960</v>
      </c>
      <c r="C262" s="26">
        <v>42747</v>
      </c>
      <c r="D262" s="26">
        <v>42806</v>
      </c>
      <c r="E262" t="s">
        <v>961</v>
      </c>
      <c r="F262" t="s">
        <v>962</v>
      </c>
      <c r="G262" t="s">
        <v>24</v>
      </c>
      <c r="H262" t="s">
        <v>27</v>
      </c>
      <c r="I262" t="s">
        <v>967</v>
      </c>
      <c r="J262" t="s">
        <v>19</v>
      </c>
      <c r="K262" t="s">
        <v>93</v>
      </c>
      <c r="L262" t="s">
        <v>968</v>
      </c>
      <c r="M262" s="24">
        <v>17.52</v>
      </c>
      <c r="N262">
        <v>5</v>
      </c>
      <c r="O262" s="20">
        <v>0.2</v>
      </c>
      <c r="P262" s="10">
        <v>6.1319999999999997</v>
      </c>
      <c r="Q262" t="str">
        <f t="shared" si="4"/>
        <v>Not Outlier</v>
      </c>
    </row>
    <row r="263" spans="1:17">
      <c r="A263">
        <v>262</v>
      </c>
      <c r="B263" t="s">
        <v>969</v>
      </c>
      <c r="C263" s="26">
        <v>42953</v>
      </c>
      <c r="D263" s="26">
        <v>43075</v>
      </c>
      <c r="E263" t="s">
        <v>970</v>
      </c>
      <c r="F263" t="s">
        <v>971</v>
      </c>
      <c r="G263" t="s">
        <v>28</v>
      </c>
      <c r="H263" t="s">
        <v>25</v>
      </c>
      <c r="I263" t="s">
        <v>972</v>
      </c>
      <c r="J263" t="s">
        <v>19</v>
      </c>
      <c r="K263" t="s">
        <v>101</v>
      </c>
      <c r="L263" t="s">
        <v>973</v>
      </c>
      <c r="M263" s="24">
        <v>1.6240000000000001</v>
      </c>
      <c r="N263">
        <v>2</v>
      </c>
      <c r="O263" s="20">
        <v>0.8</v>
      </c>
      <c r="P263" s="10">
        <v>-4.4660000000000002</v>
      </c>
      <c r="Q263" t="str">
        <f t="shared" si="4"/>
        <v>Not Outlier</v>
      </c>
    </row>
    <row r="264" spans="1:17">
      <c r="A264">
        <v>263</v>
      </c>
      <c r="B264" t="s">
        <v>974</v>
      </c>
      <c r="C264" s="26" t="s">
        <v>2938</v>
      </c>
      <c r="D264" s="26" t="s">
        <v>2969</v>
      </c>
      <c r="E264" t="s">
        <v>975</v>
      </c>
      <c r="F264" t="s">
        <v>976</v>
      </c>
      <c r="G264" t="s">
        <v>28</v>
      </c>
      <c r="H264" t="s">
        <v>25</v>
      </c>
      <c r="I264" t="s">
        <v>699</v>
      </c>
      <c r="J264" t="s">
        <v>18</v>
      </c>
      <c r="K264" t="s">
        <v>108</v>
      </c>
      <c r="L264" t="s">
        <v>700</v>
      </c>
      <c r="M264" s="24">
        <v>3059.982</v>
      </c>
      <c r="N264">
        <v>3</v>
      </c>
      <c r="O264" s="20">
        <v>0.4</v>
      </c>
      <c r="P264" s="10">
        <v>-509.99700000000001</v>
      </c>
      <c r="Q264" t="str">
        <f t="shared" si="4"/>
        <v>Outlier</v>
      </c>
    </row>
    <row r="265" spans="1:17">
      <c r="A265">
        <v>264</v>
      </c>
      <c r="B265" t="s">
        <v>974</v>
      </c>
      <c r="C265" s="26" t="s">
        <v>2938</v>
      </c>
      <c r="D265" s="26" t="s">
        <v>2969</v>
      </c>
      <c r="E265" t="s">
        <v>975</v>
      </c>
      <c r="F265" t="s">
        <v>976</v>
      </c>
      <c r="G265" t="s">
        <v>28</v>
      </c>
      <c r="H265" t="s">
        <v>25</v>
      </c>
      <c r="I265" t="s">
        <v>977</v>
      </c>
      <c r="J265" t="s">
        <v>18</v>
      </c>
      <c r="K265" t="s">
        <v>108</v>
      </c>
      <c r="L265" t="s">
        <v>978</v>
      </c>
      <c r="M265" s="24">
        <v>2519.9580000000001</v>
      </c>
      <c r="N265">
        <v>7</v>
      </c>
      <c r="O265" s="20">
        <v>0.4</v>
      </c>
      <c r="P265" s="10">
        <v>-251.9958</v>
      </c>
      <c r="Q265" t="str">
        <f t="shared" si="4"/>
        <v>Outlier</v>
      </c>
    </row>
    <row r="266" spans="1:17">
      <c r="A266">
        <v>265</v>
      </c>
      <c r="B266" t="s">
        <v>979</v>
      </c>
      <c r="C266" s="26">
        <v>42527</v>
      </c>
      <c r="D266" s="26" t="s">
        <v>3196</v>
      </c>
      <c r="E266" t="s">
        <v>980</v>
      </c>
      <c r="F266" t="s">
        <v>981</v>
      </c>
      <c r="G266" t="s">
        <v>24</v>
      </c>
      <c r="H266" t="s">
        <v>25</v>
      </c>
      <c r="I266" t="s">
        <v>982</v>
      </c>
      <c r="J266" t="s">
        <v>18</v>
      </c>
      <c r="K266" t="s">
        <v>96</v>
      </c>
      <c r="L266" t="s">
        <v>983</v>
      </c>
      <c r="M266" s="24">
        <v>328.22399999999999</v>
      </c>
      <c r="N266">
        <v>4</v>
      </c>
      <c r="O266" s="20">
        <v>0.2</v>
      </c>
      <c r="P266" s="10">
        <v>28.7196</v>
      </c>
      <c r="Q266" t="str">
        <f t="shared" si="4"/>
        <v>Not Outlier</v>
      </c>
    </row>
    <row r="267" spans="1:17">
      <c r="A267">
        <v>266</v>
      </c>
      <c r="B267" t="s">
        <v>984</v>
      </c>
      <c r="C267" s="26">
        <v>42288</v>
      </c>
      <c r="D267" s="26" t="s">
        <v>3010</v>
      </c>
      <c r="E267" t="s">
        <v>985</v>
      </c>
      <c r="F267" t="s">
        <v>986</v>
      </c>
      <c r="G267" t="s">
        <v>24</v>
      </c>
      <c r="H267" t="s">
        <v>23</v>
      </c>
      <c r="I267" t="s">
        <v>987</v>
      </c>
      <c r="J267" t="s">
        <v>18</v>
      </c>
      <c r="K267" t="s">
        <v>99</v>
      </c>
      <c r="L267" t="s">
        <v>988</v>
      </c>
      <c r="M267" s="24">
        <v>79.900000000000006</v>
      </c>
      <c r="N267">
        <v>2</v>
      </c>
      <c r="O267" s="20">
        <v>0</v>
      </c>
      <c r="P267" s="10">
        <v>35.155999999999999</v>
      </c>
      <c r="Q267" t="str">
        <f t="shared" si="4"/>
        <v>Not Outlier</v>
      </c>
    </row>
    <row r="268" spans="1:17">
      <c r="A268">
        <v>267</v>
      </c>
      <c r="B268" t="s">
        <v>989</v>
      </c>
      <c r="C268" s="26" t="s">
        <v>2939</v>
      </c>
      <c r="D268" s="26" t="s">
        <v>3066</v>
      </c>
      <c r="E268" t="s">
        <v>990</v>
      </c>
      <c r="F268" t="s">
        <v>991</v>
      </c>
      <c r="G268" t="s">
        <v>28</v>
      </c>
      <c r="H268" t="s">
        <v>29</v>
      </c>
      <c r="I268" t="s">
        <v>992</v>
      </c>
      <c r="J268" t="s">
        <v>19</v>
      </c>
      <c r="K268" t="s">
        <v>98</v>
      </c>
      <c r="L268" t="s">
        <v>993</v>
      </c>
      <c r="M268" s="24">
        <v>14.016</v>
      </c>
      <c r="N268">
        <v>3</v>
      </c>
      <c r="O268" s="20">
        <v>0.2</v>
      </c>
      <c r="P268" s="10">
        <v>4.7304000000000004</v>
      </c>
      <c r="Q268" t="str">
        <f t="shared" si="4"/>
        <v>Not Outlier</v>
      </c>
    </row>
    <row r="269" spans="1:17">
      <c r="A269">
        <v>268</v>
      </c>
      <c r="B269" t="s">
        <v>994</v>
      </c>
      <c r="C269" s="26" t="s">
        <v>2940</v>
      </c>
      <c r="D269" s="26" t="s">
        <v>3249</v>
      </c>
      <c r="E269" t="s">
        <v>434</v>
      </c>
      <c r="F269" t="s">
        <v>435</v>
      </c>
      <c r="G269" t="s">
        <v>24</v>
      </c>
      <c r="H269" t="s">
        <v>27</v>
      </c>
      <c r="I269" t="s">
        <v>995</v>
      </c>
      <c r="J269" t="s">
        <v>19</v>
      </c>
      <c r="K269" t="s">
        <v>106</v>
      </c>
      <c r="L269" t="s">
        <v>996</v>
      </c>
      <c r="M269" s="24">
        <v>7.56</v>
      </c>
      <c r="N269">
        <v>6</v>
      </c>
      <c r="O269" s="20">
        <v>0</v>
      </c>
      <c r="P269" s="10">
        <v>0.3024</v>
      </c>
      <c r="Q269" t="str">
        <f t="shared" si="4"/>
        <v>Not Outlier</v>
      </c>
    </row>
    <row r="270" spans="1:17">
      <c r="A270">
        <v>269</v>
      </c>
      <c r="B270" t="s">
        <v>997</v>
      </c>
      <c r="C270" s="26">
        <v>42990</v>
      </c>
      <c r="D270" s="26" t="s">
        <v>3231</v>
      </c>
      <c r="E270" t="s">
        <v>998</v>
      </c>
      <c r="F270" t="s">
        <v>999</v>
      </c>
      <c r="G270" t="s">
        <v>28</v>
      </c>
      <c r="H270" t="s">
        <v>27</v>
      </c>
      <c r="I270" t="s">
        <v>1000</v>
      </c>
      <c r="J270" t="s">
        <v>19</v>
      </c>
      <c r="K270" t="s">
        <v>97</v>
      </c>
      <c r="L270" t="s">
        <v>1001</v>
      </c>
      <c r="M270" s="24">
        <v>37.207999999999998</v>
      </c>
      <c r="N270">
        <v>1</v>
      </c>
      <c r="O270" s="20">
        <v>0.2</v>
      </c>
      <c r="P270" s="10">
        <v>-7.4416000000000002</v>
      </c>
      <c r="Q270" t="str">
        <f t="shared" si="4"/>
        <v>Not Outlier</v>
      </c>
    </row>
    <row r="271" spans="1:17">
      <c r="A271">
        <v>270</v>
      </c>
      <c r="B271" t="s">
        <v>997</v>
      </c>
      <c r="C271" s="26">
        <v>42990</v>
      </c>
      <c r="D271" s="26" t="s">
        <v>3231</v>
      </c>
      <c r="E271" t="s">
        <v>998</v>
      </c>
      <c r="F271" t="s">
        <v>999</v>
      </c>
      <c r="G271" t="s">
        <v>28</v>
      </c>
      <c r="H271" t="s">
        <v>27</v>
      </c>
      <c r="I271" t="s">
        <v>1002</v>
      </c>
      <c r="J271" t="s">
        <v>19</v>
      </c>
      <c r="K271" t="s">
        <v>104</v>
      </c>
      <c r="L271" t="s">
        <v>1003</v>
      </c>
      <c r="M271" s="24">
        <v>57.576000000000001</v>
      </c>
      <c r="N271">
        <v>3</v>
      </c>
      <c r="O271" s="20">
        <v>0.2</v>
      </c>
      <c r="P271" s="10">
        <v>21.591000000000001</v>
      </c>
      <c r="Q271" t="str">
        <f t="shared" si="4"/>
        <v>Not Outlier</v>
      </c>
    </row>
    <row r="272" spans="1:17">
      <c r="A272">
        <v>271</v>
      </c>
      <c r="B272" t="s">
        <v>1004</v>
      </c>
      <c r="C272" s="26" t="s">
        <v>2941</v>
      </c>
      <c r="D272" s="26">
        <v>43132</v>
      </c>
      <c r="E272" t="s">
        <v>1005</v>
      </c>
      <c r="F272" t="s">
        <v>1006</v>
      </c>
      <c r="G272" t="s">
        <v>28</v>
      </c>
      <c r="H272" t="s">
        <v>23</v>
      </c>
      <c r="I272" t="s">
        <v>1007</v>
      </c>
      <c r="J272" t="s">
        <v>19</v>
      </c>
      <c r="K272" t="s">
        <v>97</v>
      </c>
      <c r="L272" t="s">
        <v>1008</v>
      </c>
      <c r="M272" s="24">
        <v>725.84</v>
      </c>
      <c r="N272">
        <v>4</v>
      </c>
      <c r="O272" s="20">
        <v>0</v>
      </c>
      <c r="P272" s="10">
        <v>210.49359999999999</v>
      </c>
      <c r="Q272" t="str">
        <f t="shared" si="4"/>
        <v>Outlier</v>
      </c>
    </row>
    <row r="273" spans="1:17">
      <c r="A273">
        <v>272</v>
      </c>
      <c r="B273" t="s">
        <v>1009</v>
      </c>
      <c r="C273" s="26" t="s">
        <v>2942</v>
      </c>
      <c r="D273" s="26" t="s">
        <v>3103</v>
      </c>
      <c r="E273" t="s">
        <v>627</v>
      </c>
      <c r="F273" t="s">
        <v>628</v>
      </c>
      <c r="G273" t="s">
        <v>24</v>
      </c>
      <c r="H273" t="s">
        <v>23</v>
      </c>
      <c r="I273" t="s">
        <v>1010</v>
      </c>
      <c r="J273" t="s">
        <v>18</v>
      </c>
      <c r="K273" t="s">
        <v>99</v>
      </c>
      <c r="L273" t="s">
        <v>1011</v>
      </c>
      <c r="M273" s="24">
        <v>209.93</v>
      </c>
      <c r="N273">
        <v>7</v>
      </c>
      <c r="O273" s="20">
        <v>0</v>
      </c>
      <c r="P273" s="10">
        <v>92.369200000000006</v>
      </c>
      <c r="Q273" t="str">
        <f t="shared" si="4"/>
        <v>Outlier</v>
      </c>
    </row>
    <row r="274" spans="1:17">
      <c r="A274">
        <v>273</v>
      </c>
      <c r="B274" t="s">
        <v>1009</v>
      </c>
      <c r="C274" s="26" t="s">
        <v>2942</v>
      </c>
      <c r="D274" s="26" t="s">
        <v>3103</v>
      </c>
      <c r="E274" t="s">
        <v>627</v>
      </c>
      <c r="F274" t="s">
        <v>628</v>
      </c>
      <c r="G274" t="s">
        <v>24</v>
      </c>
      <c r="H274" t="s">
        <v>23</v>
      </c>
      <c r="I274" t="s">
        <v>1012</v>
      </c>
      <c r="J274" t="s">
        <v>20</v>
      </c>
      <c r="K274" t="s">
        <v>95</v>
      </c>
      <c r="L274" t="s">
        <v>1013</v>
      </c>
      <c r="M274" s="24">
        <v>5.28</v>
      </c>
      <c r="N274">
        <v>3</v>
      </c>
      <c r="O274" s="20">
        <v>0</v>
      </c>
      <c r="P274" s="10">
        <v>2.3231999999999999</v>
      </c>
      <c r="Q274" t="str">
        <f t="shared" si="4"/>
        <v>Not Outlier</v>
      </c>
    </row>
    <row r="275" spans="1:17">
      <c r="A275">
        <v>274</v>
      </c>
      <c r="B275" t="s">
        <v>1009</v>
      </c>
      <c r="C275" s="26" t="s">
        <v>2942</v>
      </c>
      <c r="D275" s="26" t="s">
        <v>3103</v>
      </c>
      <c r="E275" t="s">
        <v>627</v>
      </c>
      <c r="F275" t="s">
        <v>628</v>
      </c>
      <c r="G275" t="s">
        <v>24</v>
      </c>
      <c r="H275" t="s">
        <v>23</v>
      </c>
      <c r="I275" t="s">
        <v>1014</v>
      </c>
      <c r="J275" t="s">
        <v>19</v>
      </c>
      <c r="K275" t="s">
        <v>93</v>
      </c>
      <c r="L275" t="s">
        <v>1015</v>
      </c>
      <c r="M275" s="24">
        <v>10.92</v>
      </c>
      <c r="N275">
        <v>3</v>
      </c>
      <c r="O275" s="20">
        <v>0.2</v>
      </c>
      <c r="P275" s="10">
        <v>4.0949999999999998</v>
      </c>
      <c r="Q275" t="str">
        <f t="shared" si="4"/>
        <v>Not Outlier</v>
      </c>
    </row>
    <row r="276" spans="1:17">
      <c r="A276">
        <v>275</v>
      </c>
      <c r="B276" t="s">
        <v>1016</v>
      </c>
      <c r="C276" s="26" t="s">
        <v>2943</v>
      </c>
      <c r="D276" s="26" t="s">
        <v>3156</v>
      </c>
      <c r="E276" t="s">
        <v>1017</v>
      </c>
      <c r="F276" t="s">
        <v>1018</v>
      </c>
      <c r="G276" t="s">
        <v>28</v>
      </c>
      <c r="H276" t="s">
        <v>23</v>
      </c>
      <c r="I276" t="s">
        <v>1019</v>
      </c>
      <c r="J276" t="s">
        <v>19</v>
      </c>
      <c r="K276" t="s">
        <v>94</v>
      </c>
      <c r="L276" t="s">
        <v>1020</v>
      </c>
      <c r="M276" s="24">
        <v>8.82</v>
      </c>
      <c r="N276">
        <v>2</v>
      </c>
      <c r="O276" s="20">
        <v>0</v>
      </c>
      <c r="P276" s="10">
        <v>4.0571999999999999</v>
      </c>
      <c r="Q276" t="str">
        <f t="shared" si="4"/>
        <v>Not Outlier</v>
      </c>
    </row>
    <row r="277" spans="1:17">
      <c r="A277">
        <v>276</v>
      </c>
      <c r="B277" t="s">
        <v>1016</v>
      </c>
      <c r="C277" s="26" t="s">
        <v>2943</v>
      </c>
      <c r="D277" s="26" t="s">
        <v>3156</v>
      </c>
      <c r="E277" t="s">
        <v>1017</v>
      </c>
      <c r="F277" t="s">
        <v>1018</v>
      </c>
      <c r="G277" t="s">
        <v>28</v>
      </c>
      <c r="H277" t="s">
        <v>23</v>
      </c>
      <c r="I277" t="s">
        <v>1021</v>
      </c>
      <c r="J277" t="s">
        <v>19</v>
      </c>
      <c r="K277" t="s">
        <v>98</v>
      </c>
      <c r="L277" t="s">
        <v>1022</v>
      </c>
      <c r="M277" s="24">
        <v>5.98</v>
      </c>
      <c r="N277">
        <v>1</v>
      </c>
      <c r="O277" s="20">
        <v>0</v>
      </c>
      <c r="P277" s="10">
        <v>1.5548</v>
      </c>
      <c r="Q277" t="str">
        <f t="shared" si="4"/>
        <v>Not Outlier</v>
      </c>
    </row>
    <row r="278" spans="1:17">
      <c r="A278">
        <v>277</v>
      </c>
      <c r="B278" t="s">
        <v>1023</v>
      </c>
      <c r="C278" s="26" t="s">
        <v>2944</v>
      </c>
      <c r="D278" s="26" t="s">
        <v>2971</v>
      </c>
      <c r="E278" t="s">
        <v>1024</v>
      </c>
      <c r="F278" t="s">
        <v>1025</v>
      </c>
      <c r="G278" t="s">
        <v>28</v>
      </c>
      <c r="H278" t="s">
        <v>27</v>
      </c>
      <c r="I278" t="s">
        <v>1026</v>
      </c>
      <c r="J278" t="s">
        <v>19</v>
      </c>
      <c r="K278" t="s">
        <v>94</v>
      </c>
      <c r="L278" t="s">
        <v>1027</v>
      </c>
      <c r="M278" s="24">
        <v>11.648</v>
      </c>
      <c r="N278">
        <v>2</v>
      </c>
      <c r="O278" s="20">
        <v>0.2</v>
      </c>
      <c r="P278" s="10">
        <v>4.0768000000000004</v>
      </c>
      <c r="Q278" t="str">
        <f t="shared" si="4"/>
        <v>Not Outlier</v>
      </c>
    </row>
    <row r="279" spans="1:17">
      <c r="A279">
        <v>278</v>
      </c>
      <c r="B279" t="s">
        <v>1023</v>
      </c>
      <c r="C279" s="26" t="s">
        <v>2944</v>
      </c>
      <c r="D279" s="26" t="s">
        <v>2971</v>
      </c>
      <c r="E279" t="s">
        <v>1024</v>
      </c>
      <c r="F279" t="s">
        <v>1025</v>
      </c>
      <c r="G279" t="s">
        <v>28</v>
      </c>
      <c r="H279" t="s">
        <v>27</v>
      </c>
      <c r="I279" t="s">
        <v>1028</v>
      </c>
      <c r="J279" t="s">
        <v>19</v>
      </c>
      <c r="K279" t="s">
        <v>94</v>
      </c>
      <c r="L279" t="s">
        <v>1029</v>
      </c>
      <c r="M279" s="24">
        <v>18.175999999999998</v>
      </c>
      <c r="N279">
        <v>4</v>
      </c>
      <c r="O279" s="20">
        <v>0.2</v>
      </c>
      <c r="P279" s="10">
        <v>5.9071999999999996</v>
      </c>
      <c r="Q279" t="str">
        <f t="shared" si="4"/>
        <v>Not Outlier</v>
      </c>
    </row>
    <row r="280" spans="1:17">
      <c r="A280">
        <v>279</v>
      </c>
      <c r="B280" t="s">
        <v>1023</v>
      </c>
      <c r="C280" s="26" t="s">
        <v>2944</v>
      </c>
      <c r="D280" s="26" t="s">
        <v>2971</v>
      </c>
      <c r="E280" t="s">
        <v>1024</v>
      </c>
      <c r="F280" t="s">
        <v>1025</v>
      </c>
      <c r="G280" t="s">
        <v>28</v>
      </c>
      <c r="H280" t="s">
        <v>27</v>
      </c>
      <c r="I280" t="s">
        <v>1030</v>
      </c>
      <c r="J280" t="s">
        <v>19</v>
      </c>
      <c r="K280" t="s">
        <v>97</v>
      </c>
      <c r="L280" t="s">
        <v>1031</v>
      </c>
      <c r="M280" s="24">
        <v>59.712000000000003</v>
      </c>
      <c r="N280">
        <v>6</v>
      </c>
      <c r="O280" s="20">
        <v>0.2</v>
      </c>
      <c r="P280" s="10">
        <v>5.9711999999999996</v>
      </c>
      <c r="Q280" t="str">
        <f t="shared" si="4"/>
        <v>Not Outlier</v>
      </c>
    </row>
    <row r="281" spans="1:17">
      <c r="A281">
        <v>280</v>
      </c>
      <c r="B281" t="s">
        <v>1023</v>
      </c>
      <c r="C281" s="26" t="s">
        <v>2944</v>
      </c>
      <c r="D281" s="26" t="s">
        <v>2971</v>
      </c>
      <c r="E281" t="s">
        <v>1024</v>
      </c>
      <c r="F281" t="s">
        <v>1025</v>
      </c>
      <c r="G281" t="s">
        <v>28</v>
      </c>
      <c r="H281" t="s">
        <v>27</v>
      </c>
      <c r="I281" t="s">
        <v>1032</v>
      </c>
      <c r="J281" t="s">
        <v>19</v>
      </c>
      <c r="K281" t="s">
        <v>102</v>
      </c>
      <c r="L281" t="s">
        <v>1033</v>
      </c>
      <c r="M281" s="24">
        <v>24.84</v>
      </c>
      <c r="N281">
        <v>3</v>
      </c>
      <c r="O281" s="20">
        <v>0.2</v>
      </c>
      <c r="P281" s="10">
        <v>8.6940000000000008</v>
      </c>
      <c r="Q281" t="str">
        <f t="shared" si="4"/>
        <v>Not Outlier</v>
      </c>
    </row>
    <row r="282" spans="1:17">
      <c r="A282">
        <v>281</v>
      </c>
      <c r="B282" t="s">
        <v>1034</v>
      </c>
      <c r="C282" s="26" t="s">
        <v>2945</v>
      </c>
      <c r="D282" s="26" t="s">
        <v>3155</v>
      </c>
      <c r="E282" t="s">
        <v>552</v>
      </c>
      <c r="F282" t="s">
        <v>553</v>
      </c>
      <c r="G282" t="s">
        <v>24</v>
      </c>
      <c r="H282" t="s">
        <v>25</v>
      </c>
      <c r="I282" t="s">
        <v>1035</v>
      </c>
      <c r="J282" t="s">
        <v>19</v>
      </c>
      <c r="K282" t="s">
        <v>93</v>
      </c>
      <c r="L282" t="s">
        <v>1036</v>
      </c>
      <c r="M282" s="24">
        <v>2.08</v>
      </c>
      <c r="N282">
        <v>5</v>
      </c>
      <c r="O282" s="20">
        <v>0.8</v>
      </c>
      <c r="P282" s="10">
        <v>-3.4319999999999999</v>
      </c>
      <c r="Q282" t="str">
        <f t="shared" si="4"/>
        <v>Not Outlier</v>
      </c>
    </row>
    <row r="283" spans="1:17">
      <c r="A283">
        <v>282</v>
      </c>
      <c r="B283" t="s">
        <v>1034</v>
      </c>
      <c r="C283" s="26" t="s">
        <v>2945</v>
      </c>
      <c r="D283" s="26" t="s">
        <v>3155</v>
      </c>
      <c r="E283" t="s">
        <v>552</v>
      </c>
      <c r="F283" t="s">
        <v>553</v>
      </c>
      <c r="G283" t="s">
        <v>24</v>
      </c>
      <c r="H283" t="s">
        <v>25</v>
      </c>
      <c r="I283" t="s">
        <v>1037</v>
      </c>
      <c r="J283" t="s">
        <v>18</v>
      </c>
      <c r="K283" t="s">
        <v>96</v>
      </c>
      <c r="L283" t="s">
        <v>1038</v>
      </c>
      <c r="M283" s="24">
        <v>1114.4000000000001</v>
      </c>
      <c r="N283">
        <v>7</v>
      </c>
      <c r="O283" s="20">
        <v>0.2</v>
      </c>
      <c r="P283" s="10">
        <v>376.11</v>
      </c>
      <c r="Q283" t="str">
        <f t="shared" si="4"/>
        <v>Outlier</v>
      </c>
    </row>
    <row r="284" spans="1:17">
      <c r="A284">
        <v>283</v>
      </c>
      <c r="B284" t="s">
        <v>1039</v>
      </c>
      <c r="C284" s="26">
        <v>42046</v>
      </c>
      <c r="D284" s="26">
        <v>42166</v>
      </c>
      <c r="E284" t="s">
        <v>1040</v>
      </c>
      <c r="F284" t="s">
        <v>1041</v>
      </c>
      <c r="G284" t="s">
        <v>24</v>
      </c>
      <c r="H284" t="s">
        <v>23</v>
      </c>
      <c r="I284" t="s">
        <v>1042</v>
      </c>
      <c r="J284" t="s">
        <v>20</v>
      </c>
      <c r="K284" t="s">
        <v>103</v>
      </c>
      <c r="L284" t="s">
        <v>1043</v>
      </c>
      <c r="M284" s="24">
        <v>1038.8399999999999</v>
      </c>
      <c r="N284">
        <v>5</v>
      </c>
      <c r="O284" s="20">
        <v>0.2</v>
      </c>
      <c r="P284" s="10">
        <v>51.942</v>
      </c>
      <c r="Q284" t="str">
        <f t="shared" si="4"/>
        <v>Not Outlier</v>
      </c>
    </row>
    <row r="285" spans="1:17">
      <c r="A285">
        <v>284</v>
      </c>
      <c r="B285" t="s">
        <v>1044</v>
      </c>
      <c r="C285" s="26" t="s">
        <v>2945</v>
      </c>
      <c r="D285" s="26">
        <v>42045</v>
      </c>
      <c r="E285" t="s">
        <v>243</v>
      </c>
      <c r="F285" t="s">
        <v>244</v>
      </c>
      <c r="G285" t="s">
        <v>24</v>
      </c>
      <c r="H285" t="s">
        <v>23</v>
      </c>
      <c r="I285" t="s">
        <v>1045</v>
      </c>
      <c r="J285" t="s">
        <v>19</v>
      </c>
      <c r="K285" t="s">
        <v>94</v>
      </c>
      <c r="L285" t="s">
        <v>263</v>
      </c>
      <c r="M285" s="24">
        <v>141.76</v>
      </c>
      <c r="N285">
        <v>5</v>
      </c>
      <c r="O285" s="20">
        <v>0.2</v>
      </c>
      <c r="P285" s="10">
        <v>47.844000000000001</v>
      </c>
      <c r="Q285" t="str">
        <f t="shared" si="4"/>
        <v>Not Outlier</v>
      </c>
    </row>
    <row r="286" spans="1:17">
      <c r="A286">
        <v>285</v>
      </c>
      <c r="B286" t="s">
        <v>1044</v>
      </c>
      <c r="C286" s="26" t="s">
        <v>2945</v>
      </c>
      <c r="D286" s="26">
        <v>42045</v>
      </c>
      <c r="E286" t="s">
        <v>243</v>
      </c>
      <c r="F286" t="s">
        <v>244</v>
      </c>
      <c r="G286" t="s">
        <v>24</v>
      </c>
      <c r="H286" t="s">
        <v>23</v>
      </c>
      <c r="I286" t="s">
        <v>1046</v>
      </c>
      <c r="J286" t="s">
        <v>18</v>
      </c>
      <c r="K286" t="s">
        <v>99</v>
      </c>
      <c r="L286" t="s">
        <v>1047</v>
      </c>
      <c r="M286" s="24">
        <v>239.8</v>
      </c>
      <c r="N286">
        <v>5</v>
      </c>
      <c r="O286" s="20">
        <v>0.2</v>
      </c>
      <c r="P286" s="10">
        <v>47.96</v>
      </c>
      <c r="Q286" t="str">
        <f t="shared" si="4"/>
        <v>Not Outlier</v>
      </c>
    </row>
    <row r="287" spans="1:17">
      <c r="A287">
        <v>286</v>
      </c>
      <c r="B287" t="s">
        <v>1044</v>
      </c>
      <c r="C287" s="26" t="s">
        <v>2945</v>
      </c>
      <c r="D287" s="26">
        <v>42045</v>
      </c>
      <c r="E287" t="s">
        <v>243</v>
      </c>
      <c r="F287" t="s">
        <v>244</v>
      </c>
      <c r="G287" t="s">
        <v>24</v>
      </c>
      <c r="H287" t="s">
        <v>23</v>
      </c>
      <c r="I287" t="s">
        <v>1048</v>
      </c>
      <c r="J287" t="s">
        <v>19</v>
      </c>
      <c r="K287" t="s">
        <v>94</v>
      </c>
      <c r="L287" t="s">
        <v>1049</v>
      </c>
      <c r="M287" s="24">
        <v>31.103999999999999</v>
      </c>
      <c r="N287">
        <v>6</v>
      </c>
      <c r="O287" s="20">
        <v>0.2</v>
      </c>
      <c r="P287" s="10">
        <v>10.8864</v>
      </c>
      <c r="Q287" t="str">
        <f t="shared" si="4"/>
        <v>Not Outlier</v>
      </c>
    </row>
    <row r="288" spans="1:17">
      <c r="A288">
        <v>287</v>
      </c>
      <c r="B288" t="s">
        <v>1050</v>
      </c>
      <c r="C288" s="26" t="s">
        <v>2946</v>
      </c>
      <c r="D288" s="26" t="s">
        <v>3193</v>
      </c>
      <c r="E288" t="s">
        <v>1051</v>
      </c>
      <c r="F288" t="s">
        <v>1052</v>
      </c>
      <c r="G288" t="s">
        <v>28</v>
      </c>
      <c r="H288" t="s">
        <v>29</v>
      </c>
      <c r="I288" t="s">
        <v>1053</v>
      </c>
      <c r="J288" t="s">
        <v>19</v>
      </c>
      <c r="K288" t="s">
        <v>93</v>
      </c>
      <c r="L288" t="s">
        <v>1054</v>
      </c>
      <c r="M288" s="24">
        <v>254.05799999999999</v>
      </c>
      <c r="N288">
        <v>7</v>
      </c>
      <c r="O288" s="20">
        <v>0.7</v>
      </c>
      <c r="P288" s="10">
        <v>-169.37200000000001</v>
      </c>
      <c r="Q288" t="str">
        <f t="shared" si="4"/>
        <v>Outlier</v>
      </c>
    </row>
    <row r="289" spans="1:17">
      <c r="A289">
        <v>288</v>
      </c>
      <c r="B289" t="s">
        <v>1050</v>
      </c>
      <c r="C289" s="26" t="s">
        <v>2946</v>
      </c>
      <c r="D289" s="26" t="s">
        <v>3193</v>
      </c>
      <c r="E289" t="s">
        <v>1051</v>
      </c>
      <c r="F289" t="s">
        <v>1052</v>
      </c>
      <c r="G289" t="s">
        <v>28</v>
      </c>
      <c r="H289" t="s">
        <v>29</v>
      </c>
      <c r="I289" t="s">
        <v>730</v>
      </c>
      <c r="J289" t="s">
        <v>19</v>
      </c>
      <c r="K289" t="s">
        <v>101</v>
      </c>
      <c r="L289" t="s">
        <v>731</v>
      </c>
      <c r="M289" s="24">
        <v>194.52799999999999</v>
      </c>
      <c r="N289">
        <v>2</v>
      </c>
      <c r="O289" s="20">
        <v>0.2</v>
      </c>
      <c r="P289" s="10">
        <v>24.315999999999999</v>
      </c>
      <c r="Q289" t="str">
        <f t="shared" si="4"/>
        <v>Not Outlier</v>
      </c>
    </row>
    <row r="290" spans="1:17">
      <c r="A290">
        <v>289</v>
      </c>
      <c r="B290" t="s">
        <v>1050</v>
      </c>
      <c r="C290" s="26" t="s">
        <v>2946</v>
      </c>
      <c r="D290" s="26" t="s">
        <v>3193</v>
      </c>
      <c r="E290" t="s">
        <v>1051</v>
      </c>
      <c r="F290" t="s">
        <v>1052</v>
      </c>
      <c r="G290" t="s">
        <v>28</v>
      </c>
      <c r="H290" t="s">
        <v>29</v>
      </c>
      <c r="I290" t="s">
        <v>1055</v>
      </c>
      <c r="J290" t="s">
        <v>19</v>
      </c>
      <c r="K290" t="s">
        <v>107</v>
      </c>
      <c r="L290" t="s">
        <v>1056</v>
      </c>
      <c r="M290" s="24">
        <v>961.48</v>
      </c>
      <c r="N290">
        <v>5</v>
      </c>
      <c r="O290" s="20">
        <v>0.2</v>
      </c>
      <c r="P290" s="10">
        <v>-204.31450000000001</v>
      </c>
      <c r="Q290" t="str">
        <f t="shared" si="4"/>
        <v>Outlier</v>
      </c>
    </row>
    <row r="291" spans="1:17">
      <c r="A291">
        <v>290</v>
      </c>
      <c r="B291" t="s">
        <v>1057</v>
      </c>
      <c r="C291" s="26" t="s">
        <v>2918</v>
      </c>
      <c r="D291" s="26" t="s">
        <v>3104</v>
      </c>
      <c r="E291" t="s">
        <v>1058</v>
      </c>
      <c r="F291" t="s">
        <v>1059</v>
      </c>
      <c r="G291" t="s">
        <v>26</v>
      </c>
      <c r="H291" t="s">
        <v>27</v>
      </c>
      <c r="I291" t="s">
        <v>1060</v>
      </c>
      <c r="J291" t="s">
        <v>19</v>
      </c>
      <c r="K291" t="s">
        <v>106</v>
      </c>
      <c r="L291" t="s">
        <v>1061</v>
      </c>
      <c r="M291" s="24">
        <v>19.096</v>
      </c>
      <c r="N291">
        <v>7</v>
      </c>
      <c r="O291" s="20">
        <v>0.2</v>
      </c>
      <c r="P291" s="10">
        <v>6.6836000000000002</v>
      </c>
      <c r="Q291" t="str">
        <f t="shared" si="4"/>
        <v>Not Outlier</v>
      </c>
    </row>
    <row r="292" spans="1:17">
      <c r="A292">
        <v>291</v>
      </c>
      <c r="B292" t="s">
        <v>1057</v>
      </c>
      <c r="C292" s="26" t="s">
        <v>2918</v>
      </c>
      <c r="D292" s="26" t="s">
        <v>3104</v>
      </c>
      <c r="E292" t="s">
        <v>1058</v>
      </c>
      <c r="F292" t="s">
        <v>1059</v>
      </c>
      <c r="G292" t="s">
        <v>26</v>
      </c>
      <c r="H292" t="s">
        <v>27</v>
      </c>
      <c r="I292" t="s">
        <v>1062</v>
      </c>
      <c r="J292" t="s">
        <v>19</v>
      </c>
      <c r="K292" t="s">
        <v>102</v>
      </c>
      <c r="L292" t="s">
        <v>1063</v>
      </c>
      <c r="M292" s="24">
        <v>18.495999999999999</v>
      </c>
      <c r="N292">
        <v>8</v>
      </c>
      <c r="O292" s="20">
        <v>0.2</v>
      </c>
      <c r="P292" s="10">
        <v>6.2423999999999999</v>
      </c>
      <c r="Q292" t="str">
        <f t="shared" si="4"/>
        <v>Not Outlier</v>
      </c>
    </row>
    <row r="293" spans="1:17">
      <c r="A293">
        <v>292</v>
      </c>
      <c r="B293" t="s">
        <v>1057</v>
      </c>
      <c r="C293" s="26" t="s">
        <v>2918</v>
      </c>
      <c r="D293" s="26" t="s">
        <v>3104</v>
      </c>
      <c r="E293" t="s">
        <v>1058</v>
      </c>
      <c r="F293" t="s">
        <v>1059</v>
      </c>
      <c r="G293" t="s">
        <v>26</v>
      </c>
      <c r="H293" t="s">
        <v>27</v>
      </c>
      <c r="I293" t="s">
        <v>1064</v>
      </c>
      <c r="J293" t="s">
        <v>18</v>
      </c>
      <c r="K293" t="s">
        <v>99</v>
      </c>
      <c r="L293" t="s">
        <v>1065</v>
      </c>
      <c r="M293" s="24">
        <v>255.98400000000001</v>
      </c>
      <c r="N293">
        <v>2</v>
      </c>
      <c r="O293" s="20">
        <v>0.2</v>
      </c>
      <c r="P293" s="10">
        <v>54.396599999999999</v>
      </c>
      <c r="Q293" t="str">
        <f t="shared" si="4"/>
        <v>Not Outlier</v>
      </c>
    </row>
    <row r="294" spans="1:17">
      <c r="A294">
        <v>293</v>
      </c>
      <c r="B294" t="s">
        <v>1057</v>
      </c>
      <c r="C294" s="26" t="s">
        <v>2918</v>
      </c>
      <c r="D294" s="26" t="s">
        <v>3104</v>
      </c>
      <c r="E294" t="s">
        <v>1058</v>
      </c>
      <c r="F294" t="s">
        <v>1059</v>
      </c>
      <c r="G294" t="s">
        <v>26</v>
      </c>
      <c r="H294" t="s">
        <v>27</v>
      </c>
      <c r="I294" t="s">
        <v>1066</v>
      </c>
      <c r="J294" t="s">
        <v>20</v>
      </c>
      <c r="K294" t="s">
        <v>105</v>
      </c>
      <c r="L294" t="s">
        <v>1067</v>
      </c>
      <c r="M294" s="24">
        <v>86.97</v>
      </c>
      <c r="N294">
        <v>3</v>
      </c>
      <c r="O294" s="20">
        <v>0.5</v>
      </c>
      <c r="P294" s="10">
        <v>-48.703200000000002</v>
      </c>
      <c r="Q294" t="str">
        <f t="shared" si="4"/>
        <v>Outlier</v>
      </c>
    </row>
    <row r="295" spans="1:17">
      <c r="A295">
        <v>294</v>
      </c>
      <c r="B295" t="s">
        <v>1068</v>
      </c>
      <c r="C295" s="26" t="s">
        <v>2909</v>
      </c>
      <c r="D295" s="26" t="s">
        <v>2950</v>
      </c>
      <c r="E295" t="s">
        <v>1069</v>
      </c>
      <c r="F295" t="s">
        <v>1070</v>
      </c>
      <c r="G295" t="s">
        <v>28</v>
      </c>
      <c r="H295" t="s">
        <v>23</v>
      </c>
      <c r="I295" t="s">
        <v>1071</v>
      </c>
      <c r="J295" t="s">
        <v>20</v>
      </c>
      <c r="K295" t="s">
        <v>95</v>
      </c>
      <c r="L295" t="s">
        <v>1072</v>
      </c>
      <c r="M295" s="24">
        <v>300.416</v>
      </c>
      <c r="N295">
        <v>8</v>
      </c>
      <c r="O295" s="20">
        <v>0.2</v>
      </c>
      <c r="P295" s="10">
        <v>78.859200000000001</v>
      </c>
      <c r="Q295" t="str">
        <f t="shared" si="4"/>
        <v>Outlier</v>
      </c>
    </row>
    <row r="296" spans="1:17">
      <c r="A296">
        <v>295</v>
      </c>
      <c r="B296" t="s">
        <v>1068</v>
      </c>
      <c r="C296" s="26" t="s">
        <v>2909</v>
      </c>
      <c r="D296" s="26" t="s">
        <v>2950</v>
      </c>
      <c r="E296" t="s">
        <v>1069</v>
      </c>
      <c r="F296" t="s">
        <v>1070</v>
      </c>
      <c r="G296" t="s">
        <v>28</v>
      </c>
      <c r="H296" t="s">
        <v>23</v>
      </c>
      <c r="I296" t="s">
        <v>1073</v>
      </c>
      <c r="J296" t="s">
        <v>20</v>
      </c>
      <c r="K296" t="s">
        <v>100</v>
      </c>
      <c r="L296" t="s">
        <v>1074</v>
      </c>
      <c r="M296" s="24">
        <v>230.352</v>
      </c>
      <c r="N296">
        <v>3</v>
      </c>
      <c r="O296" s="20">
        <v>0.2</v>
      </c>
      <c r="P296" s="10">
        <v>20.155799999999999</v>
      </c>
      <c r="Q296" t="str">
        <f t="shared" si="4"/>
        <v>Not Outlier</v>
      </c>
    </row>
    <row r="297" spans="1:17">
      <c r="A297">
        <v>296</v>
      </c>
      <c r="B297" t="s">
        <v>1068</v>
      </c>
      <c r="C297" s="26" t="s">
        <v>2909</v>
      </c>
      <c r="D297" s="26" t="s">
        <v>2950</v>
      </c>
      <c r="E297" t="s">
        <v>1069</v>
      </c>
      <c r="F297" t="s">
        <v>1070</v>
      </c>
      <c r="G297" t="s">
        <v>28</v>
      </c>
      <c r="H297" t="s">
        <v>23</v>
      </c>
      <c r="I297" t="s">
        <v>1075</v>
      </c>
      <c r="J297" t="s">
        <v>20</v>
      </c>
      <c r="K297" t="s">
        <v>95</v>
      </c>
      <c r="L297" t="s">
        <v>1076</v>
      </c>
      <c r="M297" s="24">
        <v>218.352</v>
      </c>
      <c r="N297">
        <v>3</v>
      </c>
      <c r="O297" s="20">
        <v>0.2</v>
      </c>
      <c r="P297" s="10">
        <v>-24.564599999999999</v>
      </c>
      <c r="Q297" t="str">
        <f t="shared" si="4"/>
        <v>Not Outlier</v>
      </c>
    </row>
    <row r="298" spans="1:17">
      <c r="A298">
        <v>297</v>
      </c>
      <c r="B298" t="s">
        <v>1068</v>
      </c>
      <c r="C298" s="26" t="s">
        <v>2909</v>
      </c>
      <c r="D298" s="26" t="s">
        <v>2950</v>
      </c>
      <c r="E298" t="s">
        <v>1069</v>
      </c>
      <c r="F298" t="s">
        <v>1070</v>
      </c>
      <c r="G298" t="s">
        <v>28</v>
      </c>
      <c r="H298" t="s">
        <v>23</v>
      </c>
      <c r="I298" t="s">
        <v>1077</v>
      </c>
      <c r="J298" t="s">
        <v>19</v>
      </c>
      <c r="K298" t="s">
        <v>93</v>
      </c>
      <c r="L298" t="s">
        <v>1078</v>
      </c>
      <c r="M298" s="24">
        <v>78.599999999999994</v>
      </c>
      <c r="N298">
        <v>5</v>
      </c>
      <c r="O298" s="20">
        <v>0.7</v>
      </c>
      <c r="P298" s="10">
        <v>-62.88</v>
      </c>
      <c r="Q298" t="str">
        <f t="shared" si="4"/>
        <v>Outlier</v>
      </c>
    </row>
    <row r="299" spans="1:17">
      <c r="A299">
        <v>298</v>
      </c>
      <c r="B299" t="s">
        <v>1068</v>
      </c>
      <c r="C299" s="26" t="s">
        <v>2909</v>
      </c>
      <c r="D299" s="26" t="s">
        <v>2950</v>
      </c>
      <c r="E299" t="s">
        <v>1069</v>
      </c>
      <c r="F299" t="s">
        <v>1070</v>
      </c>
      <c r="G299" t="s">
        <v>28</v>
      </c>
      <c r="H299" t="s">
        <v>23</v>
      </c>
      <c r="I299" t="s">
        <v>1079</v>
      </c>
      <c r="J299" t="s">
        <v>19</v>
      </c>
      <c r="K299" t="s">
        <v>106</v>
      </c>
      <c r="L299" t="s">
        <v>1080</v>
      </c>
      <c r="M299" s="24">
        <v>27.552</v>
      </c>
      <c r="N299">
        <v>3</v>
      </c>
      <c r="O299" s="20">
        <v>0.2</v>
      </c>
      <c r="P299" s="10">
        <v>9.2988</v>
      </c>
      <c r="Q299" t="str">
        <f t="shared" si="4"/>
        <v>Not Outlier</v>
      </c>
    </row>
    <row r="300" spans="1:17">
      <c r="A300">
        <v>299</v>
      </c>
      <c r="B300" t="s">
        <v>1081</v>
      </c>
      <c r="C300" s="26" t="s">
        <v>2933</v>
      </c>
      <c r="D300" s="26">
        <v>42440</v>
      </c>
      <c r="E300" t="s">
        <v>610</v>
      </c>
      <c r="F300" t="s">
        <v>611</v>
      </c>
      <c r="G300" t="s">
        <v>28</v>
      </c>
      <c r="H300" t="s">
        <v>27</v>
      </c>
      <c r="I300" t="s">
        <v>1082</v>
      </c>
      <c r="J300" t="s">
        <v>19</v>
      </c>
      <c r="K300" t="s">
        <v>94</v>
      </c>
      <c r="L300" t="s">
        <v>1083</v>
      </c>
      <c r="M300" s="24">
        <v>32.4</v>
      </c>
      <c r="N300">
        <v>5</v>
      </c>
      <c r="O300" s="20">
        <v>0</v>
      </c>
      <c r="P300" s="10">
        <v>15.552</v>
      </c>
      <c r="Q300" t="str">
        <f t="shared" si="4"/>
        <v>Not Outlier</v>
      </c>
    </row>
    <row r="301" spans="1:17">
      <c r="A301">
        <v>300</v>
      </c>
      <c r="B301" t="s">
        <v>1081</v>
      </c>
      <c r="C301" s="26" t="s">
        <v>2933</v>
      </c>
      <c r="D301" s="26">
        <v>42440</v>
      </c>
      <c r="E301" t="s">
        <v>610</v>
      </c>
      <c r="F301" t="s">
        <v>611</v>
      </c>
      <c r="G301" t="s">
        <v>28</v>
      </c>
      <c r="H301" t="s">
        <v>27</v>
      </c>
      <c r="I301" t="s">
        <v>1084</v>
      </c>
      <c r="J301" t="s">
        <v>19</v>
      </c>
      <c r="K301" t="s">
        <v>97</v>
      </c>
      <c r="L301" t="s">
        <v>1085</v>
      </c>
      <c r="M301" s="24">
        <v>1082.48</v>
      </c>
      <c r="N301">
        <v>8</v>
      </c>
      <c r="O301" s="20">
        <v>0</v>
      </c>
      <c r="P301" s="10">
        <v>10.8248</v>
      </c>
      <c r="Q301" t="str">
        <f t="shared" si="4"/>
        <v>Not Outlier</v>
      </c>
    </row>
    <row r="302" spans="1:17">
      <c r="A302">
        <v>301</v>
      </c>
      <c r="B302" t="s">
        <v>1081</v>
      </c>
      <c r="C302" s="26" t="s">
        <v>2933</v>
      </c>
      <c r="D302" s="26">
        <v>42440</v>
      </c>
      <c r="E302" t="s">
        <v>610</v>
      </c>
      <c r="F302" t="s">
        <v>611</v>
      </c>
      <c r="G302" t="s">
        <v>28</v>
      </c>
      <c r="H302" t="s">
        <v>27</v>
      </c>
      <c r="I302" t="s">
        <v>1086</v>
      </c>
      <c r="J302" t="s">
        <v>19</v>
      </c>
      <c r="K302" t="s">
        <v>94</v>
      </c>
      <c r="L302" t="s">
        <v>1087</v>
      </c>
      <c r="M302" s="24">
        <v>56.91</v>
      </c>
      <c r="N302">
        <v>3</v>
      </c>
      <c r="O302" s="20">
        <v>0</v>
      </c>
      <c r="P302" s="10">
        <v>27.316800000000001</v>
      </c>
      <c r="Q302" t="str">
        <f t="shared" si="4"/>
        <v>Not Outlier</v>
      </c>
    </row>
    <row r="303" spans="1:17">
      <c r="A303">
        <v>302</v>
      </c>
      <c r="B303" t="s">
        <v>1081</v>
      </c>
      <c r="C303" s="26" t="s">
        <v>2933</v>
      </c>
      <c r="D303" s="26">
        <v>42440</v>
      </c>
      <c r="E303" t="s">
        <v>610</v>
      </c>
      <c r="F303" t="s">
        <v>611</v>
      </c>
      <c r="G303" t="s">
        <v>28</v>
      </c>
      <c r="H303" t="s">
        <v>27</v>
      </c>
      <c r="I303" t="s">
        <v>1088</v>
      </c>
      <c r="J303" t="s">
        <v>20</v>
      </c>
      <c r="K303" t="s">
        <v>95</v>
      </c>
      <c r="L303" t="s">
        <v>1089</v>
      </c>
      <c r="M303" s="24">
        <v>77.599999999999994</v>
      </c>
      <c r="N303">
        <v>4</v>
      </c>
      <c r="O303" s="20">
        <v>0</v>
      </c>
      <c r="P303" s="10">
        <v>38.024000000000001</v>
      </c>
      <c r="Q303" t="str">
        <f t="shared" si="4"/>
        <v>Not Outlier</v>
      </c>
    </row>
    <row r="304" spans="1:17">
      <c r="A304">
        <v>303</v>
      </c>
      <c r="B304" t="s">
        <v>1081</v>
      </c>
      <c r="C304" s="26" t="s">
        <v>2933</v>
      </c>
      <c r="D304" s="26">
        <v>42440</v>
      </c>
      <c r="E304" t="s">
        <v>610</v>
      </c>
      <c r="F304" t="s">
        <v>611</v>
      </c>
      <c r="G304" t="s">
        <v>28</v>
      </c>
      <c r="H304" t="s">
        <v>27</v>
      </c>
      <c r="I304" t="s">
        <v>1090</v>
      </c>
      <c r="J304" t="s">
        <v>19</v>
      </c>
      <c r="K304" t="s">
        <v>93</v>
      </c>
      <c r="L304" t="s">
        <v>1091</v>
      </c>
      <c r="M304" s="24">
        <v>14.28</v>
      </c>
      <c r="N304">
        <v>1</v>
      </c>
      <c r="O304" s="20">
        <v>0</v>
      </c>
      <c r="P304" s="10">
        <v>6.5688000000000004</v>
      </c>
      <c r="Q304" t="str">
        <f t="shared" si="4"/>
        <v>Not Outlier</v>
      </c>
    </row>
    <row r="305" spans="1:17">
      <c r="A305">
        <v>304</v>
      </c>
      <c r="B305" t="s">
        <v>1092</v>
      </c>
      <c r="C305" s="26" t="s">
        <v>2947</v>
      </c>
      <c r="D305" s="26" t="s">
        <v>2905</v>
      </c>
      <c r="E305" t="s">
        <v>861</v>
      </c>
      <c r="F305" t="s">
        <v>862</v>
      </c>
      <c r="G305" t="s">
        <v>24</v>
      </c>
      <c r="H305" t="s">
        <v>25</v>
      </c>
      <c r="I305" t="s">
        <v>1093</v>
      </c>
      <c r="J305" t="s">
        <v>20</v>
      </c>
      <c r="K305" t="s">
        <v>103</v>
      </c>
      <c r="L305" t="s">
        <v>1094</v>
      </c>
      <c r="M305" s="24">
        <v>219.07499999999999</v>
      </c>
      <c r="N305">
        <v>3</v>
      </c>
      <c r="O305" s="20">
        <v>0.5</v>
      </c>
      <c r="P305" s="10">
        <v>-131.44499999999999</v>
      </c>
      <c r="Q305" t="str">
        <f t="shared" si="4"/>
        <v>Outlier</v>
      </c>
    </row>
    <row r="306" spans="1:17">
      <c r="A306">
        <v>305</v>
      </c>
      <c r="B306" t="s">
        <v>1095</v>
      </c>
      <c r="C306" s="26">
        <v>42099</v>
      </c>
      <c r="D306" s="26">
        <v>42252</v>
      </c>
      <c r="E306" t="s">
        <v>1096</v>
      </c>
      <c r="F306" t="s">
        <v>1097</v>
      </c>
      <c r="G306" t="s">
        <v>28</v>
      </c>
      <c r="H306" t="s">
        <v>27</v>
      </c>
      <c r="I306" t="s">
        <v>1098</v>
      </c>
      <c r="J306" t="s">
        <v>20</v>
      </c>
      <c r="K306" t="s">
        <v>95</v>
      </c>
      <c r="L306" t="s">
        <v>1099</v>
      </c>
      <c r="M306" s="24">
        <v>26.8</v>
      </c>
      <c r="N306">
        <v>2</v>
      </c>
      <c r="O306" s="20">
        <v>0</v>
      </c>
      <c r="P306" s="10">
        <v>12.864000000000001</v>
      </c>
      <c r="Q306" t="str">
        <f t="shared" si="4"/>
        <v>Not Outlier</v>
      </c>
    </row>
    <row r="307" spans="1:17">
      <c r="A307">
        <v>306</v>
      </c>
      <c r="B307" t="s">
        <v>1100</v>
      </c>
      <c r="C307" s="26" t="s">
        <v>2948</v>
      </c>
      <c r="D307" s="26">
        <v>42095</v>
      </c>
      <c r="E307" t="s">
        <v>395</v>
      </c>
      <c r="F307" t="s">
        <v>396</v>
      </c>
      <c r="G307" t="s">
        <v>28</v>
      </c>
      <c r="H307" t="s">
        <v>25</v>
      </c>
      <c r="I307" t="s">
        <v>1101</v>
      </c>
      <c r="J307" t="s">
        <v>19</v>
      </c>
      <c r="K307" t="s">
        <v>98</v>
      </c>
      <c r="L307" t="s">
        <v>1102</v>
      </c>
      <c r="M307" s="24">
        <v>9.84</v>
      </c>
      <c r="N307">
        <v>3</v>
      </c>
      <c r="O307" s="20">
        <v>0</v>
      </c>
      <c r="P307" s="10">
        <v>2.8536000000000001</v>
      </c>
      <c r="Q307" t="str">
        <f t="shared" si="4"/>
        <v>Not Outlier</v>
      </c>
    </row>
    <row r="308" spans="1:17">
      <c r="A308">
        <v>307</v>
      </c>
      <c r="B308" t="s">
        <v>1103</v>
      </c>
      <c r="C308" s="26">
        <v>41645</v>
      </c>
      <c r="D308" s="26">
        <v>41796</v>
      </c>
      <c r="E308" t="s">
        <v>1104</v>
      </c>
      <c r="F308" t="s">
        <v>1105</v>
      </c>
      <c r="G308" t="s">
        <v>26</v>
      </c>
      <c r="H308" t="s">
        <v>27</v>
      </c>
      <c r="I308" t="s">
        <v>1106</v>
      </c>
      <c r="J308" t="s">
        <v>19</v>
      </c>
      <c r="K308" t="s">
        <v>93</v>
      </c>
      <c r="L308" t="s">
        <v>1107</v>
      </c>
      <c r="M308" s="24">
        <v>45.48</v>
      </c>
      <c r="N308">
        <v>3</v>
      </c>
      <c r="O308" s="20">
        <v>0</v>
      </c>
      <c r="P308" s="10">
        <v>20.9208</v>
      </c>
      <c r="Q308" t="str">
        <f t="shared" si="4"/>
        <v>Not Outlier</v>
      </c>
    </row>
    <row r="309" spans="1:17">
      <c r="A309">
        <v>308</v>
      </c>
      <c r="B309" t="s">
        <v>1103</v>
      </c>
      <c r="C309" s="26">
        <v>41645</v>
      </c>
      <c r="D309" s="26">
        <v>41796</v>
      </c>
      <c r="E309" t="s">
        <v>1104</v>
      </c>
      <c r="F309" t="s">
        <v>1105</v>
      </c>
      <c r="G309" t="s">
        <v>26</v>
      </c>
      <c r="H309" t="s">
        <v>27</v>
      </c>
      <c r="I309" t="s">
        <v>1108</v>
      </c>
      <c r="J309" t="s">
        <v>19</v>
      </c>
      <c r="K309" t="s">
        <v>98</v>
      </c>
      <c r="L309" t="s">
        <v>1109</v>
      </c>
      <c r="M309" s="24">
        <v>289.2</v>
      </c>
      <c r="N309">
        <v>6</v>
      </c>
      <c r="O309" s="20">
        <v>0</v>
      </c>
      <c r="P309" s="10">
        <v>83.867999999999995</v>
      </c>
      <c r="Q309" t="str">
        <f t="shared" si="4"/>
        <v>Outlier</v>
      </c>
    </row>
    <row r="310" spans="1:17">
      <c r="A310">
        <v>309</v>
      </c>
      <c r="B310" t="s">
        <v>1110</v>
      </c>
      <c r="C310" s="26" t="s">
        <v>2875</v>
      </c>
      <c r="D310" s="26" t="s">
        <v>3183</v>
      </c>
      <c r="E310" t="s">
        <v>1111</v>
      </c>
      <c r="F310" t="s">
        <v>1112</v>
      </c>
      <c r="G310" t="s">
        <v>24</v>
      </c>
      <c r="H310" t="s">
        <v>29</v>
      </c>
      <c r="I310" t="s">
        <v>1113</v>
      </c>
      <c r="J310" t="s">
        <v>19</v>
      </c>
      <c r="K310" t="s">
        <v>98</v>
      </c>
      <c r="L310" t="s">
        <v>1114</v>
      </c>
      <c r="M310" s="24">
        <v>4.8899999999999997</v>
      </c>
      <c r="N310">
        <v>1</v>
      </c>
      <c r="O310" s="20">
        <v>0</v>
      </c>
      <c r="P310" s="10">
        <v>2.0049000000000001</v>
      </c>
      <c r="Q310" t="str">
        <f t="shared" si="4"/>
        <v>Not Outlier</v>
      </c>
    </row>
    <row r="311" spans="1:17">
      <c r="A311">
        <v>310</v>
      </c>
      <c r="B311" t="s">
        <v>1115</v>
      </c>
      <c r="C311" s="26">
        <v>42713</v>
      </c>
      <c r="D311" s="26" t="s">
        <v>3170</v>
      </c>
      <c r="E311" t="s">
        <v>1116</v>
      </c>
      <c r="F311" t="s">
        <v>1117</v>
      </c>
      <c r="G311" t="s">
        <v>28</v>
      </c>
      <c r="H311" t="s">
        <v>23</v>
      </c>
      <c r="I311" t="s">
        <v>1118</v>
      </c>
      <c r="J311" t="s">
        <v>20</v>
      </c>
      <c r="K311" t="s">
        <v>95</v>
      </c>
      <c r="L311" t="s">
        <v>1119</v>
      </c>
      <c r="M311" s="24">
        <v>15.135999999999999</v>
      </c>
      <c r="N311">
        <v>4</v>
      </c>
      <c r="O311" s="20">
        <v>0.2</v>
      </c>
      <c r="P311" s="10">
        <v>3.5948000000000002</v>
      </c>
      <c r="Q311" t="str">
        <f t="shared" si="4"/>
        <v>Not Outlier</v>
      </c>
    </row>
    <row r="312" spans="1:17">
      <c r="A312">
        <v>311</v>
      </c>
      <c r="B312" t="s">
        <v>1115</v>
      </c>
      <c r="C312" s="26">
        <v>42713</v>
      </c>
      <c r="D312" s="26" t="s">
        <v>3170</v>
      </c>
      <c r="E312" t="s">
        <v>1116</v>
      </c>
      <c r="F312" t="s">
        <v>1117</v>
      </c>
      <c r="G312" t="s">
        <v>28</v>
      </c>
      <c r="H312" t="s">
        <v>23</v>
      </c>
      <c r="I312" t="s">
        <v>1120</v>
      </c>
      <c r="J312" t="s">
        <v>20</v>
      </c>
      <c r="K312" t="s">
        <v>100</v>
      </c>
      <c r="L312" t="s">
        <v>1121</v>
      </c>
      <c r="M312" s="24">
        <v>466.76799999999997</v>
      </c>
      <c r="N312">
        <v>2</v>
      </c>
      <c r="O312" s="20">
        <v>0.2</v>
      </c>
      <c r="P312" s="10">
        <v>52.511400000000002</v>
      </c>
      <c r="Q312" t="str">
        <f t="shared" si="4"/>
        <v>Not Outlier</v>
      </c>
    </row>
    <row r="313" spans="1:17">
      <c r="A313">
        <v>312</v>
      </c>
      <c r="B313" t="s">
        <v>1115</v>
      </c>
      <c r="C313" s="26">
        <v>42713</v>
      </c>
      <c r="D313" s="26" t="s">
        <v>3170</v>
      </c>
      <c r="E313" t="s">
        <v>1116</v>
      </c>
      <c r="F313" t="s">
        <v>1117</v>
      </c>
      <c r="G313" t="s">
        <v>28</v>
      </c>
      <c r="H313" t="s">
        <v>23</v>
      </c>
      <c r="I313" t="s">
        <v>1122</v>
      </c>
      <c r="J313" t="s">
        <v>20</v>
      </c>
      <c r="K313" t="s">
        <v>95</v>
      </c>
      <c r="L313" t="s">
        <v>1123</v>
      </c>
      <c r="M313" s="24">
        <v>15.231999999999999</v>
      </c>
      <c r="N313">
        <v>1</v>
      </c>
      <c r="O313" s="20">
        <v>0.2</v>
      </c>
      <c r="P313" s="10">
        <v>1.7136</v>
      </c>
      <c r="Q313" t="str">
        <f t="shared" si="4"/>
        <v>Not Outlier</v>
      </c>
    </row>
    <row r="314" spans="1:17">
      <c r="A314">
        <v>313</v>
      </c>
      <c r="B314" t="s">
        <v>1115</v>
      </c>
      <c r="C314" s="26">
        <v>42713</v>
      </c>
      <c r="D314" s="26" t="s">
        <v>3170</v>
      </c>
      <c r="E314" t="s">
        <v>1116</v>
      </c>
      <c r="F314" t="s">
        <v>1117</v>
      </c>
      <c r="G314" t="s">
        <v>28</v>
      </c>
      <c r="H314" t="s">
        <v>23</v>
      </c>
      <c r="I314" t="s">
        <v>1124</v>
      </c>
      <c r="J314" t="s">
        <v>19</v>
      </c>
      <c r="K314" t="s">
        <v>102</v>
      </c>
      <c r="L314" t="s">
        <v>1125</v>
      </c>
      <c r="M314" s="24">
        <v>6.2640000000000002</v>
      </c>
      <c r="N314">
        <v>3</v>
      </c>
      <c r="O314" s="20">
        <v>0.2</v>
      </c>
      <c r="P314" s="10">
        <v>2.0358000000000001</v>
      </c>
      <c r="Q314" t="str">
        <f t="shared" si="4"/>
        <v>Not Outlier</v>
      </c>
    </row>
    <row r="315" spans="1:17">
      <c r="A315">
        <v>314</v>
      </c>
      <c r="B315" t="s">
        <v>1126</v>
      </c>
      <c r="C315" s="26" t="s">
        <v>2949</v>
      </c>
      <c r="D315" s="26">
        <v>41708</v>
      </c>
      <c r="E315" t="s">
        <v>1127</v>
      </c>
      <c r="F315" t="s">
        <v>1128</v>
      </c>
      <c r="G315" t="s">
        <v>28</v>
      </c>
      <c r="H315" t="s">
        <v>27</v>
      </c>
      <c r="I315" t="s">
        <v>1129</v>
      </c>
      <c r="J315" t="s">
        <v>20</v>
      </c>
      <c r="K315" t="s">
        <v>95</v>
      </c>
      <c r="L315" t="s">
        <v>1130</v>
      </c>
      <c r="M315" s="24">
        <v>87.54</v>
      </c>
      <c r="N315">
        <v>3</v>
      </c>
      <c r="O315" s="20">
        <v>0</v>
      </c>
      <c r="P315" s="10">
        <v>37.642200000000003</v>
      </c>
      <c r="Q315" t="str">
        <f t="shared" si="4"/>
        <v>Not Outlier</v>
      </c>
    </row>
    <row r="316" spans="1:17">
      <c r="A316">
        <v>315</v>
      </c>
      <c r="B316" t="s">
        <v>1131</v>
      </c>
      <c r="C316" s="26">
        <v>41890</v>
      </c>
      <c r="D316" s="26" t="s">
        <v>3128</v>
      </c>
      <c r="E316" t="s">
        <v>1132</v>
      </c>
      <c r="F316" t="s">
        <v>1133</v>
      </c>
      <c r="G316" t="s">
        <v>28</v>
      </c>
      <c r="H316" t="s">
        <v>29</v>
      </c>
      <c r="I316" t="s">
        <v>1134</v>
      </c>
      <c r="J316" t="s">
        <v>18</v>
      </c>
      <c r="K316" t="s">
        <v>96</v>
      </c>
      <c r="L316" t="s">
        <v>1135</v>
      </c>
      <c r="M316" s="24">
        <v>178.38399999999999</v>
      </c>
      <c r="N316">
        <v>2</v>
      </c>
      <c r="O316" s="20">
        <v>0.2</v>
      </c>
      <c r="P316" s="10">
        <v>22.297999999999998</v>
      </c>
      <c r="Q316" t="str">
        <f t="shared" si="4"/>
        <v>Not Outlier</v>
      </c>
    </row>
    <row r="317" spans="1:17">
      <c r="A317">
        <v>316</v>
      </c>
      <c r="B317" t="s">
        <v>1131</v>
      </c>
      <c r="C317" s="26">
        <v>41890</v>
      </c>
      <c r="D317" s="26" t="s">
        <v>3128</v>
      </c>
      <c r="E317" t="s">
        <v>1132</v>
      </c>
      <c r="F317" t="s">
        <v>1133</v>
      </c>
      <c r="G317" t="s">
        <v>28</v>
      </c>
      <c r="H317" t="s">
        <v>29</v>
      </c>
      <c r="I317" t="s">
        <v>1136</v>
      </c>
      <c r="J317" t="s">
        <v>19</v>
      </c>
      <c r="K317" t="s">
        <v>94</v>
      </c>
      <c r="L317" t="s">
        <v>1137</v>
      </c>
      <c r="M317" s="24">
        <v>15.552</v>
      </c>
      <c r="N317">
        <v>3</v>
      </c>
      <c r="O317" s="20">
        <v>0.2</v>
      </c>
      <c r="P317" s="10">
        <v>5.4432</v>
      </c>
      <c r="Q317" t="str">
        <f t="shared" si="4"/>
        <v>Not Outlier</v>
      </c>
    </row>
    <row r="318" spans="1:17">
      <c r="A318">
        <v>317</v>
      </c>
      <c r="B318" t="s">
        <v>1138</v>
      </c>
      <c r="C318" s="26" t="s">
        <v>2950</v>
      </c>
      <c r="D318" s="26" t="s">
        <v>2948</v>
      </c>
      <c r="E318" t="s">
        <v>1139</v>
      </c>
      <c r="F318" t="s">
        <v>1140</v>
      </c>
      <c r="G318" t="s">
        <v>28</v>
      </c>
      <c r="H318" t="s">
        <v>27</v>
      </c>
      <c r="I318" t="s">
        <v>1141</v>
      </c>
      <c r="J318" t="s">
        <v>19</v>
      </c>
      <c r="K318" t="s">
        <v>98</v>
      </c>
      <c r="L318" t="s">
        <v>1142</v>
      </c>
      <c r="M318" s="24">
        <v>99.135999999999996</v>
      </c>
      <c r="N318">
        <v>4</v>
      </c>
      <c r="O318" s="20">
        <v>0.2</v>
      </c>
      <c r="P318" s="10">
        <v>8.6744000000000003</v>
      </c>
      <c r="Q318" t="str">
        <f t="shared" si="4"/>
        <v>Not Outlier</v>
      </c>
    </row>
    <row r="319" spans="1:17">
      <c r="A319">
        <v>318</v>
      </c>
      <c r="B319" t="s">
        <v>1143</v>
      </c>
      <c r="C319" s="26">
        <v>41740</v>
      </c>
      <c r="D319" s="26">
        <v>41893</v>
      </c>
      <c r="E319" t="s">
        <v>1144</v>
      </c>
      <c r="F319" t="s">
        <v>1145</v>
      </c>
      <c r="G319" t="s">
        <v>26</v>
      </c>
      <c r="H319" t="s">
        <v>27</v>
      </c>
      <c r="I319" t="s">
        <v>1146</v>
      </c>
      <c r="J319" t="s">
        <v>20</v>
      </c>
      <c r="K319" t="s">
        <v>100</v>
      </c>
      <c r="L319" t="s">
        <v>1147</v>
      </c>
      <c r="M319" s="24">
        <v>135.88200000000001</v>
      </c>
      <c r="N319">
        <v>1</v>
      </c>
      <c r="O319" s="20">
        <v>0.1</v>
      </c>
      <c r="P319" s="10">
        <v>24.1568</v>
      </c>
      <c r="Q319" t="str">
        <f t="shared" si="4"/>
        <v>Not Outlier</v>
      </c>
    </row>
    <row r="320" spans="1:17">
      <c r="A320">
        <v>319</v>
      </c>
      <c r="B320" t="s">
        <v>1143</v>
      </c>
      <c r="C320" s="26">
        <v>41740</v>
      </c>
      <c r="D320" s="26">
        <v>41893</v>
      </c>
      <c r="E320" t="s">
        <v>1144</v>
      </c>
      <c r="F320" t="s">
        <v>1145</v>
      </c>
      <c r="G320" t="s">
        <v>26</v>
      </c>
      <c r="H320" t="s">
        <v>27</v>
      </c>
      <c r="I320" t="s">
        <v>1148</v>
      </c>
      <c r="J320" t="s">
        <v>18</v>
      </c>
      <c r="K320" t="s">
        <v>108</v>
      </c>
      <c r="L320" t="s">
        <v>1149</v>
      </c>
      <c r="M320" s="24">
        <v>3991.98</v>
      </c>
      <c r="N320">
        <v>2</v>
      </c>
      <c r="O320" s="20">
        <v>0</v>
      </c>
      <c r="P320" s="10">
        <v>1995.99</v>
      </c>
      <c r="Q320" t="str">
        <f t="shared" si="4"/>
        <v>Outlier</v>
      </c>
    </row>
    <row r="321" spans="1:17">
      <c r="A321">
        <v>320</v>
      </c>
      <c r="B321" t="s">
        <v>1143</v>
      </c>
      <c r="C321" s="26">
        <v>41740</v>
      </c>
      <c r="D321" s="26">
        <v>41893</v>
      </c>
      <c r="E321" t="s">
        <v>1144</v>
      </c>
      <c r="F321" t="s">
        <v>1145</v>
      </c>
      <c r="G321" t="s">
        <v>26</v>
      </c>
      <c r="H321" t="s">
        <v>27</v>
      </c>
      <c r="I321" t="s">
        <v>285</v>
      </c>
      <c r="J321" t="s">
        <v>18</v>
      </c>
      <c r="K321" t="s">
        <v>96</v>
      </c>
      <c r="L321" t="s">
        <v>286</v>
      </c>
      <c r="M321" s="24">
        <v>275.94</v>
      </c>
      <c r="N321">
        <v>6</v>
      </c>
      <c r="O321" s="20">
        <v>0</v>
      </c>
      <c r="P321" s="10">
        <v>80.022599999999997</v>
      </c>
      <c r="Q321" t="str">
        <f t="shared" si="4"/>
        <v>Outlier</v>
      </c>
    </row>
    <row r="322" spans="1:17">
      <c r="A322">
        <v>321</v>
      </c>
      <c r="B322" t="s">
        <v>1143</v>
      </c>
      <c r="C322" s="26">
        <v>41740</v>
      </c>
      <c r="D322" s="26">
        <v>41893</v>
      </c>
      <c r="E322" t="s">
        <v>1144</v>
      </c>
      <c r="F322" t="s">
        <v>1145</v>
      </c>
      <c r="G322" t="s">
        <v>26</v>
      </c>
      <c r="H322" t="s">
        <v>27</v>
      </c>
      <c r="I322" t="s">
        <v>1150</v>
      </c>
      <c r="J322" t="s">
        <v>18</v>
      </c>
      <c r="K322" t="s">
        <v>99</v>
      </c>
      <c r="L322" t="s">
        <v>1151</v>
      </c>
      <c r="M322" s="24">
        <v>360</v>
      </c>
      <c r="N322">
        <v>4</v>
      </c>
      <c r="O322" s="20">
        <v>0</v>
      </c>
      <c r="P322" s="10">
        <v>129.6</v>
      </c>
      <c r="Q322" t="str">
        <f t="shared" si="4"/>
        <v>Outlier</v>
      </c>
    </row>
    <row r="323" spans="1:17">
      <c r="A323">
        <v>322</v>
      </c>
      <c r="B323" t="s">
        <v>1143</v>
      </c>
      <c r="C323" s="26">
        <v>41740</v>
      </c>
      <c r="D323" s="26">
        <v>41893</v>
      </c>
      <c r="E323" t="s">
        <v>1144</v>
      </c>
      <c r="F323" t="s">
        <v>1145</v>
      </c>
      <c r="G323" t="s">
        <v>26</v>
      </c>
      <c r="H323" t="s">
        <v>27</v>
      </c>
      <c r="I323" t="s">
        <v>577</v>
      </c>
      <c r="J323" t="s">
        <v>19</v>
      </c>
      <c r="K323" t="s">
        <v>97</v>
      </c>
      <c r="L323" t="s">
        <v>578</v>
      </c>
      <c r="M323" s="24">
        <v>43.57</v>
      </c>
      <c r="N323">
        <v>1</v>
      </c>
      <c r="O323" s="20">
        <v>0</v>
      </c>
      <c r="P323" s="10">
        <v>13.071</v>
      </c>
      <c r="Q323" t="str">
        <f t="shared" ref="Q323:Q386" si="5">IF(OR($P323&gt;65.58,$P323&lt;-36.45),"Outlier","Not Outlier")</f>
        <v>Not Outlier</v>
      </c>
    </row>
    <row r="324" spans="1:17">
      <c r="A324">
        <v>323</v>
      </c>
      <c r="B324" t="s">
        <v>1152</v>
      </c>
      <c r="C324" s="26" t="s">
        <v>2938</v>
      </c>
      <c r="D324" s="26" t="s">
        <v>2959</v>
      </c>
      <c r="E324" t="s">
        <v>1153</v>
      </c>
      <c r="F324" t="s">
        <v>1154</v>
      </c>
      <c r="G324" t="s">
        <v>28</v>
      </c>
      <c r="H324" t="s">
        <v>23</v>
      </c>
      <c r="I324" t="s">
        <v>1155</v>
      </c>
      <c r="J324" t="s">
        <v>19</v>
      </c>
      <c r="K324" t="s">
        <v>106</v>
      </c>
      <c r="L324" t="s">
        <v>1156</v>
      </c>
      <c r="M324" s="24">
        <v>7.16</v>
      </c>
      <c r="N324">
        <v>2</v>
      </c>
      <c r="O324" s="20">
        <v>0</v>
      </c>
      <c r="P324" s="10">
        <v>3.58</v>
      </c>
      <c r="Q324" t="str">
        <f t="shared" si="5"/>
        <v>Not Outlier</v>
      </c>
    </row>
    <row r="325" spans="1:17">
      <c r="A325">
        <v>324</v>
      </c>
      <c r="B325" t="s">
        <v>1157</v>
      </c>
      <c r="C325" s="26" t="s">
        <v>2951</v>
      </c>
      <c r="D325" s="26" t="s">
        <v>3260</v>
      </c>
      <c r="E325" t="s">
        <v>1158</v>
      </c>
      <c r="F325" t="s">
        <v>1159</v>
      </c>
      <c r="G325" t="s">
        <v>28</v>
      </c>
      <c r="H325" t="s">
        <v>23</v>
      </c>
      <c r="I325" t="s">
        <v>1077</v>
      </c>
      <c r="J325" t="s">
        <v>19</v>
      </c>
      <c r="K325" t="s">
        <v>93</v>
      </c>
      <c r="L325" t="s">
        <v>1078</v>
      </c>
      <c r="M325" s="24">
        <v>251.52</v>
      </c>
      <c r="N325">
        <v>6</v>
      </c>
      <c r="O325" s="20">
        <v>0.2</v>
      </c>
      <c r="P325" s="10">
        <v>81.744</v>
      </c>
      <c r="Q325" t="str">
        <f t="shared" si="5"/>
        <v>Outlier</v>
      </c>
    </row>
    <row r="326" spans="1:17">
      <c r="A326">
        <v>325</v>
      </c>
      <c r="B326" t="s">
        <v>1157</v>
      </c>
      <c r="C326" s="26" t="s">
        <v>2951</v>
      </c>
      <c r="D326" s="26" t="s">
        <v>3260</v>
      </c>
      <c r="E326" t="s">
        <v>1158</v>
      </c>
      <c r="F326" t="s">
        <v>1159</v>
      </c>
      <c r="G326" t="s">
        <v>28</v>
      </c>
      <c r="H326" t="s">
        <v>23</v>
      </c>
      <c r="I326" t="s">
        <v>1160</v>
      </c>
      <c r="J326" t="s">
        <v>18</v>
      </c>
      <c r="K326" t="s">
        <v>99</v>
      </c>
      <c r="L326" t="s">
        <v>1161</v>
      </c>
      <c r="M326" s="24">
        <v>99.99</v>
      </c>
      <c r="N326">
        <v>1</v>
      </c>
      <c r="O326" s="20">
        <v>0</v>
      </c>
      <c r="P326" s="10">
        <v>34.996499999999997</v>
      </c>
      <c r="Q326" t="str">
        <f t="shared" si="5"/>
        <v>Not Outlier</v>
      </c>
    </row>
    <row r="327" spans="1:17">
      <c r="A327">
        <v>326</v>
      </c>
      <c r="B327" t="s">
        <v>1162</v>
      </c>
      <c r="C327" s="26">
        <v>42805</v>
      </c>
      <c r="D327" s="26">
        <v>42866</v>
      </c>
      <c r="E327" t="s">
        <v>1163</v>
      </c>
      <c r="F327" t="s">
        <v>1164</v>
      </c>
      <c r="G327" t="s">
        <v>28</v>
      </c>
      <c r="H327" t="s">
        <v>29</v>
      </c>
      <c r="I327" t="s">
        <v>1165</v>
      </c>
      <c r="J327" t="s">
        <v>20</v>
      </c>
      <c r="K327" t="s">
        <v>95</v>
      </c>
      <c r="L327" t="s">
        <v>1166</v>
      </c>
      <c r="M327" s="24">
        <v>15.992000000000001</v>
      </c>
      <c r="N327">
        <v>1</v>
      </c>
      <c r="O327" s="20">
        <v>0.2</v>
      </c>
      <c r="P327" s="10">
        <v>0.99950000000000006</v>
      </c>
      <c r="Q327" t="str">
        <f t="shared" si="5"/>
        <v>Not Outlier</v>
      </c>
    </row>
    <row r="328" spans="1:17">
      <c r="A328">
        <v>327</v>
      </c>
      <c r="B328" t="s">
        <v>1167</v>
      </c>
      <c r="C328" s="26" t="s">
        <v>2952</v>
      </c>
      <c r="D328" s="26">
        <v>42378</v>
      </c>
      <c r="E328" t="s">
        <v>1168</v>
      </c>
      <c r="F328" t="s">
        <v>1169</v>
      </c>
      <c r="G328" t="s">
        <v>24</v>
      </c>
      <c r="H328" t="s">
        <v>27</v>
      </c>
      <c r="I328" t="s">
        <v>1170</v>
      </c>
      <c r="J328" t="s">
        <v>18</v>
      </c>
      <c r="K328" t="s">
        <v>96</v>
      </c>
      <c r="L328" t="s">
        <v>1171</v>
      </c>
      <c r="M328" s="24">
        <v>290.89800000000002</v>
      </c>
      <c r="N328">
        <v>3</v>
      </c>
      <c r="O328" s="20">
        <v>0.4</v>
      </c>
      <c r="P328" s="10">
        <v>-67.876199999999997</v>
      </c>
      <c r="Q328" t="str">
        <f t="shared" si="5"/>
        <v>Outlier</v>
      </c>
    </row>
    <row r="329" spans="1:17">
      <c r="A329">
        <v>328</v>
      </c>
      <c r="B329" t="s">
        <v>1167</v>
      </c>
      <c r="C329" s="26" t="s">
        <v>2952</v>
      </c>
      <c r="D329" s="26">
        <v>42378</v>
      </c>
      <c r="E329" t="s">
        <v>1168</v>
      </c>
      <c r="F329" t="s">
        <v>1169</v>
      </c>
      <c r="G329" t="s">
        <v>24</v>
      </c>
      <c r="H329" t="s">
        <v>27</v>
      </c>
      <c r="I329" t="s">
        <v>1172</v>
      </c>
      <c r="J329" t="s">
        <v>19</v>
      </c>
      <c r="K329" t="s">
        <v>97</v>
      </c>
      <c r="L329" t="s">
        <v>1173</v>
      </c>
      <c r="M329" s="24">
        <v>54.223999999999997</v>
      </c>
      <c r="N329">
        <v>2</v>
      </c>
      <c r="O329" s="20">
        <v>0.2</v>
      </c>
      <c r="P329" s="10">
        <v>3.3889999999999998</v>
      </c>
      <c r="Q329" t="str">
        <f t="shared" si="5"/>
        <v>Not Outlier</v>
      </c>
    </row>
    <row r="330" spans="1:17">
      <c r="A330">
        <v>329</v>
      </c>
      <c r="B330" t="s">
        <v>1167</v>
      </c>
      <c r="C330" s="26" t="s">
        <v>2952</v>
      </c>
      <c r="D330" s="26">
        <v>42378</v>
      </c>
      <c r="E330" t="s">
        <v>1168</v>
      </c>
      <c r="F330" t="s">
        <v>1169</v>
      </c>
      <c r="G330" t="s">
        <v>24</v>
      </c>
      <c r="H330" t="s">
        <v>27</v>
      </c>
      <c r="I330" t="s">
        <v>1174</v>
      </c>
      <c r="J330" t="s">
        <v>20</v>
      </c>
      <c r="K330" t="s">
        <v>100</v>
      </c>
      <c r="L330" t="s">
        <v>1175</v>
      </c>
      <c r="M330" s="24">
        <v>786.74400000000003</v>
      </c>
      <c r="N330">
        <v>4</v>
      </c>
      <c r="O330" s="20">
        <v>0.3</v>
      </c>
      <c r="P330" s="10">
        <v>-258.5016</v>
      </c>
      <c r="Q330" t="str">
        <f t="shared" si="5"/>
        <v>Outlier</v>
      </c>
    </row>
    <row r="331" spans="1:17">
      <c r="A331">
        <v>330</v>
      </c>
      <c r="B331" t="s">
        <v>1167</v>
      </c>
      <c r="C331" s="26" t="s">
        <v>2952</v>
      </c>
      <c r="D331" s="26">
        <v>42378</v>
      </c>
      <c r="E331" t="s">
        <v>1168</v>
      </c>
      <c r="F331" t="s">
        <v>1169</v>
      </c>
      <c r="G331" t="s">
        <v>24</v>
      </c>
      <c r="H331" t="s">
        <v>27</v>
      </c>
      <c r="I331" t="s">
        <v>1176</v>
      </c>
      <c r="J331" t="s">
        <v>19</v>
      </c>
      <c r="K331" t="s">
        <v>102</v>
      </c>
      <c r="L331" t="s">
        <v>1177</v>
      </c>
      <c r="M331" s="24">
        <v>100.24</v>
      </c>
      <c r="N331">
        <v>10</v>
      </c>
      <c r="O331" s="20">
        <v>0.2</v>
      </c>
      <c r="P331" s="10">
        <v>33.831000000000003</v>
      </c>
      <c r="Q331" t="str">
        <f t="shared" si="5"/>
        <v>Not Outlier</v>
      </c>
    </row>
    <row r="332" spans="1:17">
      <c r="A332">
        <v>331</v>
      </c>
      <c r="B332" t="s">
        <v>1167</v>
      </c>
      <c r="C332" s="26" t="s">
        <v>2952</v>
      </c>
      <c r="D332" s="26">
        <v>42378</v>
      </c>
      <c r="E332" t="s">
        <v>1168</v>
      </c>
      <c r="F332" t="s">
        <v>1169</v>
      </c>
      <c r="G332" t="s">
        <v>24</v>
      </c>
      <c r="H332" t="s">
        <v>27</v>
      </c>
      <c r="I332" t="s">
        <v>1178</v>
      </c>
      <c r="J332" t="s">
        <v>19</v>
      </c>
      <c r="K332" t="s">
        <v>93</v>
      </c>
      <c r="L332" t="s">
        <v>1179</v>
      </c>
      <c r="M332" s="24">
        <v>37.764000000000003</v>
      </c>
      <c r="N332">
        <v>6</v>
      </c>
      <c r="O332" s="20">
        <v>0.7</v>
      </c>
      <c r="P332" s="10">
        <v>-27.6936</v>
      </c>
      <c r="Q332" t="str">
        <f t="shared" si="5"/>
        <v>Not Outlier</v>
      </c>
    </row>
    <row r="333" spans="1:17">
      <c r="A333">
        <v>332</v>
      </c>
      <c r="B333" t="s">
        <v>1180</v>
      </c>
      <c r="C333" s="26" t="s">
        <v>2953</v>
      </c>
      <c r="D333" s="26" t="s">
        <v>3261</v>
      </c>
      <c r="E333" t="s">
        <v>1181</v>
      </c>
      <c r="F333" t="s">
        <v>1182</v>
      </c>
      <c r="G333" t="s">
        <v>24</v>
      </c>
      <c r="H333" t="s">
        <v>27</v>
      </c>
      <c r="I333" t="s">
        <v>1183</v>
      </c>
      <c r="J333" t="s">
        <v>18</v>
      </c>
      <c r="K333" t="s">
        <v>96</v>
      </c>
      <c r="L333" t="s">
        <v>1184</v>
      </c>
      <c r="M333" s="24">
        <v>82.8</v>
      </c>
      <c r="N333">
        <v>2</v>
      </c>
      <c r="O333" s="20">
        <v>0.4</v>
      </c>
      <c r="P333" s="10">
        <v>-20.7</v>
      </c>
      <c r="Q333" t="str">
        <f t="shared" si="5"/>
        <v>Not Outlier</v>
      </c>
    </row>
    <row r="334" spans="1:17">
      <c r="A334">
        <v>333</v>
      </c>
      <c r="B334" t="s">
        <v>1180</v>
      </c>
      <c r="C334" s="26" t="s">
        <v>2953</v>
      </c>
      <c r="D334" s="26" t="s">
        <v>3261</v>
      </c>
      <c r="E334" t="s">
        <v>1181</v>
      </c>
      <c r="F334" t="s">
        <v>1182</v>
      </c>
      <c r="G334" t="s">
        <v>24</v>
      </c>
      <c r="H334" t="s">
        <v>27</v>
      </c>
      <c r="I334" t="s">
        <v>1185</v>
      </c>
      <c r="J334" t="s">
        <v>19</v>
      </c>
      <c r="K334" t="s">
        <v>93</v>
      </c>
      <c r="L334" t="s">
        <v>1186</v>
      </c>
      <c r="M334" s="24">
        <v>20.724</v>
      </c>
      <c r="N334">
        <v>2</v>
      </c>
      <c r="O334" s="20">
        <v>0.7</v>
      </c>
      <c r="P334" s="10">
        <v>-13.816000000000001</v>
      </c>
      <c r="Q334" t="str">
        <f t="shared" si="5"/>
        <v>Not Outlier</v>
      </c>
    </row>
    <row r="335" spans="1:17">
      <c r="A335">
        <v>334</v>
      </c>
      <c r="B335" t="s">
        <v>1180</v>
      </c>
      <c r="C335" s="26" t="s">
        <v>2953</v>
      </c>
      <c r="D335" s="26" t="s">
        <v>3261</v>
      </c>
      <c r="E335" t="s">
        <v>1181</v>
      </c>
      <c r="F335" t="s">
        <v>1182</v>
      </c>
      <c r="G335" t="s">
        <v>24</v>
      </c>
      <c r="H335" t="s">
        <v>27</v>
      </c>
      <c r="I335" t="s">
        <v>1187</v>
      </c>
      <c r="J335" t="s">
        <v>19</v>
      </c>
      <c r="K335" t="s">
        <v>93</v>
      </c>
      <c r="L335" t="s">
        <v>1188</v>
      </c>
      <c r="M335" s="24">
        <v>4.8959999999999999</v>
      </c>
      <c r="N335">
        <v>3</v>
      </c>
      <c r="O335" s="20">
        <v>0.7</v>
      </c>
      <c r="P335" s="10">
        <v>-3.4272</v>
      </c>
      <c r="Q335" t="str">
        <f t="shared" si="5"/>
        <v>Not Outlier</v>
      </c>
    </row>
    <row r="336" spans="1:17">
      <c r="A336">
        <v>335</v>
      </c>
      <c r="B336" t="s">
        <v>1189</v>
      </c>
      <c r="C336" s="26">
        <v>42013</v>
      </c>
      <c r="D336" s="26">
        <v>42103</v>
      </c>
      <c r="E336" t="s">
        <v>1190</v>
      </c>
      <c r="F336" t="s">
        <v>1191</v>
      </c>
      <c r="G336" t="s">
        <v>24</v>
      </c>
      <c r="H336" t="s">
        <v>23</v>
      </c>
      <c r="I336" t="s">
        <v>1192</v>
      </c>
      <c r="J336" t="s">
        <v>19</v>
      </c>
      <c r="K336" t="s">
        <v>93</v>
      </c>
      <c r="L336" t="s">
        <v>1193</v>
      </c>
      <c r="M336" s="24">
        <v>4.7519999999999998</v>
      </c>
      <c r="N336">
        <v>1</v>
      </c>
      <c r="O336" s="20">
        <v>0.2</v>
      </c>
      <c r="P336" s="10">
        <v>1.6037999999999999</v>
      </c>
      <c r="Q336" t="str">
        <f t="shared" si="5"/>
        <v>Not Outlier</v>
      </c>
    </row>
    <row r="337" spans="1:17">
      <c r="A337">
        <v>336</v>
      </c>
      <c r="B337" t="s">
        <v>1189</v>
      </c>
      <c r="C337" s="26">
        <v>42013</v>
      </c>
      <c r="D337" s="26">
        <v>42103</v>
      </c>
      <c r="E337" t="s">
        <v>1190</v>
      </c>
      <c r="F337" t="s">
        <v>1191</v>
      </c>
      <c r="G337" t="s">
        <v>24</v>
      </c>
      <c r="H337" t="s">
        <v>23</v>
      </c>
      <c r="I337" t="s">
        <v>1194</v>
      </c>
      <c r="J337" t="s">
        <v>18</v>
      </c>
      <c r="K337" t="s">
        <v>109</v>
      </c>
      <c r="L337" t="s">
        <v>1195</v>
      </c>
      <c r="M337" s="24">
        <v>959.98400000000004</v>
      </c>
      <c r="N337">
        <v>2</v>
      </c>
      <c r="O337" s="20">
        <v>0.2</v>
      </c>
      <c r="P337" s="10">
        <v>335.99439999999998</v>
      </c>
      <c r="Q337" t="str">
        <f t="shared" si="5"/>
        <v>Outlier</v>
      </c>
    </row>
    <row r="338" spans="1:17">
      <c r="A338">
        <v>337</v>
      </c>
      <c r="B338" t="s">
        <v>1189</v>
      </c>
      <c r="C338" s="26">
        <v>42013</v>
      </c>
      <c r="D338" s="26">
        <v>42103</v>
      </c>
      <c r="E338" t="s">
        <v>1190</v>
      </c>
      <c r="F338" t="s">
        <v>1191</v>
      </c>
      <c r="G338" t="s">
        <v>24</v>
      </c>
      <c r="H338" t="s">
        <v>23</v>
      </c>
      <c r="I338" t="s">
        <v>1196</v>
      </c>
      <c r="J338" t="s">
        <v>19</v>
      </c>
      <c r="K338" t="s">
        <v>93</v>
      </c>
      <c r="L338" t="s">
        <v>1197</v>
      </c>
      <c r="M338" s="24">
        <v>14.368</v>
      </c>
      <c r="N338">
        <v>4</v>
      </c>
      <c r="O338" s="20">
        <v>0.2</v>
      </c>
      <c r="P338" s="10">
        <v>4.49</v>
      </c>
      <c r="Q338" t="str">
        <f t="shared" si="5"/>
        <v>Not Outlier</v>
      </c>
    </row>
    <row r="339" spans="1:17">
      <c r="A339">
        <v>338</v>
      </c>
      <c r="B339" t="s">
        <v>1198</v>
      </c>
      <c r="C339" s="26">
        <v>41980</v>
      </c>
      <c r="D339" s="26" t="s">
        <v>3262</v>
      </c>
      <c r="E339" t="s">
        <v>1199</v>
      </c>
      <c r="F339" t="s">
        <v>1200</v>
      </c>
      <c r="G339" t="s">
        <v>28</v>
      </c>
      <c r="H339" t="s">
        <v>23</v>
      </c>
      <c r="I339" t="s">
        <v>1201</v>
      </c>
      <c r="J339" t="s">
        <v>19</v>
      </c>
      <c r="K339" t="s">
        <v>93</v>
      </c>
      <c r="L339" t="s">
        <v>1202</v>
      </c>
      <c r="M339" s="24">
        <v>7.7119999999999997</v>
      </c>
      <c r="N339">
        <v>2</v>
      </c>
      <c r="O339" s="20">
        <v>0.2</v>
      </c>
      <c r="P339" s="10">
        <v>2.7955999999999999</v>
      </c>
      <c r="Q339" t="str">
        <f t="shared" si="5"/>
        <v>Not Outlier</v>
      </c>
    </row>
    <row r="340" spans="1:17">
      <c r="A340">
        <v>339</v>
      </c>
      <c r="B340" t="s">
        <v>1198</v>
      </c>
      <c r="C340" s="26">
        <v>41980</v>
      </c>
      <c r="D340" s="26" t="s">
        <v>3262</v>
      </c>
      <c r="E340" t="s">
        <v>1199</v>
      </c>
      <c r="F340" t="s">
        <v>1200</v>
      </c>
      <c r="G340" t="s">
        <v>28</v>
      </c>
      <c r="H340" t="s">
        <v>23</v>
      </c>
      <c r="I340" t="s">
        <v>1203</v>
      </c>
      <c r="J340" t="s">
        <v>20</v>
      </c>
      <c r="K340" t="s">
        <v>103</v>
      </c>
      <c r="L340" t="s">
        <v>1204</v>
      </c>
      <c r="M340" s="24">
        <v>698.35199999999998</v>
      </c>
      <c r="N340">
        <v>3</v>
      </c>
      <c r="O340" s="20">
        <v>0.2</v>
      </c>
      <c r="P340" s="10">
        <v>-17.4588</v>
      </c>
      <c r="Q340" t="str">
        <f t="shared" si="5"/>
        <v>Not Outlier</v>
      </c>
    </row>
    <row r="341" spans="1:17">
      <c r="A341">
        <v>340</v>
      </c>
      <c r="B341" t="s">
        <v>1205</v>
      </c>
      <c r="C341" s="26" t="s">
        <v>2954</v>
      </c>
      <c r="D341" s="26" t="s">
        <v>2966</v>
      </c>
      <c r="E341" t="s">
        <v>914</v>
      </c>
      <c r="F341" t="s">
        <v>40</v>
      </c>
      <c r="G341" t="s">
        <v>24</v>
      </c>
      <c r="H341" t="s">
        <v>23</v>
      </c>
      <c r="I341" t="s">
        <v>1206</v>
      </c>
      <c r="J341" t="s">
        <v>19</v>
      </c>
      <c r="K341" t="s">
        <v>106</v>
      </c>
      <c r="L341" t="s">
        <v>1207</v>
      </c>
      <c r="M341" s="24">
        <v>4.96</v>
      </c>
      <c r="N341">
        <v>4</v>
      </c>
      <c r="O341" s="20">
        <v>0</v>
      </c>
      <c r="P341" s="10">
        <v>2.3311999999999999</v>
      </c>
      <c r="Q341" t="str">
        <f t="shared" si="5"/>
        <v>Not Outlier</v>
      </c>
    </row>
    <row r="342" spans="1:17">
      <c r="A342">
        <v>341</v>
      </c>
      <c r="B342" t="s">
        <v>1208</v>
      </c>
      <c r="C342" s="26" t="s">
        <v>2955</v>
      </c>
      <c r="D342" s="26" t="s">
        <v>3263</v>
      </c>
      <c r="E342" t="s">
        <v>610</v>
      </c>
      <c r="F342" t="s">
        <v>611</v>
      </c>
      <c r="G342" t="s">
        <v>28</v>
      </c>
      <c r="H342" t="s">
        <v>27</v>
      </c>
      <c r="I342" t="s">
        <v>1209</v>
      </c>
      <c r="J342" t="s">
        <v>19</v>
      </c>
      <c r="K342" t="s">
        <v>98</v>
      </c>
      <c r="L342" t="s">
        <v>1210</v>
      </c>
      <c r="M342" s="24">
        <v>17.856000000000002</v>
      </c>
      <c r="N342">
        <v>4</v>
      </c>
      <c r="O342" s="20">
        <v>0.2</v>
      </c>
      <c r="P342" s="10">
        <v>1.1160000000000001</v>
      </c>
      <c r="Q342" t="str">
        <f t="shared" si="5"/>
        <v>Not Outlier</v>
      </c>
    </row>
    <row r="343" spans="1:17">
      <c r="A343">
        <v>342</v>
      </c>
      <c r="B343" t="s">
        <v>1208</v>
      </c>
      <c r="C343" s="26" t="s">
        <v>2955</v>
      </c>
      <c r="D343" s="26" t="s">
        <v>3263</v>
      </c>
      <c r="E343" t="s">
        <v>610</v>
      </c>
      <c r="F343" t="s">
        <v>611</v>
      </c>
      <c r="G343" t="s">
        <v>28</v>
      </c>
      <c r="H343" t="s">
        <v>27</v>
      </c>
      <c r="I343" t="s">
        <v>192</v>
      </c>
      <c r="J343" t="s">
        <v>19</v>
      </c>
      <c r="K343" t="s">
        <v>93</v>
      </c>
      <c r="L343" t="s">
        <v>193</v>
      </c>
      <c r="M343" s="24">
        <v>509.97</v>
      </c>
      <c r="N343">
        <v>10</v>
      </c>
      <c r="O343" s="20">
        <v>0.7</v>
      </c>
      <c r="P343" s="10">
        <v>-407.976</v>
      </c>
      <c r="Q343" t="str">
        <f t="shared" si="5"/>
        <v>Outlier</v>
      </c>
    </row>
    <row r="344" spans="1:17">
      <c r="A344">
        <v>343</v>
      </c>
      <c r="B344" t="s">
        <v>1208</v>
      </c>
      <c r="C344" s="26" t="s">
        <v>2955</v>
      </c>
      <c r="D344" s="26" t="s">
        <v>3263</v>
      </c>
      <c r="E344" t="s">
        <v>610</v>
      </c>
      <c r="F344" t="s">
        <v>611</v>
      </c>
      <c r="G344" t="s">
        <v>28</v>
      </c>
      <c r="H344" t="s">
        <v>27</v>
      </c>
      <c r="I344" t="s">
        <v>592</v>
      </c>
      <c r="J344" t="s">
        <v>19</v>
      </c>
      <c r="K344" t="s">
        <v>106</v>
      </c>
      <c r="L344" t="s">
        <v>593</v>
      </c>
      <c r="M344" s="24">
        <v>30.992000000000001</v>
      </c>
      <c r="N344">
        <v>13</v>
      </c>
      <c r="O344" s="20">
        <v>0.2</v>
      </c>
      <c r="P344" s="10">
        <v>10.0724</v>
      </c>
      <c r="Q344" t="str">
        <f t="shared" si="5"/>
        <v>Not Outlier</v>
      </c>
    </row>
    <row r="345" spans="1:17">
      <c r="A345">
        <v>344</v>
      </c>
      <c r="B345" t="s">
        <v>1208</v>
      </c>
      <c r="C345" s="26" t="s">
        <v>2955</v>
      </c>
      <c r="D345" s="26" t="s">
        <v>3263</v>
      </c>
      <c r="E345" t="s">
        <v>610</v>
      </c>
      <c r="F345" t="s">
        <v>611</v>
      </c>
      <c r="G345" t="s">
        <v>28</v>
      </c>
      <c r="H345" t="s">
        <v>27</v>
      </c>
      <c r="I345" t="s">
        <v>1211</v>
      </c>
      <c r="J345" t="s">
        <v>18</v>
      </c>
      <c r="K345" t="s">
        <v>96</v>
      </c>
      <c r="L345" t="s">
        <v>1212</v>
      </c>
      <c r="M345" s="24">
        <v>71.927999999999997</v>
      </c>
      <c r="N345">
        <v>12</v>
      </c>
      <c r="O345" s="20">
        <v>0.4</v>
      </c>
      <c r="P345" s="10">
        <v>8.3916000000000004</v>
      </c>
      <c r="Q345" t="str">
        <f t="shared" si="5"/>
        <v>Not Outlier</v>
      </c>
    </row>
    <row r="346" spans="1:17">
      <c r="A346">
        <v>345</v>
      </c>
      <c r="B346" t="s">
        <v>1213</v>
      </c>
      <c r="C346" s="26" t="s">
        <v>2956</v>
      </c>
      <c r="D346" s="26" t="s">
        <v>2934</v>
      </c>
      <c r="E346" t="s">
        <v>712</v>
      </c>
      <c r="F346" t="s">
        <v>713</v>
      </c>
      <c r="G346" t="s">
        <v>24</v>
      </c>
      <c r="H346" t="s">
        <v>25</v>
      </c>
      <c r="I346" t="s">
        <v>209</v>
      </c>
      <c r="J346" t="s">
        <v>19</v>
      </c>
      <c r="K346" t="s">
        <v>97</v>
      </c>
      <c r="L346" t="s">
        <v>210</v>
      </c>
      <c r="M346" s="24">
        <v>88.8</v>
      </c>
      <c r="N346">
        <v>4</v>
      </c>
      <c r="O346" s="20">
        <v>0.2</v>
      </c>
      <c r="P346" s="10">
        <v>-2.2200000000000002</v>
      </c>
      <c r="Q346" t="str">
        <f t="shared" si="5"/>
        <v>Not Outlier</v>
      </c>
    </row>
    <row r="347" spans="1:17">
      <c r="A347">
        <v>346</v>
      </c>
      <c r="B347" t="s">
        <v>1214</v>
      </c>
      <c r="C347" s="26" t="s">
        <v>2957</v>
      </c>
      <c r="D347" s="26" t="s">
        <v>3031</v>
      </c>
      <c r="E347" t="s">
        <v>1215</v>
      </c>
      <c r="F347" t="s">
        <v>1216</v>
      </c>
      <c r="G347" t="s">
        <v>24</v>
      </c>
      <c r="H347" t="s">
        <v>23</v>
      </c>
      <c r="I347" t="s">
        <v>588</v>
      </c>
      <c r="J347" t="s">
        <v>18</v>
      </c>
      <c r="K347" t="s">
        <v>96</v>
      </c>
      <c r="L347" t="s">
        <v>589</v>
      </c>
      <c r="M347" s="24">
        <v>47.975999999999999</v>
      </c>
      <c r="N347">
        <v>3</v>
      </c>
      <c r="O347" s="20">
        <v>0.2</v>
      </c>
      <c r="P347" s="10">
        <v>4.7976000000000001</v>
      </c>
      <c r="Q347" t="str">
        <f t="shared" si="5"/>
        <v>Not Outlier</v>
      </c>
    </row>
    <row r="348" spans="1:17">
      <c r="A348">
        <v>347</v>
      </c>
      <c r="B348" t="s">
        <v>1217</v>
      </c>
      <c r="C348" s="26">
        <v>42954</v>
      </c>
      <c r="D348" s="26">
        <v>43076</v>
      </c>
      <c r="E348" t="s">
        <v>1218</v>
      </c>
      <c r="F348" t="s">
        <v>1219</v>
      </c>
      <c r="G348" t="s">
        <v>24</v>
      </c>
      <c r="H348" t="s">
        <v>27</v>
      </c>
      <c r="I348" t="s">
        <v>792</v>
      </c>
      <c r="J348" t="s">
        <v>19</v>
      </c>
      <c r="K348" t="s">
        <v>98</v>
      </c>
      <c r="L348" t="s">
        <v>793</v>
      </c>
      <c r="M348" s="24">
        <v>7.56</v>
      </c>
      <c r="N348">
        <v>3</v>
      </c>
      <c r="O348" s="20">
        <v>0</v>
      </c>
      <c r="P348" s="10">
        <v>3.0996000000000001</v>
      </c>
      <c r="Q348" t="str">
        <f t="shared" si="5"/>
        <v>Not Outlier</v>
      </c>
    </row>
    <row r="349" spans="1:17">
      <c r="A349">
        <v>348</v>
      </c>
      <c r="B349" t="s">
        <v>1217</v>
      </c>
      <c r="C349" s="26">
        <v>42954</v>
      </c>
      <c r="D349" s="26">
        <v>43076</v>
      </c>
      <c r="E349" t="s">
        <v>1218</v>
      </c>
      <c r="F349" t="s">
        <v>1219</v>
      </c>
      <c r="G349" t="s">
        <v>24</v>
      </c>
      <c r="H349" t="s">
        <v>27</v>
      </c>
      <c r="I349" t="s">
        <v>262</v>
      </c>
      <c r="J349" t="s">
        <v>19</v>
      </c>
      <c r="K349" t="s">
        <v>94</v>
      </c>
      <c r="L349" t="s">
        <v>263</v>
      </c>
      <c r="M349" s="24">
        <v>24.56</v>
      </c>
      <c r="N349">
        <v>2</v>
      </c>
      <c r="O349" s="20">
        <v>0</v>
      </c>
      <c r="P349" s="10">
        <v>11.543200000000001</v>
      </c>
      <c r="Q349" t="str">
        <f t="shared" si="5"/>
        <v>Not Outlier</v>
      </c>
    </row>
    <row r="350" spans="1:17">
      <c r="A350">
        <v>349</v>
      </c>
      <c r="B350" t="s">
        <v>1217</v>
      </c>
      <c r="C350" s="26">
        <v>42954</v>
      </c>
      <c r="D350" s="26">
        <v>43076</v>
      </c>
      <c r="E350" t="s">
        <v>1218</v>
      </c>
      <c r="F350" t="s">
        <v>1219</v>
      </c>
      <c r="G350" t="s">
        <v>24</v>
      </c>
      <c r="H350" t="s">
        <v>27</v>
      </c>
      <c r="I350" t="s">
        <v>1220</v>
      </c>
      <c r="J350" t="s">
        <v>19</v>
      </c>
      <c r="K350" t="s">
        <v>98</v>
      </c>
      <c r="L350" t="s">
        <v>1221</v>
      </c>
      <c r="M350" s="24">
        <v>12.96</v>
      </c>
      <c r="N350">
        <v>2</v>
      </c>
      <c r="O350" s="20">
        <v>0</v>
      </c>
      <c r="P350" s="10">
        <v>4.1471999999999998</v>
      </c>
      <c r="Q350" t="str">
        <f t="shared" si="5"/>
        <v>Not Outlier</v>
      </c>
    </row>
    <row r="351" spans="1:17">
      <c r="A351">
        <v>350</v>
      </c>
      <c r="B351" t="s">
        <v>1222</v>
      </c>
      <c r="C351" s="26">
        <v>42378</v>
      </c>
      <c r="D351" s="26">
        <v>42438</v>
      </c>
      <c r="E351" t="s">
        <v>1223</v>
      </c>
      <c r="F351" t="s">
        <v>1224</v>
      </c>
      <c r="G351" t="s">
        <v>26</v>
      </c>
      <c r="H351" t="s">
        <v>27</v>
      </c>
      <c r="I351" t="s">
        <v>963</v>
      </c>
      <c r="J351" t="s">
        <v>18</v>
      </c>
      <c r="K351" t="s">
        <v>99</v>
      </c>
      <c r="L351" t="s">
        <v>964</v>
      </c>
      <c r="M351" s="24">
        <v>6.79</v>
      </c>
      <c r="N351">
        <v>1</v>
      </c>
      <c r="O351" s="20">
        <v>0</v>
      </c>
      <c r="P351" s="10">
        <v>2.3086000000000002</v>
      </c>
      <c r="Q351" t="str">
        <f t="shared" si="5"/>
        <v>Not Outlier</v>
      </c>
    </row>
    <row r="352" spans="1:17">
      <c r="A352">
        <v>351</v>
      </c>
      <c r="B352" t="s">
        <v>1222</v>
      </c>
      <c r="C352" s="26">
        <v>42378</v>
      </c>
      <c r="D352" s="26">
        <v>42438</v>
      </c>
      <c r="E352" t="s">
        <v>1223</v>
      </c>
      <c r="F352" t="s">
        <v>1224</v>
      </c>
      <c r="G352" t="s">
        <v>26</v>
      </c>
      <c r="H352" t="s">
        <v>27</v>
      </c>
      <c r="I352" t="s">
        <v>1225</v>
      </c>
      <c r="J352" t="s">
        <v>19</v>
      </c>
      <c r="K352" t="s">
        <v>94</v>
      </c>
      <c r="L352" t="s">
        <v>1226</v>
      </c>
      <c r="M352" s="24">
        <v>24.56</v>
      </c>
      <c r="N352">
        <v>2</v>
      </c>
      <c r="O352" s="20">
        <v>0</v>
      </c>
      <c r="P352" s="10">
        <v>11.543200000000001</v>
      </c>
      <c r="Q352" t="str">
        <f t="shared" si="5"/>
        <v>Not Outlier</v>
      </c>
    </row>
    <row r="353" spans="1:17">
      <c r="A353">
        <v>352</v>
      </c>
      <c r="B353" t="s">
        <v>1222</v>
      </c>
      <c r="C353" s="26">
        <v>42378</v>
      </c>
      <c r="D353" s="26">
        <v>42438</v>
      </c>
      <c r="E353" t="s">
        <v>1223</v>
      </c>
      <c r="F353" t="s">
        <v>1224</v>
      </c>
      <c r="G353" t="s">
        <v>26</v>
      </c>
      <c r="H353" t="s">
        <v>27</v>
      </c>
      <c r="I353" t="s">
        <v>1227</v>
      </c>
      <c r="J353" t="s">
        <v>19</v>
      </c>
      <c r="K353" t="s">
        <v>93</v>
      </c>
      <c r="L353" t="s">
        <v>1228</v>
      </c>
      <c r="M353" s="24">
        <v>3.048</v>
      </c>
      <c r="N353">
        <v>1</v>
      </c>
      <c r="O353" s="20">
        <v>0.2</v>
      </c>
      <c r="P353" s="10">
        <v>1.0668</v>
      </c>
      <c r="Q353" t="str">
        <f t="shared" si="5"/>
        <v>Not Outlier</v>
      </c>
    </row>
    <row r="354" spans="1:17">
      <c r="A354">
        <v>353</v>
      </c>
      <c r="B354" t="s">
        <v>1222</v>
      </c>
      <c r="C354" s="26">
        <v>42378</v>
      </c>
      <c r="D354" s="26">
        <v>42438</v>
      </c>
      <c r="E354" t="s">
        <v>1223</v>
      </c>
      <c r="F354" t="s">
        <v>1224</v>
      </c>
      <c r="G354" t="s">
        <v>26</v>
      </c>
      <c r="H354" t="s">
        <v>27</v>
      </c>
      <c r="I354" t="s">
        <v>1225</v>
      </c>
      <c r="J354" t="s">
        <v>19</v>
      </c>
      <c r="K354" t="s">
        <v>94</v>
      </c>
      <c r="L354" t="s">
        <v>1226</v>
      </c>
      <c r="M354" s="24">
        <v>49.12</v>
      </c>
      <c r="N354">
        <v>4</v>
      </c>
      <c r="O354" s="20">
        <v>0</v>
      </c>
      <c r="P354" s="10">
        <v>23.086400000000001</v>
      </c>
      <c r="Q354" t="str">
        <f t="shared" si="5"/>
        <v>Not Outlier</v>
      </c>
    </row>
    <row r="355" spans="1:17">
      <c r="A355">
        <v>354</v>
      </c>
      <c r="B355" t="s">
        <v>1222</v>
      </c>
      <c r="C355" s="26">
        <v>42378</v>
      </c>
      <c r="D355" s="26">
        <v>42438</v>
      </c>
      <c r="E355" t="s">
        <v>1223</v>
      </c>
      <c r="F355" t="s">
        <v>1224</v>
      </c>
      <c r="G355" t="s">
        <v>26</v>
      </c>
      <c r="H355" t="s">
        <v>27</v>
      </c>
      <c r="I355" t="s">
        <v>1229</v>
      </c>
      <c r="J355" t="s">
        <v>19</v>
      </c>
      <c r="K355" t="s">
        <v>93</v>
      </c>
      <c r="L355" t="s">
        <v>1230</v>
      </c>
      <c r="M355" s="24">
        <v>4355.1679999999997</v>
      </c>
      <c r="N355">
        <v>4</v>
      </c>
      <c r="O355" s="20">
        <v>0.2</v>
      </c>
      <c r="P355" s="10">
        <v>1415.4295999999999</v>
      </c>
      <c r="Q355" t="str">
        <f t="shared" si="5"/>
        <v>Outlier</v>
      </c>
    </row>
    <row r="356" spans="1:17">
      <c r="A356">
        <v>355</v>
      </c>
      <c r="B356" t="s">
        <v>1231</v>
      </c>
      <c r="C356" s="26">
        <v>42586</v>
      </c>
      <c r="D356" s="26" t="s">
        <v>3243</v>
      </c>
      <c r="E356" t="s">
        <v>1232</v>
      </c>
      <c r="F356" t="s">
        <v>1233</v>
      </c>
      <c r="G356" t="s">
        <v>24</v>
      </c>
      <c r="H356" t="s">
        <v>27</v>
      </c>
      <c r="I356" t="s">
        <v>1234</v>
      </c>
      <c r="J356" t="s">
        <v>20</v>
      </c>
      <c r="K356" t="s">
        <v>105</v>
      </c>
      <c r="L356" t="s">
        <v>1235</v>
      </c>
      <c r="M356" s="24">
        <v>388.70400000000001</v>
      </c>
      <c r="N356">
        <v>6</v>
      </c>
      <c r="O356" s="20">
        <v>0.2</v>
      </c>
      <c r="P356" s="10">
        <v>-4.8587999999999996</v>
      </c>
      <c r="Q356" t="str">
        <f t="shared" si="5"/>
        <v>Not Outlier</v>
      </c>
    </row>
    <row r="357" spans="1:17">
      <c r="A357">
        <v>356</v>
      </c>
      <c r="B357" t="s">
        <v>1231</v>
      </c>
      <c r="C357" s="26">
        <v>42586</v>
      </c>
      <c r="D357" s="26" t="s">
        <v>3243</v>
      </c>
      <c r="E357" t="s">
        <v>1232</v>
      </c>
      <c r="F357" t="s">
        <v>1233</v>
      </c>
      <c r="G357" t="s">
        <v>24</v>
      </c>
      <c r="H357" t="s">
        <v>27</v>
      </c>
      <c r="I357" t="s">
        <v>1236</v>
      </c>
      <c r="J357" t="s">
        <v>19</v>
      </c>
      <c r="K357" t="s">
        <v>104</v>
      </c>
      <c r="L357" t="s">
        <v>1237</v>
      </c>
      <c r="M357" s="24">
        <v>8.26</v>
      </c>
      <c r="N357">
        <v>2</v>
      </c>
      <c r="O357" s="20">
        <v>0</v>
      </c>
      <c r="P357" s="10">
        <v>3.7995999999999999</v>
      </c>
      <c r="Q357" t="str">
        <f t="shared" si="5"/>
        <v>Not Outlier</v>
      </c>
    </row>
    <row r="358" spans="1:17">
      <c r="A358">
        <v>357</v>
      </c>
      <c r="B358" t="s">
        <v>1231</v>
      </c>
      <c r="C358" s="26">
        <v>42586</v>
      </c>
      <c r="D358" s="26" t="s">
        <v>3243</v>
      </c>
      <c r="E358" t="s">
        <v>1232</v>
      </c>
      <c r="F358" t="s">
        <v>1233</v>
      </c>
      <c r="G358" t="s">
        <v>24</v>
      </c>
      <c r="H358" t="s">
        <v>27</v>
      </c>
      <c r="I358" t="s">
        <v>1238</v>
      </c>
      <c r="J358" t="s">
        <v>19</v>
      </c>
      <c r="K358" t="s">
        <v>98</v>
      </c>
      <c r="L358" t="s">
        <v>1239</v>
      </c>
      <c r="M358" s="24">
        <v>17.04</v>
      </c>
      <c r="N358">
        <v>4</v>
      </c>
      <c r="O358" s="20">
        <v>0</v>
      </c>
      <c r="P358" s="10">
        <v>6.9863999999999997</v>
      </c>
      <c r="Q358" t="str">
        <f t="shared" si="5"/>
        <v>Not Outlier</v>
      </c>
    </row>
    <row r="359" spans="1:17">
      <c r="A359">
        <v>358</v>
      </c>
      <c r="B359" t="s">
        <v>1231</v>
      </c>
      <c r="C359" s="26">
        <v>42586</v>
      </c>
      <c r="D359" s="26" t="s">
        <v>3243</v>
      </c>
      <c r="E359" t="s">
        <v>1232</v>
      </c>
      <c r="F359" t="s">
        <v>1233</v>
      </c>
      <c r="G359" t="s">
        <v>24</v>
      </c>
      <c r="H359" t="s">
        <v>27</v>
      </c>
      <c r="I359" t="s">
        <v>1240</v>
      </c>
      <c r="J359" t="s">
        <v>19</v>
      </c>
      <c r="K359" t="s">
        <v>94</v>
      </c>
      <c r="L359" t="s">
        <v>1241</v>
      </c>
      <c r="M359" s="24">
        <v>34.4</v>
      </c>
      <c r="N359">
        <v>5</v>
      </c>
      <c r="O359" s="20">
        <v>0</v>
      </c>
      <c r="P359" s="10">
        <v>15.824</v>
      </c>
      <c r="Q359" t="str">
        <f t="shared" si="5"/>
        <v>Not Outlier</v>
      </c>
    </row>
    <row r="360" spans="1:17">
      <c r="A360">
        <v>359</v>
      </c>
      <c r="B360" t="s">
        <v>1242</v>
      </c>
      <c r="C360" s="26" t="s">
        <v>2951</v>
      </c>
      <c r="D360" s="26" t="s">
        <v>3019</v>
      </c>
      <c r="E360" t="s">
        <v>824</v>
      </c>
      <c r="F360" t="s">
        <v>825</v>
      </c>
      <c r="G360" t="s">
        <v>28</v>
      </c>
      <c r="H360" t="s">
        <v>29</v>
      </c>
      <c r="I360" t="s">
        <v>809</v>
      </c>
      <c r="J360" t="s">
        <v>19</v>
      </c>
      <c r="K360" t="s">
        <v>94</v>
      </c>
      <c r="L360" t="s">
        <v>810</v>
      </c>
      <c r="M360" s="24">
        <v>36.24</v>
      </c>
      <c r="N360">
        <v>5</v>
      </c>
      <c r="O360" s="20">
        <v>0.2</v>
      </c>
      <c r="P360" s="10">
        <v>11.324999999999999</v>
      </c>
      <c r="Q360" t="str">
        <f t="shared" si="5"/>
        <v>Not Outlier</v>
      </c>
    </row>
    <row r="361" spans="1:17">
      <c r="A361">
        <v>360</v>
      </c>
      <c r="B361" t="s">
        <v>1243</v>
      </c>
      <c r="C361" s="26">
        <v>42950</v>
      </c>
      <c r="D361" s="26">
        <v>43042</v>
      </c>
      <c r="E361" t="s">
        <v>1244</v>
      </c>
      <c r="F361" t="s">
        <v>1245</v>
      </c>
      <c r="G361" t="s">
        <v>28</v>
      </c>
      <c r="H361" t="s">
        <v>29</v>
      </c>
      <c r="I361" t="s">
        <v>1246</v>
      </c>
      <c r="J361" t="s">
        <v>19</v>
      </c>
      <c r="K361" t="s">
        <v>101</v>
      </c>
      <c r="L361" t="s">
        <v>1247</v>
      </c>
      <c r="M361" s="24">
        <v>647.84</v>
      </c>
      <c r="N361">
        <v>8</v>
      </c>
      <c r="O361" s="20">
        <v>0</v>
      </c>
      <c r="P361" s="10">
        <v>168.4384</v>
      </c>
      <c r="Q361" t="str">
        <f t="shared" si="5"/>
        <v>Outlier</v>
      </c>
    </row>
    <row r="362" spans="1:17">
      <c r="A362">
        <v>361</v>
      </c>
      <c r="B362" t="s">
        <v>1243</v>
      </c>
      <c r="C362" s="26">
        <v>42950</v>
      </c>
      <c r="D362" s="26">
        <v>43042</v>
      </c>
      <c r="E362" t="s">
        <v>1244</v>
      </c>
      <c r="F362" t="s">
        <v>1245</v>
      </c>
      <c r="G362" t="s">
        <v>28</v>
      </c>
      <c r="H362" t="s">
        <v>29</v>
      </c>
      <c r="I362" t="s">
        <v>1248</v>
      </c>
      <c r="J362" t="s">
        <v>19</v>
      </c>
      <c r="K362" t="s">
        <v>102</v>
      </c>
      <c r="L362" t="s">
        <v>1249</v>
      </c>
      <c r="M362" s="24">
        <v>20.7</v>
      </c>
      <c r="N362">
        <v>2</v>
      </c>
      <c r="O362" s="20">
        <v>0</v>
      </c>
      <c r="P362" s="10">
        <v>9.9359999999999999</v>
      </c>
      <c r="Q362" t="str">
        <f t="shared" si="5"/>
        <v>Not Outlier</v>
      </c>
    </row>
    <row r="363" spans="1:17">
      <c r="A363">
        <v>362</v>
      </c>
      <c r="B363" t="s">
        <v>1250</v>
      </c>
      <c r="C363" s="26" t="s">
        <v>2958</v>
      </c>
      <c r="D363" s="26">
        <v>42745</v>
      </c>
      <c r="E363" t="s">
        <v>1251</v>
      </c>
      <c r="F363" t="s">
        <v>1252</v>
      </c>
      <c r="G363" t="s">
        <v>24</v>
      </c>
      <c r="H363" t="s">
        <v>27</v>
      </c>
      <c r="I363" t="s">
        <v>1248</v>
      </c>
      <c r="J363" t="s">
        <v>19</v>
      </c>
      <c r="K363" t="s">
        <v>102</v>
      </c>
      <c r="L363" t="s">
        <v>1249</v>
      </c>
      <c r="M363" s="24">
        <v>20.7</v>
      </c>
      <c r="N363">
        <v>2</v>
      </c>
      <c r="O363" s="20">
        <v>0</v>
      </c>
      <c r="P363" s="10">
        <v>9.9359999999999999</v>
      </c>
      <c r="Q363" t="str">
        <f t="shared" si="5"/>
        <v>Not Outlier</v>
      </c>
    </row>
    <row r="364" spans="1:17">
      <c r="A364">
        <v>363</v>
      </c>
      <c r="B364" t="s">
        <v>1250</v>
      </c>
      <c r="C364" s="26" t="s">
        <v>2958</v>
      </c>
      <c r="D364" s="26">
        <v>42745</v>
      </c>
      <c r="E364" t="s">
        <v>1251</v>
      </c>
      <c r="F364" t="s">
        <v>1252</v>
      </c>
      <c r="G364" t="s">
        <v>24</v>
      </c>
      <c r="H364" t="s">
        <v>27</v>
      </c>
      <c r="I364" t="s">
        <v>1253</v>
      </c>
      <c r="J364" t="s">
        <v>20</v>
      </c>
      <c r="K364" t="s">
        <v>100</v>
      </c>
      <c r="L364" t="s">
        <v>1254</v>
      </c>
      <c r="M364" s="24">
        <v>488.64600000000002</v>
      </c>
      <c r="N364">
        <v>3</v>
      </c>
      <c r="O364" s="20">
        <v>0.1</v>
      </c>
      <c r="P364" s="10">
        <v>86.870400000000004</v>
      </c>
      <c r="Q364" t="str">
        <f t="shared" si="5"/>
        <v>Outlier</v>
      </c>
    </row>
    <row r="365" spans="1:17">
      <c r="A365">
        <v>364</v>
      </c>
      <c r="B365" t="s">
        <v>1250</v>
      </c>
      <c r="C365" s="26" t="s">
        <v>2958</v>
      </c>
      <c r="D365" s="26">
        <v>42745</v>
      </c>
      <c r="E365" t="s">
        <v>1251</v>
      </c>
      <c r="F365" t="s">
        <v>1252</v>
      </c>
      <c r="G365" t="s">
        <v>24</v>
      </c>
      <c r="H365" t="s">
        <v>27</v>
      </c>
      <c r="I365" t="s">
        <v>1255</v>
      </c>
      <c r="J365" t="s">
        <v>19</v>
      </c>
      <c r="K365" t="s">
        <v>98</v>
      </c>
      <c r="L365" t="s">
        <v>1256</v>
      </c>
      <c r="M365" s="24">
        <v>5.56</v>
      </c>
      <c r="N365">
        <v>2</v>
      </c>
      <c r="O365" s="20">
        <v>0</v>
      </c>
      <c r="P365" s="10">
        <v>1.4456</v>
      </c>
      <c r="Q365" t="str">
        <f t="shared" si="5"/>
        <v>Not Outlier</v>
      </c>
    </row>
    <row r="366" spans="1:17">
      <c r="A366">
        <v>365</v>
      </c>
      <c r="B366" t="s">
        <v>1250</v>
      </c>
      <c r="C366" s="26" t="s">
        <v>2958</v>
      </c>
      <c r="D366" s="26">
        <v>42745</v>
      </c>
      <c r="E366" t="s">
        <v>1251</v>
      </c>
      <c r="F366" t="s">
        <v>1252</v>
      </c>
      <c r="G366" t="s">
        <v>24</v>
      </c>
      <c r="H366" t="s">
        <v>27</v>
      </c>
      <c r="I366" t="s">
        <v>1257</v>
      </c>
      <c r="J366" t="s">
        <v>20</v>
      </c>
      <c r="K366" t="s">
        <v>95</v>
      </c>
      <c r="L366" t="s">
        <v>1258</v>
      </c>
      <c r="M366" s="24">
        <v>47.12</v>
      </c>
      <c r="N366">
        <v>8</v>
      </c>
      <c r="O366" s="20">
        <v>0</v>
      </c>
      <c r="P366" s="10">
        <v>20.732800000000001</v>
      </c>
      <c r="Q366" t="str">
        <f t="shared" si="5"/>
        <v>Not Outlier</v>
      </c>
    </row>
    <row r="367" spans="1:17">
      <c r="A367">
        <v>366</v>
      </c>
      <c r="B367" t="s">
        <v>1259</v>
      </c>
      <c r="C367" s="26" t="s">
        <v>2959</v>
      </c>
      <c r="D367" s="26" t="s">
        <v>3110</v>
      </c>
      <c r="E367" t="s">
        <v>1260</v>
      </c>
      <c r="F367" t="s">
        <v>1261</v>
      </c>
      <c r="G367" t="s">
        <v>24</v>
      </c>
      <c r="H367" t="s">
        <v>23</v>
      </c>
      <c r="I367" t="s">
        <v>307</v>
      </c>
      <c r="J367" t="s">
        <v>19</v>
      </c>
      <c r="K367" t="s">
        <v>97</v>
      </c>
      <c r="L367" t="s">
        <v>308</v>
      </c>
      <c r="M367" s="24">
        <v>211.96</v>
      </c>
      <c r="N367">
        <v>4</v>
      </c>
      <c r="O367" s="20">
        <v>0</v>
      </c>
      <c r="P367" s="10">
        <v>8.4784000000000006</v>
      </c>
      <c r="Q367" t="str">
        <f t="shared" si="5"/>
        <v>Not Outlier</v>
      </c>
    </row>
    <row r="368" spans="1:17">
      <c r="A368">
        <v>367</v>
      </c>
      <c r="B368" t="s">
        <v>1262</v>
      </c>
      <c r="C368" s="26" t="s">
        <v>2960</v>
      </c>
      <c r="D368" s="26" t="s">
        <v>2960</v>
      </c>
      <c r="E368" t="s">
        <v>1263</v>
      </c>
      <c r="F368" t="s">
        <v>1264</v>
      </c>
      <c r="G368" t="s">
        <v>28</v>
      </c>
      <c r="H368" t="s">
        <v>27</v>
      </c>
      <c r="I368" t="s">
        <v>1265</v>
      </c>
      <c r="J368" t="s">
        <v>19</v>
      </c>
      <c r="K368" t="s">
        <v>93</v>
      </c>
      <c r="L368" t="s">
        <v>1266</v>
      </c>
      <c r="M368" s="24">
        <v>23.2</v>
      </c>
      <c r="N368">
        <v>4</v>
      </c>
      <c r="O368" s="20">
        <v>0</v>
      </c>
      <c r="P368" s="10">
        <v>10.44</v>
      </c>
      <c r="Q368" t="str">
        <f t="shared" si="5"/>
        <v>Not Outlier</v>
      </c>
    </row>
    <row r="369" spans="1:17">
      <c r="A369">
        <v>368</v>
      </c>
      <c r="B369" t="s">
        <v>1262</v>
      </c>
      <c r="C369" s="26" t="s">
        <v>2960</v>
      </c>
      <c r="D369" s="26" t="s">
        <v>2960</v>
      </c>
      <c r="E369" t="s">
        <v>1263</v>
      </c>
      <c r="F369" t="s">
        <v>1264</v>
      </c>
      <c r="G369" t="s">
        <v>28</v>
      </c>
      <c r="H369" t="s">
        <v>27</v>
      </c>
      <c r="I369" t="s">
        <v>1267</v>
      </c>
      <c r="J369" t="s">
        <v>19</v>
      </c>
      <c r="K369" t="s">
        <v>107</v>
      </c>
      <c r="L369" t="s">
        <v>1268</v>
      </c>
      <c r="M369" s="24">
        <v>7.36</v>
      </c>
      <c r="N369">
        <v>2</v>
      </c>
      <c r="O369" s="20">
        <v>0</v>
      </c>
      <c r="P369" s="10">
        <v>0.1472</v>
      </c>
      <c r="Q369" t="str">
        <f t="shared" si="5"/>
        <v>Not Outlier</v>
      </c>
    </row>
    <row r="370" spans="1:17">
      <c r="A370">
        <v>369</v>
      </c>
      <c r="B370" t="s">
        <v>1262</v>
      </c>
      <c r="C370" s="26" t="s">
        <v>2960</v>
      </c>
      <c r="D370" s="26" t="s">
        <v>2960</v>
      </c>
      <c r="E370" t="s">
        <v>1263</v>
      </c>
      <c r="F370" t="s">
        <v>1264</v>
      </c>
      <c r="G370" t="s">
        <v>28</v>
      </c>
      <c r="H370" t="s">
        <v>27</v>
      </c>
      <c r="I370" t="s">
        <v>1269</v>
      </c>
      <c r="J370" t="s">
        <v>19</v>
      </c>
      <c r="K370" t="s">
        <v>97</v>
      </c>
      <c r="L370" t="s">
        <v>1270</v>
      </c>
      <c r="M370" s="24">
        <v>104.79</v>
      </c>
      <c r="N370">
        <v>7</v>
      </c>
      <c r="O370" s="20">
        <v>0</v>
      </c>
      <c r="P370" s="10">
        <v>29.341200000000001</v>
      </c>
      <c r="Q370" t="str">
        <f t="shared" si="5"/>
        <v>Not Outlier</v>
      </c>
    </row>
    <row r="371" spans="1:17">
      <c r="A371">
        <v>370</v>
      </c>
      <c r="B371" t="s">
        <v>1262</v>
      </c>
      <c r="C371" s="26" t="s">
        <v>2960</v>
      </c>
      <c r="D371" s="26" t="s">
        <v>2960</v>
      </c>
      <c r="E371" t="s">
        <v>1263</v>
      </c>
      <c r="F371" t="s">
        <v>1264</v>
      </c>
      <c r="G371" t="s">
        <v>28</v>
      </c>
      <c r="H371" t="s">
        <v>27</v>
      </c>
      <c r="I371" t="s">
        <v>276</v>
      </c>
      <c r="J371" t="s">
        <v>20</v>
      </c>
      <c r="K371" t="s">
        <v>105</v>
      </c>
      <c r="L371" t="s">
        <v>277</v>
      </c>
      <c r="M371" s="24">
        <v>1043.92</v>
      </c>
      <c r="N371">
        <v>4</v>
      </c>
      <c r="O371" s="20">
        <v>0</v>
      </c>
      <c r="P371" s="10">
        <v>271.41919999999999</v>
      </c>
      <c r="Q371" t="str">
        <f t="shared" si="5"/>
        <v>Outlier</v>
      </c>
    </row>
    <row r="372" spans="1:17">
      <c r="A372">
        <v>371</v>
      </c>
      <c r="B372" t="s">
        <v>1271</v>
      </c>
      <c r="C372" s="26" t="s">
        <v>2961</v>
      </c>
      <c r="D372" s="26">
        <v>42831</v>
      </c>
      <c r="E372" t="s">
        <v>1272</v>
      </c>
      <c r="F372" t="s">
        <v>1273</v>
      </c>
      <c r="G372" t="s">
        <v>24</v>
      </c>
      <c r="H372" t="s">
        <v>25</v>
      </c>
      <c r="I372" t="s">
        <v>1274</v>
      </c>
      <c r="J372" t="s">
        <v>19</v>
      </c>
      <c r="K372" t="s">
        <v>94</v>
      </c>
      <c r="L372" t="s">
        <v>1275</v>
      </c>
      <c r="M372" s="24">
        <v>25.92</v>
      </c>
      <c r="N372">
        <v>5</v>
      </c>
      <c r="O372" s="20">
        <v>0.2</v>
      </c>
      <c r="P372" s="10">
        <v>9.3960000000000008</v>
      </c>
      <c r="Q372" t="str">
        <f t="shared" si="5"/>
        <v>Not Outlier</v>
      </c>
    </row>
    <row r="373" spans="1:17">
      <c r="A373">
        <v>372</v>
      </c>
      <c r="B373" t="s">
        <v>1271</v>
      </c>
      <c r="C373" s="26" t="s">
        <v>2961</v>
      </c>
      <c r="D373" s="26">
        <v>42831</v>
      </c>
      <c r="E373" t="s">
        <v>1272</v>
      </c>
      <c r="F373" t="s">
        <v>1273</v>
      </c>
      <c r="G373" t="s">
        <v>24</v>
      </c>
      <c r="H373" t="s">
        <v>25</v>
      </c>
      <c r="I373" t="s">
        <v>1276</v>
      </c>
      <c r="J373" t="s">
        <v>19</v>
      </c>
      <c r="K373" t="s">
        <v>97</v>
      </c>
      <c r="L373" t="s">
        <v>1277</v>
      </c>
      <c r="M373" s="24">
        <v>53.423999999999999</v>
      </c>
      <c r="N373">
        <v>3</v>
      </c>
      <c r="O373" s="20">
        <v>0.2</v>
      </c>
      <c r="P373" s="10">
        <v>4.6745999999999999</v>
      </c>
      <c r="Q373" t="str">
        <f t="shared" si="5"/>
        <v>Not Outlier</v>
      </c>
    </row>
    <row r="374" spans="1:17">
      <c r="A374">
        <v>373</v>
      </c>
      <c r="B374" t="s">
        <v>1278</v>
      </c>
      <c r="C374" s="26" t="s">
        <v>2962</v>
      </c>
      <c r="D374" s="26" t="s">
        <v>3200</v>
      </c>
      <c r="E374" t="s">
        <v>1279</v>
      </c>
      <c r="F374" t="s">
        <v>1280</v>
      </c>
      <c r="G374" t="s">
        <v>24</v>
      </c>
      <c r="H374" t="s">
        <v>23</v>
      </c>
      <c r="I374" t="s">
        <v>1187</v>
      </c>
      <c r="J374" t="s">
        <v>19</v>
      </c>
      <c r="K374" t="s">
        <v>93</v>
      </c>
      <c r="L374" t="s">
        <v>1188</v>
      </c>
      <c r="M374" s="24">
        <v>8.16</v>
      </c>
      <c r="N374">
        <v>5</v>
      </c>
      <c r="O374" s="20">
        <v>0.7</v>
      </c>
      <c r="P374" s="10">
        <v>-5.7119999999999997</v>
      </c>
      <c r="Q374" t="str">
        <f t="shared" si="5"/>
        <v>Not Outlier</v>
      </c>
    </row>
    <row r="375" spans="1:17">
      <c r="A375">
        <v>374</v>
      </c>
      <c r="B375" t="s">
        <v>1278</v>
      </c>
      <c r="C375" s="26" t="s">
        <v>2962</v>
      </c>
      <c r="D375" s="26" t="s">
        <v>3200</v>
      </c>
      <c r="E375" t="s">
        <v>1279</v>
      </c>
      <c r="F375" t="s">
        <v>1280</v>
      </c>
      <c r="G375" t="s">
        <v>24</v>
      </c>
      <c r="H375" t="s">
        <v>23</v>
      </c>
      <c r="I375" t="s">
        <v>1281</v>
      </c>
      <c r="J375" t="s">
        <v>18</v>
      </c>
      <c r="K375" t="s">
        <v>99</v>
      </c>
      <c r="L375" t="s">
        <v>1282</v>
      </c>
      <c r="M375" s="24">
        <v>1023.936</v>
      </c>
      <c r="N375">
        <v>8</v>
      </c>
      <c r="O375" s="20">
        <v>0.2</v>
      </c>
      <c r="P375" s="10">
        <v>179.18879999999999</v>
      </c>
      <c r="Q375" t="str">
        <f t="shared" si="5"/>
        <v>Outlier</v>
      </c>
    </row>
    <row r="376" spans="1:17">
      <c r="A376">
        <v>375</v>
      </c>
      <c r="B376" t="s">
        <v>1278</v>
      </c>
      <c r="C376" s="26" t="s">
        <v>2962</v>
      </c>
      <c r="D376" s="26" t="s">
        <v>3200</v>
      </c>
      <c r="E376" t="s">
        <v>1279</v>
      </c>
      <c r="F376" t="s">
        <v>1280</v>
      </c>
      <c r="G376" t="s">
        <v>24</v>
      </c>
      <c r="H376" t="s">
        <v>23</v>
      </c>
      <c r="I376" t="s">
        <v>1283</v>
      </c>
      <c r="J376" t="s">
        <v>19</v>
      </c>
      <c r="K376" t="s">
        <v>98</v>
      </c>
      <c r="L376" t="s">
        <v>1284</v>
      </c>
      <c r="M376" s="24">
        <v>9.24</v>
      </c>
      <c r="N376">
        <v>1</v>
      </c>
      <c r="O376" s="20">
        <v>0.2</v>
      </c>
      <c r="P376" s="10">
        <v>0.92400000000000004</v>
      </c>
      <c r="Q376" t="str">
        <f t="shared" si="5"/>
        <v>Not Outlier</v>
      </c>
    </row>
    <row r="377" spans="1:17">
      <c r="A377">
        <v>376</v>
      </c>
      <c r="B377" t="s">
        <v>1278</v>
      </c>
      <c r="C377" s="26" t="s">
        <v>2962</v>
      </c>
      <c r="D377" s="26" t="s">
        <v>3200</v>
      </c>
      <c r="E377" t="s">
        <v>1279</v>
      </c>
      <c r="F377" t="s">
        <v>1280</v>
      </c>
      <c r="G377" t="s">
        <v>24</v>
      </c>
      <c r="H377" t="s">
        <v>23</v>
      </c>
      <c r="I377" t="s">
        <v>1285</v>
      </c>
      <c r="J377" t="s">
        <v>18</v>
      </c>
      <c r="K377" t="s">
        <v>99</v>
      </c>
      <c r="L377" t="s">
        <v>1286</v>
      </c>
      <c r="M377" s="24">
        <v>479.04</v>
      </c>
      <c r="N377">
        <v>10</v>
      </c>
      <c r="O377" s="20">
        <v>0.2</v>
      </c>
      <c r="P377" s="10">
        <v>-29.94</v>
      </c>
      <c r="Q377" t="str">
        <f t="shared" si="5"/>
        <v>Not Outlier</v>
      </c>
    </row>
    <row r="378" spans="1:17">
      <c r="A378">
        <v>377</v>
      </c>
      <c r="B378" t="s">
        <v>1287</v>
      </c>
      <c r="C378" s="26" t="s">
        <v>2963</v>
      </c>
      <c r="D378" s="26">
        <v>42379</v>
      </c>
      <c r="E378" t="s">
        <v>1288</v>
      </c>
      <c r="F378" t="s">
        <v>1289</v>
      </c>
      <c r="G378" t="s">
        <v>28</v>
      </c>
      <c r="H378" t="s">
        <v>25</v>
      </c>
      <c r="I378" t="s">
        <v>1290</v>
      </c>
      <c r="J378" t="s">
        <v>19</v>
      </c>
      <c r="K378" t="s">
        <v>94</v>
      </c>
      <c r="L378" t="s">
        <v>1291</v>
      </c>
      <c r="M378" s="24">
        <v>99.135999999999996</v>
      </c>
      <c r="N378">
        <v>4</v>
      </c>
      <c r="O378" s="20">
        <v>0.2</v>
      </c>
      <c r="P378" s="10">
        <v>30.98</v>
      </c>
      <c r="Q378" t="str">
        <f t="shared" si="5"/>
        <v>Not Outlier</v>
      </c>
    </row>
    <row r="379" spans="1:17">
      <c r="A379">
        <v>378</v>
      </c>
      <c r="B379" t="s">
        <v>1292</v>
      </c>
      <c r="C379" s="26" t="s">
        <v>2964</v>
      </c>
      <c r="D379" s="26">
        <v>42744</v>
      </c>
      <c r="E379" t="s">
        <v>1293</v>
      </c>
      <c r="F379" t="s">
        <v>1294</v>
      </c>
      <c r="G379" t="s">
        <v>28</v>
      </c>
      <c r="H379" t="s">
        <v>27</v>
      </c>
      <c r="I379" t="s">
        <v>1295</v>
      </c>
      <c r="J379" t="s">
        <v>20</v>
      </c>
      <c r="K379" t="s">
        <v>103</v>
      </c>
      <c r="L379" t="s">
        <v>1296</v>
      </c>
      <c r="M379" s="24">
        <v>1488.424</v>
      </c>
      <c r="N379">
        <v>7</v>
      </c>
      <c r="O379" s="20">
        <v>0.3</v>
      </c>
      <c r="P379" s="10">
        <v>-297.6848</v>
      </c>
      <c r="Q379" t="str">
        <f t="shared" si="5"/>
        <v>Outlier</v>
      </c>
    </row>
    <row r="380" spans="1:17">
      <c r="A380">
        <v>379</v>
      </c>
      <c r="B380" t="s">
        <v>1297</v>
      </c>
      <c r="C380" s="26" t="s">
        <v>2965</v>
      </c>
      <c r="D380" s="26">
        <v>42129</v>
      </c>
      <c r="E380" t="s">
        <v>1298</v>
      </c>
      <c r="F380" t="s">
        <v>1299</v>
      </c>
      <c r="G380" t="s">
        <v>24</v>
      </c>
      <c r="H380" t="s">
        <v>25</v>
      </c>
      <c r="I380" t="s">
        <v>1300</v>
      </c>
      <c r="J380" t="s">
        <v>19</v>
      </c>
      <c r="K380" t="s">
        <v>101</v>
      </c>
      <c r="L380" t="s">
        <v>1301</v>
      </c>
      <c r="M380" s="24">
        <v>8.6519999999999992</v>
      </c>
      <c r="N380">
        <v>3</v>
      </c>
      <c r="O380" s="20">
        <v>0.8</v>
      </c>
      <c r="P380" s="10">
        <v>-20.3322</v>
      </c>
      <c r="Q380" t="str">
        <f t="shared" si="5"/>
        <v>Not Outlier</v>
      </c>
    </row>
    <row r="381" spans="1:17">
      <c r="A381">
        <v>380</v>
      </c>
      <c r="B381" t="s">
        <v>1297</v>
      </c>
      <c r="C381" s="26" t="s">
        <v>2965</v>
      </c>
      <c r="D381" s="26">
        <v>42129</v>
      </c>
      <c r="E381" t="s">
        <v>1298</v>
      </c>
      <c r="F381" t="s">
        <v>1299</v>
      </c>
      <c r="G381" t="s">
        <v>24</v>
      </c>
      <c r="H381" t="s">
        <v>25</v>
      </c>
      <c r="I381" t="s">
        <v>1302</v>
      </c>
      <c r="J381" t="s">
        <v>19</v>
      </c>
      <c r="K381" t="s">
        <v>97</v>
      </c>
      <c r="L381" t="s">
        <v>1303</v>
      </c>
      <c r="M381" s="24">
        <v>23.832000000000001</v>
      </c>
      <c r="N381">
        <v>3</v>
      </c>
      <c r="O381" s="20">
        <v>0.2</v>
      </c>
      <c r="P381" s="10">
        <v>2.6810999999999998</v>
      </c>
      <c r="Q381" t="str">
        <f t="shared" si="5"/>
        <v>Not Outlier</v>
      </c>
    </row>
    <row r="382" spans="1:17">
      <c r="A382">
        <v>381</v>
      </c>
      <c r="B382" t="s">
        <v>1297</v>
      </c>
      <c r="C382" s="26" t="s">
        <v>2965</v>
      </c>
      <c r="D382" s="26">
        <v>42129</v>
      </c>
      <c r="E382" t="s">
        <v>1298</v>
      </c>
      <c r="F382" t="s">
        <v>1299</v>
      </c>
      <c r="G382" t="s">
        <v>24</v>
      </c>
      <c r="H382" t="s">
        <v>25</v>
      </c>
      <c r="I382" t="s">
        <v>1304</v>
      </c>
      <c r="J382" t="s">
        <v>19</v>
      </c>
      <c r="K382" t="s">
        <v>93</v>
      </c>
      <c r="L382" t="s">
        <v>1305</v>
      </c>
      <c r="M382" s="24">
        <v>12.176</v>
      </c>
      <c r="N382">
        <v>4</v>
      </c>
      <c r="O382" s="20">
        <v>0.8</v>
      </c>
      <c r="P382" s="10">
        <v>-18.872800000000002</v>
      </c>
      <c r="Q382" t="str">
        <f t="shared" si="5"/>
        <v>Not Outlier</v>
      </c>
    </row>
    <row r="383" spans="1:17">
      <c r="A383">
        <v>382</v>
      </c>
      <c r="B383" t="s">
        <v>1306</v>
      </c>
      <c r="C383" s="26" t="s">
        <v>2933</v>
      </c>
      <c r="D383" s="26" t="s">
        <v>3120</v>
      </c>
      <c r="E383" t="s">
        <v>1307</v>
      </c>
      <c r="F383" t="s">
        <v>1308</v>
      </c>
      <c r="G383" t="s">
        <v>28</v>
      </c>
      <c r="H383" t="s">
        <v>23</v>
      </c>
      <c r="I383" t="s">
        <v>1309</v>
      </c>
      <c r="J383" t="s">
        <v>19</v>
      </c>
      <c r="K383" t="s">
        <v>94</v>
      </c>
      <c r="L383" t="s">
        <v>1310</v>
      </c>
      <c r="M383" s="24">
        <v>50.96</v>
      </c>
      <c r="N383">
        <v>7</v>
      </c>
      <c r="O383" s="20">
        <v>0</v>
      </c>
      <c r="P383" s="10">
        <v>25.48</v>
      </c>
      <c r="Q383" t="str">
        <f t="shared" si="5"/>
        <v>Not Outlier</v>
      </c>
    </row>
    <row r="384" spans="1:17">
      <c r="A384">
        <v>383</v>
      </c>
      <c r="B384" t="s">
        <v>1306</v>
      </c>
      <c r="C384" s="26" t="s">
        <v>2933</v>
      </c>
      <c r="D384" s="26" t="s">
        <v>3120</v>
      </c>
      <c r="E384" t="s">
        <v>1307</v>
      </c>
      <c r="F384" t="s">
        <v>1308</v>
      </c>
      <c r="G384" t="s">
        <v>28</v>
      </c>
      <c r="H384" t="s">
        <v>23</v>
      </c>
      <c r="I384" t="s">
        <v>1311</v>
      </c>
      <c r="J384" t="s">
        <v>19</v>
      </c>
      <c r="K384" t="s">
        <v>93</v>
      </c>
      <c r="L384" t="s">
        <v>1312</v>
      </c>
      <c r="M384" s="24">
        <v>49.536000000000001</v>
      </c>
      <c r="N384">
        <v>3</v>
      </c>
      <c r="O384" s="20">
        <v>0.2</v>
      </c>
      <c r="P384" s="10">
        <v>17.337599999999998</v>
      </c>
      <c r="Q384" t="str">
        <f t="shared" si="5"/>
        <v>Not Outlier</v>
      </c>
    </row>
    <row r="385" spans="1:17">
      <c r="A385">
        <v>384</v>
      </c>
      <c r="B385" t="s">
        <v>1313</v>
      </c>
      <c r="C385" s="26" t="s">
        <v>2966</v>
      </c>
      <c r="D385" s="26" t="s">
        <v>3151</v>
      </c>
      <c r="E385" t="s">
        <v>1314</v>
      </c>
      <c r="F385" t="s">
        <v>1315</v>
      </c>
      <c r="G385" t="s">
        <v>28</v>
      </c>
      <c r="H385" t="s">
        <v>25</v>
      </c>
      <c r="I385" t="s">
        <v>1316</v>
      </c>
      <c r="J385" t="s">
        <v>18</v>
      </c>
      <c r="K385" t="s">
        <v>99</v>
      </c>
      <c r="L385" t="s">
        <v>1317</v>
      </c>
      <c r="M385" s="24">
        <v>41.9</v>
      </c>
      <c r="N385">
        <v>2</v>
      </c>
      <c r="O385" s="20">
        <v>0</v>
      </c>
      <c r="P385" s="10">
        <v>8.7989999999999995</v>
      </c>
      <c r="Q385" t="str">
        <f t="shared" si="5"/>
        <v>Not Outlier</v>
      </c>
    </row>
    <row r="386" spans="1:17">
      <c r="A386">
        <v>385</v>
      </c>
      <c r="B386" t="s">
        <v>1318</v>
      </c>
      <c r="C386" s="26" t="s">
        <v>2967</v>
      </c>
      <c r="D386" s="26">
        <v>42047</v>
      </c>
      <c r="E386" t="s">
        <v>1319</v>
      </c>
      <c r="F386" t="s">
        <v>1320</v>
      </c>
      <c r="G386" t="s">
        <v>24</v>
      </c>
      <c r="H386" t="s">
        <v>29</v>
      </c>
      <c r="I386" t="s">
        <v>1321</v>
      </c>
      <c r="J386" t="s">
        <v>20</v>
      </c>
      <c r="K386" t="s">
        <v>103</v>
      </c>
      <c r="L386" t="s">
        <v>1322</v>
      </c>
      <c r="M386" s="24">
        <v>375.45749999999998</v>
      </c>
      <c r="N386">
        <v>3</v>
      </c>
      <c r="O386" s="20">
        <v>0.45</v>
      </c>
      <c r="P386" s="10">
        <v>-157.0095</v>
      </c>
      <c r="Q386" t="str">
        <f t="shared" si="5"/>
        <v>Outlier</v>
      </c>
    </row>
    <row r="387" spans="1:17">
      <c r="A387">
        <v>386</v>
      </c>
      <c r="B387" t="s">
        <v>1318</v>
      </c>
      <c r="C387" s="26" t="s">
        <v>2967</v>
      </c>
      <c r="D387" s="26">
        <v>42047</v>
      </c>
      <c r="E387" t="s">
        <v>1319</v>
      </c>
      <c r="F387" t="s">
        <v>1320</v>
      </c>
      <c r="G387" t="s">
        <v>24</v>
      </c>
      <c r="H387" t="s">
        <v>29</v>
      </c>
      <c r="I387" t="s">
        <v>1323</v>
      </c>
      <c r="J387" t="s">
        <v>18</v>
      </c>
      <c r="K387" t="s">
        <v>99</v>
      </c>
      <c r="L387" t="s">
        <v>1324</v>
      </c>
      <c r="M387" s="24">
        <v>83.975999999999999</v>
      </c>
      <c r="N387">
        <v>3</v>
      </c>
      <c r="O387" s="20">
        <v>0.2</v>
      </c>
      <c r="P387" s="10">
        <v>-1.0497000000000001</v>
      </c>
      <c r="Q387" t="str">
        <f t="shared" ref="Q387:Q450" si="6">IF(OR($P387&gt;65.58,$P387&lt;-36.45),"Outlier","Not Outlier")</f>
        <v>Not Outlier</v>
      </c>
    </row>
    <row r="388" spans="1:17">
      <c r="A388">
        <v>387</v>
      </c>
      <c r="B388" t="s">
        <v>1325</v>
      </c>
      <c r="C388" s="26">
        <v>42075</v>
      </c>
      <c r="D388" s="26">
        <v>42197</v>
      </c>
      <c r="E388" t="s">
        <v>1326</v>
      </c>
      <c r="F388" t="s">
        <v>1327</v>
      </c>
      <c r="G388" t="s">
        <v>28</v>
      </c>
      <c r="H388" t="s">
        <v>27</v>
      </c>
      <c r="I388" t="s">
        <v>1328</v>
      </c>
      <c r="J388" t="s">
        <v>18</v>
      </c>
      <c r="K388" t="s">
        <v>108</v>
      </c>
      <c r="L388" t="s">
        <v>1329</v>
      </c>
      <c r="M388" s="24">
        <v>482.34</v>
      </c>
      <c r="N388">
        <v>4</v>
      </c>
      <c r="O388" s="20">
        <v>0.7</v>
      </c>
      <c r="P388" s="10">
        <v>-337.63799999999998</v>
      </c>
      <c r="Q388" t="str">
        <f t="shared" si="6"/>
        <v>Outlier</v>
      </c>
    </row>
    <row r="389" spans="1:17">
      <c r="A389">
        <v>388</v>
      </c>
      <c r="B389" t="s">
        <v>1325</v>
      </c>
      <c r="C389" s="26">
        <v>42075</v>
      </c>
      <c r="D389" s="26">
        <v>42197</v>
      </c>
      <c r="E389" t="s">
        <v>1326</v>
      </c>
      <c r="F389" t="s">
        <v>1327</v>
      </c>
      <c r="G389" t="s">
        <v>28</v>
      </c>
      <c r="H389" t="s">
        <v>27</v>
      </c>
      <c r="I389" t="s">
        <v>1330</v>
      </c>
      <c r="J389" t="s">
        <v>20</v>
      </c>
      <c r="K389" t="s">
        <v>95</v>
      </c>
      <c r="L389" t="s">
        <v>1331</v>
      </c>
      <c r="M389" s="24">
        <v>2.96</v>
      </c>
      <c r="N389">
        <v>1</v>
      </c>
      <c r="O389" s="20">
        <v>0.2</v>
      </c>
      <c r="P389" s="10">
        <v>0.77700000000000002</v>
      </c>
      <c r="Q389" t="str">
        <f t="shared" si="6"/>
        <v>Not Outlier</v>
      </c>
    </row>
    <row r="390" spans="1:17">
      <c r="A390">
        <v>389</v>
      </c>
      <c r="B390" t="s">
        <v>1332</v>
      </c>
      <c r="C390" s="26" t="s">
        <v>2968</v>
      </c>
      <c r="D390" s="26" t="s">
        <v>2896</v>
      </c>
      <c r="E390" t="s">
        <v>1333</v>
      </c>
      <c r="F390" t="s">
        <v>1334</v>
      </c>
      <c r="G390" t="s">
        <v>24</v>
      </c>
      <c r="H390" t="s">
        <v>27</v>
      </c>
      <c r="I390" t="s">
        <v>1335</v>
      </c>
      <c r="J390" t="s">
        <v>19</v>
      </c>
      <c r="K390" t="s">
        <v>98</v>
      </c>
      <c r="L390" t="s">
        <v>1336</v>
      </c>
      <c r="M390" s="24">
        <v>2.6240000000000001</v>
      </c>
      <c r="N390">
        <v>1</v>
      </c>
      <c r="O390" s="20">
        <v>0.2</v>
      </c>
      <c r="P390" s="10">
        <v>0.4264</v>
      </c>
      <c r="Q390" t="str">
        <f t="shared" si="6"/>
        <v>Not Outlier</v>
      </c>
    </row>
    <row r="391" spans="1:17">
      <c r="A391">
        <v>390</v>
      </c>
      <c r="B391" t="s">
        <v>1337</v>
      </c>
      <c r="C391" s="26">
        <v>43051</v>
      </c>
      <c r="D391" s="26" t="s">
        <v>3202</v>
      </c>
      <c r="E391" t="s">
        <v>1338</v>
      </c>
      <c r="F391" t="s">
        <v>1339</v>
      </c>
      <c r="G391" t="s">
        <v>24</v>
      </c>
      <c r="H391" t="s">
        <v>27</v>
      </c>
      <c r="I391" t="s">
        <v>1340</v>
      </c>
      <c r="J391" t="s">
        <v>19</v>
      </c>
      <c r="K391" t="s">
        <v>93</v>
      </c>
      <c r="L391" t="s">
        <v>1341</v>
      </c>
      <c r="M391" s="24">
        <v>23.36</v>
      </c>
      <c r="N391">
        <v>4</v>
      </c>
      <c r="O391" s="20">
        <v>0.2</v>
      </c>
      <c r="P391" s="10">
        <v>7.8840000000000003</v>
      </c>
      <c r="Q391" t="str">
        <f t="shared" si="6"/>
        <v>Not Outlier</v>
      </c>
    </row>
    <row r="392" spans="1:17">
      <c r="A392">
        <v>391</v>
      </c>
      <c r="B392" t="s">
        <v>1337</v>
      </c>
      <c r="C392" s="26">
        <v>43051</v>
      </c>
      <c r="D392" s="26" t="s">
        <v>3202</v>
      </c>
      <c r="E392" t="s">
        <v>1338</v>
      </c>
      <c r="F392" t="s">
        <v>1339</v>
      </c>
      <c r="G392" t="s">
        <v>24</v>
      </c>
      <c r="H392" t="s">
        <v>27</v>
      </c>
      <c r="I392" t="s">
        <v>436</v>
      </c>
      <c r="J392" t="s">
        <v>18</v>
      </c>
      <c r="K392" t="s">
        <v>99</v>
      </c>
      <c r="L392" t="s">
        <v>437</v>
      </c>
      <c r="M392" s="24">
        <v>39.979999999999997</v>
      </c>
      <c r="N392">
        <v>2</v>
      </c>
      <c r="O392" s="20">
        <v>0</v>
      </c>
      <c r="P392" s="10">
        <v>13.5932</v>
      </c>
      <c r="Q392" t="str">
        <f t="shared" si="6"/>
        <v>Not Outlier</v>
      </c>
    </row>
    <row r="393" spans="1:17">
      <c r="A393">
        <v>392</v>
      </c>
      <c r="B393" t="s">
        <v>1342</v>
      </c>
      <c r="C393" s="26" t="s">
        <v>2969</v>
      </c>
      <c r="D393" s="26" t="s">
        <v>3190</v>
      </c>
      <c r="E393" t="s">
        <v>1343</v>
      </c>
      <c r="F393" t="s">
        <v>1344</v>
      </c>
      <c r="G393" t="s">
        <v>24</v>
      </c>
      <c r="H393" t="s">
        <v>23</v>
      </c>
      <c r="I393" t="s">
        <v>1345</v>
      </c>
      <c r="J393" t="s">
        <v>18</v>
      </c>
      <c r="K393" t="s">
        <v>96</v>
      </c>
      <c r="L393" t="s">
        <v>1346</v>
      </c>
      <c r="M393" s="24">
        <v>246.38399999999999</v>
      </c>
      <c r="N393">
        <v>2</v>
      </c>
      <c r="O393" s="20">
        <v>0.2</v>
      </c>
      <c r="P393" s="10">
        <v>27.7182</v>
      </c>
      <c r="Q393" t="str">
        <f t="shared" si="6"/>
        <v>Not Outlier</v>
      </c>
    </row>
    <row r="394" spans="1:17">
      <c r="A394">
        <v>393</v>
      </c>
      <c r="B394" t="s">
        <v>1342</v>
      </c>
      <c r="C394" s="26" t="s">
        <v>2969</v>
      </c>
      <c r="D394" s="26" t="s">
        <v>3190</v>
      </c>
      <c r="E394" t="s">
        <v>1343</v>
      </c>
      <c r="F394" t="s">
        <v>1344</v>
      </c>
      <c r="G394" t="s">
        <v>24</v>
      </c>
      <c r="H394" t="s">
        <v>23</v>
      </c>
      <c r="I394" t="s">
        <v>1347</v>
      </c>
      <c r="J394" t="s">
        <v>18</v>
      </c>
      <c r="K394" t="s">
        <v>109</v>
      </c>
      <c r="L394" t="s">
        <v>1348</v>
      </c>
      <c r="M394" s="24">
        <v>1799.97</v>
      </c>
      <c r="N394">
        <v>3</v>
      </c>
      <c r="O394" s="20">
        <v>0</v>
      </c>
      <c r="P394" s="10">
        <v>701.98829999999998</v>
      </c>
      <c r="Q394" t="str">
        <f t="shared" si="6"/>
        <v>Outlier</v>
      </c>
    </row>
    <row r="395" spans="1:17">
      <c r="A395">
        <v>394</v>
      </c>
      <c r="B395" t="s">
        <v>1349</v>
      </c>
      <c r="C395" s="26">
        <v>41826</v>
      </c>
      <c r="D395" s="26">
        <v>41918</v>
      </c>
      <c r="E395" t="s">
        <v>1350</v>
      </c>
      <c r="F395" t="s">
        <v>1351</v>
      </c>
      <c r="G395" t="s">
        <v>28</v>
      </c>
      <c r="H395" t="s">
        <v>25</v>
      </c>
      <c r="I395" t="s">
        <v>1352</v>
      </c>
      <c r="J395" t="s">
        <v>19</v>
      </c>
      <c r="K395" t="s">
        <v>93</v>
      </c>
      <c r="L395" t="s">
        <v>1353</v>
      </c>
      <c r="M395" s="24">
        <v>12.462</v>
      </c>
      <c r="N395">
        <v>3</v>
      </c>
      <c r="O395" s="20">
        <v>0.8</v>
      </c>
      <c r="P395" s="10">
        <v>-20.5623</v>
      </c>
      <c r="Q395" t="str">
        <f t="shared" si="6"/>
        <v>Not Outlier</v>
      </c>
    </row>
    <row r="396" spans="1:17">
      <c r="A396">
        <v>395</v>
      </c>
      <c r="B396" t="s">
        <v>1354</v>
      </c>
      <c r="C396" s="26" t="s">
        <v>2970</v>
      </c>
      <c r="D396" s="26">
        <v>42862</v>
      </c>
      <c r="E396" t="s">
        <v>1355</v>
      </c>
      <c r="F396" t="s">
        <v>1356</v>
      </c>
      <c r="G396" t="s">
        <v>26</v>
      </c>
      <c r="H396" t="s">
        <v>23</v>
      </c>
      <c r="I396" t="s">
        <v>1357</v>
      </c>
      <c r="J396" t="s">
        <v>19</v>
      </c>
      <c r="K396" t="s">
        <v>93</v>
      </c>
      <c r="L396" t="s">
        <v>1358</v>
      </c>
      <c r="M396" s="24">
        <v>75.792000000000002</v>
      </c>
      <c r="N396">
        <v>3</v>
      </c>
      <c r="O396" s="20">
        <v>0.2</v>
      </c>
      <c r="P396" s="10">
        <v>25.579799999999999</v>
      </c>
      <c r="Q396" t="str">
        <f t="shared" si="6"/>
        <v>Not Outlier</v>
      </c>
    </row>
    <row r="397" spans="1:17">
      <c r="A397">
        <v>396</v>
      </c>
      <c r="B397" t="s">
        <v>1359</v>
      </c>
      <c r="C397" s="26" t="s">
        <v>2971</v>
      </c>
      <c r="D397" s="26" t="s">
        <v>2883</v>
      </c>
      <c r="E397" t="s">
        <v>1360</v>
      </c>
      <c r="F397" t="s">
        <v>1361</v>
      </c>
      <c r="G397" t="s">
        <v>28</v>
      </c>
      <c r="H397" t="s">
        <v>27</v>
      </c>
      <c r="I397" t="s">
        <v>1362</v>
      </c>
      <c r="J397" t="s">
        <v>19</v>
      </c>
      <c r="K397" t="s">
        <v>97</v>
      </c>
      <c r="L397" t="s">
        <v>1363</v>
      </c>
      <c r="M397" s="24">
        <v>49.96</v>
      </c>
      <c r="N397">
        <v>2</v>
      </c>
      <c r="O397" s="20">
        <v>0</v>
      </c>
      <c r="P397" s="10">
        <v>9.4923999999999999</v>
      </c>
      <c r="Q397" t="str">
        <f t="shared" si="6"/>
        <v>Not Outlier</v>
      </c>
    </row>
    <row r="398" spans="1:17">
      <c r="A398">
        <v>397</v>
      </c>
      <c r="B398" t="s">
        <v>1359</v>
      </c>
      <c r="C398" s="26" t="s">
        <v>2971</v>
      </c>
      <c r="D398" s="26" t="s">
        <v>2883</v>
      </c>
      <c r="E398" t="s">
        <v>1360</v>
      </c>
      <c r="F398" t="s">
        <v>1361</v>
      </c>
      <c r="G398" t="s">
        <v>28</v>
      </c>
      <c r="H398" t="s">
        <v>27</v>
      </c>
      <c r="I398" t="s">
        <v>1364</v>
      </c>
      <c r="J398" t="s">
        <v>19</v>
      </c>
      <c r="K398" t="s">
        <v>94</v>
      </c>
      <c r="L398" t="s">
        <v>1365</v>
      </c>
      <c r="M398" s="24">
        <v>12.96</v>
      </c>
      <c r="N398">
        <v>2</v>
      </c>
      <c r="O398" s="20">
        <v>0</v>
      </c>
      <c r="P398" s="10">
        <v>6.2207999999999997</v>
      </c>
      <c r="Q398" t="str">
        <f t="shared" si="6"/>
        <v>Not Outlier</v>
      </c>
    </row>
    <row r="399" spans="1:17">
      <c r="A399">
        <v>398</v>
      </c>
      <c r="B399" t="s">
        <v>1366</v>
      </c>
      <c r="C399" s="26" t="s">
        <v>2929</v>
      </c>
      <c r="D399" s="26">
        <v>42105</v>
      </c>
      <c r="E399" t="s">
        <v>195</v>
      </c>
      <c r="F399" t="s">
        <v>196</v>
      </c>
      <c r="G399" t="s">
        <v>26</v>
      </c>
      <c r="H399" t="s">
        <v>25</v>
      </c>
      <c r="I399" t="s">
        <v>1367</v>
      </c>
      <c r="J399" t="s">
        <v>19</v>
      </c>
      <c r="K399" t="s">
        <v>107</v>
      </c>
      <c r="L399" t="s">
        <v>1368</v>
      </c>
      <c r="M399" s="24">
        <v>70.12</v>
      </c>
      <c r="N399">
        <v>4</v>
      </c>
      <c r="O399" s="20">
        <v>0</v>
      </c>
      <c r="P399" s="10">
        <v>21.036000000000001</v>
      </c>
      <c r="Q399" t="str">
        <f t="shared" si="6"/>
        <v>Not Outlier</v>
      </c>
    </row>
    <row r="400" spans="1:17">
      <c r="A400">
        <v>399</v>
      </c>
      <c r="B400" t="s">
        <v>1369</v>
      </c>
      <c r="C400" s="26">
        <v>42591</v>
      </c>
      <c r="D400" s="26">
        <v>42652</v>
      </c>
      <c r="E400" t="s">
        <v>1370</v>
      </c>
      <c r="F400" t="s">
        <v>1371</v>
      </c>
      <c r="G400" t="s">
        <v>24</v>
      </c>
      <c r="H400" t="s">
        <v>25</v>
      </c>
      <c r="I400" t="s">
        <v>1372</v>
      </c>
      <c r="J400" t="s">
        <v>19</v>
      </c>
      <c r="K400" t="s">
        <v>97</v>
      </c>
      <c r="L400" t="s">
        <v>1373</v>
      </c>
      <c r="M400" s="24">
        <v>35.951999999999998</v>
      </c>
      <c r="N400">
        <v>3</v>
      </c>
      <c r="O400" s="20">
        <v>0.2</v>
      </c>
      <c r="P400" s="10">
        <v>3.5952000000000002</v>
      </c>
      <c r="Q400" t="str">
        <f t="shared" si="6"/>
        <v>Not Outlier</v>
      </c>
    </row>
    <row r="401" spans="1:17">
      <c r="A401">
        <v>400</v>
      </c>
      <c r="B401" t="s">
        <v>1369</v>
      </c>
      <c r="C401" s="26">
        <v>42591</v>
      </c>
      <c r="D401" s="26">
        <v>42652</v>
      </c>
      <c r="E401" t="s">
        <v>1370</v>
      </c>
      <c r="F401" t="s">
        <v>1371</v>
      </c>
      <c r="G401" t="s">
        <v>24</v>
      </c>
      <c r="H401" t="s">
        <v>25</v>
      </c>
      <c r="I401" t="s">
        <v>245</v>
      </c>
      <c r="J401" t="s">
        <v>20</v>
      </c>
      <c r="K401" t="s">
        <v>105</v>
      </c>
      <c r="L401" t="s">
        <v>246</v>
      </c>
      <c r="M401" s="24">
        <v>2396.2656000000002</v>
      </c>
      <c r="N401">
        <v>4</v>
      </c>
      <c r="O401" s="20">
        <v>0.32</v>
      </c>
      <c r="P401" s="10">
        <v>-317.15280000000001</v>
      </c>
      <c r="Q401" t="str">
        <f t="shared" si="6"/>
        <v>Outlier</v>
      </c>
    </row>
    <row r="402" spans="1:17">
      <c r="A402">
        <v>401</v>
      </c>
      <c r="B402" t="s">
        <v>1369</v>
      </c>
      <c r="C402" s="26">
        <v>42591</v>
      </c>
      <c r="D402" s="26">
        <v>42652</v>
      </c>
      <c r="E402" t="s">
        <v>1370</v>
      </c>
      <c r="F402" t="s">
        <v>1371</v>
      </c>
      <c r="G402" t="s">
        <v>24</v>
      </c>
      <c r="H402" t="s">
        <v>25</v>
      </c>
      <c r="I402" t="s">
        <v>1374</v>
      </c>
      <c r="J402" t="s">
        <v>19</v>
      </c>
      <c r="K402" t="s">
        <v>97</v>
      </c>
      <c r="L402" t="s">
        <v>1375</v>
      </c>
      <c r="M402" s="24">
        <v>131.136</v>
      </c>
      <c r="N402">
        <v>4</v>
      </c>
      <c r="O402" s="20">
        <v>0.2</v>
      </c>
      <c r="P402" s="10">
        <v>-32.783999999999999</v>
      </c>
      <c r="Q402" t="str">
        <f t="shared" si="6"/>
        <v>Not Outlier</v>
      </c>
    </row>
    <row r="403" spans="1:17">
      <c r="A403">
        <v>402</v>
      </c>
      <c r="B403" t="s">
        <v>1369</v>
      </c>
      <c r="C403" s="26">
        <v>42591</v>
      </c>
      <c r="D403" s="26">
        <v>42652</v>
      </c>
      <c r="E403" t="s">
        <v>1370</v>
      </c>
      <c r="F403" t="s">
        <v>1371</v>
      </c>
      <c r="G403" t="s">
        <v>24</v>
      </c>
      <c r="H403" t="s">
        <v>25</v>
      </c>
      <c r="I403" t="s">
        <v>1376</v>
      </c>
      <c r="J403" t="s">
        <v>18</v>
      </c>
      <c r="K403" t="s">
        <v>99</v>
      </c>
      <c r="L403" t="s">
        <v>1377</v>
      </c>
      <c r="M403" s="24">
        <v>57.584000000000003</v>
      </c>
      <c r="N403">
        <v>2</v>
      </c>
      <c r="O403" s="20">
        <v>0.2</v>
      </c>
      <c r="P403" s="10">
        <v>0.7198</v>
      </c>
      <c r="Q403" t="str">
        <f t="shared" si="6"/>
        <v>Not Outlier</v>
      </c>
    </row>
    <row r="404" spans="1:17">
      <c r="A404">
        <v>403</v>
      </c>
      <c r="B404" t="s">
        <v>1378</v>
      </c>
      <c r="C404" s="26" t="s">
        <v>2972</v>
      </c>
      <c r="D404" s="26" t="s">
        <v>2909</v>
      </c>
      <c r="E404" t="s">
        <v>1379</v>
      </c>
      <c r="F404" t="s">
        <v>1380</v>
      </c>
      <c r="G404" t="s">
        <v>24</v>
      </c>
      <c r="H404" t="s">
        <v>29</v>
      </c>
      <c r="I404" t="s">
        <v>1381</v>
      </c>
      <c r="J404" t="s">
        <v>19</v>
      </c>
      <c r="K404" t="s">
        <v>94</v>
      </c>
      <c r="L404" t="s">
        <v>1382</v>
      </c>
      <c r="M404" s="24">
        <v>9.5679999999999996</v>
      </c>
      <c r="N404">
        <v>2</v>
      </c>
      <c r="O404" s="20">
        <v>0.2</v>
      </c>
      <c r="P404" s="10">
        <v>3.4683999999999999</v>
      </c>
      <c r="Q404" t="str">
        <f t="shared" si="6"/>
        <v>Not Outlier</v>
      </c>
    </row>
    <row r="405" spans="1:17">
      <c r="A405">
        <v>404</v>
      </c>
      <c r="B405" t="s">
        <v>1383</v>
      </c>
      <c r="C405" s="26" t="s">
        <v>2973</v>
      </c>
      <c r="D405" s="26" t="s">
        <v>3216</v>
      </c>
      <c r="E405" t="s">
        <v>651</v>
      </c>
      <c r="F405" t="s">
        <v>652</v>
      </c>
      <c r="G405" t="s">
        <v>28</v>
      </c>
      <c r="H405" t="s">
        <v>29</v>
      </c>
      <c r="I405" t="s">
        <v>1384</v>
      </c>
      <c r="J405" t="s">
        <v>19</v>
      </c>
      <c r="K405" t="s">
        <v>98</v>
      </c>
      <c r="L405" t="s">
        <v>1385</v>
      </c>
      <c r="M405" s="24">
        <v>39.072000000000003</v>
      </c>
      <c r="N405">
        <v>6</v>
      </c>
      <c r="O405" s="20">
        <v>0.2</v>
      </c>
      <c r="P405" s="10">
        <v>9.7680000000000007</v>
      </c>
      <c r="Q405" t="str">
        <f t="shared" si="6"/>
        <v>Not Outlier</v>
      </c>
    </row>
    <row r="406" spans="1:17">
      <c r="A406">
        <v>405</v>
      </c>
      <c r="B406" t="s">
        <v>1386</v>
      </c>
      <c r="C406" s="26" t="s">
        <v>2974</v>
      </c>
      <c r="D406" s="26" t="s">
        <v>3134</v>
      </c>
      <c r="E406" t="s">
        <v>1387</v>
      </c>
      <c r="F406" t="s">
        <v>1388</v>
      </c>
      <c r="G406" t="s">
        <v>24</v>
      </c>
      <c r="H406" t="s">
        <v>27</v>
      </c>
      <c r="I406" t="s">
        <v>1389</v>
      </c>
      <c r="J406" t="s">
        <v>19</v>
      </c>
      <c r="K406" t="s">
        <v>101</v>
      </c>
      <c r="L406" t="s">
        <v>1390</v>
      </c>
      <c r="M406" s="24">
        <v>35.909999999999997</v>
      </c>
      <c r="N406">
        <v>3</v>
      </c>
      <c r="O406" s="20">
        <v>0</v>
      </c>
      <c r="P406" s="10">
        <v>9.6957000000000004</v>
      </c>
      <c r="Q406" t="str">
        <f t="shared" si="6"/>
        <v>Not Outlier</v>
      </c>
    </row>
    <row r="407" spans="1:17">
      <c r="A407">
        <v>406</v>
      </c>
      <c r="B407" t="s">
        <v>1391</v>
      </c>
      <c r="C407" s="26">
        <v>42959</v>
      </c>
      <c r="D407" s="26">
        <v>43081</v>
      </c>
      <c r="E407" t="s">
        <v>1392</v>
      </c>
      <c r="F407" t="s">
        <v>1393</v>
      </c>
      <c r="G407" t="s">
        <v>24</v>
      </c>
      <c r="H407" t="s">
        <v>23</v>
      </c>
      <c r="I407" t="s">
        <v>1376</v>
      </c>
      <c r="J407" t="s">
        <v>18</v>
      </c>
      <c r="K407" t="s">
        <v>99</v>
      </c>
      <c r="L407" t="s">
        <v>1377</v>
      </c>
      <c r="M407" s="24">
        <v>179.95</v>
      </c>
      <c r="N407">
        <v>5</v>
      </c>
      <c r="O407" s="20">
        <v>0</v>
      </c>
      <c r="P407" s="10">
        <v>37.789499999999997</v>
      </c>
      <c r="Q407" t="str">
        <f t="shared" si="6"/>
        <v>Not Outlier</v>
      </c>
    </row>
    <row r="408" spans="1:17">
      <c r="A408">
        <v>407</v>
      </c>
      <c r="B408" t="s">
        <v>1391</v>
      </c>
      <c r="C408" s="26">
        <v>42959</v>
      </c>
      <c r="D408" s="26">
        <v>43081</v>
      </c>
      <c r="E408" t="s">
        <v>1392</v>
      </c>
      <c r="F408" t="s">
        <v>1393</v>
      </c>
      <c r="G408" t="s">
        <v>24</v>
      </c>
      <c r="H408" t="s">
        <v>23</v>
      </c>
      <c r="I408" t="s">
        <v>1394</v>
      </c>
      <c r="J408" t="s">
        <v>18</v>
      </c>
      <c r="K408" t="s">
        <v>109</v>
      </c>
      <c r="L408" t="s">
        <v>1395</v>
      </c>
      <c r="M408" s="24">
        <v>1199.9760000000001</v>
      </c>
      <c r="N408">
        <v>3</v>
      </c>
      <c r="O408" s="20">
        <v>0.2</v>
      </c>
      <c r="P408" s="10">
        <v>434.99130000000002</v>
      </c>
      <c r="Q408" t="str">
        <f t="shared" si="6"/>
        <v>Outlier</v>
      </c>
    </row>
    <row r="409" spans="1:17">
      <c r="A409">
        <v>408</v>
      </c>
      <c r="B409" t="s">
        <v>1391</v>
      </c>
      <c r="C409" s="26">
        <v>42959</v>
      </c>
      <c r="D409" s="26">
        <v>43081</v>
      </c>
      <c r="E409" t="s">
        <v>1392</v>
      </c>
      <c r="F409" t="s">
        <v>1393</v>
      </c>
      <c r="G409" t="s">
        <v>24</v>
      </c>
      <c r="H409" t="s">
        <v>23</v>
      </c>
      <c r="I409" t="s">
        <v>1396</v>
      </c>
      <c r="J409" t="s">
        <v>19</v>
      </c>
      <c r="K409" t="s">
        <v>94</v>
      </c>
      <c r="L409" t="s">
        <v>1397</v>
      </c>
      <c r="M409" s="24">
        <v>27.15</v>
      </c>
      <c r="N409">
        <v>5</v>
      </c>
      <c r="O409" s="20">
        <v>0</v>
      </c>
      <c r="P409" s="10">
        <v>13.3035</v>
      </c>
      <c r="Q409" t="str">
        <f t="shared" si="6"/>
        <v>Not Outlier</v>
      </c>
    </row>
    <row r="410" spans="1:17">
      <c r="A410">
        <v>409</v>
      </c>
      <c r="B410" t="s">
        <v>1391</v>
      </c>
      <c r="C410" s="26">
        <v>42959</v>
      </c>
      <c r="D410" s="26">
        <v>43081</v>
      </c>
      <c r="E410" t="s">
        <v>1392</v>
      </c>
      <c r="F410" t="s">
        <v>1393</v>
      </c>
      <c r="G410" t="s">
        <v>24</v>
      </c>
      <c r="H410" t="s">
        <v>23</v>
      </c>
      <c r="I410" t="s">
        <v>1398</v>
      </c>
      <c r="J410" t="s">
        <v>20</v>
      </c>
      <c r="K410" t="s">
        <v>103</v>
      </c>
      <c r="L410" t="s">
        <v>1399</v>
      </c>
      <c r="M410" s="24">
        <v>1004.024</v>
      </c>
      <c r="N410">
        <v>7</v>
      </c>
      <c r="O410" s="20">
        <v>0.2</v>
      </c>
      <c r="P410" s="10">
        <v>-112.95269999999999</v>
      </c>
      <c r="Q410" t="str">
        <f t="shared" si="6"/>
        <v>Outlier</v>
      </c>
    </row>
    <row r="411" spans="1:17">
      <c r="A411">
        <v>410</v>
      </c>
      <c r="B411" t="s">
        <v>1391</v>
      </c>
      <c r="C411" s="26">
        <v>42959</v>
      </c>
      <c r="D411" s="26">
        <v>43081</v>
      </c>
      <c r="E411" t="s">
        <v>1392</v>
      </c>
      <c r="F411" t="s">
        <v>1393</v>
      </c>
      <c r="G411" t="s">
        <v>24</v>
      </c>
      <c r="H411" t="s">
        <v>23</v>
      </c>
      <c r="I411" t="s">
        <v>1400</v>
      </c>
      <c r="J411" t="s">
        <v>19</v>
      </c>
      <c r="K411" t="s">
        <v>94</v>
      </c>
      <c r="L411" t="s">
        <v>1401</v>
      </c>
      <c r="M411" s="24">
        <v>9.68</v>
      </c>
      <c r="N411">
        <v>1</v>
      </c>
      <c r="O411" s="20">
        <v>0</v>
      </c>
      <c r="P411" s="10">
        <v>4.6463999999999999</v>
      </c>
      <c r="Q411" t="str">
        <f t="shared" si="6"/>
        <v>Not Outlier</v>
      </c>
    </row>
    <row r="412" spans="1:17">
      <c r="A412">
        <v>411</v>
      </c>
      <c r="B412" t="s">
        <v>1391</v>
      </c>
      <c r="C412" s="26">
        <v>42959</v>
      </c>
      <c r="D412" s="26">
        <v>43081</v>
      </c>
      <c r="E412" t="s">
        <v>1392</v>
      </c>
      <c r="F412" t="s">
        <v>1393</v>
      </c>
      <c r="G412" t="s">
        <v>24</v>
      </c>
      <c r="H412" t="s">
        <v>23</v>
      </c>
      <c r="I412" t="s">
        <v>1402</v>
      </c>
      <c r="J412" t="s">
        <v>19</v>
      </c>
      <c r="K412" t="s">
        <v>102</v>
      </c>
      <c r="L412" t="s">
        <v>1403</v>
      </c>
      <c r="M412" s="24">
        <v>28.35</v>
      </c>
      <c r="N412">
        <v>9</v>
      </c>
      <c r="O412" s="20">
        <v>0</v>
      </c>
      <c r="P412" s="10">
        <v>13.608000000000001</v>
      </c>
      <c r="Q412" t="str">
        <f t="shared" si="6"/>
        <v>Not Outlier</v>
      </c>
    </row>
    <row r="413" spans="1:17">
      <c r="A413">
        <v>412</v>
      </c>
      <c r="B413" t="s">
        <v>1391</v>
      </c>
      <c r="C413" s="26">
        <v>42959</v>
      </c>
      <c r="D413" s="26">
        <v>43081</v>
      </c>
      <c r="E413" t="s">
        <v>1392</v>
      </c>
      <c r="F413" t="s">
        <v>1393</v>
      </c>
      <c r="G413" t="s">
        <v>24</v>
      </c>
      <c r="H413" t="s">
        <v>23</v>
      </c>
      <c r="I413" t="s">
        <v>1225</v>
      </c>
      <c r="J413" t="s">
        <v>19</v>
      </c>
      <c r="K413" t="s">
        <v>94</v>
      </c>
      <c r="L413" t="s">
        <v>1404</v>
      </c>
      <c r="M413" s="24">
        <v>55.98</v>
      </c>
      <c r="N413">
        <v>1</v>
      </c>
      <c r="O413" s="20">
        <v>0</v>
      </c>
      <c r="P413" s="10">
        <v>27.430199999999999</v>
      </c>
      <c r="Q413" t="str">
        <f t="shared" si="6"/>
        <v>Not Outlier</v>
      </c>
    </row>
    <row r="414" spans="1:17">
      <c r="A414">
        <v>413</v>
      </c>
      <c r="B414" t="s">
        <v>1391</v>
      </c>
      <c r="C414" s="26">
        <v>42959</v>
      </c>
      <c r="D414" s="26">
        <v>43081</v>
      </c>
      <c r="E414" t="s">
        <v>1392</v>
      </c>
      <c r="F414" t="s">
        <v>1393</v>
      </c>
      <c r="G414" t="s">
        <v>24</v>
      </c>
      <c r="H414" t="s">
        <v>23</v>
      </c>
      <c r="I414" t="s">
        <v>1405</v>
      </c>
      <c r="J414" t="s">
        <v>20</v>
      </c>
      <c r="K414" t="s">
        <v>105</v>
      </c>
      <c r="L414" t="s">
        <v>1406</v>
      </c>
      <c r="M414" s="24">
        <v>1336.829</v>
      </c>
      <c r="N414">
        <v>13</v>
      </c>
      <c r="O414" s="20">
        <v>0.15</v>
      </c>
      <c r="P414" s="10">
        <v>31.454799999999999</v>
      </c>
      <c r="Q414" t="str">
        <f t="shared" si="6"/>
        <v>Not Outlier</v>
      </c>
    </row>
    <row r="415" spans="1:17">
      <c r="A415">
        <v>414</v>
      </c>
      <c r="B415" t="s">
        <v>1391</v>
      </c>
      <c r="C415" s="26">
        <v>42959</v>
      </c>
      <c r="D415" s="26">
        <v>43081</v>
      </c>
      <c r="E415" t="s">
        <v>1392</v>
      </c>
      <c r="F415" t="s">
        <v>1393</v>
      </c>
      <c r="G415" t="s">
        <v>24</v>
      </c>
      <c r="H415" t="s">
        <v>23</v>
      </c>
      <c r="I415" t="s">
        <v>1407</v>
      </c>
      <c r="J415" t="s">
        <v>20</v>
      </c>
      <c r="K415" t="s">
        <v>100</v>
      </c>
      <c r="L415" t="s">
        <v>1408</v>
      </c>
      <c r="M415" s="24">
        <v>113.568</v>
      </c>
      <c r="N415">
        <v>2</v>
      </c>
      <c r="O415" s="20">
        <v>0.2</v>
      </c>
      <c r="P415" s="10">
        <v>-18.454799999999999</v>
      </c>
      <c r="Q415" t="str">
        <f t="shared" si="6"/>
        <v>Not Outlier</v>
      </c>
    </row>
    <row r="416" spans="1:17">
      <c r="A416">
        <v>415</v>
      </c>
      <c r="B416" t="s">
        <v>1409</v>
      </c>
      <c r="C416" s="26">
        <v>42805</v>
      </c>
      <c r="D416" s="26">
        <v>42927</v>
      </c>
      <c r="E416" t="s">
        <v>1410</v>
      </c>
      <c r="F416" t="s">
        <v>1411</v>
      </c>
      <c r="G416" t="s">
        <v>28</v>
      </c>
      <c r="H416" t="s">
        <v>23</v>
      </c>
      <c r="I416" t="s">
        <v>1412</v>
      </c>
      <c r="J416" t="s">
        <v>19</v>
      </c>
      <c r="K416" t="s">
        <v>94</v>
      </c>
      <c r="L416" t="s">
        <v>1413</v>
      </c>
      <c r="M416" s="24">
        <v>139.86000000000001</v>
      </c>
      <c r="N416">
        <v>7</v>
      </c>
      <c r="O416" s="20">
        <v>0</v>
      </c>
      <c r="P416" s="10">
        <v>65.734200000000001</v>
      </c>
      <c r="Q416" t="str">
        <f t="shared" si="6"/>
        <v>Outlier</v>
      </c>
    </row>
    <row r="417" spans="1:17">
      <c r="A417">
        <v>416</v>
      </c>
      <c r="B417" t="s">
        <v>1409</v>
      </c>
      <c r="C417" s="26">
        <v>42805</v>
      </c>
      <c r="D417" s="26">
        <v>42927</v>
      </c>
      <c r="E417" t="s">
        <v>1410</v>
      </c>
      <c r="F417" t="s">
        <v>1411</v>
      </c>
      <c r="G417" t="s">
        <v>28</v>
      </c>
      <c r="H417" t="s">
        <v>23</v>
      </c>
      <c r="I417" t="s">
        <v>1073</v>
      </c>
      <c r="J417" t="s">
        <v>20</v>
      </c>
      <c r="K417" t="s">
        <v>100</v>
      </c>
      <c r="L417" t="s">
        <v>1074</v>
      </c>
      <c r="M417" s="24">
        <v>307.13600000000002</v>
      </c>
      <c r="N417">
        <v>4</v>
      </c>
      <c r="O417" s="20">
        <v>0.2</v>
      </c>
      <c r="P417" s="10">
        <v>26.874400000000001</v>
      </c>
      <c r="Q417" t="str">
        <f t="shared" si="6"/>
        <v>Not Outlier</v>
      </c>
    </row>
    <row r="418" spans="1:17">
      <c r="A418">
        <v>417</v>
      </c>
      <c r="B418" t="s">
        <v>1414</v>
      </c>
      <c r="C418" s="26" t="s">
        <v>2931</v>
      </c>
      <c r="D418" s="26" t="s">
        <v>3264</v>
      </c>
      <c r="E418" t="s">
        <v>1415</v>
      </c>
      <c r="F418" t="s">
        <v>1416</v>
      </c>
      <c r="G418" t="s">
        <v>24</v>
      </c>
      <c r="H418" t="s">
        <v>23</v>
      </c>
      <c r="I418" t="s">
        <v>1417</v>
      </c>
      <c r="J418" t="s">
        <v>19</v>
      </c>
      <c r="K418" t="s">
        <v>98</v>
      </c>
      <c r="L418" t="s">
        <v>1418</v>
      </c>
      <c r="M418" s="24">
        <v>95.92</v>
      </c>
      <c r="N418">
        <v>8</v>
      </c>
      <c r="O418" s="20">
        <v>0</v>
      </c>
      <c r="P418" s="10">
        <v>25.898399999999999</v>
      </c>
      <c r="Q418" t="str">
        <f t="shared" si="6"/>
        <v>Not Outlier</v>
      </c>
    </row>
    <row r="419" spans="1:17">
      <c r="A419">
        <v>418</v>
      </c>
      <c r="B419" t="s">
        <v>1419</v>
      </c>
      <c r="C419" s="26" t="s">
        <v>2975</v>
      </c>
      <c r="D419" s="26" t="s">
        <v>3163</v>
      </c>
      <c r="E419" t="s">
        <v>1420</v>
      </c>
      <c r="F419" t="s">
        <v>1421</v>
      </c>
      <c r="G419" t="s">
        <v>24</v>
      </c>
      <c r="H419" t="s">
        <v>23</v>
      </c>
      <c r="I419" t="s">
        <v>1422</v>
      </c>
      <c r="J419" t="s">
        <v>20</v>
      </c>
      <c r="K419" t="s">
        <v>100</v>
      </c>
      <c r="L419" t="s">
        <v>1423</v>
      </c>
      <c r="M419" s="24">
        <v>383.8</v>
      </c>
      <c r="N419">
        <v>5</v>
      </c>
      <c r="O419" s="20">
        <v>0.2</v>
      </c>
      <c r="P419" s="10">
        <v>38.380000000000003</v>
      </c>
      <c r="Q419" t="str">
        <f t="shared" si="6"/>
        <v>Not Outlier</v>
      </c>
    </row>
    <row r="420" spans="1:17">
      <c r="A420">
        <v>419</v>
      </c>
      <c r="B420" t="s">
        <v>1424</v>
      </c>
      <c r="C420" s="26">
        <v>42897</v>
      </c>
      <c r="D420" s="26">
        <v>43019</v>
      </c>
      <c r="E420" t="s">
        <v>1244</v>
      </c>
      <c r="F420" t="s">
        <v>1245</v>
      </c>
      <c r="G420" t="s">
        <v>28</v>
      </c>
      <c r="H420" t="s">
        <v>29</v>
      </c>
      <c r="I420" t="s">
        <v>1425</v>
      </c>
      <c r="J420" t="s">
        <v>19</v>
      </c>
      <c r="K420" t="s">
        <v>94</v>
      </c>
      <c r="L420" t="s">
        <v>1426</v>
      </c>
      <c r="M420" s="24">
        <v>5.78</v>
      </c>
      <c r="N420">
        <v>1</v>
      </c>
      <c r="O420" s="20">
        <v>0</v>
      </c>
      <c r="P420" s="10">
        <v>2.8321999999999998</v>
      </c>
      <c r="Q420" t="str">
        <f t="shared" si="6"/>
        <v>Not Outlier</v>
      </c>
    </row>
    <row r="421" spans="1:17">
      <c r="A421">
        <v>420</v>
      </c>
      <c r="B421" t="s">
        <v>1427</v>
      </c>
      <c r="C421" s="26">
        <v>42828</v>
      </c>
      <c r="D421" s="26">
        <v>42981</v>
      </c>
      <c r="E421" t="s">
        <v>1139</v>
      </c>
      <c r="F421" t="s">
        <v>1140</v>
      </c>
      <c r="G421" t="s">
        <v>28</v>
      </c>
      <c r="H421" t="s">
        <v>23</v>
      </c>
      <c r="I421" t="s">
        <v>1428</v>
      </c>
      <c r="J421" t="s">
        <v>19</v>
      </c>
      <c r="K421" t="s">
        <v>98</v>
      </c>
      <c r="L421" t="s">
        <v>1429</v>
      </c>
      <c r="M421" s="24">
        <v>9.32</v>
      </c>
      <c r="N421">
        <v>4</v>
      </c>
      <c r="O421" s="20">
        <v>0</v>
      </c>
      <c r="P421" s="10">
        <v>2.7027999999999999</v>
      </c>
      <c r="Q421" t="str">
        <f t="shared" si="6"/>
        <v>Not Outlier</v>
      </c>
    </row>
    <row r="422" spans="1:17">
      <c r="A422">
        <v>421</v>
      </c>
      <c r="B422" t="s">
        <v>1427</v>
      </c>
      <c r="C422" s="26">
        <v>42828</v>
      </c>
      <c r="D422" s="26">
        <v>42981</v>
      </c>
      <c r="E422" t="s">
        <v>1139</v>
      </c>
      <c r="F422" t="s">
        <v>1140</v>
      </c>
      <c r="G422" t="s">
        <v>28</v>
      </c>
      <c r="H422" t="s">
        <v>23</v>
      </c>
      <c r="I422" t="s">
        <v>1430</v>
      </c>
      <c r="J422" t="s">
        <v>19</v>
      </c>
      <c r="K422" t="s">
        <v>104</v>
      </c>
      <c r="L422" t="s">
        <v>1431</v>
      </c>
      <c r="M422" s="24">
        <v>15.25</v>
      </c>
      <c r="N422">
        <v>1</v>
      </c>
      <c r="O422" s="20">
        <v>0</v>
      </c>
      <c r="P422" s="10">
        <v>7.0149999999999997</v>
      </c>
      <c r="Q422" t="str">
        <f t="shared" si="6"/>
        <v>Not Outlier</v>
      </c>
    </row>
    <row r="423" spans="1:17">
      <c r="A423">
        <v>422</v>
      </c>
      <c r="B423" t="s">
        <v>1432</v>
      </c>
      <c r="C423" s="26" t="s">
        <v>2976</v>
      </c>
      <c r="D423" s="26" t="s">
        <v>3107</v>
      </c>
      <c r="E423" t="s">
        <v>386</v>
      </c>
      <c r="F423" t="s">
        <v>387</v>
      </c>
      <c r="G423" t="s">
        <v>24</v>
      </c>
      <c r="H423" t="s">
        <v>23</v>
      </c>
      <c r="I423" t="s">
        <v>1433</v>
      </c>
      <c r="J423" t="s">
        <v>18</v>
      </c>
      <c r="K423" t="s">
        <v>99</v>
      </c>
      <c r="L423" t="s">
        <v>1434</v>
      </c>
      <c r="M423" s="24">
        <v>196.75200000000001</v>
      </c>
      <c r="N423">
        <v>6</v>
      </c>
      <c r="O423" s="20">
        <v>0.2</v>
      </c>
      <c r="P423" s="10">
        <v>56.566200000000002</v>
      </c>
      <c r="Q423" t="str">
        <f t="shared" si="6"/>
        <v>Not Outlier</v>
      </c>
    </row>
    <row r="424" spans="1:17">
      <c r="A424">
        <v>423</v>
      </c>
      <c r="B424" t="s">
        <v>1435</v>
      </c>
      <c r="C424" s="26" t="s">
        <v>2883</v>
      </c>
      <c r="D424" s="26" t="s">
        <v>3111</v>
      </c>
      <c r="E424" t="s">
        <v>1436</v>
      </c>
      <c r="F424" t="s">
        <v>1437</v>
      </c>
      <c r="G424" t="s">
        <v>28</v>
      </c>
      <c r="H424" t="s">
        <v>27</v>
      </c>
      <c r="I424" t="s">
        <v>1438</v>
      </c>
      <c r="J424" t="s">
        <v>20</v>
      </c>
      <c r="K424" t="s">
        <v>95</v>
      </c>
      <c r="L424" t="s">
        <v>1439</v>
      </c>
      <c r="M424" s="24">
        <v>56.56</v>
      </c>
      <c r="N424">
        <v>4</v>
      </c>
      <c r="O424" s="20">
        <v>0</v>
      </c>
      <c r="P424" s="10">
        <v>14.7056</v>
      </c>
      <c r="Q424" t="str">
        <f t="shared" si="6"/>
        <v>Not Outlier</v>
      </c>
    </row>
    <row r="425" spans="1:17">
      <c r="A425">
        <v>424</v>
      </c>
      <c r="B425" t="s">
        <v>1435</v>
      </c>
      <c r="C425" s="26" t="s">
        <v>2883</v>
      </c>
      <c r="D425" s="26" t="s">
        <v>3111</v>
      </c>
      <c r="E425" t="s">
        <v>1436</v>
      </c>
      <c r="F425" t="s">
        <v>1437</v>
      </c>
      <c r="G425" t="s">
        <v>28</v>
      </c>
      <c r="H425" t="s">
        <v>27</v>
      </c>
      <c r="I425" t="s">
        <v>1440</v>
      </c>
      <c r="J425" t="s">
        <v>19</v>
      </c>
      <c r="K425" t="s">
        <v>97</v>
      </c>
      <c r="L425" t="s">
        <v>1441</v>
      </c>
      <c r="M425" s="24">
        <v>32.700000000000003</v>
      </c>
      <c r="N425">
        <v>3</v>
      </c>
      <c r="O425" s="20">
        <v>0</v>
      </c>
      <c r="P425" s="10">
        <v>8.5020000000000007</v>
      </c>
      <c r="Q425" t="str">
        <f t="shared" si="6"/>
        <v>Not Outlier</v>
      </c>
    </row>
    <row r="426" spans="1:17">
      <c r="A426">
        <v>425</v>
      </c>
      <c r="B426" t="s">
        <v>1442</v>
      </c>
      <c r="C426" s="26" t="s">
        <v>2977</v>
      </c>
      <c r="D426" s="26" t="s">
        <v>3207</v>
      </c>
      <c r="E426" t="s">
        <v>1443</v>
      </c>
      <c r="F426" t="s">
        <v>1444</v>
      </c>
      <c r="G426" t="s">
        <v>24</v>
      </c>
      <c r="H426" t="s">
        <v>29</v>
      </c>
      <c r="I426" t="s">
        <v>1445</v>
      </c>
      <c r="J426" t="s">
        <v>20</v>
      </c>
      <c r="K426" t="s">
        <v>100</v>
      </c>
      <c r="L426" t="s">
        <v>1446</v>
      </c>
      <c r="M426" s="24">
        <v>866.4</v>
      </c>
      <c r="N426">
        <v>4</v>
      </c>
      <c r="O426" s="20">
        <v>0</v>
      </c>
      <c r="P426" s="10">
        <v>225.26400000000001</v>
      </c>
      <c r="Q426" t="str">
        <f t="shared" si="6"/>
        <v>Outlier</v>
      </c>
    </row>
    <row r="427" spans="1:17">
      <c r="A427">
        <v>426</v>
      </c>
      <c r="B427" t="s">
        <v>1447</v>
      </c>
      <c r="C427" s="26" t="s">
        <v>2905</v>
      </c>
      <c r="D427" s="26" t="s">
        <v>2998</v>
      </c>
      <c r="E427" t="s">
        <v>328</v>
      </c>
      <c r="F427" t="s">
        <v>329</v>
      </c>
      <c r="G427" t="s">
        <v>28</v>
      </c>
      <c r="H427" t="s">
        <v>25</v>
      </c>
      <c r="I427" t="s">
        <v>1448</v>
      </c>
      <c r="J427" t="s">
        <v>20</v>
      </c>
      <c r="K427" t="s">
        <v>95</v>
      </c>
      <c r="L427" t="s">
        <v>1449</v>
      </c>
      <c r="M427" s="24">
        <v>28.4</v>
      </c>
      <c r="N427">
        <v>2</v>
      </c>
      <c r="O427" s="20">
        <v>0</v>
      </c>
      <c r="P427" s="10">
        <v>11.076000000000001</v>
      </c>
      <c r="Q427" t="str">
        <f t="shared" si="6"/>
        <v>Not Outlier</v>
      </c>
    </row>
    <row r="428" spans="1:17">
      <c r="A428">
        <v>427</v>
      </c>
      <c r="B428" t="s">
        <v>1447</v>
      </c>
      <c r="C428" s="26" t="s">
        <v>2905</v>
      </c>
      <c r="D428" s="26" t="s">
        <v>2998</v>
      </c>
      <c r="E428" t="s">
        <v>328</v>
      </c>
      <c r="F428" t="s">
        <v>329</v>
      </c>
      <c r="G428" t="s">
        <v>28</v>
      </c>
      <c r="H428" t="s">
        <v>25</v>
      </c>
      <c r="I428" t="s">
        <v>1450</v>
      </c>
      <c r="J428" t="s">
        <v>19</v>
      </c>
      <c r="K428" t="s">
        <v>93</v>
      </c>
      <c r="L428" t="s">
        <v>1451</v>
      </c>
      <c r="M428" s="24">
        <v>287.92</v>
      </c>
      <c r="N428">
        <v>8</v>
      </c>
      <c r="O428" s="20">
        <v>0</v>
      </c>
      <c r="P428" s="10">
        <v>138.20160000000001</v>
      </c>
      <c r="Q428" t="str">
        <f t="shared" si="6"/>
        <v>Outlier</v>
      </c>
    </row>
    <row r="429" spans="1:17">
      <c r="A429">
        <v>428</v>
      </c>
      <c r="B429" t="s">
        <v>1452</v>
      </c>
      <c r="C429" s="26">
        <v>41982</v>
      </c>
      <c r="D429" s="26" t="s">
        <v>2936</v>
      </c>
      <c r="E429" t="s">
        <v>1453</v>
      </c>
      <c r="F429" t="s">
        <v>1454</v>
      </c>
      <c r="G429" t="s">
        <v>26</v>
      </c>
      <c r="H429" t="s">
        <v>27</v>
      </c>
      <c r="I429" t="s">
        <v>1455</v>
      </c>
      <c r="J429" t="s">
        <v>18</v>
      </c>
      <c r="K429" t="s">
        <v>108</v>
      </c>
      <c r="L429" t="s">
        <v>1456</v>
      </c>
      <c r="M429" s="24">
        <v>69.989999999999995</v>
      </c>
      <c r="N429">
        <v>1</v>
      </c>
      <c r="O429" s="20">
        <v>0</v>
      </c>
      <c r="P429" s="10">
        <v>30.095700000000001</v>
      </c>
      <c r="Q429" t="str">
        <f t="shared" si="6"/>
        <v>Not Outlier</v>
      </c>
    </row>
    <row r="430" spans="1:17">
      <c r="A430">
        <v>429</v>
      </c>
      <c r="B430" t="s">
        <v>1457</v>
      </c>
      <c r="C430" s="26">
        <v>42745</v>
      </c>
      <c r="D430" s="26">
        <v>42957</v>
      </c>
      <c r="E430" t="s">
        <v>1458</v>
      </c>
      <c r="F430" t="s">
        <v>1459</v>
      </c>
      <c r="G430" t="s">
        <v>28</v>
      </c>
      <c r="H430" t="s">
        <v>25</v>
      </c>
      <c r="I430" t="s">
        <v>1460</v>
      </c>
      <c r="J430" t="s">
        <v>19</v>
      </c>
      <c r="K430" t="s">
        <v>98</v>
      </c>
      <c r="L430" t="s">
        <v>1461</v>
      </c>
      <c r="M430" s="24">
        <v>6.6719999999999997</v>
      </c>
      <c r="N430">
        <v>6</v>
      </c>
      <c r="O430" s="20">
        <v>0.2</v>
      </c>
      <c r="P430" s="10">
        <v>0.50039999999999996</v>
      </c>
      <c r="Q430" t="str">
        <f t="shared" si="6"/>
        <v>Not Outlier</v>
      </c>
    </row>
    <row r="431" spans="1:17">
      <c r="A431">
        <v>430</v>
      </c>
      <c r="B431" t="s">
        <v>1462</v>
      </c>
      <c r="C431" s="26" t="s">
        <v>2978</v>
      </c>
      <c r="D431" s="26" t="s">
        <v>3112</v>
      </c>
      <c r="E431" t="s">
        <v>1463</v>
      </c>
      <c r="F431" t="s">
        <v>1464</v>
      </c>
      <c r="G431" t="s">
        <v>26</v>
      </c>
      <c r="H431" t="s">
        <v>29</v>
      </c>
      <c r="I431" t="s">
        <v>1465</v>
      </c>
      <c r="J431" t="s">
        <v>19</v>
      </c>
      <c r="K431" t="s">
        <v>93</v>
      </c>
      <c r="L431" t="s">
        <v>1466</v>
      </c>
      <c r="M431" s="24">
        <v>189.58799999999999</v>
      </c>
      <c r="N431">
        <v>2</v>
      </c>
      <c r="O431" s="20">
        <v>0.7</v>
      </c>
      <c r="P431" s="10">
        <v>-145.35079999999999</v>
      </c>
      <c r="Q431" t="str">
        <f t="shared" si="6"/>
        <v>Outlier</v>
      </c>
    </row>
    <row r="432" spans="1:17">
      <c r="A432">
        <v>431</v>
      </c>
      <c r="B432" t="s">
        <v>1462</v>
      </c>
      <c r="C432" s="26" t="s">
        <v>2978</v>
      </c>
      <c r="D432" s="26" t="s">
        <v>3112</v>
      </c>
      <c r="E432" t="s">
        <v>1463</v>
      </c>
      <c r="F432" t="s">
        <v>1464</v>
      </c>
      <c r="G432" t="s">
        <v>26</v>
      </c>
      <c r="H432" t="s">
        <v>29</v>
      </c>
      <c r="I432" t="s">
        <v>747</v>
      </c>
      <c r="J432" t="s">
        <v>18</v>
      </c>
      <c r="K432" t="s">
        <v>99</v>
      </c>
      <c r="L432" t="s">
        <v>748</v>
      </c>
      <c r="M432" s="24">
        <v>408.74400000000003</v>
      </c>
      <c r="N432">
        <v>7</v>
      </c>
      <c r="O432" s="20">
        <v>0.2</v>
      </c>
      <c r="P432" s="10">
        <v>76.639499999999998</v>
      </c>
      <c r="Q432" t="str">
        <f t="shared" si="6"/>
        <v>Outlier</v>
      </c>
    </row>
    <row r="433" spans="1:17">
      <c r="A433">
        <v>432</v>
      </c>
      <c r="B433" t="s">
        <v>1462</v>
      </c>
      <c r="C433" s="26" t="s">
        <v>2978</v>
      </c>
      <c r="D433" s="26" t="s">
        <v>3112</v>
      </c>
      <c r="E433" t="s">
        <v>1463</v>
      </c>
      <c r="F433" t="s">
        <v>1464</v>
      </c>
      <c r="G433" t="s">
        <v>26</v>
      </c>
      <c r="H433" t="s">
        <v>29</v>
      </c>
      <c r="I433" t="s">
        <v>747</v>
      </c>
      <c r="J433" t="s">
        <v>18</v>
      </c>
      <c r="K433" t="s">
        <v>99</v>
      </c>
      <c r="L433" t="s">
        <v>748</v>
      </c>
      <c r="M433" s="24">
        <v>291.95999999999998</v>
      </c>
      <c r="N433">
        <v>5</v>
      </c>
      <c r="O433" s="20">
        <v>0.2</v>
      </c>
      <c r="P433" s="10">
        <v>54.7425</v>
      </c>
      <c r="Q433" t="str">
        <f t="shared" si="6"/>
        <v>Not Outlier</v>
      </c>
    </row>
    <row r="434" spans="1:17">
      <c r="A434">
        <v>433</v>
      </c>
      <c r="B434" t="s">
        <v>1462</v>
      </c>
      <c r="C434" s="26" t="s">
        <v>2978</v>
      </c>
      <c r="D434" s="26" t="s">
        <v>3112</v>
      </c>
      <c r="E434" t="s">
        <v>1463</v>
      </c>
      <c r="F434" t="s">
        <v>1464</v>
      </c>
      <c r="G434" t="s">
        <v>26</v>
      </c>
      <c r="H434" t="s">
        <v>29</v>
      </c>
      <c r="I434" t="s">
        <v>1467</v>
      </c>
      <c r="J434" t="s">
        <v>19</v>
      </c>
      <c r="K434" t="s">
        <v>97</v>
      </c>
      <c r="L434" t="s">
        <v>1468</v>
      </c>
      <c r="M434" s="24">
        <v>4.7679999999999998</v>
      </c>
      <c r="N434">
        <v>2</v>
      </c>
      <c r="O434" s="20">
        <v>0.2</v>
      </c>
      <c r="P434" s="10">
        <v>-0.77480000000000004</v>
      </c>
      <c r="Q434" t="str">
        <f t="shared" si="6"/>
        <v>Not Outlier</v>
      </c>
    </row>
    <row r="435" spans="1:17">
      <c r="A435">
        <v>434</v>
      </c>
      <c r="B435" t="s">
        <v>1469</v>
      </c>
      <c r="C435" s="26">
        <v>42527</v>
      </c>
      <c r="D435" s="26">
        <v>42557</v>
      </c>
      <c r="E435" t="s">
        <v>665</v>
      </c>
      <c r="F435" t="s">
        <v>666</v>
      </c>
      <c r="G435" t="s">
        <v>24</v>
      </c>
      <c r="H435" t="s">
        <v>27</v>
      </c>
      <c r="I435" t="s">
        <v>1470</v>
      </c>
      <c r="J435" t="s">
        <v>19</v>
      </c>
      <c r="K435" t="s">
        <v>97</v>
      </c>
      <c r="L435" t="s">
        <v>1471</v>
      </c>
      <c r="M435" s="24">
        <v>714.3</v>
      </c>
      <c r="N435">
        <v>5</v>
      </c>
      <c r="O435" s="20">
        <v>0</v>
      </c>
      <c r="P435" s="10">
        <v>207.14699999999999</v>
      </c>
      <c r="Q435" t="str">
        <f t="shared" si="6"/>
        <v>Outlier</v>
      </c>
    </row>
    <row r="436" spans="1:17">
      <c r="A436">
        <v>435</v>
      </c>
      <c r="B436" t="s">
        <v>1472</v>
      </c>
      <c r="C436" s="26" t="s">
        <v>2979</v>
      </c>
      <c r="D436" s="26" t="s">
        <v>3265</v>
      </c>
      <c r="E436" t="s">
        <v>1473</v>
      </c>
      <c r="F436" t="s">
        <v>1474</v>
      </c>
      <c r="G436" t="s">
        <v>24</v>
      </c>
      <c r="H436" t="s">
        <v>29</v>
      </c>
      <c r="I436" t="s">
        <v>1475</v>
      </c>
      <c r="J436" t="s">
        <v>19</v>
      </c>
      <c r="K436" t="s">
        <v>93</v>
      </c>
      <c r="L436" t="s">
        <v>1476</v>
      </c>
      <c r="M436" s="24">
        <v>4.8120000000000003</v>
      </c>
      <c r="N436">
        <v>2</v>
      </c>
      <c r="O436" s="20">
        <v>0.7</v>
      </c>
      <c r="P436" s="10">
        <v>-3.6892</v>
      </c>
      <c r="Q436" t="str">
        <f t="shared" si="6"/>
        <v>Not Outlier</v>
      </c>
    </row>
    <row r="437" spans="1:17">
      <c r="A437">
        <v>436</v>
      </c>
      <c r="B437" t="s">
        <v>1472</v>
      </c>
      <c r="C437" s="26" t="s">
        <v>2979</v>
      </c>
      <c r="D437" s="26" t="s">
        <v>3265</v>
      </c>
      <c r="E437" t="s">
        <v>1473</v>
      </c>
      <c r="F437" t="s">
        <v>1474</v>
      </c>
      <c r="G437" t="s">
        <v>24</v>
      </c>
      <c r="H437" t="s">
        <v>29</v>
      </c>
      <c r="I437" t="s">
        <v>1477</v>
      </c>
      <c r="J437" t="s">
        <v>18</v>
      </c>
      <c r="K437" t="s">
        <v>99</v>
      </c>
      <c r="L437" t="s">
        <v>1478</v>
      </c>
      <c r="M437" s="24">
        <v>247.8</v>
      </c>
      <c r="N437">
        <v>5</v>
      </c>
      <c r="O437" s="20">
        <v>0.2</v>
      </c>
      <c r="P437" s="10">
        <v>-18.585000000000001</v>
      </c>
      <c r="Q437" t="str">
        <f t="shared" si="6"/>
        <v>Not Outlier</v>
      </c>
    </row>
    <row r="438" spans="1:17">
      <c r="A438">
        <v>437</v>
      </c>
      <c r="B438" t="s">
        <v>1479</v>
      </c>
      <c r="C438" s="26">
        <v>42710</v>
      </c>
      <c r="D438" s="26" t="s">
        <v>3108</v>
      </c>
      <c r="E438" t="s">
        <v>1480</v>
      </c>
      <c r="F438" t="s">
        <v>1481</v>
      </c>
      <c r="G438" t="s">
        <v>26</v>
      </c>
      <c r="H438" t="s">
        <v>25</v>
      </c>
      <c r="I438" t="s">
        <v>1482</v>
      </c>
      <c r="J438" t="s">
        <v>18</v>
      </c>
      <c r="K438" t="s">
        <v>108</v>
      </c>
      <c r="L438" t="s">
        <v>1483</v>
      </c>
      <c r="M438" s="24">
        <v>1007.979</v>
      </c>
      <c r="N438">
        <v>3</v>
      </c>
      <c r="O438" s="20">
        <v>0.3</v>
      </c>
      <c r="P438" s="10">
        <v>43.199100000000001</v>
      </c>
      <c r="Q438" t="str">
        <f t="shared" si="6"/>
        <v>Not Outlier</v>
      </c>
    </row>
    <row r="439" spans="1:17">
      <c r="A439">
        <v>438</v>
      </c>
      <c r="B439" t="s">
        <v>1479</v>
      </c>
      <c r="C439" s="26">
        <v>42710</v>
      </c>
      <c r="D439" s="26" t="s">
        <v>3108</v>
      </c>
      <c r="E439" t="s">
        <v>1480</v>
      </c>
      <c r="F439" t="s">
        <v>1481</v>
      </c>
      <c r="G439" t="s">
        <v>26</v>
      </c>
      <c r="H439" t="s">
        <v>25</v>
      </c>
      <c r="I439" t="s">
        <v>1225</v>
      </c>
      <c r="J439" t="s">
        <v>19</v>
      </c>
      <c r="K439" t="s">
        <v>94</v>
      </c>
      <c r="L439" t="s">
        <v>1404</v>
      </c>
      <c r="M439" s="24">
        <v>313.488</v>
      </c>
      <c r="N439">
        <v>7</v>
      </c>
      <c r="O439" s="20">
        <v>0.2</v>
      </c>
      <c r="P439" s="10">
        <v>113.63939999999999</v>
      </c>
      <c r="Q439" t="str">
        <f t="shared" si="6"/>
        <v>Outlier</v>
      </c>
    </row>
    <row r="440" spans="1:17">
      <c r="A440">
        <v>439</v>
      </c>
      <c r="B440" t="s">
        <v>1484</v>
      </c>
      <c r="C440" s="26" t="s">
        <v>2980</v>
      </c>
      <c r="D440" s="26" t="s">
        <v>2886</v>
      </c>
      <c r="E440" t="s">
        <v>1485</v>
      </c>
      <c r="F440" t="s">
        <v>1486</v>
      </c>
      <c r="G440" t="s">
        <v>28</v>
      </c>
      <c r="H440" t="s">
        <v>25</v>
      </c>
      <c r="I440" t="s">
        <v>1487</v>
      </c>
      <c r="J440" t="s">
        <v>19</v>
      </c>
      <c r="K440" t="s">
        <v>94</v>
      </c>
      <c r="L440" t="s">
        <v>1488</v>
      </c>
      <c r="M440" s="24">
        <v>31.872</v>
      </c>
      <c r="N440">
        <v>8</v>
      </c>
      <c r="O440" s="20">
        <v>0.2</v>
      </c>
      <c r="P440" s="10">
        <v>11.553599999999999</v>
      </c>
      <c r="Q440" t="str">
        <f t="shared" si="6"/>
        <v>Not Outlier</v>
      </c>
    </row>
    <row r="441" spans="1:17">
      <c r="A441">
        <v>440</v>
      </c>
      <c r="B441" t="s">
        <v>1489</v>
      </c>
      <c r="C441" s="26" t="s">
        <v>2981</v>
      </c>
      <c r="D441" s="26" t="s">
        <v>3003</v>
      </c>
      <c r="E441" t="s">
        <v>519</v>
      </c>
      <c r="F441" t="s">
        <v>520</v>
      </c>
      <c r="G441" t="s">
        <v>28</v>
      </c>
      <c r="H441" t="s">
        <v>27</v>
      </c>
      <c r="I441" t="s">
        <v>1490</v>
      </c>
      <c r="J441" t="s">
        <v>20</v>
      </c>
      <c r="K441" t="s">
        <v>100</v>
      </c>
      <c r="L441" t="s">
        <v>1491</v>
      </c>
      <c r="M441" s="24">
        <v>207.846</v>
      </c>
      <c r="N441">
        <v>3</v>
      </c>
      <c r="O441" s="20">
        <v>0.1</v>
      </c>
      <c r="P441" s="10">
        <v>2.3094000000000001</v>
      </c>
      <c r="Q441" t="str">
        <f t="shared" si="6"/>
        <v>Not Outlier</v>
      </c>
    </row>
    <row r="442" spans="1:17">
      <c r="A442">
        <v>441</v>
      </c>
      <c r="B442" t="s">
        <v>1492</v>
      </c>
      <c r="C442" s="26">
        <v>42499</v>
      </c>
      <c r="D442" s="26">
        <v>42560</v>
      </c>
      <c r="E442" t="s">
        <v>202</v>
      </c>
      <c r="F442" t="s">
        <v>203</v>
      </c>
      <c r="G442" t="s">
        <v>24</v>
      </c>
      <c r="H442" t="s">
        <v>25</v>
      </c>
      <c r="I442" t="s">
        <v>1493</v>
      </c>
      <c r="J442" t="s">
        <v>20</v>
      </c>
      <c r="K442" t="s">
        <v>95</v>
      </c>
      <c r="L442" t="s">
        <v>1494</v>
      </c>
      <c r="M442" s="24">
        <v>12.22</v>
      </c>
      <c r="N442">
        <v>1</v>
      </c>
      <c r="O442" s="20">
        <v>0</v>
      </c>
      <c r="P442" s="10">
        <v>3.6659999999999999</v>
      </c>
      <c r="Q442" t="str">
        <f t="shared" si="6"/>
        <v>Not Outlier</v>
      </c>
    </row>
    <row r="443" spans="1:17">
      <c r="A443">
        <v>442</v>
      </c>
      <c r="B443" t="s">
        <v>1492</v>
      </c>
      <c r="C443" s="26">
        <v>42499</v>
      </c>
      <c r="D443" s="26">
        <v>42560</v>
      </c>
      <c r="E443" t="s">
        <v>202</v>
      </c>
      <c r="F443" t="s">
        <v>203</v>
      </c>
      <c r="G443" t="s">
        <v>24</v>
      </c>
      <c r="H443" t="s">
        <v>25</v>
      </c>
      <c r="I443" t="s">
        <v>1495</v>
      </c>
      <c r="J443" t="s">
        <v>19</v>
      </c>
      <c r="K443" t="s">
        <v>97</v>
      </c>
      <c r="L443" t="s">
        <v>1496</v>
      </c>
      <c r="M443" s="24">
        <v>194.94</v>
      </c>
      <c r="N443">
        <v>3</v>
      </c>
      <c r="O443" s="20">
        <v>0</v>
      </c>
      <c r="P443" s="10">
        <v>23.392800000000001</v>
      </c>
      <c r="Q443" t="str">
        <f t="shared" si="6"/>
        <v>Not Outlier</v>
      </c>
    </row>
    <row r="444" spans="1:17">
      <c r="A444">
        <v>443</v>
      </c>
      <c r="B444" t="s">
        <v>1492</v>
      </c>
      <c r="C444" s="26">
        <v>42499</v>
      </c>
      <c r="D444" s="26">
        <v>42560</v>
      </c>
      <c r="E444" t="s">
        <v>202</v>
      </c>
      <c r="F444" t="s">
        <v>203</v>
      </c>
      <c r="G444" t="s">
        <v>24</v>
      </c>
      <c r="H444" t="s">
        <v>25</v>
      </c>
      <c r="I444" t="s">
        <v>1497</v>
      </c>
      <c r="J444" t="s">
        <v>19</v>
      </c>
      <c r="K444" t="s">
        <v>97</v>
      </c>
      <c r="L444" t="s">
        <v>1498</v>
      </c>
      <c r="M444" s="24">
        <v>70.95</v>
      </c>
      <c r="N444">
        <v>3</v>
      </c>
      <c r="O444" s="20">
        <v>0</v>
      </c>
      <c r="P444" s="10">
        <v>20.575500000000002</v>
      </c>
      <c r="Q444" t="str">
        <f t="shared" si="6"/>
        <v>Not Outlier</v>
      </c>
    </row>
    <row r="445" spans="1:17">
      <c r="A445">
        <v>444</v>
      </c>
      <c r="B445" t="s">
        <v>1492</v>
      </c>
      <c r="C445" s="26">
        <v>42499</v>
      </c>
      <c r="D445" s="26">
        <v>42560</v>
      </c>
      <c r="E445" t="s">
        <v>202</v>
      </c>
      <c r="F445" t="s">
        <v>203</v>
      </c>
      <c r="G445" t="s">
        <v>24</v>
      </c>
      <c r="H445" t="s">
        <v>25</v>
      </c>
      <c r="I445" t="s">
        <v>1499</v>
      </c>
      <c r="J445" t="s">
        <v>19</v>
      </c>
      <c r="K445" t="s">
        <v>94</v>
      </c>
      <c r="L445" t="s">
        <v>1500</v>
      </c>
      <c r="M445" s="24">
        <v>91.36</v>
      </c>
      <c r="N445">
        <v>4</v>
      </c>
      <c r="O445" s="20">
        <v>0</v>
      </c>
      <c r="P445" s="10">
        <v>42.025599999999997</v>
      </c>
      <c r="Q445" t="str">
        <f t="shared" si="6"/>
        <v>Not Outlier</v>
      </c>
    </row>
    <row r="446" spans="1:17">
      <c r="A446">
        <v>445</v>
      </c>
      <c r="B446" t="s">
        <v>1492</v>
      </c>
      <c r="C446" s="26">
        <v>42499</v>
      </c>
      <c r="D446" s="26">
        <v>42560</v>
      </c>
      <c r="E446" t="s">
        <v>202</v>
      </c>
      <c r="F446" t="s">
        <v>203</v>
      </c>
      <c r="G446" t="s">
        <v>24</v>
      </c>
      <c r="H446" t="s">
        <v>25</v>
      </c>
      <c r="I446" t="s">
        <v>1501</v>
      </c>
      <c r="J446" t="s">
        <v>20</v>
      </c>
      <c r="K446" t="s">
        <v>100</v>
      </c>
      <c r="L446" t="s">
        <v>1502</v>
      </c>
      <c r="M446" s="24">
        <v>242.94</v>
      </c>
      <c r="N446">
        <v>3</v>
      </c>
      <c r="O446" s="20">
        <v>0</v>
      </c>
      <c r="P446" s="10">
        <v>29.152799999999999</v>
      </c>
      <c r="Q446" t="str">
        <f t="shared" si="6"/>
        <v>Not Outlier</v>
      </c>
    </row>
    <row r="447" spans="1:17">
      <c r="A447">
        <v>446</v>
      </c>
      <c r="B447" t="s">
        <v>1492</v>
      </c>
      <c r="C447" s="26">
        <v>42499</v>
      </c>
      <c r="D447" s="26">
        <v>42560</v>
      </c>
      <c r="E447" t="s">
        <v>202</v>
      </c>
      <c r="F447" t="s">
        <v>203</v>
      </c>
      <c r="G447" t="s">
        <v>24</v>
      </c>
      <c r="H447" t="s">
        <v>25</v>
      </c>
      <c r="I447" t="s">
        <v>1503</v>
      </c>
      <c r="J447" t="s">
        <v>19</v>
      </c>
      <c r="K447" t="s">
        <v>102</v>
      </c>
      <c r="L447" t="s">
        <v>1504</v>
      </c>
      <c r="M447" s="24">
        <v>22.05</v>
      </c>
      <c r="N447">
        <v>7</v>
      </c>
      <c r="O447" s="20">
        <v>0</v>
      </c>
      <c r="P447" s="10">
        <v>10.584</v>
      </c>
      <c r="Q447" t="str">
        <f t="shared" si="6"/>
        <v>Not Outlier</v>
      </c>
    </row>
    <row r="448" spans="1:17">
      <c r="A448">
        <v>447</v>
      </c>
      <c r="B448" t="s">
        <v>1505</v>
      </c>
      <c r="C448" s="26" t="s">
        <v>2982</v>
      </c>
      <c r="D448" s="26" t="s">
        <v>3133</v>
      </c>
      <c r="E448" t="s">
        <v>1506</v>
      </c>
      <c r="F448" t="s">
        <v>1507</v>
      </c>
      <c r="G448" t="s">
        <v>24</v>
      </c>
      <c r="H448" t="s">
        <v>25</v>
      </c>
      <c r="I448" t="s">
        <v>1508</v>
      </c>
      <c r="J448" t="s">
        <v>20</v>
      </c>
      <c r="K448" t="s">
        <v>95</v>
      </c>
      <c r="L448" t="s">
        <v>1509</v>
      </c>
      <c r="M448" s="24">
        <v>2.91</v>
      </c>
      <c r="N448">
        <v>1</v>
      </c>
      <c r="O448" s="20">
        <v>0</v>
      </c>
      <c r="P448" s="10">
        <v>1.3676999999999999</v>
      </c>
      <c r="Q448" t="str">
        <f t="shared" si="6"/>
        <v>Not Outlier</v>
      </c>
    </row>
    <row r="449" spans="1:17">
      <c r="A449">
        <v>448</v>
      </c>
      <c r="B449" t="s">
        <v>1510</v>
      </c>
      <c r="C449" s="26">
        <v>42373</v>
      </c>
      <c r="D449" s="26">
        <v>42433</v>
      </c>
      <c r="E449" t="s">
        <v>1511</v>
      </c>
      <c r="F449" t="s">
        <v>36</v>
      </c>
      <c r="G449" t="s">
        <v>24</v>
      </c>
      <c r="H449" t="s">
        <v>27</v>
      </c>
      <c r="I449" t="s">
        <v>1512</v>
      </c>
      <c r="J449" t="s">
        <v>19</v>
      </c>
      <c r="K449" t="s">
        <v>98</v>
      </c>
      <c r="L449" t="s">
        <v>1513</v>
      </c>
      <c r="M449" s="24">
        <v>59.52</v>
      </c>
      <c r="N449">
        <v>3</v>
      </c>
      <c r="O449" s="20">
        <v>0</v>
      </c>
      <c r="P449" s="10">
        <v>15.475199999999999</v>
      </c>
      <c r="Q449" t="str">
        <f t="shared" si="6"/>
        <v>Not Outlier</v>
      </c>
    </row>
    <row r="450" spans="1:17">
      <c r="A450">
        <v>449</v>
      </c>
      <c r="B450" t="s">
        <v>1510</v>
      </c>
      <c r="C450" s="26">
        <v>42373</v>
      </c>
      <c r="D450" s="26">
        <v>42433</v>
      </c>
      <c r="E450" t="s">
        <v>1511</v>
      </c>
      <c r="F450" t="s">
        <v>36</v>
      </c>
      <c r="G450" t="s">
        <v>24</v>
      </c>
      <c r="H450" t="s">
        <v>27</v>
      </c>
      <c r="I450" t="s">
        <v>1514</v>
      </c>
      <c r="J450" t="s">
        <v>19</v>
      </c>
      <c r="K450" t="s">
        <v>97</v>
      </c>
      <c r="L450" t="s">
        <v>1515</v>
      </c>
      <c r="M450" s="24">
        <v>161.94</v>
      </c>
      <c r="N450">
        <v>3</v>
      </c>
      <c r="O450" s="20">
        <v>0</v>
      </c>
      <c r="P450" s="10">
        <v>9.7164000000000001</v>
      </c>
      <c r="Q450" t="str">
        <f t="shared" si="6"/>
        <v>Not Outlier</v>
      </c>
    </row>
    <row r="451" spans="1:17">
      <c r="A451">
        <v>450</v>
      </c>
      <c r="B451" t="s">
        <v>1510</v>
      </c>
      <c r="C451" s="26">
        <v>42373</v>
      </c>
      <c r="D451" s="26">
        <v>42433</v>
      </c>
      <c r="E451" t="s">
        <v>1511</v>
      </c>
      <c r="F451" t="s">
        <v>36</v>
      </c>
      <c r="G451" t="s">
        <v>24</v>
      </c>
      <c r="H451" t="s">
        <v>27</v>
      </c>
      <c r="I451" t="s">
        <v>1516</v>
      </c>
      <c r="J451" t="s">
        <v>19</v>
      </c>
      <c r="K451" t="s">
        <v>98</v>
      </c>
      <c r="L451" t="s">
        <v>1517</v>
      </c>
      <c r="M451" s="24">
        <v>263.88</v>
      </c>
      <c r="N451">
        <v>6</v>
      </c>
      <c r="O451" s="20">
        <v>0</v>
      </c>
      <c r="P451" s="10">
        <v>71.247600000000006</v>
      </c>
      <c r="Q451" t="str">
        <f t="shared" ref="Q451:Q514" si="7">IF(OR($P451&gt;65.58,$P451&lt;-36.45),"Outlier","Not Outlier")</f>
        <v>Outlier</v>
      </c>
    </row>
    <row r="452" spans="1:17">
      <c r="A452">
        <v>451</v>
      </c>
      <c r="B452" t="s">
        <v>1510</v>
      </c>
      <c r="C452" s="26">
        <v>42373</v>
      </c>
      <c r="D452" s="26">
        <v>42433</v>
      </c>
      <c r="E452" t="s">
        <v>1511</v>
      </c>
      <c r="F452" t="s">
        <v>36</v>
      </c>
      <c r="G452" t="s">
        <v>24</v>
      </c>
      <c r="H452" t="s">
        <v>27</v>
      </c>
      <c r="I452" t="s">
        <v>1518</v>
      </c>
      <c r="J452" t="s">
        <v>19</v>
      </c>
      <c r="K452" t="s">
        <v>98</v>
      </c>
      <c r="L452" t="s">
        <v>1519</v>
      </c>
      <c r="M452" s="24">
        <v>30.48</v>
      </c>
      <c r="N452">
        <v>3</v>
      </c>
      <c r="O452" s="20">
        <v>0</v>
      </c>
      <c r="P452" s="10">
        <v>7.9248000000000003</v>
      </c>
      <c r="Q452" t="str">
        <f t="shared" si="7"/>
        <v>Not Outlier</v>
      </c>
    </row>
    <row r="453" spans="1:17">
      <c r="A453">
        <v>452</v>
      </c>
      <c r="B453" t="s">
        <v>1510</v>
      </c>
      <c r="C453" s="26">
        <v>42373</v>
      </c>
      <c r="D453" s="26">
        <v>42433</v>
      </c>
      <c r="E453" t="s">
        <v>1511</v>
      </c>
      <c r="F453" t="s">
        <v>36</v>
      </c>
      <c r="G453" t="s">
        <v>24</v>
      </c>
      <c r="H453" t="s">
        <v>27</v>
      </c>
      <c r="I453" t="s">
        <v>1520</v>
      </c>
      <c r="J453" t="s">
        <v>19</v>
      </c>
      <c r="K453" t="s">
        <v>98</v>
      </c>
      <c r="L453" t="s">
        <v>1521</v>
      </c>
      <c r="M453" s="24">
        <v>9.84</v>
      </c>
      <c r="N453">
        <v>3</v>
      </c>
      <c r="O453" s="20">
        <v>0</v>
      </c>
      <c r="P453" s="10">
        <v>2.8536000000000001</v>
      </c>
      <c r="Q453" t="str">
        <f t="shared" si="7"/>
        <v>Not Outlier</v>
      </c>
    </row>
    <row r="454" spans="1:17">
      <c r="A454">
        <v>453</v>
      </c>
      <c r="B454" t="s">
        <v>1510</v>
      </c>
      <c r="C454" s="26">
        <v>42373</v>
      </c>
      <c r="D454" s="26">
        <v>42433</v>
      </c>
      <c r="E454" t="s">
        <v>1511</v>
      </c>
      <c r="F454" t="s">
        <v>36</v>
      </c>
      <c r="G454" t="s">
        <v>24</v>
      </c>
      <c r="H454" t="s">
        <v>27</v>
      </c>
      <c r="I454" t="s">
        <v>1522</v>
      </c>
      <c r="J454" t="s">
        <v>18</v>
      </c>
      <c r="K454" t="s">
        <v>96</v>
      </c>
      <c r="L454" t="s">
        <v>1523</v>
      </c>
      <c r="M454" s="24">
        <v>35.119999999999997</v>
      </c>
      <c r="N454">
        <v>4</v>
      </c>
      <c r="O454" s="20">
        <v>0</v>
      </c>
      <c r="P454" s="10">
        <v>9.1311999999999998</v>
      </c>
      <c r="Q454" t="str">
        <f t="shared" si="7"/>
        <v>Not Outlier</v>
      </c>
    </row>
    <row r="455" spans="1:17">
      <c r="A455">
        <v>454</v>
      </c>
      <c r="B455" t="s">
        <v>1524</v>
      </c>
      <c r="C455" s="26" t="s">
        <v>2983</v>
      </c>
      <c r="D455" s="26" t="s">
        <v>3250</v>
      </c>
      <c r="E455" t="s">
        <v>1525</v>
      </c>
      <c r="F455" t="s">
        <v>1526</v>
      </c>
      <c r="G455" t="s">
        <v>28</v>
      </c>
      <c r="H455" t="s">
        <v>27</v>
      </c>
      <c r="I455" t="s">
        <v>180</v>
      </c>
      <c r="J455" t="s">
        <v>20</v>
      </c>
      <c r="K455" t="s">
        <v>103</v>
      </c>
      <c r="L455" t="s">
        <v>181</v>
      </c>
      <c r="M455" s="24">
        <v>284.36399999999998</v>
      </c>
      <c r="N455">
        <v>2</v>
      </c>
      <c r="O455" s="20">
        <v>0.4</v>
      </c>
      <c r="P455" s="10">
        <v>-75.830399999999997</v>
      </c>
      <c r="Q455" t="str">
        <f t="shared" si="7"/>
        <v>Outlier</v>
      </c>
    </row>
    <row r="456" spans="1:17">
      <c r="A456">
        <v>455</v>
      </c>
      <c r="B456" t="s">
        <v>1524</v>
      </c>
      <c r="C456" s="26" t="s">
        <v>2983</v>
      </c>
      <c r="D456" s="26" t="s">
        <v>3250</v>
      </c>
      <c r="E456" t="s">
        <v>1525</v>
      </c>
      <c r="F456" t="s">
        <v>1526</v>
      </c>
      <c r="G456" t="s">
        <v>28</v>
      </c>
      <c r="H456" t="s">
        <v>27</v>
      </c>
      <c r="I456" t="s">
        <v>1527</v>
      </c>
      <c r="J456" t="s">
        <v>19</v>
      </c>
      <c r="K456" t="s">
        <v>97</v>
      </c>
      <c r="L456" t="s">
        <v>1528</v>
      </c>
      <c r="M456" s="24">
        <v>665.40800000000002</v>
      </c>
      <c r="N456">
        <v>2</v>
      </c>
      <c r="O456" s="20">
        <v>0.2</v>
      </c>
      <c r="P456" s="10">
        <v>66.540800000000004</v>
      </c>
      <c r="Q456" t="str">
        <f t="shared" si="7"/>
        <v>Outlier</v>
      </c>
    </row>
    <row r="457" spans="1:17">
      <c r="A457">
        <v>456</v>
      </c>
      <c r="B457" t="s">
        <v>1529</v>
      </c>
      <c r="C457" s="26" t="s">
        <v>2984</v>
      </c>
      <c r="D457" s="26" t="s">
        <v>3198</v>
      </c>
      <c r="E457" t="s">
        <v>1458</v>
      </c>
      <c r="F457" t="s">
        <v>1459</v>
      </c>
      <c r="G457" t="s">
        <v>28</v>
      </c>
      <c r="H457" t="s">
        <v>25</v>
      </c>
      <c r="I457" t="s">
        <v>1530</v>
      </c>
      <c r="J457" t="s">
        <v>18</v>
      </c>
      <c r="K457" t="s">
        <v>99</v>
      </c>
      <c r="L457" t="s">
        <v>1531</v>
      </c>
      <c r="M457" s="24">
        <v>63.88</v>
      </c>
      <c r="N457">
        <v>4</v>
      </c>
      <c r="O457" s="20">
        <v>0</v>
      </c>
      <c r="P457" s="10">
        <v>24.9132</v>
      </c>
      <c r="Q457" t="str">
        <f t="shared" si="7"/>
        <v>Not Outlier</v>
      </c>
    </row>
    <row r="458" spans="1:17">
      <c r="A458">
        <v>457</v>
      </c>
      <c r="B458" t="s">
        <v>1532</v>
      </c>
      <c r="C458" s="26">
        <v>41975</v>
      </c>
      <c r="D458" s="26" t="s">
        <v>3226</v>
      </c>
      <c r="E458" t="s">
        <v>1533</v>
      </c>
      <c r="F458" t="s">
        <v>43</v>
      </c>
      <c r="G458" t="s">
        <v>24</v>
      </c>
      <c r="H458" t="s">
        <v>23</v>
      </c>
      <c r="I458" t="s">
        <v>1534</v>
      </c>
      <c r="J458" t="s">
        <v>20</v>
      </c>
      <c r="K458" t="s">
        <v>100</v>
      </c>
      <c r="L458" t="s">
        <v>1535</v>
      </c>
      <c r="M458" s="24">
        <v>129.56800000000001</v>
      </c>
      <c r="N458">
        <v>2</v>
      </c>
      <c r="O458" s="20">
        <v>0.2</v>
      </c>
      <c r="P458" s="10">
        <v>-24.294</v>
      </c>
      <c r="Q458" t="str">
        <f t="shared" si="7"/>
        <v>Not Outlier</v>
      </c>
    </row>
    <row r="459" spans="1:17">
      <c r="A459">
        <v>458</v>
      </c>
      <c r="B459" t="s">
        <v>1536</v>
      </c>
      <c r="C459" s="26" t="s">
        <v>2985</v>
      </c>
      <c r="D459" s="26">
        <v>42379</v>
      </c>
      <c r="E459" t="s">
        <v>1443</v>
      </c>
      <c r="F459" t="s">
        <v>1444</v>
      </c>
      <c r="G459" t="s">
        <v>24</v>
      </c>
      <c r="H459" t="s">
        <v>25</v>
      </c>
      <c r="I459" t="s">
        <v>1537</v>
      </c>
      <c r="J459" t="s">
        <v>20</v>
      </c>
      <c r="K459" t="s">
        <v>100</v>
      </c>
      <c r="L459" t="s">
        <v>1538</v>
      </c>
      <c r="M459" s="24">
        <v>747.55799999999999</v>
      </c>
      <c r="N459">
        <v>3</v>
      </c>
      <c r="O459" s="20">
        <v>0.3</v>
      </c>
      <c r="P459" s="10">
        <v>-96.114599999999996</v>
      </c>
      <c r="Q459" t="str">
        <f t="shared" si="7"/>
        <v>Outlier</v>
      </c>
    </row>
    <row r="460" spans="1:17">
      <c r="A460">
        <v>459</v>
      </c>
      <c r="B460" t="s">
        <v>1536</v>
      </c>
      <c r="C460" s="26" t="s">
        <v>2985</v>
      </c>
      <c r="D460" s="26">
        <v>42379</v>
      </c>
      <c r="E460" t="s">
        <v>1443</v>
      </c>
      <c r="F460" t="s">
        <v>1444</v>
      </c>
      <c r="G460" t="s">
        <v>24</v>
      </c>
      <c r="H460" t="s">
        <v>25</v>
      </c>
      <c r="I460" t="s">
        <v>1539</v>
      </c>
      <c r="J460" t="s">
        <v>19</v>
      </c>
      <c r="K460" t="s">
        <v>104</v>
      </c>
      <c r="L460" t="s">
        <v>688</v>
      </c>
      <c r="M460" s="24">
        <v>8.9280000000000008</v>
      </c>
      <c r="N460">
        <v>2</v>
      </c>
      <c r="O460" s="20">
        <v>0.2</v>
      </c>
      <c r="P460" s="10">
        <v>3.3479999999999999</v>
      </c>
      <c r="Q460" t="str">
        <f t="shared" si="7"/>
        <v>Not Outlier</v>
      </c>
    </row>
    <row r="461" spans="1:17">
      <c r="A461">
        <v>460</v>
      </c>
      <c r="B461" t="s">
        <v>1540</v>
      </c>
      <c r="C461" s="26" t="s">
        <v>2924</v>
      </c>
      <c r="D461" s="26" t="s">
        <v>3203</v>
      </c>
      <c r="E461" t="s">
        <v>834</v>
      </c>
      <c r="F461" t="s">
        <v>835</v>
      </c>
      <c r="G461" t="s">
        <v>24</v>
      </c>
      <c r="H461" t="s">
        <v>23</v>
      </c>
      <c r="I461" t="s">
        <v>1541</v>
      </c>
      <c r="J461" t="s">
        <v>19</v>
      </c>
      <c r="K461" t="s">
        <v>101</v>
      </c>
      <c r="L461" t="s">
        <v>1542</v>
      </c>
      <c r="M461" s="24">
        <v>103.92</v>
      </c>
      <c r="N461">
        <v>4</v>
      </c>
      <c r="O461" s="20">
        <v>0</v>
      </c>
      <c r="P461" s="10">
        <v>36.372</v>
      </c>
      <c r="Q461" t="str">
        <f t="shared" si="7"/>
        <v>Not Outlier</v>
      </c>
    </row>
    <row r="462" spans="1:17">
      <c r="A462">
        <v>461</v>
      </c>
      <c r="B462" t="s">
        <v>1540</v>
      </c>
      <c r="C462" s="26" t="s">
        <v>2924</v>
      </c>
      <c r="D462" s="26" t="s">
        <v>3203</v>
      </c>
      <c r="E462" t="s">
        <v>834</v>
      </c>
      <c r="F462" t="s">
        <v>835</v>
      </c>
      <c r="G462" t="s">
        <v>24</v>
      </c>
      <c r="H462" t="s">
        <v>23</v>
      </c>
      <c r="I462" t="s">
        <v>1543</v>
      </c>
      <c r="J462" t="s">
        <v>18</v>
      </c>
      <c r="K462" t="s">
        <v>99</v>
      </c>
      <c r="L462" t="s">
        <v>1544</v>
      </c>
      <c r="M462" s="24">
        <v>899.91</v>
      </c>
      <c r="N462">
        <v>9</v>
      </c>
      <c r="O462" s="20">
        <v>0</v>
      </c>
      <c r="P462" s="10">
        <v>377.9622</v>
      </c>
      <c r="Q462" t="str">
        <f t="shared" si="7"/>
        <v>Outlier</v>
      </c>
    </row>
    <row r="463" spans="1:17">
      <c r="A463">
        <v>462</v>
      </c>
      <c r="B463" t="s">
        <v>1540</v>
      </c>
      <c r="C463" s="26" t="s">
        <v>2924</v>
      </c>
      <c r="D463" s="26" t="s">
        <v>3203</v>
      </c>
      <c r="E463" t="s">
        <v>834</v>
      </c>
      <c r="F463" t="s">
        <v>835</v>
      </c>
      <c r="G463" t="s">
        <v>24</v>
      </c>
      <c r="H463" t="s">
        <v>23</v>
      </c>
      <c r="I463" t="s">
        <v>1545</v>
      </c>
      <c r="J463" t="s">
        <v>19</v>
      </c>
      <c r="K463" t="s">
        <v>93</v>
      </c>
      <c r="L463" t="s">
        <v>1546</v>
      </c>
      <c r="M463" s="24">
        <v>51.311999999999998</v>
      </c>
      <c r="N463">
        <v>3</v>
      </c>
      <c r="O463" s="20">
        <v>0.2</v>
      </c>
      <c r="P463" s="10">
        <v>18.6006</v>
      </c>
      <c r="Q463" t="str">
        <f t="shared" si="7"/>
        <v>Not Outlier</v>
      </c>
    </row>
    <row r="464" spans="1:17">
      <c r="A464">
        <v>463</v>
      </c>
      <c r="B464" t="s">
        <v>1547</v>
      </c>
      <c r="C464" s="26" t="s">
        <v>2986</v>
      </c>
      <c r="D464" s="26" t="s">
        <v>3261</v>
      </c>
      <c r="E464" t="s">
        <v>1548</v>
      </c>
      <c r="F464" t="s">
        <v>1549</v>
      </c>
      <c r="G464" t="s">
        <v>26</v>
      </c>
      <c r="H464" t="s">
        <v>23</v>
      </c>
      <c r="I464" t="s">
        <v>1257</v>
      </c>
      <c r="J464" t="s">
        <v>20</v>
      </c>
      <c r="K464" t="s">
        <v>95</v>
      </c>
      <c r="L464" t="s">
        <v>1258</v>
      </c>
      <c r="M464" s="24">
        <v>23.56</v>
      </c>
      <c r="N464">
        <v>5</v>
      </c>
      <c r="O464" s="20">
        <v>0.2</v>
      </c>
      <c r="P464" s="10">
        <v>7.0679999999999996</v>
      </c>
      <c r="Q464" t="str">
        <f t="shared" si="7"/>
        <v>Not Outlier</v>
      </c>
    </row>
    <row r="465" spans="1:17">
      <c r="A465">
        <v>464</v>
      </c>
      <c r="B465" t="s">
        <v>1547</v>
      </c>
      <c r="C465" s="26" t="s">
        <v>2986</v>
      </c>
      <c r="D465" s="26" t="s">
        <v>3261</v>
      </c>
      <c r="E465" t="s">
        <v>1548</v>
      </c>
      <c r="F465" t="s">
        <v>1549</v>
      </c>
      <c r="G465" t="s">
        <v>26</v>
      </c>
      <c r="H465" t="s">
        <v>23</v>
      </c>
      <c r="I465" t="s">
        <v>1550</v>
      </c>
      <c r="J465" t="s">
        <v>20</v>
      </c>
      <c r="K465" t="s">
        <v>103</v>
      </c>
      <c r="L465" t="s">
        <v>1551</v>
      </c>
      <c r="M465" s="24">
        <v>1272.6300000000001</v>
      </c>
      <c r="N465">
        <v>6</v>
      </c>
      <c r="O465" s="20">
        <v>0.5</v>
      </c>
      <c r="P465" s="10">
        <v>-814.48320000000001</v>
      </c>
      <c r="Q465" t="str">
        <f t="shared" si="7"/>
        <v>Outlier</v>
      </c>
    </row>
    <row r="466" spans="1:17">
      <c r="A466">
        <v>465</v>
      </c>
      <c r="B466" t="s">
        <v>1547</v>
      </c>
      <c r="C466" s="26" t="s">
        <v>2986</v>
      </c>
      <c r="D466" s="26" t="s">
        <v>3261</v>
      </c>
      <c r="E466" t="s">
        <v>1548</v>
      </c>
      <c r="F466" t="s">
        <v>1549</v>
      </c>
      <c r="G466" t="s">
        <v>26</v>
      </c>
      <c r="H466" t="s">
        <v>23</v>
      </c>
      <c r="I466" t="s">
        <v>1552</v>
      </c>
      <c r="J466" t="s">
        <v>19</v>
      </c>
      <c r="K466" t="s">
        <v>93</v>
      </c>
      <c r="L466" t="s">
        <v>1553</v>
      </c>
      <c r="M466" s="24">
        <v>28.484999999999999</v>
      </c>
      <c r="N466">
        <v>5</v>
      </c>
      <c r="O466" s="20">
        <v>0.7</v>
      </c>
      <c r="P466" s="10">
        <v>-20.888999999999999</v>
      </c>
      <c r="Q466" t="str">
        <f t="shared" si="7"/>
        <v>Not Outlier</v>
      </c>
    </row>
    <row r="467" spans="1:17">
      <c r="A467">
        <v>466</v>
      </c>
      <c r="B467" t="s">
        <v>1547</v>
      </c>
      <c r="C467" s="26" t="s">
        <v>2986</v>
      </c>
      <c r="D467" s="26" t="s">
        <v>3261</v>
      </c>
      <c r="E467" t="s">
        <v>1548</v>
      </c>
      <c r="F467" t="s">
        <v>1549</v>
      </c>
      <c r="G467" t="s">
        <v>26</v>
      </c>
      <c r="H467" t="s">
        <v>23</v>
      </c>
      <c r="I467" t="s">
        <v>1554</v>
      </c>
      <c r="J467" t="s">
        <v>19</v>
      </c>
      <c r="K467" t="s">
        <v>107</v>
      </c>
      <c r="L467" t="s">
        <v>1555</v>
      </c>
      <c r="M467" s="24">
        <v>185.376</v>
      </c>
      <c r="N467">
        <v>2</v>
      </c>
      <c r="O467" s="20">
        <v>0.2</v>
      </c>
      <c r="P467" s="10">
        <v>-34.758000000000003</v>
      </c>
      <c r="Q467" t="str">
        <f t="shared" si="7"/>
        <v>Not Outlier</v>
      </c>
    </row>
    <row r="468" spans="1:17">
      <c r="A468">
        <v>467</v>
      </c>
      <c r="B468" t="s">
        <v>1547</v>
      </c>
      <c r="C468" s="26" t="s">
        <v>2986</v>
      </c>
      <c r="D468" s="26" t="s">
        <v>3261</v>
      </c>
      <c r="E468" t="s">
        <v>1548</v>
      </c>
      <c r="F468" t="s">
        <v>1549</v>
      </c>
      <c r="G468" t="s">
        <v>26</v>
      </c>
      <c r="H468" t="s">
        <v>23</v>
      </c>
      <c r="I468" t="s">
        <v>1556</v>
      </c>
      <c r="J468" t="s">
        <v>19</v>
      </c>
      <c r="K468" t="s">
        <v>101</v>
      </c>
      <c r="L468" t="s">
        <v>1557</v>
      </c>
      <c r="M468" s="24">
        <v>78.272000000000006</v>
      </c>
      <c r="N468">
        <v>2</v>
      </c>
      <c r="O468" s="20">
        <v>0.2</v>
      </c>
      <c r="P468" s="10">
        <v>5.8704000000000001</v>
      </c>
      <c r="Q468" t="str">
        <f t="shared" si="7"/>
        <v>Not Outlier</v>
      </c>
    </row>
    <row r="469" spans="1:17">
      <c r="A469">
        <v>468</v>
      </c>
      <c r="B469" t="s">
        <v>1558</v>
      </c>
      <c r="C469" s="26" t="s">
        <v>2987</v>
      </c>
      <c r="D469" s="26" t="s">
        <v>3245</v>
      </c>
      <c r="E469" t="s">
        <v>1559</v>
      </c>
      <c r="F469" t="s">
        <v>1560</v>
      </c>
      <c r="G469" t="s">
        <v>26</v>
      </c>
      <c r="H469" t="s">
        <v>25</v>
      </c>
      <c r="I469" t="s">
        <v>1075</v>
      </c>
      <c r="J469" t="s">
        <v>20</v>
      </c>
      <c r="K469" t="s">
        <v>95</v>
      </c>
      <c r="L469" t="s">
        <v>1076</v>
      </c>
      <c r="M469" s="24">
        <v>254.744</v>
      </c>
      <c r="N469">
        <v>7</v>
      </c>
      <c r="O469" s="20">
        <v>0.6</v>
      </c>
      <c r="P469" s="10">
        <v>-312.06139999999999</v>
      </c>
      <c r="Q469" t="str">
        <f t="shared" si="7"/>
        <v>Outlier</v>
      </c>
    </row>
    <row r="470" spans="1:17">
      <c r="A470">
        <v>469</v>
      </c>
      <c r="B470" t="s">
        <v>1561</v>
      </c>
      <c r="C470" s="26" t="s">
        <v>2988</v>
      </c>
      <c r="D470" s="26">
        <v>42829</v>
      </c>
      <c r="E470" t="s">
        <v>879</v>
      </c>
      <c r="F470" t="s">
        <v>880</v>
      </c>
      <c r="G470" t="s">
        <v>28</v>
      </c>
      <c r="H470" t="s">
        <v>25</v>
      </c>
      <c r="I470" t="s">
        <v>1562</v>
      </c>
      <c r="J470" t="s">
        <v>20</v>
      </c>
      <c r="K470" t="s">
        <v>105</v>
      </c>
      <c r="L470" t="s">
        <v>1563</v>
      </c>
      <c r="M470" s="24">
        <v>205.33279999999999</v>
      </c>
      <c r="N470">
        <v>2</v>
      </c>
      <c r="O470" s="20">
        <v>0.32</v>
      </c>
      <c r="P470" s="10">
        <v>-36.235199999999999</v>
      </c>
      <c r="Q470" t="str">
        <f t="shared" si="7"/>
        <v>Not Outlier</v>
      </c>
    </row>
    <row r="471" spans="1:17">
      <c r="A471">
        <v>470</v>
      </c>
      <c r="B471" t="s">
        <v>1564</v>
      </c>
      <c r="C471" s="26" t="s">
        <v>2989</v>
      </c>
      <c r="D471" s="26" t="s">
        <v>3193</v>
      </c>
      <c r="E471" t="s">
        <v>961</v>
      </c>
      <c r="F471" t="s">
        <v>962</v>
      </c>
      <c r="G471" t="s">
        <v>24</v>
      </c>
      <c r="H471" t="s">
        <v>25</v>
      </c>
      <c r="I471" t="s">
        <v>1565</v>
      </c>
      <c r="J471" t="s">
        <v>19</v>
      </c>
      <c r="K471" t="s">
        <v>93</v>
      </c>
      <c r="L471" t="s">
        <v>1566</v>
      </c>
      <c r="M471" s="24">
        <v>4.7880000000000003</v>
      </c>
      <c r="N471">
        <v>3</v>
      </c>
      <c r="O471" s="20">
        <v>0.8</v>
      </c>
      <c r="P471" s="10">
        <v>-7.9001999999999999</v>
      </c>
      <c r="Q471" t="str">
        <f t="shared" si="7"/>
        <v>Not Outlier</v>
      </c>
    </row>
    <row r="472" spans="1:17">
      <c r="A472">
        <v>471</v>
      </c>
      <c r="B472" t="s">
        <v>1567</v>
      </c>
      <c r="C472" s="26" t="s">
        <v>2956</v>
      </c>
      <c r="D472" s="26" t="s">
        <v>2934</v>
      </c>
      <c r="E472" t="s">
        <v>1568</v>
      </c>
      <c r="F472" t="s">
        <v>1569</v>
      </c>
      <c r="G472" t="s">
        <v>28</v>
      </c>
      <c r="H472" t="s">
        <v>27</v>
      </c>
      <c r="I472" t="s">
        <v>1570</v>
      </c>
      <c r="J472" t="s">
        <v>19</v>
      </c>
      <c r="K472" t="s">
        <v>94</v>
      </c>
      <c r="L472" t="s">
        <v>1571</v>
      </c>
      <c r="M472" s="24">
        <v>55.48</v>
      </c>
      <c r="N472">
        <v>1</v>
      </c>
      <c r="O472" s="20">
        <v>0</v>
      </c>
      <c r="P472" s="10">
        <v>26.630400000000002</v>
      </c>
      <c r="Q472" t="str">
        <f t="shared" si="7"/>
        <v>Not Outlier</v>
      </c>
    </row>
    <row r="473" spans="1:17">
      <c r="A473">
        <v>472</v>
      </c>
      <c r="B473" t="s">
        <v>1572</v>
      </c>
      <c r="C473" s="26">
        <v>41893</v>
      </c>
      <c r="D473" s="26">
        <v>41954</v>
      </c>
      <c r="E473" t="s">
        <v>1573</v>
      </c>
      <c r="F473" t="s">
        <v>1574</v>
      </c>
      <c r="G473" t="s">
        <v>24</v>
      </c>
      <c r="H473" t="s">
        <v>23</v>
      </c>
      <c r="I473" t="s">
        <v>1575</v>
      </c>
      <c r="J473" t="s">
        <v>19</v>
      </c>
      <c r="K473" t="s">
        <v>97</v>
      </c>
      <c r="L473" t="s">
        <v>1576</v>
      </c>
      <c r="M473" s="24">
        <v>340.92</v>
      </c>
      <c r="N473">
        <v>3</v>
      </c>
      <c r="O473" s="20">
        <v>0</v>
      </c>
      <c r="P473" s="10">
        <v>3.4091999999999998</v>
      </c>
      <c r="Q473" t="str">
        <f t="shared" si="7"/>
        <v>Not Outlier</v>
      </c>
    </row>
    <row r="474" spans="1:17">
      <c r="A474">
        <v>473</v>
      </c>
      <c r="B474" t="s">
        <v>1572</v>
      </c>
      <c r="C474" s="26">
        <v>41893</v>
      </c>
      <c r="D474" s="26">
        <v>41954</v>
      </c>
      <c r="E474" t="s">
        <v>1573</v>
      </c>
      <c r="F474" t="s">
        <v>1574</v>
      </c>
      <c r="G474" t="s">
        <v>24</v>
      </c>
      <c r="H474" t="s">
        <v>23</v>
      </c>
      <c r="I474" t="s">
        <v>1577</v>
      </c>
      <c r="J474" t="s">
        <v>20</v>
      </c>
      <c r="K474" t="s">
        <v>105</v>
      </c>
      <c r="L474" t="s">
        <v>1578</v>
      </c>
      <c r="M474" s="24">
        <v>222.666</v>
      </c>
      <c r="N474">
        <v>2</v>
      </c>
      <c r="O474" s="20">
        <v>0.15</v>
      </c>
      <c r="P474" s="10">
        <v>10.478400000000001</v>
      </c>
      <c r="Q474" t="str">
        <f t="shared" si="7"/>
        <v>Not Outlier</v>
      </c>
    </row>
    <row r="475" spans="1:17">
      <c r="A475">
        <v>474</v>
      </c>
      <c r="B475" t="s">
        <v>1572</v>
      </c>
      <c r="C475" s="26">
        <v>41893</v>
      </c>
      <c r="D475" s="26">
        <v>41954</v>
      </c>
      <c r="E475" t="s">
        <v>1573</v>
      </c>
      <c r="F475" t="s">
        <v>1574</v>
      </c>
      <c r="G475" t="s">
        <v>24</v>
      </c>
      <c r="H475" t="s">
        <v>23</v>
      </c>
      <c r="I475" t="s">
        <v>1579</v>
      </c>
      <c r="J475" t="s">
        <v>18</v>
      </c>
      <c r="K475" t="s">
        <v>96</v>
      </c>
      <c r="L475" t="s">
        <v>1580</v>
      </c>
      <c r="M475" s="24">
        <v>703.96799999999996</v>
      </c>
      <c r="N475">
        <v>4</v>
      </c>
      <c r="O475" s="20">
        <v>0.2</v>
      </c>
      <c r="P475" s="10">
        <v>87.995999999999995</v>
      </c>
      <c r="Q475" t="str">
        <f t="shared" si="7"/>
        <v>Outlier</v>
      </c>
    </row>
    <row r="476" spans="1:17">
      <c r="A476">
        <v>475</v>
      </c>
      <c r="B476" t="s">
        <v>1572</v>
      </c>
      <c r="C476" s="26">
        <v>41893</v>
      </c>
      <c r="D476" s="26">
        <v>41954</v>
      </c>
      <c r="E476" t="s">
        <v>1573</v>
      </c>
      <c r="F476" t="s">
        <v>1574</v>
      </c>
      <c r="G476" t="s">
        <v>24</v>
      </c>
      <c r="H476" t="s">
        <v>23</v>
      </c>
      <c r="I476" t="s">
        <v>1581</v>
      </c>
      <c r="J476" t="s">
        <v>19</v>
      </c>
      <c r="K476" t="s">
        <v>97</v>
      </c>
      <c r="L476" t="s">
        <v>1582</v>
      </c>
      <c r="M476" s="24">
        <v>92.52</v>
      </c>
      <c r="N476">
        <v>6</v>
      </c>
      <c r="O476" s="20">
        <v>0</v>
      </c>
      <c r="P476" s="10">
        <v>24.980399999999999</v>
      </c>
      <c r="Q476" t="str">
        <f t="shared" si="7"/>
        <v>Not Outlier</v>
      </c>
    </row>
    <row r="477" spans="1:17">
      <c r="A477">
        <v>476</v>
      </c>
      <c r="B477" t="s">
        <v>1572</v>
      </c>
      <c r="C477" s="26">
        <v>41893</v>
      </c>
      <c r="D477" s="26">
        <v>41954</v>
      </c>
      <c r="E477" t="s">
        <v>1573</v>
      </c>
      <c r="F477" t="s">
        <v>1574</v>
      </c>
      <c r="G477" t="s">
        <v>24</v>
      </c>
      <c r="H477" t="s">
        <v>23</v>
      </c>
      <c r="I477" t="s">
        <v>1583</v>
      </c>
      <c r="J477" t="s">
        <v>19</v>
      </c>
      <c r="K477" t="s">
        <v>94</v>
      </c>
      <c r="L477" t="s">
        <v>1584</v>
      </c>
      <c r="M477" s="24">
        <v>62.65</v>
      </c>
      <c r="N477">
        <v>7</v>
      </c>
      <c r="O477" s="20">
        <v>0</v>
      </c>
      <c r="P477" s="10">
        <v>28.818999999999999</v>
      </c>
      <c r="Q477" t="str">
        <f t="shared" si="7"/>
        <v>Not Outlier</v>
      </c>
    </row>
    <row r="478" spans="1:17">
      <c r="A478">
        <v>477</v>
      </c>
      <c r="B478" t="s">
        <v>1572</v>
      </c>
      <c r="C478" s="26">
        <v>41893</v>
      </c>
      <c r="D478" s="26">
        <v>41954</v>
      </c>
      <c r="E478" t="s">
        <v>1573</v>
      </c>
      <c r="F478" t="s">
        <v>1574</v>
      </c>
      <c r="G478" t="s">
        <v>24</v>
      </c>
      <c r="H478" t="s">
        <v>23</v>
      </c>
      <c r="I478" t="s">
        <v>1585</v>
      </c>
      <c r="J478" t="s">
        <v>19</v>
      </c>
      <c r="K478" t="s">
        <v>94</v>
      </c>
      <c r="L478" t="s">
        <v>1586</v>
      </c>
      <c r="M478" s="24">
        <v>94.85</v>
      </c>
      <c r="N478">
        <v>5</v>
      </c>
      <c r="O478" s="20">
        <v>0</v>
      </c>
      <c r="P478" s="10">
        <v>45.527999999999999</v>
      </c>
      <c r="Q478" t="str">
        <f t="shared" si="7"/>
        <v>Not Outlier</v>
      </c>
    </row>
    <row r="479" spans="1:17">
      <c r="A479">
        <v>478</v>
      </c>
      <c r="B479" t="s">
        <v>1587</v>
      </c>
      <c r="C479" s="26">
        <v>42711</v>
      </c>
      <c r="D479" s="26" t="s">
        <v>3224</v>
      </c>
      <c r="E479" t="s">
        <v>1005</v>
      </c>
      <c r="F479" t="s">
        <v>1006</v>
      </c>
      <c r="G479" t="s">
        <v>28</v>
      </c>
      <c r="H479" t="s">
        <v>23</v>
      </c>
      <c r="I479" t="s">
        <v>1588</v>
      </c>
      <c r="J479" t="s">
        <v>18</v>
      </c>
      <c r="K479" t="s">
        <v>96</v>
      </c>
      <c r="L479" t="s">
        <v>1589</v>
      </c>
      <c r="M479" s="24">
        <v>95.76</v>
      </c>
      <c r="N479">
        <v>6</v>
      </c>
      <c r="O479" s="20">
        <v>0.2</v>
      </c>
      <c r="P479" s="10">
        <v>7.1820000000000004</v>
      </c>
      <c r="Q479" t="str">
        <f t="shared" si="7"/>
        <v>Not Outlier</v>
      </c>
    </row>
    <row r="480" spans="1:17">
      <c r="A480">
        <v>479</v>
      </c>
      <c r="B480" t="s">
        <v>1590</v>
      </c>
      <c r="C480" s="26" t="s">
        <v>2990</v>
      </c>
      <c r="D480" s="26">
        <v>42411</v>
      </c>
      <c r="E480" t="s">
        <v>1591</v>
      </c>
      <c r="F480" t="s">
        <v>1592</v>
      </c>
      <c r="G480" t="s">
        <v>24</v>
      </c>
      <c r="H480" t="s">
        <v>27</v>
      </c>
      <c r="I480" t="s">
        <v>1098</v>
      </c>
      <c r="J480" t="s">
        <v>20</v>
      </c>
      <c r="K480" t="s">
        <v>95</v>
      </c>
      <c r="L480" t="s">
        <v>1099</v>
      </c>
      <c r="M480" s="24">
        <v>40.200000000000003</v>
      </c>
      <c r="N480">
        <v>3</v>
      </c>
      <c r="O480" s="20">
        <v>0</v>
      </c>
      <c r="P480" s="10">
        <v>19.295999999999999</v>
      </c>
      <c r="Q480" t="str">
        <f t="shared" si="7"/>
        <v>Not Outlier</v>
      </c>
    </row>
    <row r="481" spans="1:17">
      <c r="A481">
        <v>480</v>
      </c>
      <c r="B481" t="s">
        <v>1593</v>
      </c>
      <c r="C481" s="26" t="s">
        <v>2991</v>
      </c>
      <c r="D481" s="26">
        <v>42407</v>
      </c>
      <c r="E481" t="s">
        <v>1594</v>
      </c>
      <c r="F481" t="s">
        <v>1595</v>
      </c>
      <c r="G481" t="s">
        <v>28</v>
      </c>
      <c r="H481" t="s">
        <v>27</v>
      </c>
      <c r="I481" t="s">
        <v>1596</v>
      </c>
      <c r="J481" t="s">
        <v>19</v>
      </c>
      <c r="K481" t="s">
        <v>98</v>
      </c>
      <c r="L481" t="s">
        <v>1597</v>
      </c>
      <c r="M481" s="24">
        <v>14.7</v>
      </c>
      <c r="N481">
        <v>5</v>
      </c>
      <c r="O481" s="20">
        <v>0</v>
      </c>
      <c r="P481" s="10">
        <v>6.6150000000000002</v>
      </c>
      <c r="Q481" t="str">
        <f t="shared" si="7"/>
        <v>Not Outlier</v>
      </c>
    </row>
    <row r="482" spans="1:17">
      <c r="A482">
        <v>481</v>
      </c>
      <c r="B482" t="s">
        <v>1593</v>
      </c>
      <c r="C482" s="26" t="s">
        <v>2991</v>
      </c>
      <c r="D482" s="26">
        <v>42407</v>
      </c>
      <c r="E482" t="s">
        <v>1594</v>
      </c>
      <c r="F482" t="s">
        <v>1595</v>
      </c>
      <c r="G482" t="s">
        <v>28</v>
      </c>
      <c r="H482" t="s">
        <v>27</v>
      </c>
      <c r="I482" t="s">
        <v>1598</v>
      </c>
      <c r="J482" t="s">
        <v>19</v>
      </c>
      <c r="K482" t="s">
        <v>97</v>
      </c>
      <c r="L482" t="s">
        <v>1599</v>
      </c>
      <c r="M482" s="24">
        <v>704.25</v>
      </c>
      <c r="N482">
        <v>5</v>
      </c>
      <c r="O482" s="20">
        <v>0</v>
      </c>
      <c r="P482" s="10">
        <v>84.51</v>
      </c>
      <c r="Q482" t="str">
        <f t="shared" si="7"/>
        <v>Outlier</v>
      </c>
    </row>
    <row r="483" spans="1:17">
      <c r="A483">
        <v>482</v>
      </c>
      <c r="B483" t="s">
        <v>1600</v>
      </c>
      <c r="C483" s="26">
        <v>41800</v>
      </c>
      <c r="D483" s="26">
        <v>41922</v>
      </c>
      <c r="E483" t="s">
        <v>1601</v>
      </c>
      <c r="F483" t="s">
        <v>1602</v>
      </c>
      <c r="G483" t="s">
        <v>24</v>
      </c>
      <c r="H483" t="s">
        <v>23</v>
      </c>
      <c r="I483" t="s">
        <v>1603</v>
      </c>
      <c r="J483" t="s">
        <v>18</v>
      </c>
      <c r="K483" t="s">
        <v>99</v>
      </c>
      <c r="L483" t="s">
        <v>1604</v>
      </c>
      <c r="M483" s="24">
        <v>9.09</v>
      </c>
      <c r="N483">
        <v>3</v>
      </c>
      <c r="O483" s="20">
        <v>0</v>
      </c>
      <c r="P483" s="10">
        <v>1.9089</v>
      </c>
      <c r="Q483" t="str">
        <f t="shared" si="7"/>
        <v>Not Outlier</v>
      </c>
    </row>
    <row r="484" spans="1:17">
      <c r="A484">
        <v>483</v>
      </c>
      <c r="B484" t="s">
        <v>1605</v>
      </c>
      <c r="C484" s="26" t="s">
        <v>2992</v>
      </c>
      <c r="D484" s="26" t="s">
        <v>3200</v>
      </c>
      <c r="E484" t="s">
        <v>1606</v>
      </c>
      <c r="F484" t="s">
        <v>1607</v>
      </c>
      <c r="G484" t="s">
        <v>24</v>
      </c>
      <c r="H484" t="s">
        <v>27</v>
      </c>
      <c r="I484" t="s">
        <v>416</v>
      </c>
      <c r="J484" t="s">
        <v>19</v>
      </c>
      <c r="K484" t="s">
        <v>98</v>
      </c>
      <c r="L484" t="s">
        <v>417</v>
      </c>
      <c r="M484" s="24">
        <v>5.96</v>
      </c>
      <c r="N484">
        <v>2</v>
      </c>
      <c r="O484" s="20">
        <v>0</v>
      </c>
      <c r="P484" s="10">
        <v>1.6688000000000001</v>
      </c>
      <c r="Q484" t="str">
        <f t="shared" si="7"/>
        <v>Not Outlier</v>
      </c>
    </row>
    <row r="485" spans="1:17">
      <c r="A485">
        <v>484</v>
      </c>
      <c r="B485" t="s">
        <v>1605</v>
      </c>
      <c r="C485" s="26" t="s">
        <v>2992</v>
      </c>
      <c r="D485" s="26" t="s">
        <v>3200</v>
      </c>
      <c r="E485" t="s">
        <v>1606</v>
      </c>
      <c r="F485" t="s">
        <v>1607</v>
      </c>
      <c r="G485" t="s">
        <v>24</v>
      </c>
      <c r="H485" t="s">
        <v>27</v>
      </c>
      <c r="I485" t="s">
        <v>1608</v>
      </c>
      <c r="J485" t="s">
        <v>18</v>
      </c>
      <c r="K485" t="s">
        <v>99</v>
      </c>
      <c r="L485" t="s">
        <v>1609</v>
      </c>
      <c r="M485" s="24">
        <v>159.97999999999999</v>
      </c>
      <c r="N485">
        <v>2</v>
      </c>
      <c r="O485" s="20">
        <v>0</v>
      </c>
      <c r="P485" s="10">
        <v>57.592799999999997</v>
      </c>
      <c r="Q485" t="str">
        <f t="shared" si="7"/>
        <v>Not Outlier</v>
      </c>
    </row>
    <row r="486" spans="1:17">
      <c r="A486">
        <v>485</v>
      </c>
      <c r="B486" t="s">
        <v>1610</v>
      </c>
      <c r="C486" s="26">
        <v>43014</v>
      </c>
      <c r="D486" s="26" t="s">
        <v>3118</v>
      </c>
      <c r="E486" t="s">
        <v>1611</v>
      </c>
      <c r="F486" t="s">
        <v>1612</v>
      </c>
      <c r="G486" t="s">
        <v>26</v>
      </c>
      <c r="H486" t="s">
        <v>23</v>
      </c>
      <c r="I486" t="s">
        <v>1613</v>
      </c>
      <c r="J486" t="s">
        <v>19</v>
      </c>
      <c r="K486" t="s">
        <v>102</v>
      </c>
      <c r="L486" t="s">
        <v>1614</v>
      </c>
      <c r="M486" s="24">
        <v>29.6</v>
      </c>
      <c r="N486">
        <v>2</v>
      </c>
      <c r="O486" s="20">
        <v>0</v>
      </c>
      <c r="P486" s="10">
        <v>14.8</v>
      </c>
      <c r="Q486" t="str">
        <f t="shared" si="7"/>
        <v>Not Outlier</v>
      </c>
    </row>
    <row r="487" spans="1:17">
      <c r="A487">
        <v>486</v>
      </c>
      <c r="B487" t="s">
        <v>1610</v>
      </c>
      <c r="C487" s="26">
        <v>43014</v>
      </c>
      <c r="D487" s="26" t="s">
        <v>3118</v>
      </c>
      <c r="E487" t="s">
        <v>1611</v>
      </c>
      <c r="F487" t="s">
        <v>1612</v>
      </c>
      <c r="G487" t="s">
        <v>26</v>
      </c>
      <c r="H487" t="s">
        <v>23</v>
      </c>
      <c r="I487" t="s">
        <v>1615</v>
      </c>
      <c r="J487" t="s">
        <v>20</v>
      </c>
      <c r="K487" t="s">
        <v>105</v>
      </c>
      <c r="L487" t="s">
        <v>1616</v>
      </c>
      <c r="M487" s="24">
        <v>514.16499999999996</v>
      </c>
      <c r="N487">
        <v>5</v>
      </c>
      <c r="O487" s="20">
        <v>0.15</v>
      </c>
      <c r="P487" s="10">
        <v>-30.245000000000001</v>
      </c>
      <c r="Q487" t="str">
        <f t="shared" si="7"/>
        <v>Not Outlier</v>
      </c>
    </row>
    <row r="488" spans="1:17">
      <c r="A488">
        <v>487</v>
      </c>
      <c r="B488" t="s">
        <v>1610</v>
      </c>
      <c r="C488" s="26">
        <v>43014</v>
      </c>
      <c r="D488" s="26" t="s">
        <v>3118</v>
      </c>
      <c r="E488" t="s">
        <v>1611</v>
      </c>
      <c r="F488" t="s">
        <v>1612</v>
      </c>
      <c r="G488" t="s">
        <v>26</v>
      </c>
      <c r="H488" t="s">
        <v>23</v>
      </c>
      <c r="I488" t="s">
        <v>1617</v>
      </c>
      <c r="J488" t="s">
        <v>18</v>
      </c>
      <c r="K488" t="s">
        <v>96</v>
      </c>
      <c r="L488" t="s">
        <v>1618</v>
      </c>
      <c r="M488" s="24">
        <v>279.95999999999998</v>
      </c>
      <c r="N488">
        <v>5</v>
      </c>
      <c r="O488" s="20">
        <v>0.2</v>
      </c>
      <c r="P488" s="10">
        <v>17.497499999999999</v>
      </c>
      <c r="Q488" t="str">
        <f t="shared" si="7"/>
        <v>Not Outlier</v>
      </c>
    </row>
    <row r="489" spans="1:17">
      <c r="A489">
        <v>488</v>
      </c>
      <c r="B489" t="s">
        <v>1619</v>
      </c>
      <c r="C489" s="26" t="s">
        <v>2993</v>
      </c>
      <c r="D489" s="26" t="s">
        <v>3139</v>
      </c>
      <c r="E489" t="s">
        <v>1620</v>
      </c>
      <c r="F489" t="s">
        <v>1621</v>
      </c>
      <c r="G489" t="s">
        <v>24</v>
      </c>
      <c r="H489" t="s">
        <v>25</v>
      </c>
      <c r="I489" t="s">
        <v>1622</v>
      </c>
      <c r="J489" t="s">
        <v>18</v>
      </c>
      <c r="K489" t="s">
        <v>96</v>
      </c>
      <c r="L489" t="s">
        <v>1623</v>
      </c>
      <c r="M489" s="24">
        <v>2735.9520000000002</v>
      </c>
      <c r="N489">
        <v>6</v>
      </c>
      <c r="O489" s="20">
        <v>0.2</v>
      </c>
      <c r="P489" s="10">
        <v>341.99400000000003</v>
      </c>
      <c r="Q489" t="str">
        <f t="shared" si="7"/>
        <v>Outlier</v>
      </c>
    </row>
    <row r="490" spans="1:17">
      <c r="A490">
        <v>489</v>
      </c>
      <c r="B490" t="s">
        <v>1624</v>
      </c>
      <c r="C490" s="26">
        <v>41888</v>
      </c>
      <c r="D490" s="26" t="s">
        <v>3132</v>
      </c>
      <c r="E490" t="s">
        <v>1625</v>
      </c>
      <c r="F490" t="s">
        <v>1626</v>
      </c>
      <c r="G490" t="s">
        <v>26</v>
      </c>
      <c r="H490" t="s">
        <v>25</v>
      </c>
      <c r="I490" t="s">
        <v>1627</v>
      </c>
      <c r="J490" t="s">
        <v>18</v>
      </c>
      <c r="K490" t="s">
        <v>96</v>
      </c>
      <c r="L490" t="s">
        <v>1628</v>
      </c>
      <c r="M490" s="24">
        <v>7.992</v>
      </c>
      <c r="N490">
        <v>1</v>
      </c>
      <c r="O490" s="20">
        <v>0.2</v>
      </c>
      <c r="P490" s="10">
        <v>0.59940000000000004</v>
      </c>
      <c r="Q490" t="str">
        <f t="shared" si="7"/>
        <v>Not Outlier</v>
      </c>
    </row>
    <row r="491" spans="1:17">
      <c r="A491">
        <v>490</v>
      </c>
      <c r="B491" t="s">
        <v>1624</v>
      </c>
      <c r="C491" s="26">
        <v>41888</v>
      </c>
      <c r="D491" s="26" t="s">
        <v>3132</v>
      </c>
      <c r="E491" t="s">
        <v>1625</v>
      </c>
      <c r="F491" t="s">
        <v>1626</v>
      </c>
      <c r="G491" t="s">
        <v>26</v>
      </c>
      <c r="H491" t="s">
        <v>25</v>
      </c>
      <c r="I491" t="s">
        <v>1629</v>
      </c>
      <c r="J491" t="s">
        <v>18</v>
      </c>
      <c r="K491" t="s">
        <v>99</v>
      </c>
      <c r="L491" t="s">
        <v>1630</v>
      </c>
      <c r="M491" s="24">
        <v>63.984000000000002</v>
      </c>
      <c r="N491">
        <v>2</v>
      </c>
      <c r="O491" s="20">
        <v>0.2</v>
      </c>
      <c r="P491" s="10">
        <v>10.397399999999999</v>
      </c>
      <c r="Q491" t="str">
        <f t="shared" si="7"/>
        <v>Not Outlier</v>
      </c>
    </row>
    <row r="492" spans="1:17">
      <c r="A492">
        <v>491</v>
      </c>
      <c r="B492" t="s">
        <v>1624</v>
      </c>
      <c r="C492" s="26">
        <v>41888</v>
      </c>
      <c r="D492" s="26" t="s">
        <v>3132</v>
      </c>
      <c r="E492" t="s">
        <v>1625</v>
      </c>
      <c r="F492" t="s">
        <v>1626</v>
      </c>
      <c r="G492" t="s">
        <v>26</v>
      </c>
      <c r="H492" t="s">
        <v>25</v>
      </c>
      <c r="I492" t="s">
        <v>1516</v>
      </c>
      <c r="J492" t="s">
        <v>19</v>
      </c>
      <c r="K492" t="s">
        <v>98</v>
      </c>
      <c r="L492" t="s">
        <v>1517</v>
      </c>
      <c r="M492" s="24">
        <v>70.367999999999995</v>
      </c>
      <c r="N492">
        <v>2</v>
      </c>
      <c r="O492" s="20">
        <v>0.2</v>
      </c>
      <c r="P492" s="10">
        <v>6.1571999999999996</v>
      </c>
      <c r="Q492" t="str">
        <f t="shared" si="7"/>
        <v>Not Outlier</v>
      </c>
    </row>
    <row r="493" spans="1:17">
      <c r="A493">
        <v>492</v>
      </c>
      <c r="B493" t="s">
        <v>1631</v>
      </c>
      <c r="C493" s="26" t="s">
        <v>2921</v>
      </c>
      <c r="D493" s="26" t="s">
        <v>2938</v>
      </c>
      <c r="E493" t="s">
        <v>1632</v>
      </c>
      <c r="F493" t="s">
        <v>1633</v>
      </c>
      <c r="G493" t="s">
        <v>24</v>
      </c>
      <c r="H493" t="s">
        <v>27</v>
      </c>
      <c r="I493" t="s">
        <v>1634</v>
      </c>
      <c r="J493" t="s">
        <v>19</v>
      </c>
      <c r="K493" t="s">
        <v>97</v>
      </c>
      <c r="L493" t="s">
        <v>1635</v>
      </c>
      <c r="M493" s="24">
        <v>449.15</v>
      </c>
      <c r="N493">
        <v>5</v>
      </c>
      <c r="O493" s="20">
        <v>0</v>
      </c>
      <c r="P493" s="10">
        <v>8.9830000000000005</v>
      </c>
      <c r="Q493" t="str">
        <f t="shared" si="7"/>
        <v>Not Outlier</v>
      </c>
    </row>
    <row r="494" spans="1:17">
      <c r="A494">
        <v>493</v>
      </c>
      <c r="B494" t="s">
        <v>1631</v>
      </c>
      <c r="C494" s="26" t="s">
        <v>2921</v>
      </c>
      <c r="D494" s="26" t="s">
        <v>2938</v>
      </c>
      <c r="E494" t="s">
        <v>1632</v>
      </c>
      <c r="F494" t="s">
        <v>1633</v>
      </c>
      <c r="G494" t="s">
        <v>24</v>
      </c>
      <c r="H494" t="s">
        <v>27</v>
      </c>
      <c r="I494" t="s">
        <v>1636</v>
      </c>
      <c r="J494" t="s">
        <v>19</v>
      </c>
      <c r="K494" t="s">
        <v>104</v>
      </c>
      <c r="L494" t="s">
        <v>1637</v>
      </c>
      <c r="M494" s="24">
        <v>11.07</v>
      </c>
      <c r="N494">
        <v>3</v>
      </c>
      <c r="O494" s="20">
        <v>0</v>
      </c>
      <c r="P494" s="10">
        <v>5.0922000000000001</v>
      </c>
      <c r="Q494" t="str">
        <f t="shared" si="7"/>
        <v>Not Outlier</v>
      </c>
    </row>
    <row r="495" spans="1:17">
      <c r="A495">
        <v>494</v>
      </c>
      <c r="B495" t="s">
        <v>1638</v>
      </c>
      <c r="C495" s="26">
        <v>42618</v>
      </c>
      <c r="D495" s="26" t="s">
        <v>3149</v>
      </c>
      <c r="E495" t="s">
        <v>1639</v>
      </c>
      <c r="F495" t="s">
        <v>1640</v>
      </c>
      <c r="G495" t="s">
        <v>24</v>
      </c>
      <c r="H495" t="s">
        <v>23</v>
      </c>
      <c r="I495" t="s">
        <v>1641</v>
      </c>
      <c r="J495" t="s">
        <v>18</v>
      </c>
      <c r="K495" t="s">
        <v>99</v>
      </c>
      <c r="L495" t="s">
        <v>1642</v>
      </c>
      <c r="M495" s="24">
        <v>93.98</v>
      </c>
      <c r="N495">
        <v>2</v>
      </c>
      <c r="O495" s="20">
        <v>0</v>
      </c>
      <c r="P495" s="10">
        <v>13.1572</v>
      </c>
      <c r="Q495" t="str">
        <f t="shared" si="7"/>
        <v>Not Outlier</v>
      </c>
    </row>
    <row r="496" spans="1:17">
      <c r="A496">
        <v>495</v>
      </c>
      <c r="B496" t="s">
        <v>1643</v>
      </c>
      <c r="C496" s="26" t="s">
        <v>2994</v>
      </c>
      <c r="D496" s="26" t="s">
        <v>3188</v>
      </c>
      <c r="E496" t="s">
        <v>1644</v>
      </c>
      <c r="F496" t="s">
        <v>1645</v>
      </c>
      <c r="G496" t="s">
        <v>24</v>
      </c>
      <c r="H496" t="s">
        <v>29</v>
      </c>
      <c r="I496" t="s">
        <v>1646</v>
      </c>
      <c r="J496" t="s">
        <v>20</v>
      </c>
      <c r="K496" t="s">
        <v>103</v>
      </c>
      <c r="L496" t="s">
        <v>1647</v>
      </c>
      <c r="M496" s="24">
        <v>189.88200000000001</v>
      </c>
      <c r="N496">
        <v>3</v>
      </c>
      <c r="O496" s="20">
        <v>0.4</v>
      </c>
      <c r="P496" s="10">
        <v>-94.941000000000003</v>
      </c>
      <c r="Q496" t="str">
        <f t="shared" si="7"/>
        <v>Outlier</v>
      </c>
    </row>
    <row r="497" spans="1:17">
      <c r="A497">
        <v>496</v>
      </c>
      <c r="B497" t="s">
        <v>1648</v>
      </c>
      <c r="C497" s="26" t="s">
        <v>2884</v>
      </c>
      <c r="D497" s="26" t="s">
        <v>3135</v>
      </c>
      <c r="E497" t="s">
        <v>1649</v>
      </c>
      <c r="F497" t="s">
        <v>1650</v>
      </c>
      <c r="G497" t="s">
        <v>24</v>
      </c>
      <c r="H497" t="s">
        <v>29</v>
      </c>
      <c r="I497" t="s">
        <v>1651</v>
      </c>
      <c r="J497" t="s">
        <v>19</v>
      </c>
      <c r="K497" t="s">
        <v>104</v>
      </c>
      <c r="L497" t="s">
        <v>1652</v>
      </c>
      <c r="M497" s="24">
        <v>105.42</v>
      </c>
      <c r="N497">
        <v>2</v>
      </c>
      <c r="O497" s="20">
        <v>0</v>
      </c>
      <c r="P497" s="10">
        <v>51.655799999999999</v>
      </c>
      <c r="Q497" t="str">
        <f t="shared" si="7"/>
        <v>Not Outlier</v>
      </c>
    </row>
    <row r="498" spans="1:17">
      <c r="A498">
        <v>497</v>
      </c>
      <c r="B498" t="s">
        <v>1653</v>
      </c>
      <c r="C498" s="26" t="s">
        <v>2995</v>
      </c>
      <c r="D498" s="26" t="s">
        <v>3211</v>
      </c>
      <c r="E498" t="s">
        <v>1533</v>
      </c>
      <c r="F498" t="s">
        <v>43</v>
      </c>
      <c r="G498" t="s">
        <v>24</v>
      </c>
      <c r="H498" t="s">
        <v>23</v>
      </c>
      <c r="I498" t="s">
        <v>1654</v>
      </c>
      <c r="J498" t="s">
        <v>19</v>
      </c>
      <c r="K498" t="s">
        <v>93</v>
      </c>
      <c r="L498" t="s">
        <v>1655</v>
      </c>
      <c r="M498" s="24">
        <v>119.616</v>
      </c>
      <c r="N498">
        <v>8</v>
      </c>
      <c r="O498" s="20">
        <v>0.2</v>
      </c>
      <c r="P498" s="10">
        <v>40.370399999999997</v>
      </c>
      <c r="Q498" t="str">
        <f t="shared" si="7"/>
        <v>Not Outlier</v>
      </c>
    </row>
    <row r="499" spans="1:17">
      <c r="A499">
        <v>498</v>
      </c>
      <c r="B499" t="s">
        <v>1653</v>
      </c>
      <c r="C499" s="26" t="s">
        <v>2995</v>
      </c>
      <c r="D499" s="26" t="s">
        <v>3211</v>
      </c>
      <c r="E499" t="s">
        <v>1533</v>
      </c>
      <c r="F499" t="s">
        <v>43</v>
      </c>
      <c r="G499" t="s">
        <v>24</v>
      </c>
      <c r="H499" t="s">
        <v>23</v>
      </c>
      <c r="I499" t="s">
        <v>1656</v>
      </c>
      <c r="J499" t="s">
        <v>20</v>
      </c>
      <c r="K499" t="s">
        <v>95</v>
      </c>
      <c r="L499" t="s">
        <v>1657</v>
      </c>
      <c r="M499" s="24">
        <v>255.76</v>
      </c>
      <c r="N499">
        <v>4</v>
      </c>
      <c r="O499" s="20">
        <v>0</v>
      </c>
      <c r="P499" s="10">
        <v>81.843199999999996</v>
      </c>
      <c r="Q499" t="str">
        <f t="shared" si="7"/>
        <v>Outlier</v>
      </c>
    </row>
    <row r="500" spans="1:17">
      <c r="A500">
        <v>499</v>
      </c>
      <c r="B500" t="s">
        <v>1653</v>
      </c>
      <c r="C500" s="26" t="s">
        <v>2995</v>
      </c>
      <c r="D500" s="26" t="s">
        <v>3211</v>
      </c>
      <c r="E500" t="s">
        <v>1533</v>
      </c>
      <c r="F500" t="s">
        <v>43</v>
      </c>
      <c r="G500" t="s">
        <v>24</v>
      </c>
      <c r="H500" t="s">
        <v>23</v>
      </c>
      <c r="I500" t="s">
        <v>1146</v>
      </c>
      <c r="J500" t="s">
        <v>20</v>
      </c>
      <c r="K500" t="s">
        <v>100</v>
      </c>
      <c r="L500" t="s">
        <v>1147</v>
      </c>
      <c r="M500" s="24">
        <v>241.56800000000001</v>
      </c>
      <c r="N500">
        <v>2</v>
      </c>
      <c r="O500" s="20">
        <v>0.2</v>
      </c>
      <c r="P500" s="10">
        <v>18.117599999999999</v>
      </c>
      <c r="Q500" t="str">
        <f t="shared" si="7"/>
        <v>Not Outlier</v>
      </c>
    </row>
    <row r="501" spans="1:17">
      <c r="A501">
        <v>500</v>
      </c>
      <c r="B501" t="s">
        <v>1653</v>
      </c>
      <c r="C501" s="26" t="s">
        <v>2995</v>
      </c>
      <c r="D501" s="26" t="s">
        <v>3211</v>
      </c>
      <c r="E501" t="s">
        <v>1533</v>
      </c>
      <c r="F501" t="s">
        <v>43</v>
      </c>
      <c r="G501" t="s">
        <v>24</v>
      </c>
      <c r="H501" t="s">
        <v>23</v>
      </c>
      <c r="I501" t="s">
        <v>1658</v>
      </c>
      <c r="J501" t="s">
        <v>20</v>
      </c>
      <c r="K501" t="s">
        <v>95</v>
      </c>
      <c r="L501" t="s">
        <v>1659</v>
      </c>
      <c r="M501" s="24">
        <v>69.3</v>
      </c>
      <c r="N501">
        <v>9</v>
      </c>
      <c r="O501" s="20">
        <v>0</v>
      </c>
      <c r="P501" s="10">
        <v>22.869</v>
      </c>
      <c r="Q501" t="str">
        <f t="shared" si="7"/>
        <v>Not Outlier</v>
      </c>
    </row>
    <row r="502" spans="1:17">
      <c r="A502">
        <v>501</v>
      </c>
      <c r="B502" t="s">
        <v>1660</v>
      </c>
      <c r="C502" s="26" t="s">
        <v>2996</v>
      </c>
      <c r="D502" s="26">
        <v>42466</v>
      </c>
      <c r="E502" t="s">
        <v>1661</v>
      </c>
      <c r="F502" t="s">
        <v>1662</v>
      </c>
      <c r="G502" t="s">
        <v>28</v>
      </c>
      <c r="H502" t="s">
        <v>23</v>
      </c>
      <c r="I502" t="s">
        <v>1663</v>
      </c>
      <c r="J502" t="s">
        <v>19</v>
      </c>
      <c r="K502" t="s">
        <v>93</v>
      </c>
      <c r="L502" t="s">
        <v>1664</v>
      </c>
      <c r="M502" s="24">
        <v>22.62</v>
      </c>
      <c r="N502">
        <v>2</v>
      </c>
      <c r="O502" s="20">
        <v>0.7</v>
      </c>
      <c r="P502" s="10">
        <v>-15.08</v>
      </c>
      <c r="Q502" t="str">
        <f t="shared" si="7"/>
        <v>Not Outlier</v>
      </c>
    </row>
    <row r="503" spans="1:17">
      <c r="A503">
        <v>502</v>
      </c>
      <c r="B503" t="s">
        <v>1660</v>
      </c>
      <c r="C503" s="26" t="s">
        <v>2996</v>
      </c>
      <c r="D503" s="26">
        <v>42466</v>
      </c>
      <c r="E503" t="s">
        <v>1661</v>
      </c>
      <c r="F503" t="s">
        <v>1662</v>
      </c>
      <c r="G503" t="s">
        <v>28</v>
      </c>
      <c r="H503" t="s">
        <v>23</v>
      </c>
      <c r="I503" t="s">
        <v>1665</v>
      </c>
      <c r="J503" t="s">
        <v>19</v>
      </c>
      <c r="K503" t="s">
        <v>93</v>
      </c>
      <c r="L503" t="s">
        <v>1666</v>
      </c>
      <c r="M503" s="24">
        <v>14.952</v>
      </c>
      <c r="N503">
        <v>2</v>
      </c>
      <c r="O503" s="20">
        <v>0.7</v>
      </c>
      <c r="P503" s="10">
        <v>-11.961600000000001</v>
      </c>
      <c r="Q503" t="str">
        <f t="shared" si="7"/>
        <v>Not Outlier</v>
      </c>
    </row>
    <row r="504" spans="1:17">
      <c r="A504">
        <v>503</v>
      </c>
      <c r="B504" t="s">
        <v>1660</v>
      </c>
      <c r="C504" s="26" t="s">
        <v>2996</v>
      </c>
      <c r="D504" s="26">
        <v>42466</v>
      </c>
      <c r="E504" t="s">
        <v>1661</v>
      </c>
      <c r="F504" t="s">
        <v>1662</v>
      </c>
      <c r="G504" t="s">
        <v>28</v>
      </c>
      <c r="H504" t="s">
        <v>23</v>
      </c>
      <c r="I504" t="s">
        <v>1667</v>
      </c>
      <c r="J504" t="s">
        <v>20</v>
      </c>
      <c r="K504" t="s">
        <v>100</v>
      </c>
      <c r="L504" t="s">
        <v>1668</v>
      </c>
      <c r="M504" s="24">
        <v>801.56799999999998</v>
      </c>
      <c r="N504">
        <v>2</v>
      </c>
      <c r="O504" s="20">
        <v>0.2</v>
      </c>
      <c r="P504" s="10">
        <v>50.097999999999999</v>
      </c>
      <c r="Q504" t="str">
        <f t="shared" si="7"/>
        <v>Not Outlier</v>
      </c>
    </row>
    <row r="505" spans="1:17">
      <c r="A505">
        <v>504</v>
      </c>
      <c r="B505" t="s">
        <v>1660</v>
      </c>
      <c r="C505" s="26" t="s">
        <v>2996</v>
      </c>
      <c r="D505" s="26">
        <v>42466</v>
      </c>
      <c r="E505" t="s">
        <v>1661</v>
      </c>
      <c r="F505" t="s">
        <v>1662</v>
      </c>
      <c r="G505" t="s">
        <v>28</v>
      </c>
      <c r="H505" t="s">
        <v>23</v>
      </c>
      <c r="I505" t="s">
        <v>1669</v>
      </c>
      <c r="J505" t="s">
        <v>19</v>
      </c>
      <c r="K505" t="s">
        <v>93</v>
      </c>
      <c r="L505" t="s">
        <v>1670</v>
      </c>
      <c r="M505" s="24">
        <v>2.3759999999999999</v>
      </c>
      <c r="N505">
        <v>3</v>
      </c>
      <c r="O505" s="20">
        <v>0.7</v>
      </c>
      <c r="P505" s="10">
        <v>-1.9008</v>
      </c>
      <c r="Q505" t="str">
        <f t="shared" si="7"/>
        <v>Not Outlier</v>
      </c>
    </row>
    <row r="506" spans="1:17">
      <c r="A506">
        <v>505</v>
      </c>
      <c r="B506" t="s">
        <v>1660</v>
      </c>
      <c r="C506" s="26" t="s">
        <v>2996</v>
      </c>
      <c r="D506" s="26">
        <v>42466</v>
      </c>
      <c r="E506" t="s">
        <v>1661</v>
      </c>
      <c r="F506" t="s">
        <v>1662</v>
      </c>
      <c r="G506" t="s">
        <v>28</v>
      </c>
      <c r="H506" t="s">
        <v>23</v>
      </c>
      <c r="I506" t="s">
        <v>1671</v>
      </c>
      <c r="J506" t="s">
        <v>19</v>
      </c>
      <c r="K506" t="s">
        <v>94</v>
      </c>
      <c r="L506" t="s">
        <v>1672</v>
      </c>
      <c r="M506" s="24">
        <v>32.792000000000002</v>
      </c>
      <c r="N506">
        <v>1</v>
      </c>
      <c r="O506" s="20">
        <v>0.2</v>
      </c>
      <c r="P506" s="10">
        <v>11.8871</v>
      </c>
      <c r="Q506" t="str">
        <f t="shared" si="7"/>
        <v>Not Outlier</v>
      </c>
    </row>
    <row r="507" spans="1:17">
      <c r="A507">
        <v>506</v>
      </c>
      <c r="B507" t="s">
        <v>1673</v>
      </c>
      <c r="C507" s="26">
        <v>43080</v>
      </c>
      <c r="D507" s="26" t="s">
        <v>3204</v>
      </c>
      <c r="E507" t="s">
        <v>1525</v>
      </c>
      <c r="F507" t="s">
        <v>1526</v>
      </c>
      <c r="G507" t="s">
        <v>28</v>
      </c>
      <c r="H507" t="s">
        <v>27</v>
      </c>
      <c r="I507" t="s">
        <v>575</v>
      </c>
      <c r="J507" t="s">
        <v>19</v>
      </c>
      <c r="K507" t="s">
        <v>93</v>
      </c>
      <c r="L507" t="s">
        <v>576</v>
      </c>
      <c r="M507" s="24">
        <v>15.92</v>
      </c>
      <c r="N507">
        <v>5</v>
      </c>
      <c r="O507" s="20">
        <v>0.2</v>
      </c>
      <c r="P507" s="10">
        <v>5.3730000000000002</v>
      </c>
      <c r="Q507" t="str">
        <f t="shared" si="7"/>
        <v>Not Outlier</v>
      </c>
    </row>
    <row r="508" spans="1:17">
      <c r="A508">
        <v>507</v>
      </c>
      <c r="B508" t="s">
        <v>1674</v>
      </c>
      <c r="C508" s="26" t="s">
        <v>2997</v>
      </c>
      <c r="D508" s="26" t="s">
        <v>3002</v>
      </c>
      <c r="E508" t="s">
        <v>1675</v>
      </c>
      <c r="F508" t="s">
        <v>1676</v>
      </c>
      <c r="G508" t="s">
        <v>24</v>
      </c>
      <c r="H508" t="s">
        <v>29</v>
      </c>
      <c r="I508" t="s">
        <v>1677</v>
      </c>
      <c r="J508" t="s">
        <v>19</v>
      </c>
      <c r="K508" t="s">
        <v>98</v>
      </c>
      <c r="L508" t="s">
        <v>1678</v>
      </c>
      <c r="M508" s="24">
        <v>2.74</v>
      </c>
      <c r="N508">
        <v>1</v>
      </c>
      <c r="O508" s="20">
        <v>0</v>
      </c>
      <c r="P508" s="10">
        <v>0.73980000000000001</v>
      </c>
      <c r="Q508" t="str">
        <f t="shared" si="7"/>
        <v>Not Outlier</v>
      </c>
    </row>
    <row r="509" spans="1:17">
      <c r="A509">
        <v>508</v>
      </c>
      <c r="B509" t="s">
        <v>1674</v>
      </c>
      <c r="C509" s="26" t="s">
        <v>2997</v>
      </c>
      <c r="D509" s="26" t="s">
        <v>3002</v>
      </c>
      <c r="E509" t="s">
        <v>1675</v>
      </c>
      <c r="F509" t="s">
        <v>1676</v>
      </c>
      <c r="G509" t="s">
        <v>24</v>
      </c>
      <c r="H509" t="s">
        <v>29</v>
      </c>
      <c r="I509" t="s">
        <v>1679</v>
      </c>
      <c r="J509" t="s">
        <v>19</v>
      </c>
      <c r="K509" t="s">
        <v>98</v>
      </c>
      <c r="L509" t="s">
        <v>1680</v>
      </c>
      <c r="M509" s="24">
        <v>8.34</v>
      </c>
      <c r="N509">
        <v>3</v>
      </c>
      <c r="O509" s="20">
        <v>0</v>
      </c>
      <c r="P509" s="10">
        <v>2.1684000000000001</v>
      </c>
      <c r="Q509" t="str">
        <f t="shared" si="7"/>
        <v>Not Outlier</v>
      </c>
    </row>
    <row r="510" spans="1:17">
      <c r="A510">
        <v>509</v>
      </c>
      <c r="B510" t="s">
        <v>1674</v>
      </c>
      <c r="C510" s="26" t="s">
        <v>2997</v>
      </c>
      <c r="D510" s="26" t="s">
        <v>3002</v>
      </c>
      <c r="E510" t="s">
        <v>1675</v>
      </c>
      <c r="F510" t="s">
        <v>1676</v>
      </c>
      <c r="G510" t="s">
        <v>24</v>
      </c>
      <c r="H510" t="s">
        <v>29</v>
      </c>
      <c r="I510" t="s">
        <v>949</v>
      </c>
      <c r="J510" t="s">
        <v>19</v>
      </c>
      <c r="K510" t="s">
        <v>97</v>
      </c>
      <c r="L510" t="s">
        <v>1681</v>
      </c>
      <c r="M510" s="24">
        <v>46.74</v>
      </c>
      <c r="N510">
        <v>3</v>
      </c>
      <c r="O510" s="20">
        <v>0</v>
      </c>
      <c r="P510" s="10">
        <v>11.685</v>
      </c>
      <c r="Q510" t="str">
        <f t="shared" si="7"/>
        <v>Not Outlier</v>
      </c>
    </row>
    <row r="511" spans="1:17">
      <c r="A511">
        <v>510</v>
      </c>
      <c r="B511" t="s">
        <v>1674</v>
      </c>
      <c r="C511" s="26" t="s">
        <v>2997</v>
      </c>
      <c r="D511" s="26" t="s">
        <v>3002</v>
      </c>
      <c r="E511" t="s">
        <v>1675</v>
      </c>
      <c r="F511" t="s">
        <v>1676</v>
      </c>
      <c r="G511" t="s">
        <v>24</v>
      </c>
      <c r="H511" t="s">
        <v>29</v>
      </c>
      <c r="I511" t="s">
        <v>1682</v>
      </c>
      <c r="J511" t="s">
        <v>19</v>
      </c>
      <c r="K511" t="s">
        <v>93</v>
      </c>
      <c r="L511" t="s">
        <v>1683</v>
      </c>
      <c r="M511" s="24">
        <v>6354.95</v>
      </c>
      <c r="N511">
        <v>5</v>
      </c>
      <c r="O511" s="20">
        <v>0</v>
      </c>
      <c r="P511" s="10">
        <v>3177.4749999999999</v>
      </c>
      <c r="Q511" t="str">
        <f t="shared" si="7"/>
        <v>Outlier</v>
      </c>
    </row>
    <row r="512" spans="1:17">
      <c r="A512">
        <v>511</v>
      </c>
      <c r="B512" t="s">
        <v>1684</v>
      </c>
      <c r="C512" s="26" t="s">
        <v>2998</v>
      </c>
      <c r="D512" s="26" t="s">
        <v>3085</v>
      </c>
      <c r="E512" t="s">
        <v>1685</v>
      </c>
      <c r="F512" t="s">
        <v>1686</v>
      </c>
      <c r="G512" t="s">
        <v>24</v>
      </c>
      <c r="H512" t="s">
        <v>25</v>
      </c>
      <c r="I512" t="s">
        <v>1687</v>
      </c>
      <c r="J512" t="s">
        <v>20</v>
      </c>
      <c r="K512" t="s">
        <v>95</v>
      </c>
      <c r="L512" t="s">
        <v>1688</v>
      </c>
      <c r="M512" s="24">
        <v>126.3</v>
      </c>
      <c r="N512">
        <v>3</v>
      </c>
      <c r="O512" s="20">
        <v>0</v>
      </c>
      <c r="P512" s="10">
        <v>40.415999999999997</v>
      </c>
      <c r="Q512" t="str">
        <f t="shared" si="7"/>
        <v>Not Outlier</v>
      </c>
    </row>
    <row r="513" spans="1:17">
      <c r="A513">
        <v>512</v>
      </c>
      <c r="B513" t="s">
        <v>1684</v>
      </c>
      <c r="C513" s="26" t="s">
        <v>2998</v>
      </c>
      <c r="D513" s="26" t="s">
        <v>3085</v>
      </c>
      <c r="E513" t="s">
        <v>1685</v>
      </c>
      <c r="F513" t="s">
        <v>1686</v>
      </c>
      <c r="G513" t="s">
        <v>24</v>
      </c>
      <c r="H513" t="s">
        <v>25</v>
      </c>
      <c r="I513" t="s">
        <v>1689</v>
      </c>
      <c r="J513" t="s">
        <v>18</v>
      </c>
      <c r="K513" t="s">
        <v>99</v>
      </c>
      <c r="L513" t="s">
        <v>1690</v>
      </c>
      <c r="M513" s="24">
        <v>38.04</v>
      </c>
      <c r="N513">
        <v>2</v>
      </c>
      <c r="O513" s="20">
        <v>0</v>
      </c>
      <c r="P513" s="10">
        <v>12.172800000000001</v>
      </c>
      <c r="Q513" t="str">
        <f t="shared" si="7"/>
        <v>Not Outlier</v>
      </c>
    </row>
    <row r="514" spans="1:17">
      <c r="A514">
        <v>513</v>
      </c>
      <c r="B514" t="s">
        <v>1691</v>
      </c>
      <c r="C514" s="26" t="s">
        <v>2999</v>
      </c>
      <c r="D514" s="26" t="s">
        <v>3030</v>
      </c>
      <c r="E514" t="s">
        <v>1379</v>
      </c>
      <c r="F514" t="s">
        <v>1380</v>
      </c>
      <c r="G514" t="s">
        <v>24</v>
      </c>
      <c r="H514" t="s">
        <v>27</v>
      </c>
      <c r="I514" t="s">
        <v>416</v>
      </c>
      <c r="J514" t="s">
        <v>19</v>
      </c>
      <c r="K514" t="s">
        <v>98</v>
      </c>
      <c r="L514" t="s">
        <v>417</v>
      </c>
      <c r="M514" s="24">
        <v>7.1520000000000001</v>
      </c>
      <c r="N514">
        <v>3</v>
      </c>
      <c r="O514" s="20">
        <v>0.2</v>
      </c>
      <c r="P514" s="10">
        <v>0.71519999999999995</v>
      </c>
      <c r="Q514" t="str">
        <f t="shared" si="7"/>
        <v>Not Outlier</v>
      </c>
    </row>
    <row r="515" spans="1:17">
      <c r="A515">
        <v>514</v>
      </c>
      <c r="B515" t="s">
        <v>1692</v>
      </c>
      <c r="C515" s="26" t="s">
        <v>3000</v>
      </c>
      <c r="D515" s="26" t="s">
        <v>2907</v>
      </c>
      <c r="E515" t="s">
        <v>1693</v>
      </c>
      <c r="F515" t="s">
        <v>1694</v>
      </c>
      <c r="G515" t="s">
        <v>24</v>
      </c>
      <c r="H515" t="s">
        <v>23</v>
      </c>
      <c r="I515" t="s">
        <v>1695</v>
      </c>
      <c r="J515" t="s">
        <v>19</v>
      </c>
      <c r="K515" t="s">
        <v>98</v>
      </c>
      <c r="L515" t="s">
        <v>1696</v>
      </c>
      <c r="M515" s="24">
        <v>6.63</v>
      </c>
      <c r="N515">
        <v>3</v>
      </c>
      <c r="O515" s="20">
        <v>0</v>
      </c>
      <c r="P515" s="10">
        <v>1.7901</v>
      </c>
      <c r="Q515" t="str">
        <f t="shared" ref="Q515:Q578" si="8">IF(OR($P515&gt;65.58,$P515&lt;-36.45),"Outlier","Not Outlier")</f>
        <v>Not Outlier</v>
      </c>
    </row>
    <row r="516" spans="1:17">
      <c r="A516">
        <v>515</v>
      </c>
      <c r="B516" t="s">
        <v>1692</v>
      </c>
      <c r="C516" s="26" t="s">
        <v>3000</v>
      </c>
      <c r="D516" s="26" t="s">
        <v>2907</v>
      </c>
      <c r="E516" t="s">
        <v>1693</v>
      </c>
      <c r="F516" t="s">
        <v>1694</v>
      </c>
      <c r="G516" t="s">
        <v>24</v>
      </c>
      <c r="H516" t="s">
        <v>23</v>
      </c>
      <c r="I516" t="s">
        <v>1697</v>
      </c>
      <c r="J516" t="s">
        <v>19</v>
      </c>
      <c r="K516" t="s">
        <v>98</v>
      </c>
      <c r="L516" t="s">
        <v>1698</v>
      </c>
      <c r="M516" s="24">
        <v>5.88</v>
      </c>
      <c r="N516">
        <v>2</v>
      </c>
      <c r="O516" s="20">
        <v>0</v>
      </c>
      <c r="P516" s="10">
        <v>1.7052</v>
      </c>
      <c r="Q516" t="str">
        <f t="shared" si="8"/>
        <v>Not Outlier</v>
      </c>
    </row>
    <row r="517" spans="1:17">
      <c r="A517">
        <v>516</v>
      </c>
      <c r="B517" t="s">
        <v>1699</v>
      </c>
      <c r="C517" s="26" t="s">
        <v>3001</v>
      </c>
      <c r="D517" s="26" t="s">
        <v>3150</v>
      </c>
      <c r="E517" t="s">
        <v>563</v>
      </c>
      <c r="F517" t="s">
        <v>564</v>
      </c>
      <c r="G517" t="s">
        <v>26</v>
      </c>
      <c r="H517" t="s">
        <v>23</v>
      </c>
      <c r="I517" t="s">
        <v>1700</v>
      </c>
      <c r="J517" t="s">
        <v>18</v>
      </c>
      <c r="K517" t="s">
        <v>109</v>
      </c>
      <c r="L517" t="s">
        <v>1701</v>
      </c>
      <c r="M517" s="24">
        <v>2999.95</v>
      </c>
      <c r="N517">
        <v>5</v>
      </c>
      <c r="O517" s="20">
        <v>0</v>
      </c>
      <c r="P517" s="10">
        <v>1379.9770000000001</v>
      </c>
      <c r="Q517" t="str">
        <f t="shared" si="8"/>
        <v>Outlier</v>
      </c>
    </row>
    <row r="518" spans="1:17">
      <c r="A518">
        <v>517</v>
      </c>
      <c r="B518" t="s">
        <v>1699</v>
      </c>
      <c r="C518" s="26" t="s">
        <v>3001</v>
      </c>
      <c r="D518" s="26" t="s">
        <v>3150</v>
      </c>
      <c r="E518" t="s">
        <v>563</v>
      </c>
      <c r="F518" t="s">
        <v>564</v>
      </c>
      <c r="G518" t="s">
        <v>26</v>
      </c>
      <c r="H518" t="s">
        <v>23</v>
      </c>
      <c r="I518" t="s">
        <v>1702</v>
      </c>
      <c r="J518" t="s">
        <v>19</v>
      </c>
      <c r="K518" t="s">
        <v>97</v>
      </c>
      <c r="L518" t="s">
        <v>1703</v>
      </c>
      <c r="M518" s="24">
        <v>51.45</v>
      </c>
      <c r="N518">
        <v>3</v>
      </c>
      <c r="O518" s="20">
        <v>0</v>
      </c>
      <c r="P518" s="10">
        <v>13.891500000000001</v>
      </c>
      <c r="Q518" t="str">
        <f t="shared" si="8"/>
        <v>Not Outlier</v>
      </c>
    </row>
    <row r="519" spans="1:17">
      <c r="A519">
        <v>518</v>
      </c>
      <c r="B519" t="s">
        <v>1699</v>
      </c>
      <c r="C519" s="26" t="s">
        <v>3001</v>
      </c>
      <c r="D519" s="26" t="s">
        <v>3150</v>
      </c>
      <c r="E519" t="s">
        <v>563</v>
      </c>
      <c r="F519" t="s">
        <v>564</v>
      </c>
      <c r="G519" t="s">
        <v>26</v>
      </c>
      <c r="H519" t="s">
        <v>23</v>
      </c>
      <c r="I519" t="s">
        <v>1704</v>
      </c>
      <c r="J519" t="s">
        <v>19</v>
      </c>
      <c r="K519" t="s">
        <v>94</v>
      </c>
      <c r="L519" t="s">
        <v>1705</v>
      </c>
      <c r="M519" s="24">
        <v>11.96</v>
      </c>
      <c r="N519">
        <v>2</v>
      </c>
      <c r="O519" s="20">
        <v>0</v>
      </c>
      <c r="P519" s="10">
        <v>5.3819999999999997</v>
      </c>
      <c r="Q519" t="str">
        <f t="shared" si="8"/>
        <v>Not Outlier</v>
      </c>
    </row>
    <row r="520" spans="1:17">
      <c r="A520">
        <v>519</v>
      </c>
      <c r="B520" t="s">
        <v>1699</v>
      </c>
      <c r="C520" s="26" t="s">
        <v>3001</v>
      </c>
      <c r="D520" s="26" t="s">
        <v>3150</v>
      </c>
      <c r="E520" t="s">
        <v>563</v>
      </c>
      <c r="F520" t="s">
        <v>564</v>
      </c>
      <c r="G520" t="s">
        <v>26</v>
      </c>
      <c r="H520" t="s">
        <v>23</v>
      </c>
      <c r="I520" t="s">
        <v>1706</v>
      </c>
      <c r="J520" t="s">
        <v>19</v>
      </c>
      <c r="K520" t="s">
        <v>97</v>
      </c>
      <c r="L520" t="s">
        <v>1707</v>
      </c>
      <c r="M520" s="24">
        <v>1126.02</v>
      </c>
      <c r="N520">
        <v>3</v>
      </c>
      <c r="O520" s="20">
        <v>0</v>
      </c>
      <c r="P520" s="10">
        <v>56.301000000000002</v>
      </c>
      <c r="Q520" t="str">
        <f t="shared" si="8"/>
        <v>Not Outlier</v>
      </c>
    </row>
    <row r="521" spans="1:17">
      <c r="A521">
        <v>520</v>
      </c>
      <c r="B521" t="s">
        <v>1708</v>
      </c>
      <c r="C521" s="26" t="s">
        <v>3002</v>
      </c>
      <c r="D521" s="26" t="s">
        <v>3119</v>
      </c>
      <c r="E521" t="s">
        <v>1709</v>
      </c>
      <c r="F521" t="s">
        <v>1710</v>
      </c>
      <c r="G521" t="s">
        <v>24</v>
      </c>
      <c r="H521" t="s">
        <v>25</v>
      </c>
      <c r="I521" t="s">
        <v>300</v>
      </c>
      <c r="J521" t="s">
        <v>18</v>
      </c>
      <c r="K521" t="s">
        <v>99</v>
      </c>
      <c r="L521" t="s">
        <v>301</v>
      </c>
      <c r="M521" s="24">
        <v>18.391999999999999</v>
      </c>
      <c r="N521">
        <v>1</v>
      </c>
      <c r="O521" s="20">
        <v>0.2</v>
      </c>
      <c r="P521" s="10">
        <v>5.2877000000000001</v>
      </c>
      <c r="Q521" t="str">
        <f t="shared" si="8"/>
        <v>Not Outlier</v>
      </c>
    </row>
    <row r="522" spans="1:17">
      <c r="A522">
        <v>521</v>
      </c>
      <c r="B522" t="s">
        <v>1708</v>
      </c>
      <c r="C522" s="26" t="s">
        <v>3002</v>
      </c>
      <c r="D522" s="26" t="s">
        <v>3119</v>
      </c>
      <c r="E522" t="s">
        <v>1709</v>
      </c>
      <c r="F522" t="s">
        <v>1710</v>
      </c>
      <c r="G522" t="s">
        <v>24</v>
      </c>
      <c r="H522" t="s">
        <v>25</v>
      </c>
      <c r="I522" t="s">
        <v>1711</v>
      </c>
      <c r="J522" t="s">
        <v>19</v>
      </c>
      <c r="K522" t="s">
        <v>97</v>
      </c>
      <c r="L522" t="s">
        <v>1712</v>
      </c>
      <c r="M522" s="24">
        <v>129.56800000000001</v>
      </c>
      <c r="N522">
        <v>2</v>
      </c>
      <c r="O522" s="20">
        <v>0.2</v>
      </c>
      <c r="P522" s="10">
        <v>-25.913599999999999</v>
      </c>
      <c r="Q522" t="str">
        <f t="shared" si="8"/>
        <v>Not Outlier</v>
      </c>
    </row>
    <row r="523" spans="1:17">
      <c r="A523">
        <v>522</v>
      </c>
      <c r="B523" t="s">
        <v>1708</v>
      </c>
      <c r="C523" s="26" t="s">
        <v>3002</v>
      </c>
      <c r="D523" s="26" t="s">
        <v>3119</v>
      </c>
      <c r="E523" t="s">
        <v>1709</v>
      </c>
      <c r="F523" t="s">
        <v>1710</v>
      </c>
      <c r="G523" t="s">
        <v>24</v>
      </c>
      <c r="H523" t="s">
        <v>25</v>
      </c>
      <c r="I523" t="s">
        <v>1713</v>
      </c>
      <c r="J523" t="s">
        <v>19</v>
      </c>
      <c r="K523" t="s">
        <v>93</v>
      </c>
      <c r="L523" t="s">
        <v>1714</v>
      </c>
      <c r="M523" s="24">
        <v>14.112</v>
      </c>
      <c r="N523">
        <v>9</v>
      </c>
      <c r="O523" s="20">
        <v>0.8</v>
      </c>
      <c r="P523" s="10">
        <v>-21.167999999999999</v>
      </c>
      <c r="Q523" t="str">
        <f t="shared" si="8"/>
        <v>Not Outlier</v>
      </c>
    </row>
    <row r="524" spans="1:17">
      <c r="A524">
        <v>523</v>
      </c>
      <c r="B524" t="s">
        <v>1715</v>
      </c>
      <c r="C524" s="26" t="s">
        <v>3003</v>
      </c>
      <c r="D524" s="26" t="s">
        <v>3266</v>
      </c>
      <c r="E524" t="s">
        <v>1716</v>
      </c>
      <c r="F524" t="s">
        <v>1717</v>
      </c>
      <c r="G524" t="s">
        <v>28</v>
      </c>
      <c r="H524" t="s">
        <v>25</v>
      </c>
      <c r="I524" t="s">
        <v>1646</v>
      </c>
      <c r="J524" t="s">
        <v>20</v>
      </c>
      <c r="K524" t="s">
        <v>103</v>
      </c>
      <c r="L524" t="s">
        <v>1647</v>
      </c>
      <c r="M524" s="24">
        <v>210.98</v>
      </c>
      <c r="N524">
        <v>2</v>
      </c>
      <c r="O524" s="20">
        <v>0</v>
      </c>
      <c r="P524" s="10">
        <v>21.097999999999999</v>
      </c>
      <c r="Q524" t="str">
        <f t="shared" si="8"/>
        <v>Not Outlier</v>
      </c>
    </row>
    <row r="525" spans="1:17">
      <c r="A525">
        <v>524</v>
      </c>
      <c r="B525" t="s">
        <v>1718</v>
      </c>
      <c r="C525" s="26" t="s">
        <v>3004</v>
      </c>
      <c r="D525" s="26" t="s">
        <v>3114</v>
      </c>
      <c r="E525" t="s">
        <v>937</v>
      </c>
      <c r="F525" t="s">
        <v>938</v>
      </c>
      <c r="G525" t="s">
        <v>24</v>
      </c>
      <c r="H525" t="s">
        <v>23</v>
      </c>
      <c r="I525" t="s">
        <v>1719</v>
      </c>
      <c r="J525" t="s">
        <v>18</v>
      </c>
      <c r="K525" t="s">
        <v>96</v>
      </c>
      <c r="L525" t="s">
        <v>1720</v>
      </c>
      <c r="M525" s="24">
        <v>55.176000000000002</v>
      </c>
      <c r="N525">
        <v>3</v>
      </c>
      <c r="O525" s="20">
        <v>0.2</v>
      </c>
      <c r="P525" s="10">
        <v>-12.4146</v>
      </c>
      <c r="Q525" t="str">
        <f t="shared" si="8"/>
        <v>Not Outlier</v>
      </c>
    </row>
    <row r="526" spans="1:17">
      <c r="A526">
        <v>525</v>
      </c>
      <c r="B526" t="s">
        <v>1718</v>
      </c>
      <c r="C526" s="26" t="s">
        <v>3004</v>
      </c>
      <c r="D526" s="26" t="s">
        <v>3114</v>
      </c>
      <c r="E526" t="s">
        <v>937</v>
      </c>
      <c r="F526" t="s">
        <v>938</v>
      </c>
      <c r="G526" t="s">
        <v>24</v>
      </c>
      <c r="H526" t="s">
        <v>23</v>
      </c>
      <c r="I526" t="s">
        <v>906</v>
      </c>
      <c r="J526" t="s">
        <v>18</v>
      </c>
      <c r="K526" t="s">
        <v>99</v>
      </c>
      <c r="L526" t="s">
        <v>1721</v>
      </c>
      <c r="M526" s="24">
        <v>66.260000000000005</v>
      </c>
      <c r="N526">
        <v>2</v>
      </c>
      <c r="O526" s="20">
        <v>0</v>
      </c>
      <c r="P526" s="10">
        <v>27.166599999999999</v>
      </c>
      <c r="Q526" t="str">
        <f t="shared" si="8"/>
        <v>Not Outlier</v>
      </c>
    </row>
    <row r="527" spans="1:17">
      <c r="A527">
        <v>526</v>
      </c>
      <c r="B527" t="s">
        <v>1722</v>
      </c>
      <c r="C527" s="26" t="s">
        <v>3005</v>
      </c>
      <c r="D527" s="26">
        <v>42401</v>
      </c>
      <c r="E527" t="s">
        <v>1723</v>
      </c>
      <c r="F527" t="s">
        <v>1724</v>
      </c>
      <c r="G527" t="s">
        <v>24</v>
      </c>
      <c r="H527" t="s">
        <v>27</v>
      </c>
      <c r="I527" t="s">
        <v>1725</v>
      </c>
      <c r="J527" t="s">
        <v>19</v>
      </c>
      <c r="K527" t="s">
        <v>106</v>
      </c>
      <c r="L527" t="s">
        <v>593</v>
      </c>
      <c r="M527" s="24">
        <v>22.2</v>
      </c>
      <c r="N527">
        <v>5</v>
      </c>
      <c r="O527" s="20">
        <v>0</v>
      </c>
      <c r="P527" s="10">
        <v>10.433999999999999</v>
      </c>
      <c r="Q527" t="str">
        <f t="shared" si="8"/>
        <v>Not Outlier</v>
      </c>
    </row>
    <row r="528" spans="1:17">
      <c r="A528">
        <v>527</v>
      </c>
      <c r="B528" t="s">
        <v>1726</v>
      </c>
      <c r="C528" s="26" t="s">
        <v>3006</v>
      </c>
      <c r="D528" s="26" t="s">
        <v>2899</v>
      </c>
      <c r="E528" t="s">
        <v>1727</v>
      </c>
      <c r="F528" t="s">
        <v>1728</v>
      </c>
      <c r="G528" t="s">
        <v>26</v>
      </c>
      <c r="H528" t="s">
        <v>29</v>
      </c>
      <c r="I528" t="s">
        <v>1729</v>
      </c>
      <c r="J528" t="s">
        <v>20</v>
      </c>
      <c r="K528" t="s">
        <v>100</v>
      </c>
      <c r="L528" t="s">
        <v>1730</v>
      </c>
      <c r="M528" s="24">
        <v>683.952</v>
      </c>
      <c r="N528">
        <v>3</v>
      </c>
      <c r="O528" s="20">
        <v>0.2</v>
      </c>
      <c r="P528" s="10">
        <v>42.747</v>
      </c>
      <c r="Q528" t="str">
        <f t="shared" si="8"/>
        <v>Not Outlier</v>
      </c>
    </row>
    <row r="529" spans="1:17">
      <c r="A529">
        <v>528</v>
      </c>
      <c r="B529" t="s">
        <v>1726</v>
      </c>
      <c r="C529" s="26" t="s">
        <v>3006</v>
      </c>
      <c r="D529" s="26" t="s">
        <v>2899</v>
      </c>
      <c r="E529" t="s">
        <v>1727</v>
      </c>
      <c r="F529" t="s">
        <v>1728</v>
      </c>
      <c r="G529" t="s">
        <v>26</v>
      </c>
      <c r="H529" t="s">
        <v>29</v>
      </c>
      <c r="I529" t="s">
        <v>1122</v>
      </c>
      <c r="J529" t="s">
        <v>20</v>
      </c>
      <c r="K529" t="s">
        <v>95</v>
      </c>
      <c r="L529" t="s">
        <v>1123</v>
      </c>
      <c r="M529" s="24">
        <v>45.695999999999998</v>
      </c>
      <c r="N529">
        <v>3</v>
      </c>
      <c r="O529" s="20">
        <v>0.2</v>
      </c>
      <c r="P529" s="10">
        <v>5.1407999999999996</v>
      </c>
      <c r="Q529" t="str">
        <f t="shared" si="8"/>
        <v>Not Outlier</v>
      </c>
    </row>
    <row r="530" spans="1:17">
      <c r="A530">
        <v>529</v>
      </c>
      <c r="B530" t="s">
        <v>1731</v>
      </c>
      <c r="C530" s="26">
        <v>42072</v>
      </c>
      <c r="D530" s="26">
        <v>42194</v>
      </c>
      <c r="E530" t="s">
        <v>1732</v>
      </c>
      <c r="F530" t="s">
        <v>1733</v>
      </c>
      <c r="G530" t="s">
        <v>24</v>
      </c>
      <c r="H530" t="s">
        <v>27</v>
      </c>
      <c r="I530" t="s">
        <v>1734</v>
      </c>
      <c r="J530" t="s">
        <v>19</v>
      </c>
      <c r="K530" t="s">
        <v>97</v>
      </c>
      <c r="L530" t="s">
        <v>1735</v>
      </c>
      <c r="M530" s="24">
        <v>36.335999999999999</v>
      </c>
      <c r="N530">
        <v>3</v>
      </c>
      <c r="O530" s="20">
        <v>0.2</v>
      </c>
      <c r="P530" s="10">
        <v>-7.2671999999999999</v>
      </c>
      <c r="Q530" t="str">
        <f t="shared" si="8"/>
        <v>Not Outlier</v>
      </c>
    </row>
    <row r="531" spans="1:17">
      <c r="A531">
        <v>530</v>
      </c>
      <c r="B531" t="s">
        <v>1731</v>
      </c>
      <c r="C531" s="26">
        <v>42072</v>
      </c>
      <c r="D531" s="26">
        <v>42194</v>
      </c>
      <c r="E531" t="s">
        <v>1732</v>
      </c>
      <c r="F531" t="s">
        <v>1733</v>
      </c>
      <c r="G531" t="s">
        <v>24</v>
      </c>
      <c r="H531" t="s">
        <v>27</v>
      </c>
      <c r="I531" t="s">
        <v>1736</v>
      </c>
      <c r="J531" t="s">
        <v>19</v>
      </c>
      <c r="K531" t="s">
        <v>107</v>
      </c>
      <c r="L531" t="s">
        <v>1737</v>
      </c>
      <c r="M531" s="24">
        <v>666.24800000000005</v>
      </c>
      <c r="N531">
        <v>1</v>
      </c>
      <c r="O531" s="20">
        <v>0.2</v>
      </c>
      <c r="P531" s="10">
        <v>-149.9058</v>
      </c>
      <c r="Q531" t="str">
        <f t="shared" si="8"/>
        <v>Outlier</v>
      </c>
    </row>
    <row r="532" spans="1:17">
      <c r="A532">
        <v>531</v>
      </c>
      <c r="B532" t="s">
        <v>1731</v>
      </c>
      <c r="C532" s="26">
        <v>42072</v>
      </c>
      <c r="D532" s="26">
        <v>42194</v>
      </c>
      <c r="E532" t="s">
        <v>1732</v>
      </c>
      <c r="F532" t="s">
        <v>1733</v>
      </c>
      <c r="G532" t="s">
        <v>24</v>
      </c>
      <c r="H532" t="s">
        <v>27</v>
      </c>
      <c r="I532" t="s">
        <v>1738</v>
      </c>
      <c r="J532" t="s">
        <v>19</v>
      </c>
      <c r="K532" t="s">
        <v>104</v>
      </c>
      <c r="L532" t="s">
        <v>1739</v>
      </c>
      <c r="M532" s="24">
        <v>52.512</v>
      </c>
      <c r="N532">
        <v>6</v>
      </c>
      <c r="O532" s="20">
        <v>0.2</v>
      </c>
      <c r="P532" s="10">
        <v>19.692</v>
      </c>
      <c r="Q532" t="str">
        <f t="shared" si="8"/>
        <v>Not Outlier</v>
      </c>
    </row>
    <row r="533" spans="1:17">
      <c r="A533">
        <v>532</v>
      </c>
      <c r="B533" t="s">
        <v>1740</v>
      </c>
      <c r="C533" s="26">
        <v>42196</v>
      </c>
      <c r="D533" s="26">
        <v>42258</v>
      </c>
      <c r="E533" t="s">
        <v>1741</v>
      </c>
      <c r="F533" t="s">
        <v>1742</v>
      </c>
      <c r="G533" t="s">
        <v>28</v>
      </c>
      <c r="H533" t="s">
        <v>23</v>
      </c>
      <c r="I533" t="s">
        <v>1743</v>
      </c>
      <c r="J533" t="s">
        <v>20</v>
      </c>
      <c r="K533" t="s">
        <v>100</v>
      </c>
      <c r="L533" t="s">
        <v>1744</v>
      </c>
      <c r="M533" s="24">
        <v>190.72</v>
      </c>
      <c r="N533">
        <v>1</v>
      </c>
      <c r="O533" s="20">
        <v>0.2</v>
      </c>
      <c r="P533" s="10">
        <v>11.92</v>
      </c>
      <c r="Q533" t="str">
        <f t="shared" si="8"/>
        <v>Not Outlier</v>
      </c>
    </row>
    <row r="534" spans="1:17">
      <c r="A534">
        <v>533</v>
      </c>
      <c r="B534" t="s">
        <v>1745</v>
      </c>
      <c r="C534" s="26">
        <v>42925</v>
      </c>
      <c r="D534" s="26">
        <v>43048</v>
      </c>
      <c r="E534" t="s">
        <v>1746</v>
      </c>
      <c r="F534" t="s">
        <v>1747</v>
      </c>
      <c r="G534" t="s">
        <v>24</v>
      </c>
      <c r="H534" t="s">
        <v>23</v>
      </c>
      <c r="I534" t="s">
        <v>1748</v>
      </c>
      <c r="J534" t="s">
        <v>20</v>
      </c>
      <c r="K534" t="s">
        <v>95</v>
      </c>
      <c r="L534" t="s">
        <v>1749</v>
      </c>
      <c r="M534" s="24">
        <v>47.94</v>
      </c>
      <c r="N534">
        <v>3</v>
      </c>
      <c r="O534" s="20">
        <v>0</v>
      </c>
      <c r="P534" s="10">
        <v>2.3969999999999998</v>
      </c>
      <c r="Q534" t="str">
        <f t="shared" si="8"/>
        <v>Not Outlier</v>
      </c>
    </row>
    <row r="535" spans="1:17">
      <c r="A535">
        <v>534</v>
      </c>
      <c r="B535" t="s">
        <v>1750</v>
      </c>
      <c r="C535" s="26" t="s">
        <v>3007</v>
      </c>
      <c r="D535" s="26">
        <v>42375</v>
      </c>
      <c r="E535" t="s">
        <v>1751</v>
      </c>
      <c r="F535" t="s">
        <v>1752</v>
      </c>
      <c r="G535" t="s">
        <v>24</v>
      </c>
      <c r="H535" t="s">
        <v>29</v>
      </c>
      <c r="I535" t="s">
        <v>1753</v>
      </c>
      <c r="J535" t="s">
        <v>18</v>
      </c>
      <c r="K535" t="s">
        <v>96</v>
      </c>
      <c r="L535" t="s">
        <v>1754</v>
      </c>
      <c r="M535" s="24">
        <v>979.95</v>
      </c>
      <c r="N535">
        <v>5</v>
      </c>
      <c r="O535" s="20">
        <v>0</v>
      </c>
      <c r="P535" s="10">
        <v>274.38600000000002</v>
      </c>
      <c r="Q535" t="str">
        <f t="shared" si="8"/>
        <v>Outlier</v>
      </c>
    </row>
    <row r="536" spans="1:17">
      <c r="A536">
        <v>535</v>
      </c>
      <c r="B536" t="s">
        <v>1750</v>
      </c>
      <c r="C536" s="26" t="s">
        <v>3007</v>
      </c>
      <c r="D536" s="26">
        <v>42375</v>
      </c>
      <c r="E536" t="s">
        <v>1751</v>
      </c>
      <c r="F536" t="s">
        <v>1752</v>
      </c>
      <c r="G536" t="s">
        <v>24</v>
      </c>
      <c r="H536" t="s">
        <v>29</v>
      </c>
      <c r="I536" t="s">
        <v>1014</v>
      </c>
      <c r="J536" t="s">
        <v>19</v>
      </c>
      <c r="K536" t="s">
        <v>93</v>
      </c>
      <c r="L536" t="s">
        <v>1015</v>
      </c>
      <c r="M536" s="24">
        <v>22.75</v>
      </c>
      <c r="N536">
        <v>5</v>
      </c>
      <c r="O536" s="20">
        <v>0</v>
      </c>
      <c r="P536" s="10">
        <v>11.375</v>
      </c>
      <c r="Q536" t="str">
        <f t="shared" si="8"/>
        <v>Not Outlier</v>
      </c>
    </row>
    <row r="537" spans="1:17">
      <c r="A537">
        <v>536</v>
      </c>
      <c r="B537" t="s">
        <v>1755</v>
      </c>
      <c r="C537" s="26">
        <v>42650</v>
      </c>
      <c r="D537" s="26" t="s">
        <v>2928</v>
      </c>
      <c r="E537" t="s">
        <v>1756</v>
      </c>
      <c r="F537" t="s">
        <v>1757</v>
      </c>
      <c r="G537" t="s">
        <v>24</v>
      </c>
      <c r="H537" t="s">
        <v>23</v>
      </c>
      <c r="I537" t="s">
        <v>1758</v>
      </c>
      <c r="J537" t="s">
        <v>19</v>
      </c>
      <c r="K537" t="s">
        <v>97</v>
      </c>
      <c r="L537" t="s">
        <v>1759</v>
      </c>
      <c r="M537" s="24">
        <v>16.768000000000001</v>
      </c>
      <c r="N537">
        <v>2</v>
      </c>
      <c r="O537" s="20">
        <v>0.2</v>
      </c>
      <c r="P537" s="10">
        <v>1.4672000000000001</v>
      </c>
      <c r="Q537" t="str">
        <f t="shared" si="8"/>
        <v>Not Outlier</v>
      </c>
    </row>
    <row r="538" spans="1:17">
      <c r="A538">
        <v>537</v>
      </c>
      <c r="B538" t="s">
        <v>1760</v>
      </c>
      <c r="C538" s="26">
        <v>42803</v>
      </c>
      <c r="D538" s="26">
        <v>42956</v>
      </c>
      <c r="E538" t="s">
        <v>1761</v>
      </c>
      <c r="F538" t="s">
        <v>1762</v>
      </c>
      <c r="G538" t="s">
        <v>24</v>
      </c>
      <c r="H538" t="s">
        <v>25</v>
      </c>
      <c r="I538" t="s">
        <v>1763</v>
      </c>
      <c r="J538" t="s">
        <v>19</v>
      </c>
      <c r="K538" t="s">
        <v>93</v>
      </c>
      <c r="L538" t="s">
        <v>1764</v>
      </c>
      <c r="M538" s="24">
        <v>42.616</v>
      </c>
      <c r="N538">
        <v>7</v>
      </c>
      <c r="O538" s="20">
        <v>0.8</v>
      </c>
      <c r="P538" s="10">
        <v>-68.185599999999994</v>
      </c>
      <c r="Q538" t="str">
        <f t="shared" si="8"/>
        <v>Outlier</v>
      </c>
    </row>
    <row r="539" spans="1:17">
      <c r="A539">
        <v>538</v>
      </c>
      <c r="B539" t="s">
        <v>1765</v>
      </c>
      <c r="C539" s="26">
        <v>42075</v>
      </c>
      <c r="D539" s="26">
        <v>42228</v>
      </c>
      <c r="E539" t="s">
        <v>774</v>
      </c>
      <c r="F539" t="s">
        <v>775</v>
      </c>
      <c r="G539" t="s">
        <v>26</v>
      </c>
      <c r="H539" t="s">
        <v>27</v>
      </c>
      <c r="I539" t="s">
        <v>1766</v>
      </c>
      <c r="J539" t="s">
        <v>19</v>
      </c>
      <c r="K539" t="s">
        <v>93</v>
      </c>
      <c r="L539" t="s">
        <v>1767</v>
      </c>
      <c r="M539" s="24">
        <v>10.752000000000001</v>
      </c>
      <c r="N539">
        <v>4</v>
      </c>
      <c r="O539" s="20">
        <v>0.2</v>
      </c>
      <c r="P539" s="10">
        <v>3.36</v>
      </c>
      <c r="Q539" t="str">
        <f t="shared" si="8"/>
        <v>Not Outlier</v>
      </c>
    </row>
    <row r="540" spans="1:17">
      <c r="A540">
        <v>539</v>
      </c>
      <c r="B540" t="s">
        <v>1768</v>
      </c>
      <c r="C540" s="26">
        <v>42197</v>
      </c>
      <c r="D540" s="26">
        <v>42320</v>
      </c>
      <c r="E540" t="s">
        <v>1769</v>
      </c>
      <c r="F540" t="s">
        <v>1770</v>
      </c>
      <c r="G540" t="s">
        <v>24</v>
      </c>
      <c r="H540" t="s">
        <v>29</v>
      </c>
      <c r="I540" t="s">
        <v>1771</v>
      </c>
      <c r="J540" t="s">
        <v>19</v>
      </c>
      <c r="K540" t="s">
        <v>101</v>
      </c>
      <c r="L540" t="s">
        <v>1772</v>
      </c>
      <c r="M540" s="24">
        <v>152.94</v>
      </c>
      <c r="N540">
        <v>3</v>
      </c>
      <c r="O540" s="20">
        <v>0</v>
      </c>
      <c r="P540" s="10">
        <v>41.293799999999997</v>
      </c>
      <c r="Q540" t="str">
        <f t="shared" si="8"/>
        <v>Not Outlier</v>
      </c>
    </row>
    <row r="541" spans="1:17">
      <c r="A541">
        <v>540</v>
      </c>
      <c r="B541" t="s">
        <v>1768</v>
      </c>
      <c r="C541" s="26">
        <v>42197</v>
      </c>
      <c r="D541" s="26">
        <v>42320</v>
      </c>
      <c r="E541" t="s">
        <v>1769</v>
      </c>
      <c r="F541" t="s">
        <v>1770</v>
      </c>
      <c r="G541" t="s">
        <v>24</v>
      </c>
      <c r="H541" t="s">
        <v>29</v>
      </c>
      <c r="I541" t="s">
        <v>1773</v>
      </c>
      <c r="J541" t="s">
        <v>20</v>
      </c>
      <c r="K541" t="s">
        <v>100</v>
      </c>
      <c r="L541" t="s">
        <v>1774</v>
      </c>
      <c r="M541" s="24">
        <v>283.92</v>
      </c>
      <c r="N541">
        <v>4</v>
      </c>
      <c r="O541" s="20">
        <v>0</v>
      </c>
      <c r="P541" s="10">
        <v>70.98</v>
      </c>
      <c r="Q541" t="str">
        <f t="shared" si="8"/>
        <v>Outlier</v>
      </c>
    </row>
    <row r="542" spans="1:17">
      <c r="A542">
        <v>541</v>
      </c>
      <c r="B542" t="s">
        <v>1775</v>
      </c>
      <c r="C542" s="26">
        <v>41641</v>
      </c>
      <c r="D542" s="26">
        <v>41700</v>
      </c>
      <c r="E542" t="s">
        <v>1776</v>
      </c>
      <c r="F542" t="s">
        <v>1777</v>
      </c>
      <c r="G542" t="s">
        <v>24</v>
      </c>
      <c r="H542" t="s">
        <v>25</v>
      </c>
      <c r="I542" t="s">
        <v>1778</v>
      </c>
      <c r="J542" t="s">
        <v>18</v>
      </c>
      <c r="K542" t="s">
        <v>99</v>
      </c>
      <c r="L542" t="s">
        <v>1779</v>
      </c>
      <c r="M542" s="24">
        <v>468.9</v>
      </c>
      <c r="N542">
        <v>6</v>
      </c>
      <c r="O542" s="20">
        <v>0</v>
      </c>
      <c r="P542" s="10">
        <v>206.316</v>
      </c>
      <c r="Q542" t="str">
        <f t="shared" si="8"/>
        <v>Outlier</v>
      </c>
    </row>
    <row r="543" spans="1:17">
      <c r="A543">
        <v>542</v>
      </c>
      <c r="B543" t="s">
        <v>1780</v>
      </c>
      <c r="C543" s="26" t="s">
        <v>3008</v>
      </c>
      <c r="D543" s="26" t="s">
        <v>2885</v>
      </c>
      <c r="E543" t="s">
        <v>293</v>
      </c>
      <c r="F543" t="s">
        <v>294</v>
      </c>
      <c r="G543" t="s">
        <v>28</v>
      </c>
      <c r="H543" t="s">
        <v>23</v>
      </c>
      <c r="I543" t="s">
        <v>1781</v>
      </c>
      <c r="J543" t="s">
        <v>18</v>
      </c>
      <c r="K543" t="s">
        <v>96</v>
      </c>
      <c r="L543" t="s">
        <v>1782</v>
      </c>
      <c r="M543" s="24">
        <v>380.86399999999998</v>
      </c>
      <c r="N543">
        <v>8</v>
      </c>
      <c r="O543" s="20">
        <v>0.2</v>
      </c>
      <c r="P543" s="10">
        <v>38.086399999999998</v>
      </c>
      <c r="Q543" t="str">
        <f t="shared" si="8"/>
        <v>Not Outlier</v>
      </c>
    </row>
    <row r="544" spans="1:17">
      <c r="A544">
        <v>543</v>
      </c>
      <c r="B544" t="s">
        <v>1783</v>
      </c>
      <c r="C544" s="26" t="s">
        <v>3009</v>
      </c>
      <c r="D544" s="26" t="s">
        <v>3158</v>
      </c>
      <c r="E544" t="s">
        <v>1784</v>
      </c>
      <c r="F544" t="s">
        <v>1785</v>
      </c>
      <c r="G544" t="s">
        <v>24</v>
      </c>
      <c r="H544" t="s">
        <v>27</v>
      </c>
      <c r="I544" t="s">
        <v>1634</v>
      </c>
      <c r="J544" t="s">
        <v>19</v>
      </c>
      <c r="K544" t="s">
        <v>97</v>
      </c>
      <c r="L544" t="s">
        <v>1635</v>
      </c>
      <c r="M544" s="24">
        <v>646.77599999999995</v>
      </c>
      <c r="N544">
        <v>9</v>
      </c>
      <c r="O544" s="20">
        <v>0.2</v>
      </c>
      <c r="P544" s="10">
        <v>-145.52459999999999</v>
      </c>
      <c r="Q544" t="str">
        <f t="shared" si="8"/>
        <v>Outlier</v>
      </c>
    </row>
    <row r="545" spans="1:17">
      <c r="A545">
        <v>544</v>
      </c>
      <c r="B545" t="s">
        <v>1786</v>
      </c>
      <c r="C545" s="26">
        <v>41948</v>
      </c>
      <c r="D545" s="26" t="s">
        <v>3244</v>
      </c>
      <c r="E545" t="s">
        <v>434</v>
      </c>
      <c r="F545" t="s">
        <v>435</v>
      </c>
      <c r="G545" t="s">
        <v>24</v>
      </c>
      <c r="H545" t="s">
        <v>25</v>
      </c>
      <c r="I545" t="s">
        <v>1787</v>
      </c>
      <c r="J545" t="s">
        <v>18</v>
      </c>
      <c r="K545" t="s">
        <v>99</v>
      </c>
      <c r="L545" t="s">
        <v>1788</v>
      </c>
      <c r="M545" s="24">
        <v>58.112000000000002</v>
      </c>
      <c r="N545">
        <v>2</v>
      </c>
      <c r="O545" s="20">
        <v>0.2</v>
      </c>
      <c r="P545" s="10">
        <v>7.2640000000000002</v>
      </c>
      <c r="Q545" t="str">
        <f t="shared" si="8"/>
        <v>Not Outlier</v>
      </c>
    </row>
    <row r="546" spans="1:17">
      <c r="A546">
        <v>545</v>
      </c>
      <c r="B546" t="s">
        <v>1786</v>
      </c>
      <c r="C546" s="26">
        <v>41948</v>
      </c>
      <c r="D546" s="26" t="s">
        <v>3244</v>
      </c>
      <c r="E546" t="s">
        <v>434</v>
      </c>
      <c r="F546" t="s">
        <v>435</v>
      </c>
      <c r="G546" t="s">
        <v>24</v>
      </c>
      <c r="H546" t="s">
        <v>25</v>
      </c>
      <c r="I546" t="s">
        <v>1789</v>
      </c>
      <c r="J546" t="s">
        <v>18</v>
      </c>
      <c r="K546" t="s">
        <v>96</v>
      </c>
      <c r="L546" t="s">
        <v>1790</v>
      </c>
      <c r="M546" s="24">
        <v>100.792</v>
      </c>
      <c r="N546">
        <v>1</v>
      </c>
      <c r="O546" s="20">
        <v>0.2</v>
      </c>
      <c r="P546" s="10">
        <v>6.2995000000000001</v>
      </c>
      <c r="Q546" t="str">
        <f t="shared" si="8"/>
        <v>Not Outlier</v>
      </c>
    </row>
    <row r="547" spans="1:17">
      <c r="A547">
        <v>546</v>
      </c>
      <c r="B547" t="s">
        <v>1786</v>
      </c>
      <c r="C547" s="26">
        <v>41948</v>
      </c>
      <c r="D547" s="26" t="s">
        <v>3244</v>
      </c>
      <c r="E547" t="s">
        <v>434</v>
      </c>
      <c r="F547" t="s">
        <v>435</v>
      </c>
      <c r="G547" t="s">
        <v>24</v>
      </c>
      <c r="H547" t="s">
        <v>25</v>
      </c>
      <c r="I547" t="s">
        <v>1791</v>
      </c>
      <c r="J547" t="s">
        <v>20</v>
      </c>
      <c r="K547" t="s">
        <v>95</v>
      </c>
      <c r="L547" t="s">
        <v>1792</v>
      </c>
      <c r="M547" s="24">
        <v>66.111999999999995</v>
      </c>
      <c r="N547">
        <v>4</v>
      </c>
      <c r="O547" s="20">
        <v>0.6</v>
      </c>
      <c r="P547" s="10">
        <v>-84.2928</v>
      </c>
      <c r="Q547" t="str">
        <f t="shared" si="8"/>
        <v>Outlier</v>
      </c>
    </row>
    <row r="548" spans="1:17">
      <c r="A548">
        <v>547</v>
      </c>
      <c r="B548" t="s">
        <v>1793</v>
      </c>
      <c r="C548" s="26" t="s">
        <v>2947</v>
      </c>
      <c r="D548" s="26" t="s">
        <v>3197</v>
      </c>
      <c r="E548" t="s">
        <v>1794</v>
      </c>
      <c r="F548" t="s">
        <v>1795</v>
      </c>
      <c r="G548" t="s">
        <v>26</v>
      </c>
      <c r="H548" t="s">
        <v>27</v>
      </c>
      <c r="I548" t="s">
        <v>1796</v>
      </c>
      <c r="J548" t="s">
        <v>19</v>
      </c>
      <c r="K548" t="s">
        <v>93</v>
      </c>
      <c r="L548" t="s">
        <v>1797</v>
      </c>
      <c r="M548" s="24">
        <v>41.28</v>
      </c>
      <c r="N548">
        <v>6</v>
      </c>
      <c r="O548" s="20">
        <v>0.2</v>
      </c>
      <c r="P548" s="10">
        <v>13.932</v>
      </c>
      <c r="Q548" t="str">
        <f t="shared" si="8"/>
        <v>Not Outlier</v>
      </c>
    </row>
    <row r="549" spans="1:17">
      <c r="A549">
        <v>548</v>
      </c>
      <c r="B549" t="s">
        <v>1793</v>
      </c>
      <c r="C549" s="26" t="s">
        <v>2947</v>
      </c>
      <c r="D549" s="26" t="s">
        <v>3197</v>
      </c>
      <c r="E549" t="s">
        <v>1794</v>
      </c>
      <c r="F549" t="s">
        <v>1795</v>
      </c>
      <c r="G549" t="s">
        <v>26</v>
      </c>
      <c r="H549" t="s">
        <v>27</v>
      </c>
      <c r="I549" t="s">
        <v>1798</v>
      </c>
      <c r="J549" t="s">
        <v>19</v>
      </c>
      <c r="K549" t="s">
        <v>94</v>
      </c>
      <c r="L549" t="s">
        <v>1799</v>
      </c>
      <c r="M549" s="24">
        <v>13.36</v>
      </c>
      <c r="N549">
        <v>2</v>
      </c>
      <c r="O549" s="20">
        <v>0</v>
      </c>
      <c r="P549" s="10">
        <v>6.4127999999999998</v>
      </c>
      <c r="Q549" t="str">
        <f t="shared" si="8"/>
        <v>Not Outlier</v>
      </c>
    </row>
    <row r="550" spans="1:17">
      <c r="A550">
        <v>549</v>
      </c>
      <c r="B550" t="s">
        <v>1800</v>
      </c>
      <c r="C550" s="26" t="s">
        <v>3010</v>
      </c>
      <c r="D550" s="26" t="s">
        <v>3208</v>
      </c>
      <c r="E550" t="s">
        <v>1326</v>
      </c>
      <c r="F550" t="s">
        <v>1327</v>
      </c>
      <c r="G550" t="s">
        <v>28</v>
      </c>
      <c r="H550" t="s">
        <v>25</v>
      </c>
      <c r="I550" t="s">
        <v>337</v>
      </c>
      <c r="J550" t="s">
        <v>19</v>
      </c>
      <c r="K550" t="s">
        <v>97</v>
      </c>
      <c r="L550" t="s">
        <v>338</v>
      </c>
      <c r="M550" s="24">
        <v>250.27199999999999</v>
      </c>
      <c r="N550">
        <v>9</v>
      </c>
      <c r="O550" s="20">
        <v>0.2</v>
      </c>
      <c r="P550" s="10">
        <v>15.641999999999999</v>
      </c>
      <c r="Q550" t="str">
        <f t="shared" si="8"/>
        <v>Not Outlier</v>
      </c>
    </row>
    <row r="551" spans="1:17">
      <c r="A551">
        <v>550</v>
      </c>
      <c r="B551" t="s">
        <v>1800</v>
      </c>
      <c r="C551" s="26" t="s">
        <v>3010</v>
      </c>
      <c r="D551" s="26" t="s">
        <v>3208</v>
      </c>
      <c r="E551" t="s">
        <v>1326</v>
      </c>
      <c r="F551" t="s">
        <v>1327</v>
      </c>
      <c r="G551" t="s">
        <v>28</v>
      </c>
      <c r="H551" t="s">
        <v>25</v>
      </c>
      <c r="I551" t="s">
        <v>464</v>
      </c>
      <c r="J551" t="s">
        <v>19</v>
      </c>
      <c r="K551" t="s">
        <v>93</v>
      </c>
      <c r="L551" t="s">
        <v>465</v>
      </c>
      <c r="M551" s="24">
        <v>11.364000000000001</v>
      </c>
      <c r="N551">
        <v>3</v>
      </c>
      <c r="O551" s="20">
        <v>0.8</v>
      </c>
      <c r="P551" s="10">
        <v>-17.045999999999999</v>
      </c>
      <c r="Q551" t="str">
        <f t="shared" si="8"/>
        <v>Not Outlier</v>
      </c>
    </row>
    <row r="552" spans="1:17">
      <c r="A552">
        <v>551</v>
      </c>
      <c r="B552" t="s">
        <v>1800</v>
      </c>
      <c r="C552" s="26" t="s">
        <v>3010</v>
      </c>
      <c r="D552" s="26" t="s">
        <v>3208</v>
      </c>
      <c r="E552" t="s">
        <v>1326</v>
      </c>
      <c r="F552" t="s">
        <v>1327</v>
      </c>
      <c r="G552" t="s">
        <v>28</v>
      </c>
      <c r="H552" t="s">
        <v>25</v>
      </c>
      <c r="I552" t="s">
        <v>1801</v>
      </c>
      <c r="J552" t="s">
        <v>19</v>
      </c>
      <c r="K552" t="s">
        <v>107</v>
      </c>
      <c r="L552" t="s">
        <v>1268</v>
      </c>
      <c r="M552" s="24">
        <v>8.7200000000000006</v>
      </c>
      <c r="N552">
        <v>5</v>
      </c>
      <c r="O552" s="20">
        <v>0.2</v>
      </c>
      <c r="P552" s="10">
        <v>-1.744</v>
      </c>
      <c r="Q552" t="str">
        <f t="shared" si="8"/>
        <v>Not Outlier</v>
      </c>
    </row>
    <row r="553" spans="1:17">
      <c r="A553">
        <v>552</v>
      </c>
      <c r="B553" t="s">
        <v>1802</v>
      </c>
      <c r="C553" s="26" t="s">
        <v>2978</v>
      </c>
      <c r="D553" s="26" t="s">
        <v>3173</v>
      </c>
      <c r="E553" t="s">
        <v>1803</v>
      </c>
      <c r="F553" t="s">
        <v>1804</v>
      </c>
      <c r="G553" t="s">
        <v>24</v>
      </c>
      <c r="H553" t="s">
        <v>23</v>
      </c>
      <c r="I553" t="s">
        <v>1805</v>
      </c>
      <c r="J553" t="s">
        <v>20</v>
      </c>
      <c r="K553" t="s">
        <v>100</v>
      </c>
      <c r="L553" t="s">
        <v>1806</v>
      </c>
      <c r="M553" s="24">
        <v>1121.568</v>
      </c>
      <c r="N553">
        <v>2</v>
      </c>
      <c r="O553" s="20">
        <v>0.2</v>
      </c>
      <c r="P553" s="10">
        <v>0</v>
      </c>
      <c r="Q553" t="str">
        <f t="shared" si="8"/>
        <v>Not Outlier</v>
      </c>
    </row>
    <row r="554" spans="1:17">
      <c r="A554">
        <v>553</v>
      </c>
      <c r="B554" t="s">
        <v>1807</v>
      </c>
      <c r="C554" s="26">
        <v>43048</v>
      </c>
      <c r="D554" s="26">
        <v>43078</v>
      </c>
      <c r="E554" t="s">
        <v>531</v>
      </c>
      <c r="F554" t="s">
        <v>532</v>
      </c>
      <c r="G554" t="s">
        <v>24</v>
      </c>
      <c r="H554" t="s">
        <v>29</v>
      </c>
      <c r="I554" t="s">
        <v>1808</v>
      </c>
      <c r="J554" t="s">
        <v>20</v>
      </c>
      <c r="K554" t="s">
        <v>95</v>
      </c>
      <c r="L554" t="s">
        <v>1809</v>
      </c>
      <c r="M554" s="24">
        <v>34.503999999999998</v>
      </c>
      <c r="N554">
        <v>1</v>
      </c>
      <c r="O554" s="20">
        <v>0.2</v>
      </c>
      <c r="P554" s="10">
        <v>6.0381999999999998</v>
      </c>
      <c r="Q554" t="str">
        <f t="shared" si="8"/>
        <v>Not Outlier</v>
      </c>
    </row>
    <row r="555" spans="1:17">
      <c r="A555">
        <v>554</v>
      </c>
      <c r="B555" t="s">
        <v>1810</v>
      </c>
      <c r="C555" s="26" t="s">
        <v>3011</v>
      </c>
      <c r="D555" s="26" t="s">
        <v>3092</v>
      </c>
      <c r="E555" t="s">
        <v>1811</v>
      </c>
      <c r="F555" t="s">
        <v>1812</v>
      </c>
      <c r="G555" t="s">
        <v>24</v>
      </c>
      <c r="H555" t="s">
        <v>25</v>
      </c>
      <c r="I555" t="s">
        <v>1813</v>
      </c>
      <c r="J555" t="s">
        <v>19</v>
      </c>
      <c r="K555" t="s">
        <v>106</v>
      </c>
      <c r="L555" t="s">
        <v>1814</v>
      </c>
      <c r="M555" s="24">
        <v>10.824</v>
      </c>
      <c r="N555">
        <v>3</v>
      </c>
      <c r="O555" s="20">
        <v>0.2</v>
      </c>
      <c r="P555" s="10">
        <v>2.5707</v>
      </c>
      <c r="Q555" t="str">
        <f t="shared" si="8"/>
        <v>Not Outlier</v>
      </c>
    </row>
    <row r="556" spans="1:17">
      <c r="A556">
        <v>555</v>
      </c>
      <c r="B556" t="s">
        <v>1815</v>
      </c>
      <c r="C556" s="26" t="s">
        <v>3012</v>
      </c>
      <c r="D556" s="26">
        <v>42801</v>
      </c>
      <c r="E556" t="s">
        <v>1326</v>
      </c>
      <c r="F556" t="s">
        <v>1327</v>
      </c>
      <c r="G556" t="s">
        <v>28</v>
      </c>
      <c r="H556" t="s">
        <v>23</v>
      </c>
      <c r="I556" t="s">
        <v>1816</v>
      </c>
      <c r="J556" t="s">
        <v>19</v>
      </c>
      <c r="K556" t="s">
        <v>97</v>
      </c>
      <c r="L556" t="s">
        <v>1817</v>
      </c>
      <c r="M556" s="24">
        <v>1295.78</v>
      </c>
      <c r="N556">
        <v>2</v>
      </c>
      <c r="O556" s="20">
        <v>0</v>
      </c>
      <c r="P556" s="10">
        <v>310.98719999999997</v>
      </c>
      <c r="Q556" t="str">
        <f t="shared" si="8"/>
        <v>Outlier</v>
      </c>
    </row>
    <row r="557" spans="1:17">
      <c r="A557">
        <v>556</v>
      </c>
      <c r="B557" t="s">
        <v>1818</v>
      </c>
      <c r="C557" s="26">
        <v>41701</v>
      </c>
      <c r="D557" s="26">
        <v>41823</v>
      </c>
      <c r="E557" t="s">
        <v>1819</v>
      </c>
      <c r="F557" t="s">
        <v>1820</v>
      </c>
      <c r="G557" t="s">
        <v>24</v>
      </c>
      <c r="H557" t="s">
        <v>29</v>
      </c>
      <c r="I557" t="s">
        <v>1821</v>
      </c>
      <c r="J557" t="s">
        <v>19</v>
      </c>
      <c r="K557" t="s">
        <v>98</v>
      </c>
      <c r="L557" t="s">
        <v>1822</v>
      </c>
      <c r="M557" s="24">
        <v>19.456</v>
      </c>
      <c r="N557">
        <v>4</v>
      </c>
      <c r="O557" s="20">
        <v>0.2</v>
      </c>
      <c r="P557" s="10">
        <v>3.4047999999999998</v>
      </c>
      <c r="Q557" t="str">
        <f t="shared" si="8"/>
        <v>Not Outlier</v>
      </c>
    </row>
    <row r="558" spans="1:17">
      <c r="A558">
        <v>557</v>
      </c>
      <c r="B558" t="s">
        <v>1823</v>
      </c>
      <c r="C558" s="26">
        <v>42649</v>
      </c>
      <c r="D558" s="26" t="s">
        <v>3225</v>
      </c>
      <c r="E558" t="s">
        <v>1824</v>
      </c>
      <c r="F558" t="s">
        <v>1825</v>
      </c>
      <c r="G558" t="s">
        <v>24</v>
      </c>
      <c r="H558" t="s">
        <v>23</v>
      </c>
      <c r="I558" t="s">
        <v>1826</v>
      </c>
      <c r="J558" t="s">
        <v>19</v>
      </c>
      <c r="K558" t="s">
        <v>102</v>
      </c>
      <c r="L558" t="s">
        <v>1827</v>
      </c>
      <c r="M558" s="24">
        <v>20.7</v>
      </c>
      <c r="N558">
        <v>2</v>
      </c>
      <c r="O558" s="20">
        <v>0</v>
      </c>
      <c r="P558" s="10">
        <v>9.9359999999999999</v>
      </c>
      <c r="Q558" t="str">
        <f t="shared" si="8"/>
        <v>Not Outlier</v>
      </c>
    </row>
    <row r="559" spans="1:17">
      <c r="A559">
        <v>558</v>
      </c>
      <c r="B559" t="s">
        <v>1823</v>
      </c>
      <c r="C559" s="26">
        <v>42649</v>
      </c>
      <c r="D559" s="26" t="s">
        <v>3225</v>
      </c>
      <c r="E559" t="s">
        <v>1824</v>
      </c>
      <c r="F559" t="s">
        <v>1825</v>
      </c>
      <c r="G559" t="s">
        <v>24</v>
      </c>
      <c r="H559" t="s">
        <v>23</v>
      </c>
      <c r="I559" t="s">
        <v>1828</v>
      </c>
      <c r="J559" t="s">
        <v>20</v>
      </c>
      <c r="K559" t="s">
        <v>103</v>
      </c>
      <c r="L559" t="s">
        <v>1829</v>
      </c>
      <c r="M559" s="24">
        <v>1335.68</v>
      </c>
      <c r="N559">
        <v>4</v>
      </c>
      <c r="O559" s="20">
        <v>0.2</v>
      </c>
      <c r="P559" s="10">
        <v>-217.048</v>
      </c>
      <c r="Q559" t="str">
        <f t="shared" si="8"/>
        <v>Outlier</v>
      </c>
    </row>
    <row r="560" spans="1:17">
      <c r="A560">
        <v>559</v>
      </c>
      <c r="B560" t="s">
        <v>1823</v>
      </c>
      <c r="C560" s="26">
        <v>42649</v>
      </c>
      <c r="D560" s="26" t="s">
        <v>3225</v>
      </c>
      <c r="E560" t="s">
        <v>1824</v>
      </c>
      <c r="F560" t="s">
        <v>1825</v>
      </c>
      <c r="G560" t="s">
        <v>24</v>
      </c>
      <c r="H560" t="s">
        <v>23</v>
      </c>
      <c r="I560" t="s">
        <v>1830</v>
      </c>
      <c r="J560" t="s">
        <v>19</v>
      </c>
      <c r="K560" t="s">
        <v>94</v>
      </c>
      <c r="L560" t="s">
        <v>1831</v>
      </c>
      <c r="M560" s="24">
        <v>32.4</v>
      </c>
      <c r="N560">
        <v>5</v>
      </c>
      <c r="O560" s="20">
        <v>0</v>
      </c>
      <c r="P560" s="10">
        <v>15.552</v>
      </c>
      <c r="Q560" t="str">
        <f t="shared" si="8"/>
        <v>Not Outlier</v>
      </c>
    </row>
    <row r="561" spans="1:17">
      <c r="A561">
        <v>560</v>
      </c>
      <c r="B561" t="s">
        <v>1832</v>
      </c>
      <c r="C561" s="26" t="s">
        <v>3013</v>
      </c>
      <c r="D561" s="26" t="s">
        <v>3197</v>
      </c>
      <c r="E561" t="s">
        <v>1833</v>
      </c>
      <c r="F561" t="s">
        <v>1834</v>
      </c>
      <c r="G561" t="s">
        <v>24</v>
      </c>
      <c r="H561" t="s">
        <v>23</v>
      </c>
      <c r="I561" t="s">
        <v>1448</v>
      </c>
      <c r="J561" t="s">
        <v>20</v>
      </c>
      <c r="K561" t="s">
        <v>95</v>
      </c>
      <c r="L561" t="s">
        <v>1449</v>
      </c>
      <c r="M561" s="24">
        <v>42.6</v>
      </c>
      <c r="N561">
        <v>3</v>
      </c>
      <c r="O561" s="20">
        <v>0</v>
      </c>
      <c r="P561" s="10">
        <v>16.614000000000001</v>
      </c>
      <c r="Q561" t="str">
        <f t="shared" si="8"/>
        <v>Not Outlier</v>
      </c>
    </row>
    <row r="562" spans="1:17">
      <c r="A562">
        <v>561</v>
      </c>
      <c r="B562" t="s">
        <v>1832</v>
      </c>
      <c r="C562" s="26" t="s">
        <v>3013</v>
      </c>
      <c r="D562" s="26" t="s">
        <v>3197</v>
      </c>
      <c r="E562" t="s">
        <v>1833</v>
      </c>
      <c r="F562" t="s">
        <v>1834</v>
      </c>
      <c r="G562" t="s">
        <v>24</v>
      </c>
      <c r="H562" t="s">
        <v>23</v>
      </c>
      <c r="I562" t="s">
        <v>1835</v>
      </c>
      <c r="J562" t="s">
        <v>19</v>
      </c>
      <c r="K562" t="s">
        <v>93</v>
      </c>
      <c r="L562" t="s">
        <v>1836</v>
      </c>
      <c r="M562" s="24">
        <v>84.055999999999997</v>
      </c>
      <c r="N562">
        <v>7</v>
      </c>
      <c r="O562" s="20">
        <v>0.2</v>
      </c>
      <c r="P562" s="10">
        <v>27.318200000000001</v>
      </c>
      <c r="Q562" t="str">
        <f t="shared" si="8"/>
        <v>Not Outlier</v>
      </c>
    </row>
    <row r="563" spans="1:17">
      <c r="A563">
        <v>562</v>
      </c>
      <c r="B563" t="s">
        <v>1837</v>
      </c>
      <c r="C563" s="26" t="s">
        <v>2921</v>
      </c>
      <c r="D563" s="26" t="s">
        <v>3267</v>
      </c>
      <c r="E563" t="s">
        <v>1838</v>
      </c>
      <c r="F563" t="s">
        <v>1839</v>
      </c>
      <c r="G563" t="s">
        <v>24</v>
      </c>
      <c r="H563" t="s">
        <v>29</v>
      </c>
      <c r="I563" t="s">
        <v>1840</v>
      </c>
      <c r="J563" t="s">
        <v>19</v>
      </c>
      <c r="K563" t="s">
        <v>101</v>
      </c>
      <c r="L563" t="s">
        <v>1841</v>
      </c>
      <c r="M563" s="24">
        <v>13</v>
      </c>
      <c r="N563">
        <v>5</v>
      </c>
      <c r="O563" s="20">
        <v>0.2</v>
      </c>
      <c r="P563" s="10">
        <v>1.3</v>
      </c>
      <c r="Q563" t="str">
        <f t="shared" si="8"/>
        <v>Not Outlier</v>
      </c>
    </row>
    <row r="564" spans="1:17">
      <c r="A564">
        <v>563</v>
      </c>
      <c r="B564" t="s">
        <v>1837</v>
      </c>
      <c r="C564" s="26" t="s">
        <v>2921</v>
      </c>
      <c r="D564" s="26" t="s">
        <v>3267</v>
      </c>
      <c r="E564" t="s">
        <v>1838</v>
      </c>
      <c r="F564" t="s">
        <v>1839</v>
      </c>
      <c r="G564" t="s">
        <v>24</v>
      </c>
      <c r="H564" t="s">
        <v>29</v>
      </c>
      <c r="I564" t="s">
        <v>1842</v>
      </c>
      <c r="J564" t="s">
        <v>20</v>
      </c>
      <c r="K564" t="s">
        <v>95</v>
      </c>
      <c r="L564" t="s">
        <v>1843</v>
      </c>
      <c r="M564" s="24">
        <v>13.128</v>
      </c>
      <c r="N564">
        <v>3</v>
      </c>
      <c r="O564" s="20">
        <v>0.2</v>
      </c>
      <c r="P564" s="10">
        <v>3.7743000000000002</v>
      </c>
      <c r="Q564" t="str">
        <f t="shared" si="8"/>
        <v>Not Outlier</v>
      </c>
    </row>
    <row r="565" spans="1:17">
      <c r="A565">
        <v>564</v>
      </c>
      <c r="B565" t="s">
        <v>1844</v>
      </c>
      <c r="C565" s="26">
        <v>42197</v>
      </c>
      <c r="D565" s="26">
        <v>42259</v>
      </c>
      <c r="E565" t="s">
        <v>1845</v>
      </c>
      <c r="F565" t="s">
        <v>1846</v>
      </c>
      <c r="G565" t="s">
        <v>24</v>
      </c>
      <c r="H565" t="s">
        <v>23</v>
      </c>
      <c r="I565" t="s">
        <v>1847</v>
      </c>
      <c r="J565" t="s">
        <v>19</v>
      </c>
      <c r="K565" t="s">
        <v>106</v>
      </c>
      <c r="L565" t="s">
        <v>1848</v>
      </c>
      <c r="M565" s="24">
        <v>3.96</v>
      </c>
      <c r="N565">
        <v>2</v>
      </c>
      <c r="O565" s="20">
        <v>0</v>
      </c>
      <c r="P565" s="10">
        <v>0</v>
      </c>
      <c r="Q565" t="str">
        <f t="shared" si="8"/>
        <v>Not Outlier</v>
      </c>
    </row>
    <row r="566" spans="1:17">
      <c r="A566">
        <v>565</v>
      </c>
      <c r="B566" t="s">
        <v>1844</v>
      </c>
      <c r="C566" s="26">
        <v>42197</v>
      </c>
      <c r="D566" s="26">
        <v>42259</v>
      </c>
      <c r="E566" t="s">
        <v>1845</v>
      </c>
      <c r="F566" t="s">
        <v>1846</v>
      </c>
      <c r="G566" t="s">
        <v>24</v>
      </c>
      <c r="H566" t="s">
        <v>23</v>
      </c>
      <c r="I566" t="s">
        <v>1124</v>
      </c>
      <c r="J566" t="s">
        <v>19</v>
      </c>
      <c r="K566" t="s">
        <v>102</v>
      </c>
      <c r="L566" t="s">
        <v>1125</v>
      </c>
      <c r="M566" s="24">
        <v>2.61</v>
      </c>
      <c r="N566">
        <v>1</v>
      </c>
      <c r="O566" s="20">
        <v>0</v>
      </c>
      <c r="P566" s="10">
        <v>1.2005999999999999</v>
      </c>
      <c r="Q566" t="str">
        <f t="shared" si="8"/>
        <v>Not Outlier</v>
      </c>
    </row>
    <row r="567" spans="1:17">
      <c r="A567">
        <v>566</v>
      </c>
      <c r="B567" t="s">
        <v>1849</v>
      </c>
      <c r="C567" s="26">
        <v>42928</v>
      </c>
      <c r="D567" s="26">
        <v>43020</v>
      </c>
      <c r="E567" t="s">
        <v>1850</v>
      </c>
      <c r="F567" t="s">
        <v>1851</v>
      </c>
      <c r="G567" t="s">
        <v>24</v>
      </c>
      <c r="H567" t="s">
        <v>23</v>
      </c>
      <c r="I567" t="s">
        <v>1852</v>
      </c>
      <c r="J567" t="s">
        <v>18</v>
      </c>
      <c r="K567" t="s">
        <v>96</v>
      </c>
      <c r="L567" t="s">
        <v>1853</v>
      </c>
      <c r="M567" s="24">
        <v>374.37599999999998</v>
      </c>
      <c r="N567">
        <v>3</v>
      </c>
      <c r="O567" s="20">
        <v>0.2</v>
      </c>
      <c r="P567" s="10">
        <v>46.796999999999997</v>
      </c>
      <c r="Q567" t="str">
        <f t="shared" si="8"/>
        <v>Not Outlier</v>
      </c>
    </row>
    <row r="568" spans="1:17">
      <c r="A568">
        <v>567</v>
      </c>
      <c r="B568" t="s">
        <v>1854</v>
      </c>
      <c r="C568" s="26">
        <v>42745</v>
      </c>
      <c r="D568" s="26">
        <v>42957</v>
      </c>
      <c r="E568" t="s">
        <v>1855</v>
      </c>
      <c r="F568" t="s">
        <v>1856</v>
      </c>
      <c r="G568" t="s">
        <v>28</v>
      </c>
      <c r="H568" t="s">
        <v>23</v>
      </c>
      <c r="I568" t="s">
        <v>1857</v>
      </c>
      <c r="J568" t="s">
        <v>19</v>
      </c>
      <c r="K568" t="s">
        <v>94</v>
      </c>
      <c r="L568" t="s">
        <v>1858</v>
      </c>
      <c r="M568" s="24">
        <v>91.84</v>
      </c>
      <c r="N568">
        <v>8</v>
      </c>
      <c r="O568" s="20">
        <v>0</v>
      </c>
      <c r="P568" s="10">
        <v>45.001600000000003</v>
      </c>
      <c r="Q568" t="str">
        <f t="shared" si="8"/>
        <v>Not Outlier</v>
      </c>
    </row>
    <row r="569" spans="1:17">
      <c r="A569">
        <v>568</v>
      </c>
      <c r="B569" t="s">
        <v>1854</v>
      </c>
      <c r="C569" s="26">
        <v>42745</v>
      </c>
      <c r="D569" s="26">
        <v>42957</v>
      </c>
      <c r="E569" t="s">
        <v>1855</v>
      </c>
      <c r="F569" t="s">
        <v>1856</v>
      </c>
      <c r="G569" t="s">
        <v>28</v>
      </c>
      <c r="H569" t="s">
        <v>23</v>
      </c>
      <c r="I569" t="s">
        <v>1859</v>
      </c>
      <c r="J569" t="s">
        <v>19</v>
      </c>
      <c r="K569" t="s">
        <v>93</v>
      </c>
      <c r="L569" t="s">
        <v>1860</v>
      </c>
      <c r="M569" s="24">
        <v>81.087999999999994</v>
      </c>
      <c r="N569">
        <v>7</v>
      </c>
      <c r="O569" s="20">
        <v>0.2</v>
      </c>
      <c r="P569" s="10">
        <v>27.3672</v>
      </c>
      <c r="Q569" t="str">
        <f t="shared" si="8"/>
        <v>Not Outlier</v>
      </c>
    </row>
    <row r="570" spans="1:17">
      <c r="A570">
        <v>569</v>
      </c>
      <c r="B570" t="s">
        <v>1854</v>
      </c>
      <c r="C570" s="26">
        <v>42745</v>
      </c>
      <c r="D570" s="26">
        <v>42957</v>
      </c>
      <c r="E570" t="s">
        <v>1855</v>
      </c>
      <c r="F570" t="s">
        <v>1856</v>
      </c>
      <c r="G570" t="s">
        <v>28</v>
      </c>
      <c r="H570" t="s">
        <v>23</v>
      </c>
      <c r="I570" t="s">
        <v>1861</v>
      </c>
      <c r="J570" t="s">
        <v>19</v>
      </c>
      <c r="K570" t="s">
        <v>94</v>
      </c>
      <c r="L570" t="s">
        <v>1862</v>
      </c>
      <c r="M570" s="24">
        <v>19.440000000000001</v>
      </c>
      <c r="N570">
        <v>3</v>
      </c>
      <c r="O570" s="20">
        <v>0</v>
      </c>
      <c r="P570" s="10">
        <v>9.3312000000000008</v>
      </c>
      <c r="Q570" t="str">
        <f t="shared" si="8"/>
        <v>Not Outlier</v>
      </c>
    </row>
    <row r="571" spans="1:17">
      <c r="A571">
        <v>570</v>
      </c>
      <c r="B571" t="s">
        <v>1854</v>
      </c>
      <c r="C571" s="26">
        <v>42745</v>
      </c>
      <c r="D571" s="26">
        <v>42957</v>
      </c>
      <c r="E571" t="s">
        <v>1855</v>
      </c>
      <c r="F571" t="s">
        <v>1856</v>
      </c>
      <c r="G571" t="s">
        <v>28</v>
      </c>
      <c r="H571" t="s">
        <v>23</v>
      </c>
      <c r="I571" t="s">
        <v>1863</v>
      </c>
      <c r="J571" t="s">
        <v>20</v>
      </c>
      <c r="K571" t="s">
        <v>100</v>
      </c>
      <c r="L571" t="s">
        <v>1864</v>
      </c>
      <c r="M571" s="24">
        <v>451.15199999999999</v>
      </c>
      <c r="N571">
        <v>3</v>
      </c>
      <c r="O571" s="20">
        <v>0.2</v>
      </c>
      <c r="P571" s="10">
        <v>0</v>
      </c>
      <c r="Q571" t="str">
        <f t="shared" si="8"/>
        <v>Not Outlier</v>
      </c>
    </row>
    <row r="572" spans="1:17">
      <c r="A572">
        <v>571</v>
      </c>
      <c r="B572" t="s">
        <v>1865</v>
      </c>
      <c r="C572" s="26" t="s">
        <v>2941</v>
      </c>
      <c r="D572" s="26">
        <v>43191</v>
      </c>
      <c r="E572" t="s">
        <v>1866</v>
      </c>
      <c r="F572" t="s">
        <v>1867</v>
      </c>
      <c r="G572" t="s">
        <v>24</v>
      </c>
      <c r="H572" t="s">
        <v>27</v>
      </c>
      <c r="I572" t="s">
        <v>1826</v>
      </c>
      <c r="J572" t="s">
        <v>19</v>
      </c>
      <c r="K572" t="s">
        <v>102</v>
      </c>
      <c r="L572" t="s">
        <v>1827</v>
      </c>
      <c r="M572" s="24">
        <v>72.45</v>
      </c>
      <c r="N572">
        <v>7</v>
      </c>
      <c r="O572" s="20">
        <v>0</v>
      </c>
      <c r="P572" s="10">
        <v>34.776000000000003</v>
      </c>
      <c r="Q572" t="str">
        <f t="shared" si="8"/>
        <v>Not Outlier</v>
      </c>
    </row>
    <row r="573" spans="1:17">
      <c r="A573">
        <v>572</v>
      </c>
      <c r="B573" t="s">
        <v>1865</v>
      </c>
      <c r="C573" s="26" t="s">
        <v>2941</v>
      </c>
      <c r="D573" s="26">
        <v>43191</v>
      </c>
      <c r="E573" t="s">
        <v>1866</v>
      </c>
      <c r="F573" t="s">
        <v>1867</v>
      </c>
      <c r="G573" t="s">
        <v>24</v>
      </c>
      <c r="H573" t="s">
        <v>27</v>
      </c>
      <c r="I573" t="s">
        <v>868</v>
      </c>
      <c r="J573" t="s">
        <v>19</v>
      </c>
      <c r="K573" t="s">
        <v>106</v>
      </c>
      <c r="L573" t="s">
        <v>869</v>
      </c>
      <c r="M573" s="24">
        <v>13.96</v>
      </c>
      <c r="N573">
        <v>4</v>
      </c>
      <c r="O573" s="20">
        <v>0</v>
      </c>
      <c r="P573" s="10">
        <v>6.4215999999999998</v>
      </c>
      <c r="Q573" t="str">
        <f t="shared" si="8"/>
        <v>Not Outlier</v>
      </c>
    </row>
    <row r="574" spans="1:17">
      <c r="A574">
        <v>573</v>
      </c>
      <c r="B574" t="s">
        <v>1865</v>
      </c>
      <c r="C574" s="26" t="s">
        <v>2941</v>
      </c>
      <c r="D574" s="26">
        <v>43191</v>
      </c>
      <c r="E574" t="s">
        <v>1866</v>
      </c>
      <c r="F574" t="s">
        <v>1867</v>
      </c>
      <c r="G574" t="s">
        <v>24</v>
      </c>
      <c r="H574" t="s">
        <v>27</v>
      </c>
      <c r="I574" t="s">
        <v>1192</v>
      </c>
      <c r="J574" t="s">
        <v>19</v>
      </c>
      <c r="K574" t="s">
        <v>93</v>
      </c>
      <c r="L574" t="s">
        <v>1193</v>
      </c>
      <c r="M574" s="24">
        <v>33.264000000000003</v>
      </c>
      <c r="N574">
        <v>7</v>
      </c>
      <c r="O574" s="20">
        <v>0.2</v>
      </c>
      <c r="P574" s="10">
        <v>11.226599999999999</v>
      </c>
      <c r="Q574" t="str">
        <f t="shared" si="8"/>
        <v>Not Outlier</v>
      </c>
    </row>
    <row r="575" spans="1:17">
      <c r="A575">
        <v>574</v>
      </c>
      <c r="B575" t="s">
        <v>1865</v>
      </c>
      <c r="C575" s="26" t="s">
        <v>2941</v>
      </c>
      <c r="D575" s="26">
        <v>43191</v>
      </c>
      <c r="E575" t="s">
        <v>1866</v>
      </c>
      <c r="F575" t="s">
        <v>1867</v>
      </c>
      <c r="G575" t="s">
        <v>24</v>
      </c>
      <c r="H575" t="s">
        <v>27</v>
      </c>
      <c r="I575" t="s">
        <v>1868</v>
      </c>
      <c r="J575" t="s">
        <v>18</v>
      </c>
      <c r="K575" t="s">
        <v>96</v>
      </c>
      <c r="L575" t="s">
        <v>1869</v>
      </c>
      <c r="M575" s="24">
        <v>14.85</v>
      </c>
      <c r="N575">
        <v>3</v>
      </c>
      <c r="O575" s="20">
        <v>0</v>
      </c>
      <c r="P575" s="10">
        <v>4.0095000000000001</v>
      </c>
      <c r="Q575" t="str">
        <f t="shared" si="8"/>
        <v>Not Outlier</v>
      </c>
    </row>
    <row r="576" spans="1:17">
      <c r="A576">
        <v>575</v>
      </c>
      <c r="B576" t="s">
        <v>1870</v>
      </c>
      <c r="C576" s="26">
        <v>42440</v>
      </c>
      <c r="D576" s="26">
        <v>42562</v>
      </c>
      <c r="E576" t="s">
        <v>1871</v>
      </c>
      <c r="F576" t="s">
        <v>1872</v>
      </c>
      <c r="G576" t="s">
        <v>24</v>
      </c>
      <c r="H576" t="s">
        <v>23</v>
      </c>
      <c r="I576" t="s">
        <v>1873</v>
      </c>
      <c r="J576" t="s">
        <v>19</v>
      </c>
      <c r="K576" t="s">
        <v>98</v>
      </c>
      <c r="L576" t="s">
        <v>1874</v>
      </c>
      <c r="M576" s="24">
        <v>8.82</v>
      </c>
      <c r="N576">
        <v>3</v>
      </c>
      <c r="O576" s="20">
        <v>0</v>
      </c>
      <c r="P576" s="10">
        <v>2.3814000000000002</v>
      </c>
      <c r="Q576" t="str">
        <f t="shared" si="8"/>
        <v>Not Outlier</v>
      </c>
    </row>
    <row r="577" spans="1:17">
      <c r="A577">
        <v>576</v>
      </c>
      <c r="B577" t="s">
        <v>1875</v>
      </c>
      <c r="C577" s="26" t="s">
        <v>3014</v>
      </c>
      <c r="D577" s="26" t="s">
        <v>3094</v>
      </c>
      <c r="E577" t="s">
        <v>1876</v>
      </c>
      <c r="F577" t="s">
        <v>1877</v>
      </c>
      <c r="G577" t="s">
        <v>24</v>
      </c>
      <c r="H577" t="s">
        <v>23</v>
      </c>
      <c r="I577" t="s">
        <v>1857</v>
      </c>
      <c r="J577" t="s">
        <v>19</v>
      </c>
      <c r="K577" t="s">
        <v>94</v>
      </c>
      <c r="L577" t="s">
        <v>1858</v>
      </c>
      <c r="M577" s="24">
        <v>160.72</v>
      </c>
      <c r="N577">
        <v>14</v>
      </c>
      <c r="O577" s="20">
        <v>0</v>
      </c>
      <c r="P577" s="10">
        <v>78.752799999999993</v>
      </c>
      <c r="Q577" t="str">
        <f t="shared" si="8"/>
        <v>Outlier</v>
      </c>
    </row>
    <row r="578" spans="1:17">
      <c r="A578">
        <v>577</v>
      </c>
      <c r="B578" t="s">
        <v>1875</v>
      </c>
      <c r="C578" s="26" t="s">
        <v>3014</v>
      </c>
      <c r="D578" s="26" t="s">
        <v>3094</v>
      </c>
      <c r="E578" t="s">
        <v>1876</v>
      </c>
      <c r="F578" t="s">
        <v>1877</v>
      </c>
      <c r="G578" t="s">
        <v>24</v>
      </c>
      <c r="H578" t="s">
        <v>23</v>
      </c>
      <c r="I578" t="s">
        <v>1878</v>
      </c>
      <c r="J578" t="s">
        <v>19</v>
      </c>
      <c r="K578" t="s">
        <v>94</v>
      </c>
      <c r="L578" t="s">
        <v>1879</v>
      </c>
      <c r="M578" s="24">
        <v>19.920000000000002</v>
      </c>
      <c r="N578">
        <v>4</v>
      </c>
      <c r="O578" s="20">
        <v>0</v>
      </c>
      <c r="P578" s="10">
        <v>9.7607999999999997</v>
      </c>
      <c r="Q578" t="str">
        <f t="shared" si="8"/>
        <v>Not Outlier</v>
      </c>
    </row>
    <row r="579" spans="1:17">
      <c r="A579">
        <v>578</v>
      </c>
      <c r="B579" t="s">
        <v>1875</v>
      </c>
      <c r="C579" s="26" t="s">
        <v>3014</v>
      </c>
      <c r="D579" s="26" t="s">
        <v>3094</v>
      </c>
      <c r="E579" t="s">
        <v>1876</v>
      </c>
      <c r="F579" t="s">
        <v>1877</v>
      </c>
      <c r="G579" t="s">
        <v>24</v>
      </c>
      <c r="H579" t="s">
        <v>23</v>
      </c>
      <c r="I579" t="s">
        <v>1880</v>
      </c>
      <c r="J579" t="s">
        <v>19</v>
      </c>
      <c r="K579" t="s">
        <v>107</v>
      </c>
      <c r="L579" t="s">
        <v>1881</v>
      </c>
      <c r="M579" s="24">
        <v>7.3</v>
      </c>
      <c r="N579">
        <v>2</v>
      </c>
      <c r="O579" s="20">
        <v>0</v>
      </c>
      <c r="P579" s="10">
        <v>2.19</v>
      </c>
      <c r="Q579" t="str">
        <f t="shared" ref="Q579:Q642" si="9">IF(OR($P579&gt;65.58,$P579&lt;-36.45),"Outlier","Not Outlier")</f>
        <v>Not Outlier</v>
      </c>
    </row>
    <row r="580" spans="1:17">
      <c r="A580">
        <v>579</v>
      </c>
      <c r="B580" t="s">
        <v>1882</v>
      </c>
      <c r="C580" s="26" t="s">
        <v>3015</v>
      </c>
      <c r="D580" s="26" t="s">
        <v>3247</v>
      </c>
      <c r="E580" t="s">
        <v>1883</v>
      </c>
      <c r="F580" t="s">
        <v>1884</v>
      </c>
      <c r="G580" t="s">
        <v>24</v>
      </c>
      <c r="H580" t="s">
        <v>25</v>
      </c>
      <c r="I580" t="s">
        <v>577</v>
      </c>
      <c r="J580" t="s">
        <v>19</v>
      </c>
      <c r="K580" t="s">
        <v>97</v>
      </c>
      <c r="L580" t="s">
        <v>578</v>
      </c>
      <c r="M580" s="24">
        <v>69.712000000000003</v>
      </c>
      <c r="N580">
        <v>2</v>
      </c>
      <c r="O580" s="20">
        <v>0.2</v>
      </c>
      <c r="P580" s="10">
        <v>8.7140000000000004</v>
      </c>
      <c r="Q580" t="str">
        <f t="shared" si="9"/>
        <v>Not Outlier</v>
      </c>
    </row>
    <row r="581" spans="1:17">
      <c r="A581">
        <v>580</v>
      </c>
      <c r="B581" t="s">
        <v>1882</v>
      </c>
      <c r="C581" s="26" t="s">
        <v>3015</v>
      </c>
      <c r="D581" s="26" t="s">
        <v>3247</v>
      </c>
      <c r="E581" t="s">
        <v>1883</v>
      </c>
      <c r="F581" t="s">
        <v>1884</v>
      </c>
      <c r="G581" t="s">
        <v>24</v>
      </c>
      <c r="H581" t="s">
        <v>25</v>
      </c>
      <c r="I581" t="s">
        <v>1885</v>
      </c>
      <c r="J581" t="s">
        <v>20</v>
      </c>
      <c r="K581" t="s">
        <v>95</v>
      </c>
      <c r="L581" t="s">
        <v>1886</v>
      </c>
      <c r="M581" s="24">
        <v>8.7919999999999998</v>
      </c>
      <c r="N581">
        <v>1</v>
      </c>
      <c r="O581" s="20">
        <v>0.6</v>
      </c>
      <c r="P581" s="10">
        <v>-5.7148000000000003</v>
      </c>
      <c r="Q581" t="str">
        <f t="shared" si="9"/>
        <v>Not Outlier</v>
      </c>
    </row>
    <row r="582" spans="1:17">
      <c r="A582">
        <v>581</v>
      </c>
      <c r="B582" t="s">
        <v>1887</v>
      </c>
      <c r="C582" s="26">
        <v>42286</v>
      </c>
      <c r="D582" s="26" t="s">
        <v>3116</v>
      </c>
      <c r="E582" t="s">
        <v>1888</v>
      </c>
      <c r="F582" t="s">
        <v>1889</v>
      </c>
      <c r="G582" t="s">
        <v>24</v>
      </c>
      <c r="H582" t="s">
        <v>23</v>
      </c>
      <c r="I582" t="s">
        <v>1890</v>
      </c>
      <c r="J582" t="s">
        <v>19</v>
      </c>
      <c r="K582" t="s">
        <v>107</v>
      </c>
      <c r="L582" t="s">
        <v>1891</v>
      </c>
      <c r="M582" s="24">
        <v>51.52</v>
      </c>
      <c r="N582">
        <v>4</v>
      </c>
      <c r="O582" s="20">
        <v>0</v>
      </c>
      <c r="P582" s="10">
        <v>1.5456000000000001</v>
      </c>
      <c r="Q582" t="str">
        <f t="shared" si="9"/>
        <v>Not Outlier</v>
      </c>
    </row>
    <row r="583" spans="1:17">
      <c r="A583">
        <v>582</v>
      </c>
      <c r="B583" t="s">
        <v>1892</v>
      </c>
      <c r="C583" s="26">
        <v>42747</v>
      </c>
      <c r="D583" s="26">
        <v>42867</v>
      </c>
      <c r="E583" t="s">
        <v>1893</v>
      </c>
      <c r="F583" t="s">
        <v>1894</v>
      </c>
      <c r="G583" t="s">
        <v>24</v>
      </c>
      <c r="H583" t="s">
        <v>23</v>
      </c>
      <c r="I583" t="s">
        <v>267</v>
      </c>
      <c r="J583" t="s">
        <v>18</v>
      </c>
      <c r="K583" t="s">
        <v>96</v>
      </c>
      <c r="L583" t="s">
        <v>268</v>
      </c>
      <c r="M583" s="24">
        <v>470.37599999999998</v>
      </c>
      <c r="N583">
        <v>3</v>
      </c>
      <c r="O583" s="20">
        <v>0.2</v>
      </c>
      <c r="P583" s="10">
        <v>52.917299999999997</v>
      </c>
      <c r="Q583" t="str">
        <f t="shared" si="9"/>
        <v>Not Outlier</v>
      </c>
    </row>
    <row r="584" spans="1:17">
      <c r="A584">
        <v>583</v>
      </c>
      <c r="B584" t="s">
        <v>1892</v>
      </c>
      <c r="C584" s="26">
        <v>42747</v>
      </c>
      <c r="D584" s="26">
        <v>42867</v>
      </c>
      <c r="E584" t="s">
        <v>1893</v>
      </c>
      <c r="F584" t="s">
        <v>1894</v>
      </c>
      <c r="G584" t="s">
        <v>24</v>
      </c>
      <c r="H584" t="s">
        <v>23</v>
      </c>
      <c r="I584" t="s">
        <v>1895</v>
      </c>
      <c r="J584" t="s">
        <v>18</v>
      </c>
      <c r="K584" t="s">
        <v>96</v>
      </c>
      <c r="L584" t="s">
        <v>1896</v>
      </c>
      <c r="M584" s="24">
        <v>105.584</v>
      </c>
      <c r="N584">
        <v>2</v>
      </c>
      <c r="O584" s="20">
        <v>0.2</v>
      </c>
      <c r="P584" s="10">
        <v>9.2385999999999999</v>
      </c>
      <c r="Q584" t="str">
        <f t="shared" si="9"/>
        <v>Not Outlier</v>
      </c>
    </row>
    <row r="585" spans="1:17">
      <c r="A585">
        <v>584</v>
      </c>
      <c r="B585" t="s">
        <v>1892</v>
      </c>
      <c r="C585" s="26">
        <v>42747</v>
      </c>
      <c r="D585" s="26">
        <v>42867</v>
      </c>
      <c r="E585" t="s">
        <v>1893</v>
      </c>
      <c r="F585" t="s">
        <v>1894</v>
      </c>
      <c r="G585" t="s">
        <v>24</v>
      </c>
      <c r="H585" t="s">
        <v>23</v>
      </c>
      <c r="I585" t="s">
        <v>479</v>
      </c>
      <c r="J585" t="s">
        <v>19</v>
      </c>
      <c r="K585" t="s">
        <v>101</v>
      </c>
      <c r="L585" t="s">
        <v>480</v>
      </c>
      <c r="M585" s="24">
        <v>31.152000000000001</v>
      </c>
      <c r="N585">
        <v>3</v>
      </c>
      <c r="O585" s="20">
        <v>0.2</v>
      </c>
      <c r="P585" s="10">
        <v>3.5045999999999999</v>
      </c>
      <c r="Q585" t="str">
        <f t="shared" si="9"/>
        <v>Not Outlier</v>
      </c>
    </row>
    <row r="586" spans="1:17">
      <c r="A586">
        <v>585</v>
      </c>
      <c r="B586" t="s">
        <v>1892</v>
      </c>
      <c r="C586" s="26">
        <v>42747</v>
      </c>
      <c r="D586" s="26">
        <v>42867</v>
      </c>
      <c r="E586" t="s">
        <v>1893</v>
      </c>
      <c r="F586" t="s">
        <v>1894</v>
      </c>
      <c r="G586" t="s">
        <v>24</v>
      </c>
      <c r="H586" t="s">
        <v>23</v>
      </c>
      <c r="I586" t="s">
        <v>1897</v>
      </c>
      <c r="J586" t="s">
        <v>19</v>
      </c>
      <c r="K586" t="s">
        <v>93</v>
      </c>
      <c r="L586" t="s">
        <v>1898</v>
      </c>
      <c r="M586" s="24">
        <v>6.7830000000000004</v>
      </c>
      <c r="N586">
        <v>7</v>
      </c>
      <c r="O586" s="20">
        <v>0.7</v>
      </c>
      <c r="P586" s="10">
        <v>-4.7481</v>
      </c>
      <c r="Q586" t="str">
        <f t="shared" si="9"/>
        <v>Not Outlier</v>
      </c>
    </row>
    <row r="587" spans="1:17">
      <c r="A587">
        <v>586</v>
      </c>
      <c r="B587" t="s">
        <v>1892</v>
      </c>
      <c r="C587" s="26">
        <v>42747</v>
      </c>
      <c r="D587" s="26">
        <v>42867</v>
      </c>
      <c r="E587" t="s">
        <v>1893</v>
      </c>
      <c r="F587" t="s">
        <v>1894</v>
      </c>
      <c r="G587" t="s">
        <v>24</v>
      </c>
      <c r="H587" t="s">
        <v>23</v>
      </c>
      <c r="I587" t="s">
        <v>648</v>
      </c>
      <c r="J587" t="s">
        <v>18</v>
      </c>
      <c r="K587" t="s">
        <v>96</v>
      </c>
      <c r="L587" t="s">
        <v>649</v>
      </c>
      <c r="M587" s="24">
        <v>406.36799999999999</v>
      </c>
      <c r="N587">
        <v>4</v>
      </c>
      <c r="O587" s="20">
        <v>0.2</v>
      </c>
      <c r="P587" s="10">
        <v>30.477599999999999</v>
      </c>
      <c r="Q587" t="str">
        <f t="shared" si="9"/>
        <v>Not Outlier</v>
      </c>
    </row>
    <row r="588" spans="1:17">
      <c r="A588">
        <v>587</v>
      </c>
      <c r="B588" t="s">
        <v>1899</v>
      </c>
      <c r="C588" s="26">
        <v>42070</v>
      </c>
      <c r="D588" s="26">
        <v>42254</v>
      </c>
      <c r="E588" t="s">
        <v>1900</v>
      </c>
      <c r="F588" t="s">
        <v>1901</v>
      </c>
      <c r="G588" t="s">
        <v>24</v>
      </c>
      <c r="H588" t="s">
        <v>29</v>
      </c>
      <c r="I588" t="s">
        <v>1407</v>
      </c>
      <c r="J588" t="s">
        <v>20</v>
      </c>
      <c r="K588" t="s">
        <v>100</v>
      </c>
      <c r="L588" t="s">
        <v>1408</v>
      </c>
      <c r="M588" s="24">
        <v>70.98</v>
      </c>
      <c r="N588">
        <v>1</v>
      </c>
      <c r="O588" s="20">
        <v>0</v>
      </c>
      <c r="P588" s="10">
        <v>4.9686000000000003</v>
      </c>
      <c r="Q588" t="str">
        <f t="shared" si="9"/>
        <v>Not Outlier</v>
      </c>
    </row>
    <row r="589" spans="1:17">
      <c r="A589">
        <v>588</v>
      </c>
      <c r="B589" t="s">
        <v>1899</v>
      </c>
      <c r="C589" s="26">
        <v>42070</v>
      </c>
      <c r="D589" s="26">
        <v>42254</v>
      </c>
      <c r="E589" t="s">
        <v>1900</v>
      </c>
      <c r="F589" t="s">
        <v>1901</v>
      </c>
      <c r="G589" t="s">
        <v>24</v>
      </c>
      <c r="H589" t="s">
        <v>29</v>
      </c>
      <c r="I589" t="s">
        <v>1902</v>
      </c>
      <c r="J589" t="s">
        <v>19</v>
      </c>
      <c r="K589" t="s">
        <v>102</v>
      </c>
      <c r="L589" t="s">
        <v>1903</v>
      </c>
      <c r="M589" s="24">
        <v>294.93</v>
      </c>
      <c r="N589">
        <v>3</v>
      </c>
      <c r="O589" s="20">
        <v>0</v>
      </c>
      <c r="P589" s="10">
        <v>144.51570000000001</v>
      </c>
      <c r="Q589" t="str">
        <f t="shared" si="9"/>
        <v>Outlier</v>
      </c>
    </row>
    <row r="590" spans="1:17">
      <c r="A590">
        <v>589</v>
      </c>
      <c r="B590" t="s">
        <v>1904</v>
      </c>
      <c r="C590" s="26" t="s">
        <v>3016</v>
      </c>
      <c r="D590" s="26" t="s">
        <v>3185</v>
      </c>
      <c r="E590" t="s">
        <v>1905</v>
      </c>
      <c r="F590" t="s">
        <v>1906</v>
      </c>
      <c r="G590" t="s">
        <v>24</v>
      </c>
      <c r="H590" t="s">
        <v>23</v>
      </c>
      <c r="I590" t="s">
        <v>1907</v>
      </c>
      <c r="J590" t="s">
        <v>18</v>
      </c>
      <c r="K590" t="s">
        <v>96</v>
      </c>
      <c r="L590" t="s">
        <v>1908</v>
      </c>
      <c r="M590" s="24">
        <v>84.784000000000006</v>
      </c>
      <c r="N590">
        <v>2</v>
      </c>
      <c r="O590" s="20">
        <v>0.2</v>
      </c>
      <c r="P590" s="10">
        <v>-20.136199999999999</v>
      </c>
      <c r="Q590" t="str">
        <f t="shared" si="9"/>
        <v>Not Outlier</v>
      </c>
    </row>
    <row r="591" spans="1:17">
      <c r="A591">
        <v>590</v>
      </c>
      <c r="B591" t="s">
        <v>1904</v>
      </c>
      <c r="C591" s="26" t="s">
        <v>3016</v>
      </c>
      <c r="D591" s="26" t="s">
        <v>3185</v>
      </c>
      <c r="E591" t="s">
        <v>1905</v>
      </c>
      <c r="F591" t="s">
        <v>1906</v>
      </c>
      <c r="G591" t="s">
        <v>24</v>
      </c>
      <c r="H591" t="s">
        <v>23</v>
      </c>
      <c r="I591" t="s">
        <v>1909</v>
      </c>
      <c r="J591" t="s">
        <v>19</v>
      </c>
      <c r="K591" t="s">
        <v>94</v>
      </c>
      <c r="L591" t="s">
        <v>1910</v>
      </c>
      <c r="M591" s="24">
        <v>20.736000000000001</v>
      </c>
      <c r="N591">
        <v>4</v>
      </c>
      <c r="O591" s="20">
        <v>0.2</v>
      </c>
      <c r="P591" s="10">
        <v>7.2576000000000001</v>
      </c>
      <c r="Q591" t="str">
        <f t="shared" si="9"/>
        <v>Not Outlier</v>
      </c>
    </row>
    <row r="592" spans="1:17">
      <c r="A592">
        <v>591</v>
      </c>
      <c r="B592" t="s">
        <v>1904</v>
      </c>
      <c r="C592" s="26" t="s">
        <v>3016</v>
      </c>
      <c r="D592" s="26" t="s">
        <v>3185</v>
      </c>
      <c r="E592" t="s">
        <v>1905</v>
      </c>
      <c r="F592" t="s">
        <v>1906</v>
      </c>
      <c r="G592" t="s">
        <v>24</v>
      </c>
      <c r="H592" t="s">
        <v>23</v>
      </c>
      <c r="I592" t="s">
        <v>1654</v>
      </c>
      <c r="J592" t="s">
        <v>19</v>
      </c>
      <c r="K592" t="s">
        <v>93</v>
      </c>
      <c r="L592" t="s">
        <v>1655</v>
      </c>
      <c r="M592" s="24">
        <v>16.821000000000002</v>
      </c>
      <c r="N592">
        <v>3</v>
      </c>
      <c r="O592" s="20">
        <v>0.7</v>
      </c>
      <c r="P592" s="10">
        <v>-12.896100000000001</v>
      </c>
      <c r="Q592" t="str">
        <f t="shared" si="9"/>
        <v>Not Outlier</v>
      </c>
    </row>
    <row r="593" spans="1:17">
      <c r="A593">
        <v>592</v>
      </c>
      <c r="B593" t="s">
        <v>1904</v>
      </c>
      <c r="C593" s="26" t="s">
        <v>3016</v>
      </c>
      <c r="D593" s="26" t="s">
        <v>3185</v>
      </c>
      <c r="E593" t="s">
        <v>1905</v>
      </c>
      <c r="F593" t="s">
        <v>1906</v>
      </c>
      <c r="G593" t="s">
        <v>24</v>
      </c>
      <c r="H593" t="s">
        <v>23</v>
      </c>
      <c r="I593" t="s">
        <v>1911</v>
      </c>
      <c r="J593" t="s">
        <v>19</v>
      </c>
      <c r="K593" t="s">
        <v>94</v>
      </c>
      <c r="L593" t="s">
        <v>1912</v>
      </c>
      <c r="M593" s="24">
        <v>10.368</v>
      </c>
      <c r="N593">
        <v>2</v>
      </c>
      <c r="O593" s="20">
        <v>0.2</v>
      </c>
      <c r="P593" s="10">
        <v>3.6288</v>
      </c>
      <c r="Q593" t="str">
        <f t="shared" si="9"/>
        <v>Not Outlier</v>
      </c>
    </row>
    <row r="594" spans="1:17">
      <c r="A594">
        <v>593</v>
      </c>
      <c r="B594" t="s">
        <v>1913</v>
      </c>
      <c r="C594" s="26">
        <v>41883</v>
      </c>
      <c r="D594" s="26" t="s">
        <v>3049</v>
      </c>
      <c r="E594" t="s">
        <v>1914</v>
      </c>
      <c r="F594" t="s">
        <v>1915</v>
      </c>
      <c r="G594" t="s">
        <v>24</v>
      </c>
      <c r="H594" t="s">
        <v>25</v>
      </c>
      <c r="I594" t="s">
        <v>1916</v>
      </c>
      <c r="J594" t="s">
        <v>19</v>
      </c>
      <c r="K594" t="s">
        <v>98</v>
      </c>
      <c r="L594" t="s">
        <v>1917</v>
      </c>
      <c r="M594" s="24">
        <v>9.3439999999999994</v>
      </c>
      <c r="N594">
        <v>2</v>
      </c>
      <c r="O594" s="20">
        <v>0.2</v>
      </c>
      <c r="P594" s="10">
        <v>1.1679999999999999</v>
      </c>
      <c r="Q594" t="str">
        <f t="shared" si="9"/>
        <v>Not Outlier</v>
      </c>
    </row>
    <row r="595" spans="1:17">
      <c r="A595">
        <v>594</v>
      </c>
      <c r="B595" t="s">
        <v>1913</v>
      </c>
      <c r="C595" s="26">
        <v>41883</v>
      </c>
      <c r="D595" s="26" t="s">
        <v>3049</v>
      </c>
      <c r="E595" t="s">
        <v>1914</v>
      </c>
      <c r="F595" t="s">
        <v>1915</v>
      </c>
      <c r="G595" t="s">
        <v>24</v>
      </c>
      <c r="H595" t="s">
        <v>25</v>
      </c>
      <c r="I595" t="s">
        <v>847</v>
      </c>
      <c r="J595" t="s">
        <v>18</v>
      </c>
      <c r="K595" t="s">
        <v>99</v>
      </c>
      <c r="L595" t="s">
        <v>848</v>
      </c>
      <c r="M595" s="24">
        <v>31.2</v>
      </c>
      <c r="N595">
        <v>3</v>
      </c>
      <c r="O595" s="20">
        <v>0.2</v>
      </c>
      <c r="P595" s="10">
        <v>9.75</v>
      </c>
      <c r="Q595" t="str">
        <f t="shared" si="9"/>
        <v>Not Outlier</v>
      </c>
    </row>
    <row r="596" spans="1:17">
      <c r="A596">
        <v>595</v>
      </c>
      <c r="B596" t="s">
        <v>1918</v>
      </c>
      <c r="C596" s="26">
        <v>41859</v>
      </c>
      <c r="D596" s="26" t="s">
        <v>3189</v>
      </c>
      <c r="E596" t="s">
        <v>1919</v>
      </c>
      <c r="F596" t="s">
        <v>1920</v>
      </c>
      <c r="G596" t="s">
        <v>24</v>
      </c>
      <c r="H596" t="s">
        <v>23</v>
      </c>
      <c r="I596" t="s">
        <v>1921</v>
      </c>
      <c r="J596" t="s">
        <v>19</v>
      </c>
      <c r="K596" t="s">
        <v>101</v>
      </c>
      <c r="L596" t="s">
        <v>1922</v>
      </c>
      <c r="M596" s="24">
        <v>76.12</v>
      </c>
      <c r="N596">
        <v>2</v>
      </c>
      <c r="O596" s="20">
        <v>0</v>
      </c>
      <c r="P596" s="10">
        <v>22.0748</v>
      </c>
      <c r="Q596" t="str">
        <f t="shared" si="9"/>
        <v>Not Outlier</v>
      </c>
    </row>
    <row r="597" spans="1:17">
      <c r="A597">
        <v>596</v>
      </c>
      <c r="B597" t="s">
        <v>1918</v>
      </c>
      <c r="C597" s="26">
        <v>41859</v>
      </c>
      <c r="D597" s="26" t="s">
        <v>3189</v>
      </c>
      <c r="E597" t="s">
        <v>1919</v>
      </c>
      <c r="F597" t="s">
        <v>1920</v>
      </c>
      <c r="G597" t="s">
        <v>24</v>
      </c>
      <c r="H597" t="s">
        <v>23</v>
      </c>
      <c r="I597" t="s">
        <v>1394</v>
      </c>
      <c r="J597" t="s">
        <v>18</v>
      </c>
      <c r="K597" t="s">
        <v>109</v>
      </c>
      <c r="L597" t="s">
        <v>1395</v>
      </c>
      <c r="M597" s="24">
        <v>1199.9760000000001</v>
      </c>
      <c r="N597">
        <v>3</v>
      </c>
      <c r="O597" s="20">
        <v>0.2</v>
      </c>
      <c r="P597" s="10">
        <v>434.99130000000002</v>
      </c>
      <c r="Q597" t="str">
        <f t="shared" si="9"/>
        <v>Outlier</v>
      </c>
    </row>
    <row r="598" spans="1:17">
      <c r="A598">
        <v>597</v>
      </c>
      <c r="B598" t="s">
        <v>1918</v>
      </c>
      <c r="C598" s="26">
        <v>41859</v>
      </c>
      <c r="D598" s="26" t="s">
        <v>3189</v>
      </c>
      <c r="E598" t="s">
        <v>1919</v>
      </c>
      <c r="F598" t="s">
        <v>1920</v>
      </c>
      <c r="G598" t="s">
        <v>24</v>
      </c>
      <c r="H598" t="s">
        <v>23</v>
      </c>
      <c r="I598" t="s">
        <v>1134</v>
      </c>
      <c r="J598" t="s">
        <v>18</v>
      </c>
      <c r="K598" t="s">
        <v>96</v>
      </c>
      <c r="L598" t="s">
        <v>1135</v>
      </c>
      <c r="M598" s="24">
        <v>445.96</v>
      </c>
      <c r="N598">
        <v>5</v>
      </c>
      <c r="O598" s="20">
        <v>0.2</v>
      </c>
      <c r="P598" s="10">
        <v>55.744999999999997</v>
      </c>
      <c r="Q598" t="str">
        <f t="shared" si="9"/>
        <v>Not Outlier</v>
      </c>
    </row>
    <row r="599" spans="1:17">
      <c r="A599">
        <v>598</v>
      </c>
      <c r="B599" t="s">
        <v>1918</v>
      </c>
      <c r="C599" s="26">
        <v>41859</v>
      </c>
      <c r="D599" s="26" t="s">
        <v>3189</v>
      </c>
      <c r="E599" t="s">
        <v>1919</v>
      </c>
      <c r="F599" t="s">
        <v>1920</v>
      </c>
      <c r="G599" t="s">
        <v>24</v>
      </c>
      <c r="H599" t="s">
        <v>23</v>
      </c>
      <c r="I599" t="s">
        <v>1923</v>
      </c>
      <c r="J599" t="s">
        <v>20</v>
      </c>
      <c r="K599" t="s">
        <v>95</v>
      </c>
      <c r="L599" t="s">
        <v>1924</v>
      </c>
      <c r="M599" s="24">
        <v>327.76</v>
      </c>
      <c r="N599">
        <v>8</v>
      </c>
      <c r="O599" s="20">
        <v>0</v>
      </c>
      <c r="P599" s="10">
        <v>91.772800000000004</v>
      </c>
      <c r="Q599" t="str">
        <f t="shared" si="9"/>
        <v>Outlier</v>
      </c>
    </row>
    <row r="600" spans="1:17">
      <c r="A600">
        <v>599</v>
      </c>
      <c r="B600" t="s">
        <v>1925</v>
      </c>
      <c r="C600" s="26" t="s">
        <v>3008</v>
      </c>
      <c r="D600" s="26" t="s">
        <v>2928</v>
      </c>
      <c r="E600" t="s">
        <v>1926</v>
      </c>
      <c r="F600" t="s">
        <v>1927</v>
      </c>
      <c r="G600" t="s">
        <v>24</v>
      </c>
      <c r="H600" t="s">
        <v>27</v>
      </c>
      <c r="I600" t="s">
        <v>1928</v>
      </c>
      <c r="J600" t="s">
        <v>19</v>
      </c>
      <c r="K600" t="s">
        <v>107</v>
      </c>
      <c r="L600" t="s">
        <v>1929</v>
      </c>
      <c r="M600" s="24">
        <v>11.632</v>
      </c>
      <c r="N600">
        <v>2</v>
      </c>
      <c r="O600" s="20">
        <v>0.2</v>
      </c>
      <c r="P600" s="10">
        <v>1.0178</v>
      </c>
      <c r="Q600" t="str">
        <f t="shared" si="9"/>
        <v>Not Outlier</v>
      </c>
    </row>
    <row r="601" spans="1:17">
      <c r="A601">
        <v>600</v>
      </c>
      <c r="B601" t="s">
        <v>1930</v>
      </c>
      <c r="C601" s="26" t="s">
        <v>2928</v>
      </c>
      <c r="D601" s="26" t="s">
        <v>3140</v>
      </c>
      <c r="E601" t="s">
        <v>1931</v>
      </c>
      <c r="F601" t="s">
        <v>1932</v>
      </c>
      <c r="G601" t="s">
        <v>24</v>
      </c>
      <c r="H601" t="s">
        <v>27</v>
      </c>
      <c r="I601" t="s">
        <v>1933</v>
      </c>
      <c r="J601" t="s">
        <v>18</v>
      </c>
      <c r="K601" t="s">
        <v>96</v>
      </c>
      <c r="L601" t="s">
        <v>1934</v>
      </c>
      <c r="M601" s="24">
        <v>143.982</v>
      </c>
      <c r="N601">
        <v>3</v>
      </c>
      <c r="O601" s="20">
        <v>0.4</v>
      </c>
      <c r="P601" s="10">
        <v>-28.796399999999998</v>
      </c>
      <c r="Q601" t="str">
        <f t="shared" si="9"/>
        <v>Not Outlier</v>
      </c>
    </row>
    <row r="602" spans="1:17">
      <c r="A602">
        <v>601</v>
      </c>
      <c r="B602" t="s">
        <v>1930</v>
      </c>
      <c r="C602" s="26" t="s">
        <v>2928</v>
      </c>
      <c r="D602" s="26" t="s">
        <v>3140</v>
      </c>
      <c r="E602" t="s">
        <v>1931</v>
      </c>
      <c r="F602" t="s">
        <v>1932</v>
      </c>
      <c r="G602" t="s">
        <v>24</v>
      </c>
      <c r="H602" t="s">
        <v>27</v>
      </c>
      <c r="I602" t="s">
        <v>1935</v>
      </c>
      <c r="J602" t="s">
        <v>18</v>
      </c>
      <c r="K602" t="s">
        <v>96</v>
      </c>
      <c r="L602" t="s">
        <v>1936</v>
      </c>
      <c r="M602" s="24">
        <v>494.37599999999998</v>
      </c>
      <c r="N602">
        <v>4</v>
      </c>
      <c r="O602" s="20">
        <v>0.4</v>
      </c>
      <c r="P602" s="10">
        <v>-115.3544</v>
      </c>
      <c r="Q602" t="str">
        <f t="shared" si="9"/>
        <v>Outlier</v>
      </c>
    </row>
    <row r="603" spans="1:17">
      <c r="A603">
        <v>602</v>
      </c>
      <c r="B603" t="s">
        <v>1930</v>
      </c>
      <c r="C603" s="26" t="s">
        <v>2928</v>
      </c>
      <c r="D603" s="26" t="s">
        <v>3140</v>
      </c>
      <c r="E603" t="s">
        <v>1931</v>
      </c>
      <c r="F603" t="s">
        <v>1932</v>
      </c>
      <c r="G603" t="s">
        <v>24</v>
      </c>
      <c r="H603" t="s">
        <v>27</v>
      </c>
      <c r="I603" t="s">
        <v>1880</v>
      </c>
      <c r="J603" t="s">
        <v>19</v>
      </c>
      <c r="K603" t="s">
        <v>107</v>
      </c>
      <c r="L603" t="s">
        <v>1881</v>
      </c>
      <c r="M603" s="24">
        <v>5.84</v>
      </c>
      <c r="N603">
        <v>2</v>
      </c>
      <c r="O603" s="20">
        <v>0.2</v>
      </c>
      <c r="P603" s="10">
        <v>0.73</v>
      </c>
      <c r="Q603" t="str">
        <f t="shared" si="9"/>
        <v>Not Outlier</v>
      </c>
    </row>
    <row r="604" spans="1:17">
      <c r="A604">
        <v>603</v>
      </c>
      <c r="B604" t="s">
        <v>1937</v>
      </c>
      <c r="C604" s="26" t="s">
        <v>3017</v>
      </c>
      <c r="D604" s="26" t="s">
        <v>3230</v>
      </c>
      <c r="E604" t="s">
        <v>1938</v>
      </c>
      <c r="F604" t="s">
        <v>1939</v>
      </c>
      <c r="G604" t="s">
        <v>24</v>
      </c>
      <c r="H604" t="s">
        <v>29</v>
      </c>
      <c r="I604" t="s">
        <v>1940</v>
      </c>
      <c r="J604" t="s">
        <v>19</v>
      </c>
      <c r="K604" t="s">
        <v>97</v>
      </c>
      <c r="L604" t="s">
        <v>1941</v>
      </c>
      <c r="M604" s="24">
        <v>142.77600000000001</v>
      </c>
      <c r="N604">
        <v>1</v>
      </c>
      <c r="O604" s="20">
        <v>0.2</v>
      </c>
      <c r="P604" s="10">
        <v>17.847000000000001</v>
      </c>
      <c r="Q604" t="str">
        <f t="shared" si="9"/>
        <v>Not Outlier</v>
      </c>
    </row>
    <row r="605" spans="1:17">
      <c r="A605">
        <v>604</v>
      </c>
      <c r="B605" t="s">
        <v>1937</v>
      </c>
      <c r="C605" s="26" t="s">
        <v>3017</v>
      </c>
      <c r="D605" s="26" t="s">
        <v>3230</v>
      </c>
      <c r="E605" t="s">
        <v>1938</v>
      </c>
      <c r="F605" t="s">
        <v>1939</v>
      </c>
      <c r="G605" t="s">
        <v>24</v>
      </c>
      <c r="H605" t="s">
        <v>29</v>
      </c>
      <c r="I605" t="s">
        <v>1122</v>
      </c>
      <c r="J605" t="s">
        <v>20</v>
      </c>
      <c r="K605" t="s">
        <v>95</v>
      </c>
      <c r="L605" t="s">
        <v>1123</v>
      </c>
      <c r="M605" s="24">
        <v>45.695999999999998</v>
      </c>
      <c r="N605">
        <v>3</v>
      </c>
      <c r="O605" s="20">
        <v>0.2</v>
      </c>
      <c r="P605" s="10">
        <v>5.1407999999999996</v>
      </c>
      <c r="Q605" t="str">
        <f t="shared" si="9"/>
        <v>Not Outlier</v>
      </c>
    </row>
    <row r="606" spans="1:17">
      <c r="A606">
        <v>605</v>
      </c>
      <c r="B606" t="s">
        <v>1937</v>
      </c>
      <c r="C606" s="26" t="s">
        <v>3017</v>
      </c>
      <c r="D606" s="26" t="s">
        <v>3230</v>
      </c>
      <c r="E606" t="s">
        <v>1938</v>
      </c>
      <c r="F606" t="s">
        <v>1939</v>
      </c>
      <c r="G606" t="s">
        <v>24</v>
      </c>
      <c r="H606" t="s">
        <v>29</v>
      </c>
      <c r="I606" t="s">
        <v>1475</v>
      </c>
      <c r="J606" t="s">
        <v>19</v>
      </c>
      <c r="K606" t="s">
        <v>93</v>
      </c>
      <c r="L606" t="s">
        <v>1476</v>
      </c>
      <c r="M606" s="24">
        <v>7.218</v>
      </c>
      <c r="N606">
        <v>3</v>
      </c>
      <c r="O606" s="20">
        <v>0.7</v>
      </c>
      <c r="P606" s="10">
        <v>-5.5338000000000003</v>
      </c>
      <c r="Q606" t="str">
        <f t="shared" si="9"/>
        <v>Not Outlier</v>
      </c>
    </row>
    <row r="607" spans="1:17">
      <c r="A607">
        <v>606</v>
      </c>
      <c r="B607" t="s">
        <v>1937</v>
      </c>
      <c r="C607" s="26" t="s">
        <v>3017</v>
      </c>
      <c r="D607" s="26" t="s">
        <v>3230</v>
      </c>
      <c r="E607" t="s">
        <v>1938</v>
      </c>
      <c r="F607" t="s">
        <v>1939</v>
      </c>
      <c r="G607" t="s">
        <v>24</v>
      </c>
      <c r="H607" t="s">
        <v>29</v>
      </c>
      <c r="I607" t="s">
        <v>1450</v>
      </c>
      <c r="J607" t="s">
        <v>19</v>
      </c>
      <c r="K607" t="s">
        <v>93</v>
      </c>
      <c r="L607" t="s">
        <v>1451</v>
      </c>
      <c r="M607" s="24">
        <v>43.188000000000002</v>
      </c>
      <c r="N607">
        <v>4</v>
      </c>
      <c r="O607" s="20">
        <v>0.7</v>
      </c>
      <c r="P607" s="10">
        <v>-31.671199999999999</v>
      </c>
      <c r="Q607" t="str">
        <f t="shared" si="9"/>
        <v>Not Outlier</v>
      </c>
    </row>
    <row r="608" spans="1:17">
      <c r="A608">
        <v>607</v>
      </c>
      <c r="B608" t="s">
        <v>1937</v>
      </c>
      <c r="C608" s="26" t="s">
        <v>3017</v>
      </c>
      <c r="D608" s="26" t="s">
        <v>3230</v>
      </c>
      <c r="E608" t="s">
        <v>1938</v>
      </c>
      <c r="F608" t="s">
        <v>1939</v>
      </c>
      <c r="G608" t="s">
        <v>24</v>
      </c>
      <c r="H608" t="s">
        <v>29</v>
      </c>
      <c r="I608" t="s">
        <v>1942</v>
      </c>
      <c r="J608" t="s">
        <v>19</v>
      </c>
      <c r="K608" t="s">
        <v>94</v>
      </c>
      <c r="L608" t="s">
        <v>1943</v>
      </c>
      <c r="M608" s="24">
        <v>131.904</v>
      </c>
      <c r="N608">
        <v>3</v>
      </c>
      <c r="O608" s="20">
        <v>0.2</v>
      </c>
      <c r="P608" s="10">
        <v>47.815199999999997</v>
      </c>
      <c r="Q608" t="str">
        <f t="shared" si="9"/>
        <v>Not Outlier</v>
      </c>
    </row>
    <row r="609" spans="1:17">
      <c r="A609">
        <v>608</v>
      </c>
      <c r="B609" t="s">
        <v>1944</v>
      </c>
      <c r="C609" s="26" t="s">
        <v>3018</v>
      </c>
      <c r="D609" s="26" t="s">
        <v>3045</v>
      </c>
      <c r="E609" t="s">
        <v>1945</v>
      </c>
      <c r="F609" t="s">
        <v>1946</v>
      </c>
      <c r="G609" t="s">
        <v>24</v>
      </c>
      <c r="H609" t="s">
        <v>27</v>
      </c>
      <c r="I609" t="s">
        <v>1947</v>
      </c>
      <c r="J609" t="s">
        <v>19</v>
      </c>
      <c r="K609" t="s">
        <v>93</v>
      </c>
      <c r="L609" t="s">
        <v>1948</v>
      </c>
      <c r="M609" s="24">
        <v>3.282</v>
      </c>
      <c r="N609">
        <v>2</v>
      </c>
      <c r="O609" s="20">
        <v>0.7</v>
      </c>
      <c r="P609" s="10">
        <v>-2.6255999999999999</v>
      </c>
      <c r="Q609" t="str">
        <f t="shared" si="9"/>
        <v>Not Outlier</v>
      </c>
    </row>
    <row r="610" spans="1:17">
      <c r="A610">
        <v>609</v>
      </c>
      <c r="B610" t="s">
        <v>1944</v>
      </c>
      <c r="C610" s="26" t="s">
        <v>3018</v>
      </c>
      <c r="D610" s="26" t="s">
        <v>3045</v>
      </c>
      <c r="E610" t="s">
        <v>1945</v>
      </c>
      <c r="F610" t="s">
        <v>1946</v>
      </c>
      <c r="G610" t="s">
        <v>24</v>
      </c>
      <c r="H610" t="s">
        <v>27</v>
      </c>
      <c r="I610" t="s">
        <v>1697</v>
      </c>
      <c r="J610" t="s">
        <v>19</v>
      </c>
      <c r="K610" t="s">
        <v>98</v>
      </c>
      <c r="L610" t="s">
        <v>1698</v>
      </c>
      <c r="M610" s="24">
        <v>21.167999999999999</v>
      </c>
      <c r="N610">
        <v>9</v>
      </c>
      <c r="O610" s="20">
        <v>0.2</v>
      </c>
      <c r="P610" s="10">
        <v>2.3814000000000002</v>
      </c>
      <c r="Q610" t="str">
        <f t="shared" si="9"/>
        <v>Not Outlier</v>
      </c>
    </row>
    <row r="611" spans="1:17">
      <c r="A611">
        <v>610</v>
      </c>
      <c r="B611" t="s">
        <v>1944</v>
      </c>
      <c r="C611" s="26" t="s">
        <v>3018</v>
      </c>
      <c r="D611" s="26" t="s">
        <v>3045</v>
      </c>
      <c r="E611" t="s">
        <v>1945</v>
      </c>
      <c r="F611" t="s">
        <v>1946</v>
      </c>
      <c r="G611" t="s">
        <v>24</v>
      </c>
      <c r="H611" t="s">
        <v>27</v>
      </c>
      <c r="I611" t="s">
        <v>1949</v>
      </c>
      <c r="J611" t="s">
        <v>18</v>
      </c>
      <c r="K611" t="s">
        <v>96</v>
      </c>
      <c r="L611" t="s">
        <v>1950</v>
      </c>
      <c r="M611" s="24">
        <v>55.188000000000002</v>
      </c>
      <c r="N611">
        <v>2</v>
      </c>
      <c r="O611" s="20">
        <v>0.4</v>
      </c>
      <c r="P611" s="10">
        <v>-10.117800000000001</v>
      </c>
      <c r="Q611" t="str">
        <f t="shared" si="9"/>
        <v>Not Outlier</v>
      </c>
    </row>
    <row r="612" spans="1:17">
      <c r="A612">
        <v>611</v>
      </c>
      <c r="B612" t="s">
        <v>1951</v>
      </c>
      <c r="C612" s="26" t="s">
        <v>3019</v>
      </c>
      <c r="D612" s="26">
        <v>42374</v>
      </c>
      <c r="E612" t="s">
        <v>1952</v>
      </c>
      <c r="F612" t="s">
        <v>1953</v>
      </c>
      <c r="G612" t="s">
        <v>28</v>
      </c>
      <c r="H612" t="s">
        <v>25</v>
      </c>
      <c r="I612" t="s">
        <v>1345</v>
      </c>
      <c r="J612" t="s">
        <v>18</v>
      </c>
      <c r="K612" t="s">
        <v>96</v>
      </c>
      <c r="L612" t="s">
        <v>1346</v>
      </c>
      <c r="M612" s="24">
        <v>369.57600000000002</v>
      </c>
      <c r="N612">
        <v>3</v>
      </c>
      <c r="O612" s="20">
        <v>0.2</v>
      </c>
      <c r="P612" s="10">
        <v>41.577300000000001</v>
      </c>
      <c r="Q612" t="str">
        <f t="shared" si="9"/>
        <v>Not Outlier</v>
      </c>
    </row>
    <row r="613" spans="1:17">
      <c r="A613">
        <v>612</v>
      </c>
      <c r="B613" t="s">
        <v>1951</v>
      </c>
      <c r="C613" s="26" t="s">
        <v>3019</v>
      </c>
      <c r="D613" s="26">
        <v>42374</v>
      </c>
      <c r="E613" t="s">
        <v>1952</v>
      </c>
      <c r="F613" t="s">
        <v>1953</v>
      </c>
      <c r="G613" t="s">
        <v>28</v>
      </c>
      <c r="H613" t="s">
        <v>25</v>
      </c>
      <c r="I613" t="s">
        <v>1954</v>
      </c>
      <c r="J613" t="s">
        <v>19</v>
      </c>
      <c r="K613" t="s">
        <v>102</v>
      </c>
      <c r="L613" t="s">
        <v>1955</v>
      </c>
      <c r="M613" s="24">
        <v>15.712</v>
      </c>
      <c r="N613">
        <v>4</v>
      </c>
      <c r="O613" s="20">
        <v>0.2</v>
      </c>
      <c r="P613" s="10">
        <v>5.6955999999999998</v>
      </c>
      <c r="Q613" t="str">
        <f t="shared" si="9"/>
        <v>Not Outlier</v>
      </c>
    </row>
    <row r="614" spans="1:17">
      <c r="A614">
        <v>613</v>
      </c>
      <c r="B614" t="s">
        <v>1956</v>
      </c>
      <c r="C614" s="26">
        <v>42683</v>
      </c>
      <c r="D614" s="26" t="s">
        <v>3241</v>
      </c>
      <c r="E614" t="s">
        <v>1957</v>
      </c>
      <c r="F614" t="s">
        <v>1958</v>
      </c>
      <c r="G614" t="s">
        <v>28</v>
      </c>
      <c r="H614" t="s">
        <v>27</v>
      </c>
      <c r="I614" t="s">
        <v>1959</v>
      </c>
      <c r="J614" t="s">
        <v>19</v>
      </c>
      <c r="K614" t="s">
        <v>94</v>
      </c>
      <c r="L614" t="s">
        <v>1960</v>
      </c>
      <c r="M614" s="24">
        <v>8.4480000000000004</v>
      </c>
      <c r="N614">
        <v>2</v>
      </c>
      <c r="O614" s="20">
        <v>0.2</v>
      </c>
      <c r="P614" s="10">
        <v>2.64</v>
      </c>
      <c r="Q614" t="str">
        <f t="shared" si="9"/>
        <v>Not Outlier</v>
      </c>
    </row>
    <row r="615" spans="1:17">
      <c r="A615">
        <v>614</v>
      </c>
      <c r="B615" t="s">
        <v>1956</v>
      </c>
      <c r="C615" s="26">
        <v>42683</v>
      </c>
      <c r="D615" s="26" t="s">
        <v>3241</v>
      </c>
      <c r="E615" t="s">
        <v>1957</v>
      </c>
      <c r="F615" t="s">
        <v>1958</v>
      </c>
      <c r="G615" t="s">
        <v>28</v>
      </c>
      <c r="H615" t="s">
        <v>27</v>
      </c>
      <c r="I615" t="s">
        <v>1961</v>
      </c>
      <c r="J615" t="s">
        <v>18</v>
      </c>
      <c r="K615" t="s">
        <v>96</v>
      </c>
      <c r="L615" t="s">
        <v>1962</v>
      </c>
      <c r="M615" s="24">
        <v>728.94600000000003</v>
      </c>
      <c r="N615">
        <v>9</v>
      </c>
      <c r="O615" s="20">
        <v>0.4</v>
      </c>
      <c r="P615" s="10">
        <v>-157.9383</v>
      </c>
      <c r="Q615" t="str">
        <f t="shared" si="9"/>
        <v>Outlier</v>
      </c>
    </row>
    <row r="616" spans="1:17">
      <c r="A616">
        <v>615</v>
      </c>
      <c r="B616" t="s">
        <v>1963</v>
      </c>
      <c r="C616" s="26" t="s">
        <v>3020</v>
      </c>
      <c r="D616" s="26" t="s">
        <v>3157</v>
      </c>
      <c r="E616" t="s">
        <v>1964</v>
      </c>
      <c r="F616" t="s">
        <v>1965</v>
      </c>
      <c r="G616" t="s">
        <v>24</v>
      </c>
      <c r="H616" t="s">
        <v>27</v>
      </c>
      <c r="I616" t="s">
        <v>921</v>
      </c>
      <c r="J616" t="s">
        <v>18</v>
      </c>
      <c r="K616" t="s">
        <v>96</v>
      </c>
      <c r="L616" t="s">
        <v>922</v>
      </c>
      <c r="M616" s="24">
        <v>119.94</v>
      </c>
      <c r="N616">
        <v>10</v>
      </c>
      <c r="O616" s="20">
        <v>0.4</v>
      </c>
      <c r="P616" s="10">
        <v>15.992000000000001</v>
      </c>
      <c r="Q616" t="str">
        <f t="shared" si="9"/>
        <v>Not Outlier</v>
      </c>
    </row>
    <row r="617" spans="1:17">
      <c r="A617">
        <v>616</v>
      </c>
      <c r="B617" t="s">
        <v>1963</v>
      </c>
      <c r="C617" s="26" t="s">
        <v>3020</v>
      </c>
      <c r="D617" s="26" t="s">
        <v>3157</v>
      </c>
      <c r="E617" t="s">
        <v>1964</v>
      </c>
      <c r="F617" t="s">
        <v>1965</v>
      </c>
      <c r="G617" t="s">
        <v>24</v>
      </c>
      <c r="H617" t="s">
        <v>27</v>
      </c>
      <c r="I617" t="s">
        <v>1966</v>
      </c>
      <c r="J617" t="s">
        <v>19</v>
      </c>
      <c r="K617" t="s">
        <v>93</v>
      </c>
      <c r="L617" t="s">
        <v>1967</v>
      </c>
      <c r="M617" s="24">
        <v>3.6480000000000001</v>
      </c>
      <c r="N617">
        <v>2</v>
      </c>
      <c r="O617" s="20">
        <v>0.7</v>
      </c>
      <c r="P617" s="10">
        <v>-2.7968000000000002</v>
      </c>
      <c r="Q617" t="str">
        <f t="shared" si="9"/>
        <v>Not Outlier</v>
      </c>
    </row>
    <row r="618" spans="1:17">
      <c r="A618">
        <v>617</v>
      </c>
      <c r="B618" t="s">
        <v>1968</v>
      </c>
      <c r="C618" s="26" t="s">
        <v>3021</v>
      </c>
      <c r="D618" s="26" t="s">
        <v>3207</v>
      </c>
      <c r="E618" t="s">
        <v>1969</v>
      </c>
      <c r="F618" t="s">
        <v>1970</v>
      </c>
      <c r="G618" t="s">
        <v>28</v>
      </c>
      <c r="H618" t="s">
        <v>27</v>
      </c>
      <c r="I618" t="s">
        <v>1971</v>
      </c>
      <c r="J618" t="s">
        <v>20</v>
      </c>
      <c r="K618" t="s">
        <v>95</v>
      </c>
      <c r="L618" t="s">
        <v>1972</v>
      </c>
      <c r="M618" s="24">
        <v>40.479999999999997</v>
      </c>
      <c r="N618">
        <v>2</v>
      </c>
      <c r="O618" s="20">
        <v>0</v>
      </c>
      <c r="P618" s="10">
        <v>15.7872</v>
      </c>
      <c r="Q618" t="str">
        <f t="shared" si="9"/>
        <v>Not Outlier</v>
      </c>
    </row>
    <row r="619" spans="1:17">
      <c r="A619">
        <v>618</v>
      </c>
      <c r="B619" t="s">
        <v>1968</v>
      </c>
      <c r="C619" s="26" t="s">
        <v>3021</v>
      </c>
      <c r="D619" s="26" t="s">
        <v>3207</v>
      </c>
      <c r="E619" t="s">
        <v>1969</v>
      </c>
      <c r="F619" t="s">
        <v>1970</v>
      </c>
      <c r="G619" t="s">
        <v>28</v>
      </c>
      <c r="H619" t="s">
        <v>27</v>
      </c>
      <c r="I619" t="s">
        <v>1973</v>
      </c>
      <c r="J619" t="s">
        <v>20</v>
      </c>
      <c r="K619" t="s">
        <v>95</v>
      </c>
      <c r="L619" t="s">
        <v>1974</v>
      </c>
      <c r="M619" s="24">
        <v>9.94</v>
      </c>
      <c r="N619">
        <v>2</v>
      </c>
      <c r="O619" s="20">
        <v>0</v>
      </c>
      <c r="P619" s="10">
        <v>3.0813999999999999</v>
      </c>
      <c r="Q619" t="str">
        <f t="shared" si="9"/>
        <v>Not Outlier</v>
      </c>
    </row>
    <row r="620" spans="1:17">
      <c r="A620">
        <v>619</v>
      </c>
      <c r="B620" t="s">
        <v>1968</v>
      </c>
      <c r="C620" s="26" t="s">
        <v>3021</v>
      </c>
      <c r="D620" s="26" t="s">
        <v>3207</v>
      </c>
      <c r="E620" t="s">
        <v>1969</v>
      </c>
      <c r="F620" t="s">
        <v>1970</v>
      </c>
      <c r="G620" t="s">
        <v>28</v>
      </c>
      <c r="H620" t="s">
        <v>27</v>
      </c>
      <c r="I620" t="s">
        <v>1975</v>
      </c>
      <c r="J620" t="s">
        <v>19</v>
      </c>
      <c r="K620" t="s">
        <v>93</v>
      </c>
      <c r="L620" t="s">
        <v>1976</v>
      </c>
      <c r="M620" s="24">
        <v>107.42400000000001</v>
      </c>
      <c r="N620">
        <v>9</v>
      </c>
      <c r="O620" s="20">
        <v>0.2</v>
      </c>
      <c r="P620" s="10">
        <v>33.57</v>
      </c>
      <c r="Q620" t="str">
        <f t="shared" si="9"/>
        <v>Not Outlier</v>
      </c>
    </row>
    <row r="621" spans="1:17">
      <c r="A621">
        <v>620</v>
      </c>
      <c r="B621" t="s">
        <v>1968</v>
      </c>
      <c r="C621" s="26" t="s">
        <v>3021</v>
      </c>
      <c r="D621" s="26" t="s">
        <v>3207</v>
      </c>
      <c r="E621" t="s">
        <v>1969</v>
      </c>
      <c r="F621" t="s">
        <v>1970</v>
      </c>
      <c r="G621" t="s">
        <v>28</v>
      </c>
      <c r="H621" t="s">
        <v>27</v>
      </c>
      <c r="I621" t="s">
        <v>1977</v>
      </c>
      <c r="J621" t="s">
        <v>18</v>
      </c>
      <c r="K621" t="s">
        <v>96</v>
      </c>
      <c r="L621" t="s">
        <v>1978</v>
      </c>
      <c r="M621" s="24">
        <v>37.909999999999997</v>
      </c>
      <c r="N621">
        <v>1</v>
      </c>
      <c r="O621" s="20">
        <v>0</v>
      </c>
      <c r="P621" s="10">
        <v>10.9939</v>
      </c>
      <c r="Q621" t="str">
        <f t="shared" si="9"/>
        <v>Not Outlier</v>
      </c>
    </row>
    <row r="622" spans="1:17">
      <c r="A622">
        <v>621</v>
      </c>
      <c r="B622" t="s">
        <v>1968</v>
      </c>
      <c r="C622" s="26" t="s">
        <v>3021</v>
      </c>
      <c r="D622" s="26" t="s">
        <v>3207</v>
      </c>
      <c r="E622" t="s">
        <v>1969</v>
      </c>
      <c r="F622" t="s">
        <v>1970</v>
      </c>
      <c r="G622" t="s">
        <v>28</v>
      </c>
      <c r="H622" t="s">
        <v>27</v>
      </c>
      <c r="I622" t="s">
        <v>632</v>
      </c>
      <c r="J622" t="s">
        <v>20</v>
      </c>
      <c r="K622" t="s">
        <v>95</v>
      </c>
      <c r="L622" t="s">
        <v>633</v>
      </c>
      <c r="M622" s="24">
        <v>88.02</v>
      </c>
      <c r="N622">
        <v>3</v>
      </c>
      <c r="O622" s="20">
        <v>0</v>
      </c>
      <c r="P622" s="10">
        <v>27.286200000000001</v>
      </c>
      <c r="Q622" t="str">
        <f t="shared" si="9"/>
        <v>Not Outlier</v>
      </c>
    </row>
    <row r="623" spans="1:17">
      <c r="A623">
        <v>622</v>
      </c>
      <c r="B623" t="s">
        <v>1979</v>
      </c>
      <c r="C623" s="26" t="s">
        <v>2909</v>
      </c>
      <c r="D623" s="26" t="s">
        <v>3121</v>
      </c>
      <c r="E623" t="s">
        <v>1980</v>
      </c>
      <c r="F623" t="s">
        <v>1981</v>
      </c>
      <c r="G623" t="s">
        <v>24</v>
      </c>
      <c r="H623" t="s">
        <v>25</v>
      </c>
      <c r="I623" t="s">
        <v>1982</v>
      </c>
      <c r="J623" t="s">
        <v>19</v>
      </c>
      <c r="K623" t="s">
        <v>93</v>
      </c>
      <c r="L623" t="s">
        <v>1983</v>
      </c>
      <c r="M623" s="24">
        <v>8.69</v>
      </c>
      <c r="N623">
        <v>5</v>
      </c>
      <c r="O623" s="20">
        <v>0.8</v>
      </c>
      <c r="P623" s="10">
        <v>-14.773</v>
      </c>
      <c r="Q623" t="str">
        <f t="shared" si="9"/>
        <v>Not Outlier</v>
      </c>
    </row>
    <row r="624" spans="1:17">
      <c r="A624">
        <v>623</v>
      </c>
      <c r="B624" t="s">
        <v>1984</v>
      </c>
      <c r="C624" s="26" t="s">
        <v>3022</v>
      </c>
      <c r="D624" s="26">
        <v>42075</v>
      </c>
      <c r="E624" t="s">
        <v>1985</v>
      </c>
      <c r="F624" t="s">
        <v>1986</v>
      </c>
      <c r="G624" t="s">
        <v>28</v>
      </c>
      <c r="H624" t="s">
        <v>25</v>
      </c>
      <c r="I624" t="s">
        <v>1987</v>
      </c>
      <c r="J624" t="s">
        <v>20</v>
      </c>
      <c r="K624" t="s">
        <v>100</v>
      </c>
      <c r="L624" t="s">
        <v>1988</v>
      </c>
      <c r="M624" s="24">
        <v>301.95999999999998</v>
      </c>
      <c r="N624">
        <v>2</v>
      </c>
      <c r="O624" s="20">
        <v>0</v>
      </c>
      <c r="P624" s="10">
        <v>87.568399999999997</v>
      </c>
      <c r="Q624" t="str">
        <f t="shared" si="9"/>
        <v>Outlier</v>
      </c>
    </row>
    <row r="625" spans="1:17">
      <c r="A625">
        <v>624</v>
      </c>
      <c r="B625" t="s">
        <v>1984</v>
      </c>
      <c r="C625" s="26" t="s">
        <v>3022</v>
      </c>
      <c r="D625" s="26">
        <v>42075</v>
      </c>
      <c r="E625" t="s">
        <v>1985</v>
      </c>
      <c r="F625" t="s">
        <v>1986</v>
      </c>
      <c r="G625" t="s">
        <v>28</v>
      </c>
      <c r="H625" t="s">
        <v>25</v>
      </c>
      <c r="I625" t="s">
        <v>1989</v>
      </c>
      <c r="J625" t="s">
        <v>19</v>
      </c>
      <c r="K625" t="s">
        <v>101</v>
      </c>
      <c r="L625" t="s">
        <v>1990</v>
      </c>
      <c r="M625" s="24">
        <v>555.21</v>
      </c>
      <c r="N625">
        <v>5</v>
      </c>
      <c r="O625" s="20">
        <v>0.1</v>
      </c>
      <c r="P625" s="10">
        <v>178.90100000000001</v>
      </c>
      <c r="Q625" t="str">
        <f t="shared" si="9"/>
        <v>Outlier</v>
      </c>
    </row>
    <row r="626" spans="1:17">
      <c r="A626">
        <v>625</v>
      </c>
      <c r="B626" t="s">
        <v>1984</v>
      </c>
      <c r="C626" s="26" t="s">
        <v>3022</v>
      </c>
      <c r="D626" s="26">
        <v>42075</v>
      </c>
      <c r="E626" t="s">
        <v>1985</v>
      </c>
      <c r="F626" t="s">
        <v>1986</v>
      </c>
      <c r="G626" t="s">
        <v>28</v>
      </c>
      <c r="H626" t="s">
        <v>25</v>
      </c>
      <c r="I626" t="s">
        <v>1991</v>
      </c>
      <c r="J626" t="s">
        <v>19</v>
      </c>
      <c r="K626" t="s">
        <v>97</v>
      </c>
      <c r="L626" t="s">
        <v>1992</v>
      </c>
      <c r="M626" s="24">
        <v>523.48</v>
      </c>
      <c r="N626">
        <v>4</v>
      </c>
      <c r="O626" s="20">
        <v>0</v>
      </c>
      <c r="P626" s="10">
        <v>130.87</v>
      </c>
      <c r="Q626" t="str">
        <f t="shared" si="9"/>
        <v>Outlier</v>
      </c>
    </row>
    <row r="627" spans="1:17">
      <c r="A627">
        <v>626</v>
      </c>
      <c r="B627" t="s">
        <v>1984</v>
      </c>
      <c r="C627" s="26" t="s">
        <v>3022</v>
      </c>
      <c r="D627" s="26">
        <v>42075</v>
      </c>
      <c r="E627" t="s">
        <v>1985</v>
      </c>
      <c r="F627" t="s">
        <v>1986</v>
      </c>
      <c r="G627" t="s">
        <v>28</v>
      </c>
      <c r="H627" t="s">
        <v>25</v>
      </c>
      <c r="I627" t="s">
        <v>253</v>
      </c>
      <c r="J627" t="s">
        <v>19</v>
      </c>
      <c r="K627" t="s">
        <v>98</v>
      </c>
      <c r="L627" t="s">
        <v>254</v>
      </c>
      <c r="M627" s="24">
        <v>161.82</v>
      </c>
      <c r="N627">
        <v>9</v>
      </c>
      <c r="O627" s="20">
        <v>0</v>
      </c>
      <c r="P627" s="10">
        <v>46.927799999999998</v>
      </c>
      <c r="Q627" t="str">
        <f t="shared" si="9"/>
        <v>Not Outlier</v>
      </c>
    </row>
    <row r="628" spans="1:17">
      <c r="A628">
        <v>627</v>
      </c>
      <c r="B628" t="s">
        <v>1993</v>
      </c>
      <c r="C628" s="26" t="s">
        <v>2980</v>
      </c>
      <c r="D628" s="26" t="s">
        <v>2886</v>
      </c>
      <c r="E628" t="s">
        <v>1994</v>
      </c>
      <c r="F628" t="s">
        <v>1995</v>
      </c>
      <c r="G628" t="s">
        <v>26</v>
      </c>
      <c r="H628" t="s">
        <v>27</v>
      </c>
      <c r="I628" t="s">
        <v>1996</v>
      </c>
      <c r="J628" t="s">
        <v>20</v>
      </c>
      <c r="K628" t="s">
        <v>95</v>
      </c>
      <c r="L628" t="s">
        <v>1997</v>
      </c>
      <c r="M628" s="24">
        <v>35.56</v>
      </c>
      <c r="N628">
        <v>7</v>
      </c>
      <c r="O628" s="20">
        <v>0</v>
      </c>
      <c r="P628" s="10">
        <v>12.090400000000001</v>
      </c>
      <c r="Q628" t="str">
        <f t="shared" si="9"/>
        <v>Not Outlier</v>
      </c>
    </row>
    <row r="629" spans="1:17">
      <c r="A629">
        <v>628</v>
      </c>
      <c r="B629" t="s">
        <v>1998</v>
      </c>
      <c r="C629" s="26" t="s">
        <v>3023</v>
      </c>
      <c r="D629" s="26" t="s">
        <v>3209</v>
      </c>
      <c r="E629" t="s">
        <v>1999</v>
      </c>
      <c r="F629" t="s">
        <v>2000</v>
      </c>
      <c r="G629" t="s">
        <v>24</v>
      </c>
      <c r="H629" t="s">
        <v>23</v>
      </c>
      <c r="I629" t="s">
        <v>2001</v>
      </c>
      <c r="J629" t="s">
        <v>19</v>
      </c>
      <c r="K629" t="s">
        <v>101</v>
      </c>
      <c r="L629" t="s">
        <v>2002</v>
      </c>
      <c r="M629" s="24">
        <v>97.16</v>
      </c>
      <c r="N629">
        <v>2</v>
      </c>
      <c r="O629" s="20">
        <v>0</v>
      </c>
      <c r="P629" s="10">
        <v>28.176400000000001</v>
      </c>
      <c r="Q629" t="str">
        <f t="shared" si="9"/>
        <v>Not Outlier</v>
      </c>
    </row>
    <row r="630" spans="1:17">
      <c r="A630">
        <v>629</v>
      </c>
      <c r="B630" t="s">
        <v>2003</v>
      </c>
      <c r="C630" s="26" t="s">
        <v>2932</v>
      </c>
      <c r="D630" s="26" t="s">
        <v>3000</v>
      </c>
      <c r="E630" t="s">
        <v>819</v>
      </c>
      <c r="F630" t="s">
        <v>820</v>
      </c>
      <c r="G630" t="s">
        <v>24</v>
      </c>
      <c r="H630" t="s">
        <v>23</v>
      </c>
      <c r="I630" t="s">
        <v>2004</v>
      </c>
      <c r="J630" t="s">
        <v>19</v>
      </c>
      <c r="K630" t="s">
        <v>93</v>
      </c>
      <c r="L630" t="s">
        <v>2005</v>
      </c>
      <c r="M630" s="24">
        <v>15.24</v>
      </c>
      <c r="N630">
        <v>5</v>
      </c>
      <c r="O630" s="20">
        <v>0.2</v>
      </c>
      <c r="P630" s="10">
        <v>5.1435000000000004</v>
      </c>
      <c r="Q630" t="str">
        <f t="shared" si="9"/>
        <v>Not Outlier</v>
      </c>
    </row>
    <row r="631" spans="1:17">
      <c r="A631">
        <v>630</v>
      </c>
      <c r="B631" t="s">
        <v>2003</v>
      </c>
      <c r="C631" s="26" t="s">
        <v>2932</v>
      </c>
      <c r="D631" s="26" t="s">
        <v>3000</v>
      </c>
      <c r="E631" t="s">
        <v>819</v>
      </c>
      <c r="F631" t="s">
        <v>820</v>
      </c>
      <c r="G631" t="s">
        <v>24</v>
      </c>
      <c r="H631" t="s">
        <v>23</v>
      </c>
      <c r="I631" t="s">
        <v>1019</v>
      </c>
      <c r="J631" t="s">
        <v>19</v>
      </c>
      <c r="K631" t="s">
        <v>94</v>
      </c>
      <c r="L631" t="s">
        <v>1020</v>
      </c>
      <c r="M631" s="24">
        <v>13.23</v>
      </c>
      <c r="N631">
        <v>3</v>
      </c>
      <c r="O631" s="20">
        <v>0</v>
      </c>
      <c r="P631" s="10">
        <v>6.0857999999999999</v>
      </c>
      <c r="Q631" t="str">
        <f t="shared" si="9"/>
        <v>Not Outlier</v>
      </c>
    </row>
    <row r="632" spans="1:17">
      <c r="A632">
        <v>631</v>
      </c>
      <c r="B632" t="s">
        <v>2006</v>
      </c>
      <c r="C632" s="26">
        <v>42686</v>
      </c>
      <c r="D632" s="26" t="s">
        <v>2984</v>
      </c>
      <c r="E632" t="s">
        <v>2007</v>
      </c>
      <c r="F632" t="s">
        <v>2008</v>
      </c>
      <c r="G632" t="s">
        <v>24</v>
      </c>
      <c r="H632" t="s">
        <v>23</v>
      </c>
      <c r="I632" t="s">
        <v>2009</v>
      </c>
      <c r="J632" t="s">
        <v>19</v>
      </c>
      <c r="K632" t="s">
        <v>97</v>
      </c>
      <c r="L632" t="s">
        <v>2010</v>
      </c>
      <c r="M632" s="24">
        <v>243.38399999999999</v>
      </c>
      <c r="N632">
        <v>3</v>
      </c>
      <c r="O632" s="20">
        <v>0.2</v>
      </c>
      <c r="P632" s="10">
        <v>-51.719099999999997</v>
      </c>
      <c r="Q632" t="str">
        <f t="shared" si="9"/>
        <v>Outlier</v>
      </c>
    </row>
    <row r="633" spans="1:17">
      <c r="A633">
        <v>632</v>
      </c>
      <c r="B633" t="s">
        <v>2006</v>
      </c>
      <c r="C633" s="26">
        <v>42686</v>
      </c>
      <c r="D633" s="26" t="s">
        <v>2984</v>
      </c>
      <c r="E633" t="s">
        <v>2007</v>
      </c>
      <c r="F633" t="s">
        <v>2008</v>
      </c>
      <c r="G633" t="s">
        <v>24</v>
      </c>
      <c r="H633" t="s">
        <v>23</v>
      </c>
      <c r="I633" t="s">
        <v>2011</v>
      </c>
      <c r="J633" t="s">
        <v>18</v>
      </c>
      <c r="K633" t="s">
        <v>99</v>
      </c>
      <c r="L633" t="s">
        <v>2012</v>
      </c>
      <c r="M633" s="24">
        <v>119.8</v>
      </c>
      <c r="N633">
        <v>5</v>
      </c>
      <c r="O633" s="20">
        <v>0.2</v>
      </c>
      <c r="P633" s="10">
        <v>29.95</v>
      </c>
      <c r="Q633" t="str">
        <f t="shared" si="9"/>
        <v>Not Outlier</v>
      </c>
    </row>
    <row r="634" spans="1:17">
      <c r="A634">
        <v>633</v>
      </c>
      <c r="B634" t="s">
        <v>2006</v>
      </c>
      <c r="C634" s="26">
        <v>42686</v>
      </c>
      <c r="D634" s="26" t="s">
        <v>2984</v>
      </c>
      <c r="E634" t="s">
        <v>2007</v>
      </c>
      <c r="F634" t="s">
        <v>2008</v>
      </c>
      <c r="G634" t="s">
        <v>24</v>
      </c>
      <c r="H634" t="s">
        <v>23</v>
      </c>
      <c r="I634" t="s">
        <v>2013</v>
      </c>
      <c r="J634" t="s">
        <v>18</v>
      </c>
      <c r="K634" t="s">
        <v>96</v>
      </c>
      <c r="L634" t="s">
        <v>2014</v>
      </c>
      <c r="M634" s="24">
        <v>300.76799999999997</v>
      </c>
      <c r="N634">
        <v>4</v>
      </c>
      <c r="O634" s="20">
        <v>0.2</v>
      </c>
      <c r="P634" s="10">
        <v>30.076799999999999</v>
      </c>
      <c r="Q634" t="str">
        <f t="shared" si="9"/>
        <v>Not Outlier</v>
      </c>
    </row>
    <row r="635" spans="1:17">
      <c r="A635">
        <v>634</v>
      </c>
      <c r="B635" t="s">
        <v>2015</v>
      </c>
      <c r="C635" s="26" t="s">
        <v>3024</v>
      </c>
      <c r="D635" s="26" t="s">
        <v>3210</v>
      </c>
      <c r="E635" t="s">
        <v>1723</v>
      </c>
      <c r="F635" t="s">
        <v>1724</v>
      </c>
      <c r="G635" t="s">
        <v>24</v>
      </c>
      <c r="H635" t="s">
        <v>29</v>
      </c>
      <c r="I635" t="s">
        <v>2016</v>
      </c>
      <c r="J635" t="s">
        <v>18</v>
      </c>
      <c r="K635" t="s">
        <v>99</v>
      </c>
      <c r="L635" t="s">
        <v>2017</v>
      </c>
      <c r="M635" s="24">
        <v>17.88</v>
      </c>
      <c r="N635">
        <v>3</v>
      </c>
      <c r="O635" s="20">
        <v>0.2</v>
      </c>
      <c r="P635" s="10">
        <v>2.4584999999999999</v>
      </c>
      <c r="Q635" t="str">
        <f t="shared" si="9"/>
        <v>Not Outlier</v>
      </c>
    </row>
    <row r="636" spans="1:17">
      <c r="A636">
        <v>635</v>
      </c>
      <c r="B636" t="s">
        <v>2015</v>
      </c>
      <c r="C636" s="26" t="s">
        <v>3024</v>
      </c>
      <c r="D636" s="26" t="s">
        <v>3210</v>
      </c>
      <c r="E636" t="s">
        <v>1723</v>
      </c>
      <c r="F636" t="s">
        <v>1724</v>
      </c>
      <c r="G636" t="s">
        <v>24</v>
      </c>
      <c r="H636" t="s">
        <v>29</v>
      </c>
      <c r="I636" t="s">
        <v>1902</v>
      </c>
      <c r="J636" t="s">
        <v>19</v>
      </c>
      <c r="K636" t="s">
        <v>102</v>
      </c>
      <c r="L636" t="s">
        <v>1903</v>
      </c>
      <c r="M636" s="24">
        <v>235.94399999999999</v>
      </c>
      <c r="N636">
        <v>3</v>
      </c>
      <c r="O636" s="20">
        <v>0.2</v>
      </c>
      <c r="P636" s="10">
        <v>85.529700000000005</v>
      </c>
      <c r="Q636" t="str">
        <f t="shared" si="9"/>
        <v>Outlier</v>
      </c>
    </row>
    <row r="637" spans="1:17">
      <c r="A637">
        <v>636</v>
      </c>
      <c r="B637" t="s">
        <v>2018</v>
      </c>
      <c r="C637" s="26">
        <v>42104</v>
      </c>
      <c r="D637" s="26">
        <v>42257</v>
      </c>
      <c r="E637" t="s">
        <v>2019</v>
      </c>
      <c r="F637" t="s">
        <v>2020</v>
      </c>
      <c r="G637" t="s">
        <v>28</v>
      </c>
      <c r="H637" t="s">
        <v>29</v>
      </c>
      <c r="I637" t="s">
        <v>2021</v>
      </c>
      <c r="J637" t="s">
        <v>20</v>
      </c>
      <c r="K637" t="s">
        <v>100</v>
      </c>
      <c r="L637" t="s">
        <v>2022</v>
      </c>
      <c r="M637" s="24">
        <v>392.94</v>
      </c>
      <c r="N637">
        <v>3</v>
      </c>
      <c r="O637" s="20">
        <v>0</v>
      </c>
      <c r="P637" s="10">
        <v>43.223399999999998</v>
      </c>
      <c r="Q637" t="str">
        <f t="shared" si="9"/>
        <v>Not Outlier</v>
      </c>
    </row>
    <row r="638" spans="1:17">
      <c r="A638">
        <v>637</v>
      </c>
      <c r="B638" t="s">
        <v>2023</v>
      </c>
      <c r="C638" s="26" t="s">
        <v>3025</v>
      </c>
      <c r="D638" s="26" t="s">
        <v>3218</v>
      </c>
      <c r="E638" t="s">
        <v>2024</v>
      </c>
      <c r="F638" t="s">
        <v>2025</v>
      </c>
      <c r="G638" t="s">
        <v>24</v>
      </c>
      <c r="H638" t="s">
        <v>23</v>
      </c>
      <c r="I638" t="s">
        <v>2026</v>
      </c>
      <c r="J638" t="s">
        <v>19</v>
      </c>
      <c r="K638" t="s">
        <v>93</v>
      </c>
      <c r="L638" t="s">
        <v>2027</v>
      </c>
      <c r="M638" s="24">
        <v>18.882000000000001</v>
      </c>
      <c r="N638">
        <v>3</v>
      </c>
      <c r="O638" s="20">
        <v>0.7</v>
      </c>
      <c r="P638" s="10">
        <v>-13.8468</v>
      </c>
      <c r="Q638" t="str">
        <f t="shared" si="9"/>
        <v>Not Outlier</v>
      </c>
    </row>
    <row r="639" spans="1:17">
      <c r="A639">
        <v>638</v>
      </c>
      <c r="B639" t="s">
        <v>2023</v>
      </c>
      <c r="C639" s="26" t="s">
        <v>3025</v>
      </c>
      <c r="D639" s="26" t="s">
        <v>3218</v>
      </c>
      <c r="E639" t="s">
        <v>2024</v>
      </c>
      <c r="F639" t="s">
        <v>2025</v>
      </c>
      <c r="G639" t="s">
        <v>24</v>
      </c>
      <c r="H639" t="s">
        <v>23</v>
      </c>
      <c r="I639" t="s">
        <v>2028</v>
      </c>
      <c r="J639" t="s">
        <v>19</v>
      </c>
      <c r="K639" t="s">
        <v>101</v>
      </c>
      <c r="L639" t="s">
        <v>2029</v>
      </c>
      <c r="M639" s="24">
        <v>122.328</v>
      </c>
      <c r="N639">
        <v>3</v>
      </c>
      <c r="O639" s="20">
        <v>0.2</v>
      </c>
      <c r="P639" s="10">
        <v>12.232799999999999</v>
      </c>
      <c r="Q639" t="str">
        <f t="shared" si="9"/>
        <v>Not Outlier</v>
      </c>
    </row>
    <row r="640" spans="1:17">
      <c r="A640">
        <v>639</v>
      </c>
      <c r="B640" t="s">
        <v>2030</v>
      </c>
      <c r="C640" s="26" t="s">
        <v>3026</v>
      </c>
      <c r="D640" s="26" t="s">
        <v>3182</v>
      </c>
      <c r="E640" t="s">
        <v>482</v>
      </c>
      <c r="F640" t="s">
        <v>483</v>
      </c>
      <c r="G640" t="s">
        <v>26</v>
      </c>
      <c r="H640" t="s">
        <v>23</v>
      </c>
      <c r="I640" t="s">
        <v>917</v>
      </c>
      <c r="J640" t="s">
        <v>20</v>
      </c>
      <c r="K640" t="s">
        <v>95</v>
      </c>
      <c r="L640" t="s">
        <v>918</v>
      </c>
      <c r="M640" s="24">
        <v>1049.2</v>
      </c>
      <c r="N640">
        <v>5</v>
      </c>
      <c r="O640" s="20">
        <v>0</v>
      </c>
      <c r="P640" s="10">
        <v>272.79199999999997</v>
      </c>
      <c r="Q640" t="str">
        <f t="shared" si="9"/>
        <v>Outlier</v>
      </c>
    </row>
    <row r="641" spans="1:17">
      <c r="A641">
        <v>640</v>
      </c>
      <c r="B641" t="s">
        <v>2030</v>
      </c>
      <c r="C641" s="26" t="s">
        <v>3026</v>
      </c>
      <c r="D641" s="26" t="s">
        <v>3182</v>
      </c>
      <c r="E641" t="s">
        <v>482</v>
      </c>
      <c r="F641" t="s">
        <v>483</v>
      </c>
      <c r="G641" t="s">
        <v>26</v>
      </c>
      <c r="H641" t="s">
        <v>23</v>
      </c>
      <c r="I641" t="s">
        <v>2031</v>
      </c>
      <c r="J641" t="s">
        <v>19</v>
      </c>
      <c r="K641" t="s">
        <v>93</v>
      </c>
      <c r="L641" t="s">
        <v>2032</v>
      </c>
      <c r="M641" s="24">
        <v>15.423999999999999</v>
      </c>
      <c r="N641">
        <v>4</v>
      </c>
      <c r="O641" s="20">
        <v>0.2</v>
      </c>
      <c r="P641" s="10">
        <v>5.0128000000000004</v>
      </c>
      <c r="Q641" t="str">
        <f t="shared" si="9"/>
        <v>Not Outlier</v>
      </c>
    </row>
    <row r="642" spans="1:17">
      <c r="A642">
        <v>641</v>
      </c>
      <c r="B642" t="s">
        <v>2033</v>
      </c>
      <c r="C642" s="26" t="s">
        <v>2946</v>
      </c>
      <c r="D642" s="26" t="s">
        <v>3131</v>
      </c>
      <c r="E642" t="s">
        <v>2034</v>
      </c>
      <c r="F642" t="s">
        <v>2035</v>
      </c>
      <c r="G642" t="s">
        <v>28</v>
      </c>
      <c r="H642" t="s">
        <v>25</v>
      </c>
      <c r="I642" t="s">
        <v>2036</v>
      </c>
      <c r="J642" t="s">
        <v>20</v>
      </c>
      <c r="K642" t="s">
        <v>95</v>
      </c>
      <c r="L642" t="s">
        <v>2037</v>
      </c>
      <c r="M642" s="24">
        <v>18.84</v>
      </c>
      <c r="N642">
        <v>3</v>
      </c>
      <c r="O642" s="20">
        <v>0</v>
      </c>
      <c r="P642" s="10">
        <v>6.0288000000000004</v>
      </c>
      <c r="Q642" t="str">
        <f t="shared" si="9"/>
        <v>Not Outlier</v>
      </c>
    </row>
    <row r="643" spans="1:17">
      <c r="A643">
        <v>642</v>
      </c>
      <c r="B643" t="s">
        <v>2038</v>
      </c>
      <c r="C643" s="26" t="s">
        <v>3027</v>
      </c>
      <c r="D643" s="26">
        <v>42802</v>
      </c>
      <c r="E643" t="s">
        <v>2039</v>
      </c>
      <c r="F643" t="s">
        <v>2040</v>
      </c>
      <c r="G643" t="s">
        <v>24</v>
      </c>
      <c r="H643" t="s">
        <v>23</v>
      </c>
      <c r="I643" t="s">
        <v>2041</v>
      </c>
      <c r="J643" t="s">
        <v>19</v>
      </c>
      <c r="K643" t="s">
        <v>97</v>
      </c>
      <c r="L643" t="s">
        <v>2042</v>
      </c>
      <c r="M643" s="24">
        <v>330.4</v>
      </c>
      <c r="N643">
        <v>2</v>
      </c>
      <c r="O643" s="20">
        <v>0</v>
      </c>
      <c r="P643" s="10">
        <v>85.903999999999996</v>
      </c>
      <c r="Q643" t="str">
        <f t="shared" ref="Q643:Q706" si="10">IF(OR($P643&gt;65.58,$P643&lt;-36.45),"Outlier","Not Outlier")</f>
        <v>Outlier</v>
      </c>
    </row>
    <row r="644" spans="1:17">
      <c r="A644">
        <v>643</v>
      </c>
      <c r="B644" t="s">
        <v>2038</v>
      </c>
      <c r="C644" s="26" t="s">
        <v>3027</v>
      </c>
      <c r="D644" s="26">
        <v>42802</v>
      </c>
      <c r="E644" t="s">
        <v>2039</v>
      </c>
      <c r="F644" t="s">
        <v>2040</v>
      </c>
      <c r="G644" t="s">
        <v>24</v>
      </c>
      <c r="H644" t="s">
        <v>23</v>
      </c>
      <c r="I644" t="s">
        <v>2043</v>
      </c>
      <c r="J644" t="s">
        <v>19</v>
      </c>
      <c r="K644" t="s">
        <v>102</v>
      </c>
      <c r="L644" t="s">
        <v>2044</v>
      </c>
      <c r="M644" s="24">
        <v>26.25</v>
      </c>
      <c r="N644">
        <v>7</v>
      </c>
      <c r="O644" s="20">
        <v>0</v>
      </c>
      <c r="P644" s="10">
        <v>12.6</v>
      </c>
      <c r="Q644" t="str">
        <f t="shared" si="10"/>
        <v>Not Outlier</v>
      </c>
    </row>
    <row r="645" spans="1:17">
      <c r="A645">
        <v>644</v>
      </c>
      <c r="B645" t="s">
        <v>2045</v>
      </c>
      <c r="C645" s="26">
        <v>43014</v>
      </c>
      <c r="D645" s="26" t="s">
        <v>2957</v>
      </c>
      <c r="E645" t="s">
        <v>2046</v>
      </c>
      <c r="F645" t="s">
        <v>2047</v>
      </c>
      <c r="G645" t="s">
        <v>24</v>
      </c>
      <c r="H645" t="s">
        <v>25</v>
      </c>
      <c r="I645" t="s">
        <v>906</v>
      </c>
      <c r="J645" t="s">
        <v>18</v>
      </c>
      <c r="K645" t="s">
        <v>99</v>
      </c>
      <c r="L645" t="s">
        <v>1721</v>
      </c>
      <c r="M645" s="24">
        <v>132.52000000000001</v>
      </c>
      <c r="N645">
        <v>4</v>
      </c>
      <c r="O645" s="20">
        <v>0</v>
      </c>
      <c r="P645" s="10">
        <v>54.333199999999998</v>
      </c>
      <c r="Q645" t="str">
        <f t="shared" si="10"/>
        <v>Not Outlier</v>
      </c>
    </row>
    <row r="646" spans="1:17">
      <c r="A646">
        <v>645</v>
      </c>
      <c r="B646" t="s">
        <v>2048</v>
      </c>
      <c r="C646" s="26" t="s">
        <v>3028</v>
      </c>
      <c r="D646" s="26" t="s">
        <v>3178</v>
      </c>
      <c r="E646" t="s">
        <v>644</v>
      </c>
      <c r="F646" t="s">
        <v>645</v>
      </c>
      <c r="G646" t="s">
        <v>26</v>
      </c>
      <c r="H646" t="s">
        <v>27</v>
      </c>
      <c r="I646" t="s">
        <v>2049</v>
      </c>
      <c r="J646" t="s">
        <v>19</v>
      </c>
      <c r="K646" t="s">
        <v>94</v>
      </c>
      <c r="L646" t="s">
        <v>2050</v>
      </c>
      <c r="M646" s="24">
        <v>6.48</v>
      </c>
      <c r="N646">
        <v>1</v>
      </c>
      <c r="O646" s="20">
        <v>0</v>
      </c>
      <c r="P646" s="10">
        <v>3.1751999999999998</v>
      </c>
      <c r="Q646" t="str">
        <f t="shared" si="10"/>
        <v>Not Outlier</v>
      </c>
    </row>
    <row r="647" spans="1:17">
      <c r="A647">
        <v>646</v>
      </c>
      <c r="B647" t="s">
        <v>2051</v>
      </c>
      <c r="C647" s="26" t="s">
        <v>3029</v>
      </c>
      <c r="D647" s="26">
        <v>43221</v>
      </c>
      <c r="E647" t="s">
        <v>2052</v>
      </c>
      <c r="F647" t="s">
        <v>2053</v>
      </c>
      <c r="G647" t="s">
        <v>26</v>
      </c>
      <c r="H647" t="s">
        <v>25</v>
      </c>
      <c r="I647" t="s">
        <v>2054</v>
      </c>
      <c r="J647" t="s">
        <v>19</v>
      </c>
      <c r="K647" t="s">
        <v>101</v>
      </c>
      <c r="L647" t="s">
        <v>2055</v>
      </c>
      <c r="M647" s="24">
        <v>209.3</v>
      </c>
      <c r="N647">
        <v>2</v>
      </c>
      <c r="O647" s="20">
        <v>0</v>
      </c>
      <c r="P647" s="10">
        <v>56.511000000000003</v>
      </c>
      <c r="Q647" t="str">
        <f t="shared" si="10"/>
        <v>Not Outlier</v>
      </c>
    </row>
    <row r="648" spans="1:17">
      <c r="A648">
        <v>647</v>
      </c>
      <c r="B648" t="s">
        <v>2056</v>
      </c>
      <c r="C648" s="26">
        <v>42373</v>
      </c>
      <c r="D648" s="26">
        <v>42586</v>
      </c>
      <c r="E648" t="s">
        <v>1017</v>
      </c>
      <c r="F648" t="s">
        <v>1018</v>
      </c>
      <c r="G648" t="s">
        <v>28</v>
      </c>
      <c r="H648" t="s">
        <v>23</v>
      </c>
      <c r="I648" t="s">
        <v>2057</v>
      </c>
      <c r="J648" t="s">
        <v>19</v>
      </c>
      <c r="K648" t="s">
        <v>106</v>
      </c>
      <c r="L648" t="s">
        <v>593</v>
      </c>
      <c r="M648" s="24">
        <v>31.56</v>
      </c>
      <c r="N648">
        <v>5</v>
      </c>
      <c r="O648" s="20">
        <v>0.2</v>
      </c>
      <c r="P648" s="10">
        <v>9.8625000000000007</v>
      </c>
      <c r="Q648" t="str">
        <f t="shared" si="10"/>
        <v>Not Outlier</v>
      </c>
    </row>
    <row r="649" spans="1:17">
      <c r="A649">
        <v>648</v>
      </c>
      <c r="B649" t="s">
        <v>2056</v>
      </c>
      <c r="C649" s="26">
        <v>42373</v>
      </c>
      <c r="D649" s="26">
        <v>42586</v>
      </c>
      <c r="E649" t="s">
        <v>1017</v>
      </c>
      <c r="F649" t="s">
        <v>1018</v>
      </c>
      <c r="G649" t="s">
        <v>28</v>
      </c>
      <c r="H649" t="s">
        <v>23</v>
      </c>
      <c r="I649" t="s">
        <v>2058</v>
      </c>
      <c r="J649" t="s">
        <v>19</v>
      </c>
      <c r="K649" t="s">
        <v>101</v>
      </c>
      <c r="L649" t="s">
        <v>2059</v>
      </c>
      <c r="M649" s="24">
        <v>30.143999999999998</v>
      </c>
      <c r="N649">
        <v>2</v>
      </c>
      <c r="O649" s="20">
        <v>0.2</v>
      </c>
      <c r="P649" s="10">
        <v>3.0144000000000002</v>
      </c>
      <c r="Q649" t="str">
        <f t="shared" si="10"/>
        <v>Not Outlier</v>
      </c>
    </row>
    <row r="650" spans="1:17">
      <c r="A650">
        <v>649</v>
      </c>
      <c r="B650" t="s">
        <v>2060</v>
      </c>
      <c r="C650" s="26">
        <v>42686</v>
      </c>
      <c r="D650" s="26" t="s">
        <v>2989</v>
      </c>
      <c r="E650" t="s">
        <v>2061</v>
      </c>
      <c r="F650" t="s">
        <v>2062</v>
      </c>
      <c r="G650" t="s">
        <v>28</v>
      </c>
      <c r="H650" t="s">
        <v>23</v>
      </c>
      <c r="I650" t="s">
        <v>1330</v>
      </c>
      <c r="J650" t="s">
        <v>20</v>
      </c>
      <c r="K650" t="s">
        <v>95</v>
      </c>
      <c r="L650" t="s">
        <v>1331</v>
      </c>
      <c r="M650" s="24">
        <v>14.8</v>
      </c>
      <c r="N650">
        <v>4</v>
      </c>
      <c r="O650" s="20">
        <v>0</v>
      </c>
      <c r="P650" s="10">
        <v>6.0679999999999996</v>
      </c>
      <c r="Q650" t="str">
        <f t="shared" si="10"/>
        <v>Not Outlier</v>
      </c>
    </row>
    <row r="651" spans="1:17">
      <c r="A651">
        <v>650</v>
      </c>
      <c r="B651" t="s">
        <v>2060</v>
      </c>
      <c r="C651" s="26">
        <v>42686</v>
      </c>
      <c r="D651" s="26" t="s">
        <v>2989</v>
      </c>
      <c r="E651" t="s">
        <v>2061</v>
      </c>
      <c r="F651" t="s">
        <v>2062</v>
      </c>
      <c r="G651" t="s">
        <v>28</v>
      </c>
      <c r="H651" t="s">
        <v>23</v>
      </c>
      <c r="I651" t="s">
        <v>752</v>
      </c>
      <c r="J651" t="s">
        <v>18</v>
      </c>
      <c r="K651" t="s">
        <v>96</v>
      </c>
      <c r="L651" t="s">
        <v>753</v>
      </c>
      <c r="M651" s="24">
        <v>302.37599999999998</v>
      </c>
      <c r="N651">
        <v>3</v>
      </c>
      <c r="O651" s="20">
        <v>0.2</v>
      </c>
      <c r="P651" s="10">
        <v>22.6782</v>
      </c>
      <c r="Q651" t="str">
        <f t="shared" si="10"/>
        <v>Not Outlier</v>
      </c>
    </row>
    <row r="652" spans="1:17">
      <c r="A652">
        <v>651</v>
      </c>
      <c r="B652" t="s">
        <v>2060</v>
      </c>
      <c r="C652" s="26">
        <v>42686</v>
      </c>
      <c r="D652" s="26" t="s">
        <v>2989</v>
      </c>
      <c r="E652" t="s">
        <v>2061</v>
      </c>
      <c r="F652" t="s">
        <v>2062</v>
      </c>
      <c r="G652" t="s">
        <v>28</v>
      </c>
      <c r="H652" t="s">
        <v>23</v>
      </c>
      <c r="I652" t="s">
        <v>2063</v>
      </c>
      <c r="J652" t="s">
        <v>18</v>
      </c>
      <c r="K652" t="s">
        <v>99</v>
      </c>
      <c r="L652" t="s">
        <v>2064</v>
      </c>
      <c r="M652" s="24">
        <v>316</v>
      </c>
      <c r="N652">
        <v>4</v>
      </c>
      <c r="O652" s="20">
        <v>0</v>
      </c>
      <c r="P652" s="10">
        <v>31.6</v>
      </c>
      <c r="Q652" t="str">
        <f t="shared" si="10"/>
        <v>Not Outlier</v>
      </c>
    </row>
    <row r="653" spans="1:17">
      <c r="A653">
        <v>652</v>
      </c>
      <c r="B653" t="s">
        <v>2065</v>
      </c>
      <c r="C653" s="26" t="s">
        <v>3030</v>
      </c>
      <c r="D653" s="26" t="s">
        <v>3120</v>
      </c>
      <c r="E653" t="s">
        <v>2066</v>
      </c>
      <c r="F653" t="s">
        <v>2067</v>
      </c>
      <c r="G653" t="s">
        <v>26</v>
      </c>
      <c r="H653" t="s">
        <v>27</v>
      </c>
      <c r="I653" t="s">
        <v>375</v>
      </c>
      <c r="J653" t="s">
        <v>19</v>
      </c>
      <c r="K653" t="s">
        <v>94</v>
      </c>
      <c r="L653" t="s">
        <v>376</v>
      </c>
      <c r="M653" s="24">
        <v>379.4</v>
      </c>
      <c r="N653">
        <v>10</v>
      </c>
      <c r="O653" s="20">
        <v>0</v>
      </c>
      <c r="P653" s="10">
        <v>178.31800000000001</v>
      </c>
      <c r="Q653" t="str">
        <f t="shared" si="10"/>
        <v>Outlier</v>
      </c>
    </row>
    <row r="654" spans="1:17">
      <c r="A654">
        <v>653</v>
      </c>
      <c r="B654" t="s">
        <v>2068</v>
      </c>
      <c r="C654" s="26" t="s">
        <v>3031</v>
      </c>
      <c r="D654" s="26" t="s">
        <v>3268</v>
      </c>
      <c r="E654" t="s">
        <v>1293</v>
      </c>
      <c r="F654" t="s">
        <v>1294</v>
      </c>
      <c r="G654" t="s">
        <v>28</v>
      </c>
      <c r="H654" t="s">
        <v>27</v>
      </c>
      <c r="I654" t="s">
        <v>356</v>
      </c>
      <c r="J654" t="s">
        <v>19</v>
      </c>
      <c r="K654" t="s">
        <v>94</v>
      </c>
      <c r="L654" t="s">
        <v>357</v>
      </c>
      <c r="M654" s="24">
        <v>97.82</v>
      </c>
      <c r="N654">
        <v>2</v>
      </c>
      <c r="O654" s="20">
        <v>0</v>
      </c>
      <c r="P654" s="10">
        <v>45.9754</v>
      </c>
      <c r="Q654" t="str">
        <f t="shared" si="10"/>
        <v>Not Outlier</v>
      </c>
    </row>
    <row r="655" spans="1:17">
      <c r="A655">
        <v>654</v>
      </c>
      <c r="B655" t="s">
        <v>2068</v>
      </c>
      <c r="C655" s="26" t="s">
        <v>3031</v>
      </c>
      <c r="D655" s="26" t="s">
        <v>3268</v>
      </c>
      <c r="E655" t="s">
        <v>1293</v>
      </c>
      <c r="F655" t="s">
        <v>1294</v>
      </c>
      <c r="G655" t="s">
        <v>28</v>
      </c>
      <c r="H655" t="s">
        <v>27</v>
      </c>
      <c r="I655" t="s">
        <v>2069</v>
      </c>
      <c r="J655" t="s">
        <v>18</v>
      </c>
      <c r="K655" t="s">
        <v>99</v>
      </c>
      <c r="L655" t="s">
        <v>2070</v>
      </c>
      <c r="M655" s="24">
        <v>103.12</v>
      </c>
      <c r="N655">
        <v>8</v>
      </c>
      <c r="O655" s="20">
        <v>0</v>
      </c>
      <c r="P655" s="10">
        <v>10.311999999999999</v>
      </c>
      <c r="Q655" t="str">
        <f t="shared" si="10"/>
        <v>Not Outlier</v>
      </c>
    </row>
    <row r="656" spans="1:17">
      <c r="A656">
        <v>655</v>
      </c>
      <c r="B656" t="s">
        <v>2071</v>
      </c>
      <c r="C656" s="26" t="s">
        <v>3032</v>
      </c>
      <c r="D656" s="26" t="s">
        <v>3174</v>
      </c>
      <c r="E656" t="s">
        <v>2072</v>
      </c>
      <c r="F656" t="s">
        <v>2073</v>
      </c>
      <c r="G656" t="s">
        <v>24</v>
      </c>
      <c r="H656" t="s">
        <v>27</v>
      </c>
      <c r="I656" t="s">
        <v>2074</v>
      </c>
      <c r="J656" t="s">
        <v>19</v>
      </c>
      <c r="K656" t="s">
        <v>101</v>
      </c>
      <c r="L656" t="s">
        <v>2075</v>
      </c>
      <c r="M656" s="24">
        <v>113.55200000000001</v>
      </c>
      <c r="N656">
        <v>2</v>
      </c>
      <c r="O656" s="20">
        <v>0.2</v>
      </c>
      <c r="P656" s="10">
        <v>8.5164000000000009</v>
      </c>
      <c r="Q656" t="str">
        <f t="shared" si="10"/>
        <v>Not Outlier</v>
      </c>
    </row>
    <row r="657" spans="1:17">
      <c r="A657">
        <v>656</v>
      </c>
      <c r="B657" t="s">
        <v>2071</v>
      </c>
      <c r="C657" s="26" t="s">
        <v>3032</v>
      </c>
      <c r="D657" s="26" t="s">
        <v>3174</v>
      </c>
      <c r="E657" t="s">
        <v>2072</v>
      </c>
      <c r="F657" t="s">
        <v>2073</v>
      </c>
      <c r="G657" t="s">
        <v>24</v>
      </c>
      <c r="H657" t="s">
        <v>27</v>
      </c>
      <c r="I657" t="s">
        <v>2076</v>
      </c>
      <c r="J657" t="s">
        <v>19</v>
      </c>
      <c r="K657" t="s">
        <v>93</v>
      </c>
      <c r="L657" t="s">
        <v>2077</v>
      </c>
      <c r="M657" s="24">
        <v>3.3180000000000001</v>
      </c>
      <c r="N657">
        <v>2</v>
      </c>
      <c r="O657" s="20">
        <v>0.7</v>
      </c>
      <c r="P657" s="10">
        <v>-2.6543999999999999</v>
      </c>
      <c r="Q657" t="str">
        <f t="shared" si="10"/>
        <v>Not Outlier</v>
      </c>
    </row>
    <row r="658" spans="1:17">
      <c r="A658">
        <v>657</v>
      </c>
      <c r="B658" t="s">
        <v>2071</v>
      </c>
      <c r="C658" s="26" t="s">
        <v>3032</v>
      </c>
      <c r="D658" s="26" t="s">
        <v>3174</v>
      </c>
      <c r="E658" t="s">
        <v>2072</v>
      </c>
      <c r="F658" t="s">
        <v>2073</v>
      </c>
      <c r="G658" t="s">
        <v>24</v>
      </c>
      <c r="H658" t="s">
        <v>27</v>
      </c>
      <c r="I658" t="s">
        <v>2078</v>
      </c>
      <c r="J658" t="s">
        <v>19</v>
      </c>
      <c r="K658" t="s">
        <v>104</v>
      </c>
      <c r="L658" t="s">
        <v>2079</v>
      </c>
      <c r="M658" s="24">
        <v>134.28800000000001</v>
      </c>
      <c r="N658">
        <v>2</v>
      </c>
      <c r="O658" s="20">
        <v>0.2</v>
      </c>
      <c r="P658" s="10">
        <v>45.322200000000002</v>
      </c>
      <c r="Q658" t="str">
        <f t="shared" si="10"/>
        <v>Not Outlier</v>
      </c>
    </row>
    <row r="659" spans="1:17">
      <c r="A659">
        <v>658</v>
      </c>
      <c r="B659" t="s">
        <v>2080</v>
      </c>
      <c r="C659" s="26" t="s">
        <v>3033</v>
      </c>
      <c r="D659" s="26" t="s">
        <v>3033</v>
      </c>
      <c r="E659" t="s">
        <v>2081</v>
      </c>
      <c r="F659" t="s">
        <v>2082</v>
      </c>
      <c r="G659" t="s">
        <v>26</v>
      </c>
      <c r="H659" t="s">
        <v>25</v>
      </c>
      <c r="I659" t="s">
        <v>1667</v>
      </c>
      <c r="J659" t="s">
        <v>20</v>
      </c>
      <c r="K659" t="s">
        <v>100</v>
      </c>
      <c r="L659" t="s">
        <v>1668</v>
      </c>
      <c r="M659" s="24">
        <v>701.37199999999996</v>
      </c>
      <c r="N659">
        <v>2</v>
      </c>
      <c r="O659" s="20">
        <v>0.3</v>
      </c>
      <c r="P659" s="10">
        <v>-50.097999999999999</v>
      </c>
      <c r="Q659" t="str">
        <f t="shared" si="10"/>
        <v>Outlier</v>
      </c>
    </row>
    <row r="660" spans="1:17">
      <c r="A660">
        <v>659</v>
      </c>
      <c r="B660" t="s">
        <v>2080</v>
      </c>
      <c r="C660" s="26" t="s">
        <v>3033</v>
      </c>
      <c r="D660" s="26" t="s">
        <v>3033</v>
      </c>
      <c r="E660" t="s">
        <v>2081</v>
      </c>
      <c r="F660" t="s">
        <v>2082</v>
      </c>
      <c r="G660" t="s">
        <v>26</v>
      </c>
      <c r="H660" t="s">
        <v>25</v>
      </c>
      <c r="I660" t="s">
        <v>380</v>
      </c>
      <c r="J660" t="s">
        <v>19</v>
      </c>
      <c r="K660" t="s">
        <v>93</v>
      </c>
      <c r="L660" t="s">
        <v>381</v>
      </c>
      <c r="M660" s="24">
        <v>2.3079999999999998</v>
      </c>
      <c r="N660">
        <v>2</v>
      </c>
      <c r="O660" s="20">
        <v>0.8</v>
      </c>
      <c r="P660" s="10">
        <v>-3.4620000000000002</v>
      </c>
      <c r="Q660" t="str">
        <f t="shared" si="10"/>
        <v>Not Outlier</v>
      </c>
    </row>
    <row r="661" spans="1:17">
      <c r="A661">
        <v>660</v>
      </c>
      <c r="B661" t="s">
        <v>2083</v>
      </c>
      <c r="C661" s="26" t="s">
        <v>3034</v>
      </c>
      <c r="D661" s="26" t="s">
        <v>3186</v>
      </c>
      <c r="E661" t="s">
        <v>788</v>
      </c>
      <c r="F661" t="s">
        <v>789</v>
      </c>
      <c r="G661" t="s">
        <v>24</v>
      </c>
      <c r="H661" t="s">
        <v>25</v>
      </c>
      <c r="I661" t="s">
        <v>1940</v>
      </c>
      <c r="J661" t="s">
        <v>19</v>
      </c>
      <c r="K661" t="s">
        <v>97</v>
      </c>
      <c r="L661" t="s">
        <v>1941</v>
      </c>
      <c r="M661" s="24">
        <v>999.43200000000002</v>
      </c>
      <c r="N661">
        <v>7</v>
      </c>
      <c r="O661" s="20">
        <v>0.2</v>
      </c>
      <c r="P661" s="10">
        <v>124.929</v>
      </c>
      <c r="Q661" t="str">
        <f t="shared" si="10"/>
        <v>Outlier</v>
      </c>
    </row>
    <row r="662" spans="1:17">
      <c r="A662">
        <v>661</v>
      </c>
      <c r="B662" t="s">
        <v>2083</v>
      </c>
      <c r="C662" s="26" t="s">
        <v>3034</v>
      </c>
      <c r="D662" s="26" t="s">
        <v>3186</v>
      </c>
      <c r="E662" t="s">
        <v>788</v>
      </c>
      <c r="F662" t="s">
        <v>789</v>
      </c>
      <c r="G662" t="s">
        <v>24</v>
      </c>
      <c r="H662" t="s">
        <v>25</v>
      </c>
      <c r="I662" t="s">
        <v>2084</v>
      </c>
      <c r="J662" t="s">
        <v>19</v>
      </c>
      <c r="K662" t="s">
        <v>97</v>
      </c>
      <c r="L662" t="s">
        <v>2085</v>
      </c>
      <c r="M662" s="24">
        <v>724.08</v>
      </c>
      <c r="N662">
        <v>14</v>
      </c>
      <c r="O662" s="20">
        <v>0.2</v>
      </c>
      <c r="P662" s="10">
        <v>-135.76499999999999</v>
      </c>
      <c r="Q662" t="str">
        <f t="shared" si="10"/>
        <v>Outlier</v>
      </c>
    </row>
    <row r="663" spans="1:17">
      <c r="A663">
        <v>662</v>
      </c>
      <c r="B663" t="s">
        <v>2083</v>
      </c>
      <c r="C663" s="26" t="s">
        <v>3034</v>
      </c>
      <c r="D663" s="26" t="s">
        <v>3186</v>
      </c>
      <c r="E663" t="s">
        <v>788</v>
      </c>
      <c r="F663" t="s">
        <v>789</v>
      </c>
      <c r="G663" t="s">
        <v>24</v>
      </c>
      <c r="H663" t="s">
        <v>25</v>
      </c>
      <c r="I663" t="s">
        <v>544</v>
      </c>
      <c r="J663" t="s">
        <v>20</v>
      </c>
      <c r="K663" t="s">
        <v>103</v>
      </c>
      <c r="L663" t="s">
        <v>545</v>
      </c>
      <c r="M663" s="24">
        <v>918.78499999999997</v>
      </c>
      <c r="N663">
        <v>5</v>
      </c>
      <c r="O663" s="20">
        <v>0.3</v>
      </c>
      <c r="P663" s="10">
        <v>-118.12949999999999</v>
      </c>
      <c r="Q663" t="str">
        <f t="shared" si="10"/>
        <v>Outlier</v>
      </c>
    </row>
    <row r="664" spans="1:17">
      <c r="A664">
        <v>663</v>
      </c>
      <c r="B664" t="s">
        <v>2083</v>
      </c>
      <c r="C664" s="26" t="s">
        <v>3034</v>
      </c>
      <c r="D664" s="26" t="s">
        <v>3186</v>
      </c>
      <c r="E664" t="s">
        <v>788</v>
      </c>
      <c r="F664" t="s">
        <v>789</v>
      </c>
      <c r="G664" t="s">
        <v>24</v>
      </c>
      <c r="H664" t="s">
        <v>25</v>
      </c>
      <c r="I664" t="s">
        <v>528</v>
      </c>
      <c r="J664" t="s">
        <v>19</v>
      </c>
      <c r="K664" t="s">
        <v>93</v>
      </c>
      <c r="L664" t="s">
        <v>529</v>
      </c>
      <c r="M664" s="24">
        <v>2.7240000000000002</v>
      </c>
      <c r="N664">
        <v>3</v>
      </c>
      <c r="O664" s="20">
        <v>0.8</v>
      </c>
      <c r="P664" s="10">
        <v>-4.2222</v>
      </c>
      <c r="Q664" t="str">
        <f t="shared" si="10"/>
        <v>Not Outlier</v>
      </c>
    </row>
    <row r="665" spans="1:17">
      <c r="A665">
        <v>664</v>
      </c>
      <c r="B665" t="s">
        <v>2086</v>
      </c>
      <c r="C665" s="26" t="s">
        <v>3035</v>
      </c>
      <c r="D665" s="26" t="s">
        <v>3113</v>
      </c>
      <c r="E665" t="s">
        <v>2087</v>
      </c>
      <c r="F665" t="s">
        <v>2088</v>
      </c>
      <c r="G665" t="s">
        <v>28</v>
      </c>
      <c r="H665" t="s">
        <v>27</v>
      </c>
      <c r="I665" t="s">
        <v>842</v>
      </c>
      <c r="J665" t="s">
        <v>19</v>
      </c>
      <c r="K665" t="s">
        <v>97</v>
      </c>
      <c r="L665" t="s">
        <v>843</v>
      </c>
      <c r="M665" s="24">
        <v>459.95</v>
      </c>
      <c r="N665">
        <v>5</v>
      </c>
      <c r="O665" s="20">
        <v>0</v>
      </c>
      <c r="P665" s="10">
        <v>18.398</v>
      </c>
      <c r="Q665" t="str">
        <f t="shared" si="10"/>
        <v>Not Outlier</v>
      </c>
    </row>
    <row r="666" spans="1:17">
      <c r="A666">
        <v>665</v>
      </c>
      <c r="B666" t="s">
        <v>2089</v>
      </c>
      <c r="C666" s="26">
        <v>42471</v>
      </c>
      <c r="D666" s="26">
        <v>42471</v>
      </c>
      <c r="E666" t="s">
        <v>980</v>
      </c>
      <c r="F666" t="s">
        <v>981</v>
      </c>
      <c r="G666" t="s">
        <v>24</v>
      </c>
      <c r="H666" t="s">
        <v>29</v>
      </c>
      <c r="I666" t="s">
        <v>533</v>
      </c>
      <c r="J666" t="s">
        <v>19</v>
      </c>
      <c r="K666" t="s">
        <v>106</v>
      </c>
      <c r="L666" t="s">
        <v>534</v>
      </c>
      <c r="M666" s="24">
        <v>10.74</v>
      </c>
      <c r="N666">
        <v>3</v>
      </c>
      <c r="O666" s="20">
        <v>0</v>
      </c>
      <c r="P666" s="10">
        <v>5.2625999999999999</v>
      </c>
      <c r="Q666" t="str">
        <f t="shared" si="10"/>
        <v>Not Outlier</v>
      </c>
    </row>
    <row r="667" spans="1:17">
      <c r="A667">
        <v>666</v>
      </c>
      <c r="B667" t="s">
        <v>2090</v>
      </c>
      <c r="C667" s="26">
        <v>42953</v>
      </c>
      <c r="D667" s="26">
        <v>43014</v>
      </c>
      <c r="E667" t="s">
        <v>2091</v>
      </c>
      <c r="F667" t="s">
        <v>2092</v>
      </c>
      <c r="G667" t="s">
        <v>28</v>
      </c>
      <c r="H667" t="s">
        <v>25</v>
      </c>
      <c r="I667" t="s">
        <v>2093</v>
      </c>
      <c r="J667" t="s">
        <v>19</v>
      </c>
      <c r="K667" t="s">
        <v>107</v>
      </c>
      <c r="L667" t="s">
        <v>2094</v>
      </c>
      <c r="M667" s="24">
        <v>23.76</v>
      </c>
      <c r="N667">
        <v>3</v>
      </c>
      <c r="O667" s="20">
        <v>0.2</v>
      </c>
      <c r="P667" s="10">
        <v>2.0790000000000002</v>
      </c>
      <c r="Q667" t="str">
        <f t="shared" si="10"/>
        <v>Not Outlier</v>
      </c>
    </row>
    <row r="668" spans="1:17">
      <c r="A668">
        <v>667</v>
      </c>
      <c r="B668" t="s">
        <v>2090</v>
      </c>
      <c r="C668" s="26">
        <v>42953</v>
      </c>
      <c r="D668" s="26">
        <v>43014</v>
      </c>
      <c r="E668" t="s">
        <v>2091</v>
      </c>
      <c r="F668" t="s">
        <v>2092</v>
      </c>
      <c r="G668" t="s">
        <v>28</v>
      </c>
      <c r="H668" t="s">
        <v>25</v>
      </c>
      <c r="I668" t="s">
        <v>1045</v>
      </c>
      <c r="J668" t="s">
        <v>19</v>
      </c>
      <c r="K668" t="s">
        <v>94</v>
      </c>
      <c r="L668" t="s">
        <v>263</v>
      </c>
      <c r="M668" s="24">
        <v>85.055999999999997</v>
      </c>
      <c r="N668">
        <v>3</v>
      </c>
      <c r="O668" s="20">
        <v>0.2</v>
      </c>
      <c r="P668" s="10">
        <v>28.706399999999999</v>
      </c>
      <c r="Q668" t="str">
        <f t="shared" si="10"/>
        <v>Not Outlier</v>
      </c>
    </row>
    <row r="669" spans="1:17">
      <c r="A669">
        <v>668</v>
      </c>
      <c r="B669" t="s">
        <v>2090</v>
      </c>
      <c r="C669" s="26">
        <v>42953</v>
      </c>
      <c r="D669" s="26">
        <v>43014</v>
      </c>
      <c r="E669" t="s">
        <v>2091</v>
      </c>
      <c r="F669" t="s">
        <v>2092</v>
      </c>
      <c r="G669" t="s">
        <v>28</v>
      </c>
      <c r="H669" t="s">
        <v>25</v>
      </c>
      <c r="I669" t="s">
        <v>2095</v>
      </c>
      <c r="J669" t="s">
        <v>18</v>
      </c>
      <c r="K669" t="s">
        <v>96</v>
      </c>
      <c r="L669" t="s">
        <v>2096</v>
      </c>
      <c r="M669" s="24">
        <v>381.57600000000002</v>
      </c>
      <c r="N669">
        <v>3</v>
      </c>
      <c r="O669" s="20">
        <v>0.2</v>
      </c>
      <c r="P669" s="10">
        <v>28.618200000000002</v>
      </c>
      <c r="Q669" t="str">
        <f t="shared" si="10"/>
        <v>Not Outlier</v>
      </c>
    </row>
    <row r="670" spans="1:17">
      <c r="A670">
        <v>669</v>
      </c>
      <c r="B670" t="s">
        <v>2097</v>
      </c>
      <c r="C670" s="26" t="s">
        <v>2972</v>
      </c>
      <c r="D670" s="26" t="s">
        <v>2909</v>
      </c>
      <c r="E670" t="s">
        <v>2098</v>
      </c>
      <c r="F670" t="s">
        <v>2099</v>
      </c>
      <c r="G670" t="s">
        <v>24</v>
      </c>
      <c r="H670" t="s">
        <v>27</v>
      </c>
      <c r="I670" t="s">
        <v>2100</v>
      </c>
      <c r="J670" t="s">
        <v>20</v>
      </c>
      <c r="K670" t="s">
        <v>95</v>
      </c>
      <c r="L670" t="s">
        <v>2101</v>
      </c>
      <c r="M670" s="24">
        <v>30.36</v>
      </c>
      <c r="N670">
        <v>5</v>
      </c>
      <c r="O670" s="20">
        <v>0.2</v>
      </c>
      <c r="P670" s="10">
        <v>8.7285000000000004</v>
      </c>
      <c r="Q670" t="str">
        <f t="shared" si="10"/>
        <v>Not Outlier</v>
      </c>
    </row>
    <row r="671" spans="1:17">
      <c r="A671">
        <v>670</v>
      </c>
      <c r="B671" t="s">
        <v>2102</v>
      </c>
      <c r="C671" s="26">
        <v>42984</v>
      </c>
      <c r="D671" s="26" t="s">
        <v>3118</v>
      </c>
      <c r="E671" t="s">
        <v>1994</v>
      </c>
      <c r="F671" t="s">
        <v>1995</v>
      </c>
      <c r="G671" t="s">
        <v>26</v>
      </c>
      <c r="H671" t="s">
        <v>25</v>
      </c>
      <c r="I671" t="s">
        <v>2103</v>
      </c>
      <c r="J671" t="s">
        <v>20</v>
      </c>
      <c r="K671" t="s">
        <v>95</v>
      </c>
      <c r="L671" t="s">
        <v>2104</v>
      </c>
      <c r="M671" s="24">
        <v>23.975999999999999</v>
      </c>
      <c r="N671">
        <v>3</v>
      </c>
      <c r="O671" s="20">
        <v>0.6</v>
      </c>
      <c r="P671" s="10">
        <v>-14.3856</v>
      </c>
      <c r="Q671" t="str">
        <f t="shared" si="10"/>
        <v>Not Outlier</v>
      </c>
    </row>
    <row r="672" spans="1:17">
      <c r="A672">
        <v>671</v>
      </c>
      <c r="B672" t="s">
        <v>2102</v>
      </c>
      <c r="C672" s="26">
        <v>42984</v>
      </c>
      <c r="D672" s="26" t="s">
        <v>3118</v>
      </c>
      <c r="E672" t="s">
        <v>1994</v>
      </c>
      <c r="F672" t="s">
        <v>1995</v>
      </c>
      <c r="G672" t="s">
        <v>26</v>
      </c>
      <c r="H672" t="s">
        <v>25</v>
      </c>
      <c r="I672" t="s">
        <v>2105</v>
      </c>
      <c r="J672" t="s">
        <v>20</v>
      </c>
      <c r="K672" t="s">
        <v>103</v>
      </c>
      <c r="L672" t="s">
        <v>2106</v>
      </c>
      <c r="M672" s="24">
        <v>108.925</v>
      </c>
      <c r="N672">
        <v>1</v>
      </c>
      <c r="O672" s="20">
        <v>0.5</v>
      </c>
      <c r="P672" s="10">
        <v>-71.890500000000003</v>
      </c>
      <c r="Q672" t="str">
        <f t="shared" si="10"/>
        <v>Outlier</v>
      </c>
    </row>
    <row r="673" spans="1:17">
      <c r="A673">
        <v>672</v>
      </c>
      <c r="B673" t="s">
        <v>2102</v>
      </c>
      <c r="C673" s="26">
        <v>42984</v>
      </c>
      <c r="D673" s="26" t="s">
        <v>3118</v>
      </c>
      <c r="E673" t="s">
        <v>1994</v>
      </c>
      <c r="F673" t="s">
        <v>1995</v>
      </c>
      <c r="G673" t="s">
        <v>26</v>
      </c>
      <c r="H673" t="s">
        <v>25</v>
      </c>
      <c r="I673" t="s">
        <v>590</v>
      </c>
      <c r="J673" t="s">
        <v>19</v>
      </c>
      <c r="K673" t="s">
        <v>94</v>
      </c>
      <c r="L673" t="s">
        <v>2107</v>
      </c>
      <c r="M673" s="24">
        <v>36.351999999999997</v>
      </c>
      <c r="N673">
        <v>8</v>
      </c>
      <c r="O673" s="20">
        <v>0.2</v>
      </c>
      <c r="P673" s="10">
        <v>11.36</v>
      </c>
      <c r="Q673" t="str">
        <f t="shared" si="10"/>
        <v>Not Outlier</v>
      </c>
    </row>
    <row r="674" spans="1:17">
      <c r="A674">
        <v>673</v>
      </c>
      <c r="B674" t="s">
        <v>2108</v>
      </c>
      <c r="C674" s="26" t="s">
        <v>2957</v>
      </c>
      <c r="D674" s="26" t="s">
        <v>3168</v>
      </c>
      <c r="E674" t="s">
        <v>1218</v>
      </c>
      <c r="F674" t="s">
        <v>1219</v>
      </c>
      <c r="G674" t="s">
        <v>24</v>
      </c>
      <c r="H674" t="s">
        <v>25</v>
      </c>
      <c r="I674" t="s">
        <v>2109</v>
      </c>
      <c r="J674" t="s">
        <v>19</v>
      </c>
      <c r="K674" t="s">
        <v>98</v>
      </c>
      <c r="L674" t="s">
        <v>2110</v>
      </c>
      <c r="M674" s="24">
        <v>19.559999999999999</v>
      </c>
      <c r="N674">
        <v>5</v>
      </c>
      <c r="O674" s="20">
        <v>0.2</v>
      </c>
      <c r="P674" s="10">
        <v>1.7115</v>
      </c>
      <c r="Q674" t="str">
        <f t="shared" si="10"/>
        <v>Not Outlier</v>
      </c>
    </row>
    <row r="675" spans="1:17">
      <c r="A675">
        <v>674</v>
      </c>
      <c r="B675" t="s">
        <v>2111</v>
      </c>
      <c r="C675" s="26">
        <v>42867</v>
      </c>
      <c r="D675" s="26">
        <v>42959</v>
      </c>
      <c r="E675" t="s">
        <v>2112</v>
      </c>
      <c r="F675" t="s">
        <v>2113</v>
      </c>
      <c r="G675" t="s">
        <v>24</v>
      </c>
      <c r="H675" t="s">
        <v>25</v>
      </c>
      <c r="I675" t="s">
        <v>2114</v>
      </c>
      <c r="J675" t="s">
        <v>19</v>
      </c>
      <c r="K675" t="s">
        <v>101</v>
      </c>
      <c r="L675" t="s">
        <v>2115</v>
      </c>
      <c r="M675" s="24">
        <v>61.44</v>
      </c>
      <c r="N675">
        <v>3</v>
      </c>
      <c r="O675" s="20">
        <v>0</v>
      </c>
      <c r="P675" s="10">
        <v>16.588799999999999</v>
      </c>
      <c r="Q675" t="str">
        <f t="shared" si="10"/>
        <v>Not Outlier</v>
      </c>
    </row>
    <row r="676" spans="1:17">
      <c r="A676">
        <v>675</v>
      </c>
      <c r="B676" t="s">
        <v>2111</v>
      </c>
      <c r="C676" s="26">
        <v>42867</v>
      </c>
      <c r="D676" s="26">
        <v>42959</v>
      </c>
      <c r="E676" t="s">
        <v>2112</v>
      </c>
      <c r="F676" t="s">
        <v>2113</v>
      </c>
      <c r="G676" t="s">
        <v>24</v>
      </c>
      <c r="H676" t="s">
        <v>25</v>
      </c>
      <c r="I676" t="s">
        <v>2116</v>
      </c>
      <c r="J676" t="s">
        <v>19</v>
      </c>
      <c r="K676" t="s">
        <v>94</v>
      </c>
      <c r="L676" t="s">
        <v>2117</v>
      </c>
      <c r="M676" s="24">
        <v>38.9</v>
      </c>
      <c r="N676">
        <v>5</v>
      </c>
      <c r="O676" s="20">
        <v>0</v>
      </c>
      <c r="P676" s="10">
        <v>17.504999999999999</v>
      </c>
      <c r="Q676" t="str">
        <f t="shared" si="10"/>
        <v>Not Outlier</v>
      </c>
    </row>
    <row r="677" spans="1:17">
      <c r="A677">
        <v>676</v>
      </c>
      <c r="B677" t="s">
        <v>2111</v>
      </c>
      <c r="C677" s="26">
        <v>42867</v>
      </c>
      <c r="D677" s="26">
        <v>42959</v>
      </c>
      <c r="E677" t="s">
        <v>2112</v>
      </c>
      <c r="F677" t="s">
        <v>2113</v>
      </c>
      <c r="G677" t="s">
        <v>24</v>
      </c>
      <c r="H677" t="s">
        <v>25</v>
      </c>
      <c r="I677" t="s">
        <v>906</v>
      </c>
      <c r="J677" t="s">
        <v>18</v>
      </c>
      <c r="K677" t="s">
        <v>99</v>
      </c>
      <c r="L677" t="s">
        <v>1721</v>
      </c>
      <c r="M677" s="24">
        <v>99.39</v>
      </c>
      <c r="N677">
        <v>3</v>
      </c>
      <c r="O677" s="20">
        <v>0</v>
      </c>
      <c r="P677" s="10">
        <v>40.749899999999997</v>
      </c>
      <c r="Q677" t="str">
        <f t="shared" si="10"/>
        <v>Not Outlier</v>
      </c>
    </row>
    <row r="678" spans="1:17">
      <c r="A678">
        <v>677</v>
      </c>
      <c r="B678" t="s">
        <v>2118</v>
      </c>
      <c r="C678" s="26" t="s">
        <v>3036</v>
      </c>
      <c r="D678" s="26" t="s">
        <v>3162</v>
      </c>
      <c r="E678" t="s">
        <v>2119</v>
      </c>
      <c r="F678" t="s">
        <v>2120</v>
      </c>
      <c r="G678" t="s">
        <v>24</v>
      </c>
      <c r="H678" t="s">
        <v>25</v>
      </c>
      <c r="I678" t="s">
        <v>2121</v>
      </c>
      <c r="J678" t="s">
        <v>19</v>
      </c>
      <c r="K678" t="s">
        <v>101</v>
      </c>
      <c r="L678" t="s">
        <v>2122</v>
      </c>
      <c r="M678" s="24">
        <v>2.6880000000000002</v>
      </c>
      <c r="N678">
        <v>3</v>
      </c>
      <c r="O678" s="20">
        <v>0.8</v>
      </c>
      <c r="P678" s="10">
        <v>-7.3920000000000003</v>
      </c>
      <c r="Q678" t="str">
        <f t="shared" si="10"/>
        <v>Not Outlier</v>
      </c>
    </row>
    <row r="679" spans="1:17">
      <c r="A679">
        <v>678</v>
      </c>
      <c r="B679" t="s">
        <v>2118</v>
      </c>
      <c r="C679" s="26" t="s">
        <v>3036</v>
      </c>
      <c r="D679" s="26" t="s">
        <v>3162</v>
      </c>
      <c r="E679" t="s">
        <v>2119</v>
      </c>
      <c r="F679" t="s">
        <v>2120</v>
      </c>
      <c r="G679" t="s">
        <v>24</v>
      </c>
      <c r="H679" t="s">
        <v>25</v>
      </c>
      <c r="I679" t="s">
        <v>2123</v>
      </c>
      <c r="J679" t="s">
        <v>18</v>
      </c>
      <c r="K679" t="s">
        <v>99</v>
      </c>
      <c r="L679" t="s">
        <v>2124</v>
      </c>
      <c r="M679" s="24">
        <v>27.815999999999999</v>
      </c>
      <c r="N679">
        <v>3</v>
      </c>
      <c r="O679" s="20">
        <v>0.2</v>
      </c>
      <c r="P679" s="10">
        <v>4.5201000000000002</v>
      </c>
      <c r="Q679" t="str">
        <f t="shared" si="10"/>
        <v>Not Outlier</v>
      </c>
    </row>
    <row r="680" spans="1:17">
      <c r="A680">
        <v>679</v>
      </c>
      <c r="B680" t="s">
        <v>2118</v>
      </c>
      <c r="C680" s="26" t="s">
        <v>3036</v>
      </c>
      <c r="D680" s="26" t="s">
        <v>3162</v>
      </c>
      <c r="E680" t="s">
        <v>2119</v>
      </c>
      <c r="F680" t="s">
        <v>2120</v>
      </c>
      <c r="G680" t="s">
        <v>24</v>
      </c>
      <c r="H680" t="s">
        <v>25</v>
      </c>
      <c r="I680" t="s">
        <v>2125</v>
      </c>
      <c r="J680" t="s">
        <v>20</v>
      </c>
      <c r="K680" t="s">
        <v>95</v>
      </c>
      <c r="L680" t="s">
        <v>2126</v>
      </c>
      <c r="M680" s="24">
        <v>82.524000000000001</v>
      </c>
      <c r="N680">
        <v>3</v>
      </c>
      <c r="O680" s="20">
        <v>0.6</v>
      </c>
      <c r="P680" s="10">
        <v>-41.262</v>
      </c>
      <c r="Q680" t="str">
        <f t="shared" si="10"/>
        <v>Outlier</v>
      </c>
    </row>
    <row r="681" spans="1:17">
      <c r="A681">
        <v>680</v>
      </c>
      <c r="B681" t="s">
        <v>2118</v>
      </c>
      <c r="C681" s="26" t="s">
        <v>3036</v>
      </c>
      <c r="D681" s="26" t="s">
        <v>3162</v>
      </c>
      <c r="E681" t="s">
        <v>2119</v>
      </c>
      <c r="F681" t="s">
        <v>2120</v>
      </c>
      <c r="G681" t="s">
        <v>24</v>
      </c>
      <c r="H681" t="s">
        <v>25</v>
      </c>
      <c r="I681" t="s">
        <v>2127</v>
      </c>
      <c r="J681" t="s">
        <v>19</v>
      </c>
      <c r="K681" t="s">
        <v>93</v>
      </c>
      <c r="L681" t="s">
        <v>2128</v>
      </c>
      <c r="M681" s="24">
        <v>182.994</v>
      </c>
      <c r="N681">
        <v>3</v>
      </c>
      <c r="O681" s="20">
        <v>0.8</v>
      </c>
      <c r="P681" s="10">
        <v>-320.23950000000002</v>
      </c>
      <c r="Q681" t="str">
        <f t="shared" si="10"/>
        <v>Outlier</v>
      </c>
    </row>
    <row r="682" spans="1:17">
      <c r="A682">
        <v>681</v>
      </c>
      <c r="B682" t="s">
        <v>2129</v>
      </c>
      <c r="C682" s="26" t="s">
        <v>3037</v>
      </c>
      <c r="D682" s="26" t="s">
        <v>3104</v>
      </c>
      <c r="E682" t="s">
        <v>2130</v>
      </c>
      <c r="F682" t="s">
        <v>2131</v>
      </c>
      <c r="G682" t="s">
        <v>24</v>
      </c>
      <c r="H682" t="s">
        <v>27</v>
      </c>
      <c r="I682" t="s">
        <v>2132</v>
      </c>
      <c r="J682" t="s">
        <v>19</v>
      </c>
      <c r="K682" t="s">
        <v>93</v>
      </c>
      <c r="L682" t="s">
        <v>2133</v>
      </c>
      <c r="M682" s="24">
        <v>14.352</v>
      </c>
      <c r="N682">
        <v>3</v>
      </c>
      <c r="O682" s="20">
        <v>0.2</v>
      </c>
      <c r="P682" s="10">
        <v>4.6643999999999997</v>
      </c>
      <c r="Q682" t="str">
        <f t="shared" si="10"/>
        <v>Not Outlier</v>
      </c>
    </row>
    <row r="683" spans="1:17">
      <c r="A683">
        <v>682</v>
      </c>
      <c r="B683" t="s">
        <v>2129</v>
      </c>
      <c r="C683" s="26" t="s">
        <v>3037</v>
      </c>
      <c r="D683" s="26" t="s">
        <v>3104</v>
      </c>
      <c r="E683" t="s">
        <v>2130</v>
      </c>
      <c r="F683" t="s">
        <v>2131</v>
      </c>
      <c r="G683" t="s">
        <v>24</v>
      </c>
      <c r="H683" t="s">
        <v>27</v>
      </c>
      <c r="I683" t="s">
        <v>2134</v>
      </c>
      <c r="J683" t="s">
        <v>19</v>
      </c>
      <c r="K683" t="s">
        <v>97</v>
      </c>
      <c r="L683" t="s">
        <v>2135</v>
      </c>
      <c r="M683" s="24">
        <v>64.959999999999994</v>
      </c>
      <c r="N683">
        <v>2</v>
      </c>
      <c r="O683" s="20">
        <v>0</v>
      </c>
      <c r="P683" s="10">
        <v>2.5983999999999998</v>
      </c>
      <c r="Q683" t="str">
        <f t="shared" si="10"/>
        <v>Not Outlier</v>
      </c>
    </row>
    <row r="684" spans="1:17">
      <c r="A684">
        <v>683</v>
      </c>
      <c r="B684" t="s">
        <v>2129</v>
      </c>
      <c r="C684" s="26" t="s">
        <v>3037</v>
      </c>
      <c r="D684" s="26" t="s">
        <v>3104</v>
      </c>
      <c r="E684" t="s">
        <v>2130</v>
      </c>
      <c r="F684" t="s">
        <v>2131</v>
      </c>
      <c r="G684" t="s">
        <v>24</v>
      </c>
      <c r="H684" t="s">
        <v>27</v>
      </c>
      <c r="I684" t="s">
        <v>1702</v>
      </c>
      <c r="J684" t="s">
        <v>19</v>
      </c>
      <c r="K684" t="s">
        <v>97</v>
      </c>
      <c r="L684" t="s">
        <v>1703</v>
      </c>
      <c r="M684" s="24">
        <v>68.599999999999994</v>
      </c>
      <c r="N684">
        <v>4</v>
      </c>
      <c r="O684" s="20">
        <v>0</v>
      </c>
      <c r="P684" s="10">
        <v>18.521999999999998</v>
      </c>
      <c r="Q684" t="str">
        <f t="shared" si="10"/>
        <v>Not Outlier</v>
      </c>
    </row>
    <row r="685" spans="1:17">
      <c r="A685">
        <v>684</v>
      </c>
      <c r="B685" t="s">
        <v>2136</v>
      </c>
      <c r="C685" s="26">
        <v>42836</v>
      </c>
      <c r="D685" s="26">
        <v>42836</v>
      </c>
      <c r="E685" t="s">
        <v>2137</v>
      </c>
      <c r="F685" t="s">
        <v>2138</v>
      </c>
      <c r="G685" t="s">
        <v>28</v>
      </c>
      <c r="H685" t="s">
        <v>29</v>
      </c>
      <c r="I685" t="s">
        <v>2139</v>
      </c>
      <c r="J685" t="s">
        <v>18</v>
      </c>
      <c r="K685" t="s">
        <v>108</v>
      </c>
      <c r="L685" t="s">
        <v>2140</v>
      </c>
      <c r="M685" s="24">
        <v>7999.98</v>
      </c>
      <c r="N685">
        <v>4</v>
      </c>
      <c r="O685" s="20">
        <v>0.5</v>
      </c>
      <c r="P685" s="10">
        <v>-3839.9904000000001</v>
      </c>
      <c r="Q685" t="str">
        <f t="shared" si="10"/>
        <v>Outlier</v>
      </c>
    </row>
    <row r="686" spans="1:17">
      <c r="A686">
        <v>685</v>
      </c>
      <c r="B686" t="s">
        <v>2136</v>
      </c>
      <c r="C686" s="26">
        <v>42836</v>
      </c>
      <c r="D686" s="26">
        <v>42836</v>
      </c>
      <c r="E686" t="s">
        <v>2137</v>
      </c>
      <c r="F686" t="s">
        <v>2138</v>
      </c>
      <c r="G686" t="s">
        <v>28</v>
      </c>
      <c r="H686" t="s">
        <v>29</v>
      </c>
      <c r="I686" t="s">
        <v>2054</v>
      </c>
      <c r="J686" t="s">
        <v>19</v>
      </c>
      <c r="K686" t="s">
        <v>101</v>
      </c>
      <c r="L686" t="s">
        <v>2055</v>
      </c>
      <c r="M686" s="24">
        <v>167.44</v>
      </c>
      <c r="N686">
        <v>2</v>
      </c>
      <c r="O686" s="20">
        <v>0.2</v>
      </c>
      <c r="P686" s="10">
        <v>14.651</v>
      </c>
      <c r="Q686" t="str">
        <f t="shared" si="10"/>
        <v>Not Outlier</v>
      </c>
    </row>
    <row r="687" spans="1:17">
      <c r="A687">
        <v>686</v>
      </c>
      <c r="B687" t="s">
        <v>2141</v>
      </c>
      <c r="C687" s="26">
        <v>41766</v>
      </c>
      <c r="D687" s="26">
        <v>41858</v>
      </c>
      <c r="E687" t="s">
        <v>2142</v>
      </c>
      <c r="F687" t="s">
        <v>2143</v>
      </c>
      <c r="G687" t="s">
        <v>24</v>
      </c>
      <c r="H687" t="s">
        <v>29</v>
      </c>
      <c r="I687" t="s">
        <v>1281</v>
      </c>
      <c r="J687" t="s">
        <v>18</v>
      </c>
      <c r="K687" t="s">
        <v>99</v>
      </c>
      <c r="L687" t="s">
        <v>1282</v>
      </c>
      <c r="M687" s="24">
        <v>479.97</v>
      </c>
      <c r="N687">
        <v>3</v>
      </c>
      <c r="O687" s="20">
        <v>0</v>
      </c>
      <c r="P687" s="10">
        <v>163.18979999999999</v>
      </c>
      <c r="Q687" t="str">
        <f t="shared" si="10"/>
        <v>Outlier</v>
      </c>
    </row>
    <row r="688" spans="1:17">
      <c r="A688">
        <v>687</v>
      </c>
      <c r="B688" t="s">
        <v>2141</v>
      </c>
      <c r="C688" s="26">
        <v>41766</v>
      </c>
      <c r="D688" s="26">
        <v>41858</v>
      </c>
      <c r="E688" t="s">
        <v>2142</v>
      </c>
      <c r="F688" t="s">
        <v>2143</v>
      </c>
      <c r="G688" t="s">
        <v>24</v>
      </c>
      <c r="H688" t="s">
        <v>29</v>
      </c>
      <c r="I688" t="s">
        <v>2144</v>
      </c>
      <c r="J688" t="s">
        <v>19</v>
      </c>
      <c r="K688" t="s">
        <v>102</v>
      </c>
      <c r="L688" t="s">
        <v>2145</v>
      </c>
      <c r="M688" s="24">
        <v>14.62</v>
      </c>
      <c r="N688">
        <v>2</v>
      </c>
      <c r="O688" s="20">
        <v>0</v>
      </c>
      <c r="P688" s="10">
        <v>6.8714000000000004</v>
      </c>
      <c r="Q688" t="str">
        <f t="shared" si="10"/>
        <v>Not Outlier</v>
      </c>
    </row>
    <row r="689" spans="1:17">
      <c r="A689">
        <v>688</v>
      </c>
      <c r="B689" t="s">
        <v>2141</v>
      </c>
      <c r="C689" s="26">
        <v>41766</v>
      </c>
      <c r="D689" s="26">
        <v>41858</v>
      </c>
      <c r="E689" t="s">
        <v>2142</v>
      </c>
      <c r="F689" t="s">
        <v>2143</v>
      </c>
      <c r="G689" t="s">
        <v>24</v>
      </c>
      <c r="H689" t="s">
        <v>29</v>
      </c>
      <c r="I689" t="s">
        <v>450</v>
      </c>
      <c r="J689" t="s">
        <v>19</v>
      </c>
      <c r="K689" t="s">
        <v>94</v>
      </c>
      <c r="L689" t="s">
        <v>451</v>
      </c>
      <c r="M689" s="24">
        <v>19.440000000000001</v>
      </c>
      <c r="N689">
        <v>3</v>
      </c>
      <c r="O689" s="20">
        <v>0</v>
      </c>
      <c r="P689" s="10">
        <v>9.3312000000000008</v>
      </c>
      <c r="Q689" t="str">
        <f t="shared" si="10"/>
        <v>Not Outlier</v>
      </c>
    </row>
    <row r="690" spans="1:17">
      <c r="A690">
        <v>689</v>
      </c>
      <c r="B690" t="s">
        <v>2146</v>
      </c>
      <c r="C690" s="26" t="s">
        <v>2907</v>
      </c>
      <c r="D690" s="26" t="s">
        <v>3134</v>
      </c>
      <c r="E690" t="s">
        <v>2147</v>
      </c>
      <c r="F690" t="s">
        <v>2148</v>
      </c>
      <c r="G690" t="s">
        <v>24</v>
      </c>
      <c r="H690" t="s">
        <v>27</v>
      </c>
      <c r="I690" t="s">
        <v>2149</v>
      </c>
      <c r="J690" t="s">
        <v>20</v>
      </c>
      <c r="K690" t="s">
        <v>105</v>
      </c>
      <c r="L690" t="s">
        <v>2150</v>
      </c>
      <c r="M690" s="24">
        <v>191.98400000000001</v>
      </c>
      <c r="N690">
        <v>2</v>
      </c>
      <c r="O690" s="20">
        <v>0.2</v>
      </c>
      <c r="P690" s="10">
        <v>4.7995999999999999</v>
      </c>
      <c r="Q690" t="str">
        <f t="shared" si="10"/>
        <v>Not Outlier</v>
      </c>
    </row>
    <row r="691" spans="1:17">
      <c r="A691">
        <v>690</v>
      </c>
      <c r="B691" t="s">
        <v>2151</v>
      </c>
      <c r="C691" s="26" t="s">
        <v>3038</v>
      </c>
      <c r="D691" s="26" t="s">
        <v>3144</v>
      </c>
      <c r="E691" t="s">
        <v>2152</v>
      </c>
      <c r="F691" t="s">
        <v>2153</v>
      </c>
      <c r="G691" t="s">
        <v>24</v>
      </c>
      <c r="H691" t="s">
        <v>29</v>
      </c>
      <c r="I691" t="s">
        <v>2154</v>
      </c>
      <c r="J691" t="s">
        <v>20</v>
      </c>
      <c r="K691" t="s">
        <v>95</v>
      </c>
      <c r="L691" t="s">
        <v>2155</v>
      </c>
      <c r="M691" s="24">
        <v>104.01</v>
      </c>
      <c r="N691">
        <v>1</v>
      </c>
      <c r="O691" s="20">
        <v>0</v>
      </c>
      <c r="P691" s="10">
        <v>14.561400000000001</v>
      </c>
      <c r="Q691" t="str">
        <f t="shared" si="10"/>
        <v>Not Outlier</v>
      </c>
    </row>
    <row r="692" spans="1:17">
      <c r="A692">
        <v>691</v>
      </c>
      <c r="B692" t="s">
        <v>2151</v>
      </c>
      <c r="C692" s="26" t="s">
        <v>3038</v>
      </c>
      <c r="D692" s="26" t="s">
        <v>3144</v>
      </c>
      <c r="E692" t="s">
        <v>2152</v>
      </c>
      <c r="F692" t="s">
        <v>2153</v>
      </c>
      <c r="G692" t="s">
        <v>24</v>
      </c>
      <c r="H692" t="s">
        <v>29</v>
      </c>
      <c r="I692" t="s">
        <v>182</v>
      </c>
      <c r="J692" t="s">
        <v>18</v>
      </c>
      <c r="K692" t="s">
        <v>96</v>
      </c>
      <c r="L692" t="s">
        <v>183</v>
      </c>
      <c r="M692" s="24">
        <v>284.82</v>
      </c>
      <c r="N692">
        <v>1</v>
      </c>
      <c r="O692" s="20">
        <v>0</v>
      </c>
      <c r="P692" s="10">
        <v>74.053200000000004</v>
      </c>
      <c r="Q692" t="str">
        <f t="shared" si="10"/>
        <v>Outlier</v>
      </c>
    </row>
    <row r="693" spans="1:17">
      <c r="A693">
        <v>692</v>
      </c>
      <c r="B693" t="s">
        <v>2151</v>
      </c>
      <c r="C693" s="26" t="s">
        <v>3038</v>
      </c>
      <c r="D693" s="26" t="s">
        <v>3144</v>
      </c>
      <c r="E693" t="s">
        <v>2152</v>
      </c>
      <c r="F693" t="s">
        <v>2153</v>
      </c>
      <c r="G693" t="s">
        <v>24</v>
      </c>
      <c r="H693" t="s">
        <v>29</v>
      </c>
      <c r="I693" t="s">
        <v>2156</v>
      </c>
      <c r="J693" t="s">
        <v>19</v>
      </c>
      <c r="K693" t="s">
        <v>97</v>
      </c>
      <c r="L693" t="s">
        <v>2157</v>
      </c>
      <c r="M693" s="24">
        <v>36.840000000000003</v>
      </c>
      <c r="N693">
        <v>3</v>
      </c>
      <c r="O693" s="20">
        <v>0</v>
      </c>
      <c r="P693" s="10">
        <v>10.315200000000001</v>
      </c>
      <c r="Q693" t="str">
        <f t="shared" si="10"/>
        <v>Not Outlier</v>
      </c>
    </row>
    <row r="694" spans="1:17">
      <c r="A694">
        <v>693</v>
      </c>
      <c r="B694" t="s">
        <v>2158</v>
      </c>
      <c r="C694" s="26" t="s">
        <v>3039</v>
      </c>
      <c r="D694" s="26">
        <v>42039</v>
      </c>
      <c r="E694" t="s">
        <v>2159</v>
      </c>
      <c r="F694" t="s">
        <v>2160</v>
      </c>
      <c r="G694" t="s">
        <v>24</v>
      </c>
      <c r="H694" t="s">
        <v>23</v>
      </c>
      <c r="I694" t="s">
        <v>2161</v>
      </c>
      <c r="J694" t="s">
        <v>18</v>
      </c>
      <c r="K694" t="s">
        <v>99</v>
      </c>
      <c r="L694" t="s">
        <v>2162</v>
      </c>
      <c r="M694" s="24">
        <v>166.24</v>
      </c>
      <c r="N694">
        <v>1</v>
      </c>
      <c r="O694" s="20">
        <v>0</v>
      </c>
      <c r="P694" s="10">
        <v>24.936</v>
      </c>
      <c r="Q694" t="str">
        <f t="shared" si="10"/>
        <v>Not Outlier</v>
      </c>
    </row>
    <row r="695" spans="1:17">
      <c r="A695">
        <v>694</v>
      </c>
      <c r="B695" t="s">
        <v>2158</v>
      </c>
      <c r="C695" s="26" t="s">
        <v>3039</v>
      </c>
      <c r="D695" s="26">
        <v>42039</v>
      </c>
      <c r="E695" t="s">
        <v>2159</v>
      </c>
      <c r="F695" t="s">
        <v>2160</v>
      </c>
      <c r="G695" t="s">
        <v>24</v>
      </c>
      <c r="H695" t="s">
        <v>23</v>
      </c>
      <c r="I695" t="s">
        <v>2163</v>
      </c>
      <c r="J695" t="s">
        <v>19</v>
      </c>
      <c r="K695" t="s">
        <v>94</v>
      </c>
      <c r="L695" t="s">
        <v>2164</v>
      </c>
      <c r="M695" s="24">
        <v>33.4</v>
      </c>
      <c r="N695">
        <v>5</v>
      </c>
      <c r="O695" s="20">
        <v>0</v>
      </c>
      <c r="P695" s="10">
        <v>16.032</v>
      </c>
      <c r="Q695" t="str">
        <f t="shared" si="10"/>
        <v>Not Outlier</v>
      </c>
    </row>
    <row r="696" spans="1:17">
      <c r="A696">
        <v>695</v>
      </c>
      <c r="B696" t="s">
        <v>2165</v>
      </c>
      <c r="C696" s="26" t="s">
        <v>3040</v>
      </c>
      <c r="D696" s="26" t="s">
        <v>3206</v>
      </c>
      <c r="E696" t="s">
        <v>2166</v>
      </c>
      <c r="F696" t="s">
        <v>2167</v>
      </c>
      <c r="G696" t="s">
        <v>26</v>
      </c>
      <c r="H696" t="s">
        <v>27</v>
      </c>
      <c r="I696" t="s">
        <v>1141</v>
      </c>
      <c r="J696" t="s">
        <v>19</v>
      </c>
      <c r="K696" t="s">
        <v>98</v>
      </c>
      <c r="L696" t="s">
        <v>1142</v>
      </c>
      <c r="M696" s="24">
        <v>198.27199999999999</v>
      </c>
      <c r="N696">
        <v>8</v>
      </c>
      <c r="O696" s="20">
        <v>0.2</v>
      </c>
      <c r="P696" s="10">
        <v>17.348800000000001</v>
      </c>
      <c r="Q696" t="str">
        <f t="shared" si="10"/>
        <v>Not Outlier</v>
      </c>
    </row>
    <row r="697" spans="1:17">
      <c r="A697">
        <v>696</v>
      </c>
      <c r="B697" t="s">
        <v>2165</v>
      </c>
      <c r="C697" s="26" t="s">
        <v>3040</v>
      </c>
      <c r="D697" s="26" t="s">
        <v>3206</v>
      </c>
      <c r="E697" t="s">
        <v>2166</v>
      </c>
      <c r="F697" t="s">
        <v>2167</v>
      </c>
      <c r="G697" t="s">
        <v>26</v>
      </c>
      <c r="H697" t="s">
        <v>27</v>
      </c>
      <c r="I697" t="s">
        <v>2168</v>
      </c>
      <c r="J697" t="s">
        <v>19</v>
      </c>
      <c r="K697" t="s">
        <v>102</v>
      </c>
      <c r="L697" t="s">
        <v>2169</v>
      </c>
      <c r="M697" s="24">
        <v>47.36</v>
      </c>
      <c r="N697">
        <v>4</v>
      </c>
      <c r="O697" s="20">
        <v>0.2</v>
      </c>
      <c r="P697" s="10">
        <v>17.760000000000002</v>
      </c>
      <c r="Q697" t="str">
        <f t="shared" si="10"/>
        <v>Not Outlier</v>
      </c>
    </row>
    <row r="698" spans="1:17">
      <c r="A698">
        <v>697</v>
      </c>
      <c r="B698" t="s">
        <v>2165</v>
      </c>
      <c r="C698" s="26" t="s">
        <v>3040</v>
      </c>
      <c r="D698" s="26" t="s">
        <v>3206</v>
      </c>
      <c r="E698" t="s">
        <v>2166</v>
      </c>
      <c r="F698" t="s">
        <v>2167</v>
      </c>
      <c r="G698" t="s">
        <v>26</v>
      </c>
      <c r="H698" t="s">
        <v>27</v>
      </c>
      <c r="I698" t="s">
        <v>423</v>
      </c>
      <c r="J698" t="s">
        <v>19</v>
      </c>
      <c r="K698" t="s">
        <v>104</v>
      </c>
      <c r="L698" t="s">
        <v>424</v>
      </c>
      <c r="M698" s="24">
        <v>200.98400000000001</v>
      </c>
      <c r="N698">
        <v>7</v>
      </c>
      <c r="O698" s="20">
        <v>0.2</v>
      </c>
      <c r="P698" s="10">
        <v>62.807499999999997</v>
      </c>
      <c r="Q698" t="str">
        <f t="shared" si="10"/>
        <v>Not Outlier</v>
      </c>
    </row>
    <row r="699" spans="1:17">
      <c r="A699">
        <v>698</v>
      </c>
      <c r="B699" t="s">
        <v>2165</v>
      </c>
      <c r="C699" s="26" t="s">
        <v>3040</v>
      </c>
      <c r="D699" s="26" t="s">
        <v>3206</v>
      </c>
      <c r="E699" t="s">
        <v>2166</v>
      </c>
      <c r="F699" t="s">
        <v>2167</v>
      </c>
      <c r="G699" t="s">
        <v>26</v>
      </c>
      <c r="H699" t="s">
        <v>27</v>
      </c>
      <c r="I699" t="s">
        <v>2170</v>
      </c>
      <c r="J699" t="s">
        <v>19</v>
      </c>
      <c r="K699" t="s">
        <v>102</v>
      </c>
      <c r="L699" t="s">
        <v>2171</v>
      </c>
      <c r="M699" s="24">
        <v>97.695999999999998</v>
      </c>
      <c r="N699">
        <v>4</v>
      </c>
      <c r="O699" s="20">
        <v>0.2</v>
      </c>
      <c r="P699" s="10">
        <v>31.751200000000001</v>
      </c>
      <c r="Q699" t="str">
        <f t="shared" si="10"/>
        <v>Not Outlier</v>
      </c>
    </row>
    <row r="700" spans="1:17">
      <c r="A700">
        <v>699</v>
      </c>
      <c r="B700" t="s">
        <v>2165</v>
      </c>
      <c r="C700" s="26" t="s">
        <v>3040</v>
      </c>
      <c r="D700" s="26" t="s">
        <v>3206</v>
      </c>
      <c r="E700" t="s">
        <v>2166</v>
      </c>
      <c r="F700" t="s">
        <v>2167</v>
      </c>
      <c r="G700" t="s">
        <v>26</v>
      </c>
      <c r="H700" t="s">
        <v>27</v>
      </c>
      <c r="I700" t="s">
        <v>2172</v>
      </c>
      <c r="J700" t="s">
        <v>19</v>
      </c>
      <c r="K700" t="s">
        <v>98</v>
      </c>
      <c r="L700" t="s">
        <v>2173</v>
      </c>
      <c r="M700" s="24">
        <v>2.6960000000000002</v>
      </c>
      <c r="N700">
        <v>1</v>
      </c>
      <c r="O700" s="20">
        <v>0.2</v>
      </c>
      <c r="P700" s="10">
        <v>0.80879999999999996</v>
      </c>
      <c r="Q700" t="str">
        <f t="shared" si="10"/>
        <v>Not Outlier</v>
      </c>
    </row>
    <row r="701" spans="1:17">
      <c r="A701">
        <v>700</v>
      </c>
      <c r="B701" t="s">
        <v>2165</v>
      </c>
      <c r="C701" s="26" t="s">
        <v>3040</v>
      </c>
      <c r="D701" s="26" t="s">
        <v>3206</v>
      </c>
      <c r="E701" t="s">
        <v>2166</v>
      </c>
      <c r="F701" t="s">
        <v>2167</v>
      </c>
      <c r="G701" t="s">
        <v>26</v>
      </c>
      <c r="H701" t="s">
        <v>27</v>
      </c>
      <c r="I701" t="s">
        <v>2174</v>
      </c>
      <c r="J701" t="s">
        <v>19</v>
      </c>
      <c r="K701" t="s">
        <v>93</v>
      </c>
      <c r="L701" t="s">
        <v>2175</v>
      </c>
      <c r="M701" s="24">
        <v>18.588000000000001</v>
      </c>
      <c r="N701">
        <v>2</v>
      </c>
      <c r="O701" s="20">
        <v>0.7</v>
      </c>
      <c r="P701" s="10">
        <v>-13.6312</v>
      </c>
      <c r="Q701" t="str">
        <f t="shared" si="10"/>
        <v>Not Outlier</v>
      </c>
    </row>
    <row r="702" spans="1:17">
      <c r="A702">
        <v>701</v>
      </c>
      <c r="B702" t="s">
        <v>2165</v>
      </c>
      <c r="C702" s="26" t="s">
        <v>3040</v>
      </c>
      <c r="D702" s="26" t="s">
        <v>3206</v>
      </c>
      <c r="E702" t="s">
        <v>2166</v>
      </c>
      <c r="F702" t="s">
        <v>2167</v>
      </c>
      <c r="G702" t="s">
        <v>26</v>
      </c>
      <c r="H702" t="s">
        <v>27</v>
      </c>
      <c r="I702" t="s">
        <v>1187</v>
      </c>
      <c r="J702" t="s">
        <v>19</v>
      </c>
      <c r="K702" t="s">
        <v>93</v>
      </c>
      <c r="L702" t="s">
        <v>1188</v>
      </c>
      <c r="M702" s="24">
        <v>4.8959999999999999</v>
      </c>
      <c r="N702">
        <v>3</v>
      </c>
      <c r="O702" s="20">
        <v>0.7</v>
      </c>
      <c r="P702" s="10">
        <v>-3.4272</v>
      </c>
      <c r="Q702" t="str">
        <f t="shared" si="10"/>
        <v>Not Outlier</v>
      </c>
    </row>
    <row r="703" spans="1:17">
      <c r="A703">
        <v>702</v>
      </c>
      <c r="B703" t="s">
        <v>2176</v>
      </c>
      <c r="C703" s="26">
        <v>42775</v>
      </c>
      <c r="D703" s="26">
        <v>42956</v>
      </c>
      <c r="E703" t="s">
        <v>970</v>
      </c>
      <c r="F703" t="s">
        <v>971</v>
      </c>
      <c r="G703" t="s">
        <v>28</v>
      </c>
      <c r="H703" t="s">
        <v>27</v>
      </c>
      <c r="I703" t="s">
        <v>826</v>
      </c>
      <c r="J703" t="s">
        <v>20</v>
      </c>
      <c r="K703" t="s">
        <v>95</v>
      </c>
      <c r="L703" t="s">
        <v>827</v>
      </c>
      <c r="M703" s="24">
        <v>15.071999999999999</v>
      </c>
      <c r="N703">
        <v>3</v>
      </c>
      <c r="O703" s="20">
        <v>0.2</v>
      </c>
      <c r="P703" s="10">
        <v>4.1448</v>
      </c>
      <c r="Q703" t="str">
        <f t="shared" si="10"/>
        <v>Not Outlier</v>
      </c>
    </row>
    <row r="704" spans="1:17">
      <c r="A704">
        <v>703</v>
      </c>
      <c r="B704" t="s">
        <v>2177</v>
      </c>
      <c r="C704" s="26">
        <v>42471</v>
      </c>
      <c r="D704" s="26">
        <v>42593</v>
      </c>
      <c r="E704" t="s">
        <v>1307</v>
      </c>
      <c r="F704" t="s">
        <v>1308</v>
      </c>
      <c r="G704" t="s">
        <v>28</v>
      </c>
      <c r="H704" t="s">
        <v>23</v>
      </c>
      <c r="I704" t="s">
        <v>2178</v>
      </c>
      <c r="J704" t="s">
        <v>20</v>
      </c>
      <c r="K704" t="s">
        <v>95</v>
      </c>
      <c r="L704" t="s">
        <v>2179</v>
      </c>
      <c r="M704" s="24">
        <v>209.88</v>
      </c>
      <c r="N704">
        <v>3</v>
      </c>
      <c r="O704" s="20">
        <v>0</v>
      </c>
      <c r="P704" s="10">
        <v>35.679600000000001</v>
      </c>
      <c r="Q704" t="str">
        <f t="shared" si="10"/>
        <v>Not Outlier</v>
      </c>
    </row>
    <row r="705" spans="1:17">
      <c r="A705">
        <v>704</v>
      </c>
      <c r="B705" t="s">
        <v>2180</v>
      </c>
      <c r="C705" s="26">
        <v>42251</v>
      </c>
      <c r="D705" s="26" t="s">
        <v>3252</v>
      </c>
      <c r="E705" t="s">
        <v>2181</v>
      </c>
      <c r="F705" t="s">
        <v>2182</v>
      </c>
      <c r="G705" t="s">
        <v>24</v>
      </c>
      <c r="H705" t="s">
        <v>23</v>
      </c>
      <c r="I705" t="s">
        <v>2183</v>
      </c>
      <c r="J705" t="s">
        <v>20</v>
      </c>
      <c r="K705" t="s">
        <v>103</v>
      </c>
      <c r="L705" t="s">
        <v>2184</v>
      </c>
      <c r="M705" s="24">
        <v>369.91199999999998</v>
      </c>
      <c r="N705">
        <v>3</v>
      </c>
      <c r="O705" s="20">
        <v>0.2</v>
      </c>
      <c r="P705" s="10">
        <v>-13.871700000000001</v>
      </c>
      <c r="Q705" t="str">
        <f t="shared" si="10"/>
        <v>Not Outlier</v>
      </c>
    </row>
    <row r="706" spans="1:17">
      <c r="A706">
        <v>705</v>
      </c>
      <c r="B706" t="s">
        <v>2185</v>
      </c>
      <c r="C706" s="26">
        <v>41982</v>
      </c>
      <c r="D706" s="26" t="s">
        <v>3076</v>
      </c>
      <c r="E706" t="s">
        <v>2186</v>
      </c>
      <c r="F706" t="s">
        <v>2187</v>
      </c>
      <c r="G706" t="s">
        <v>28</v>
      </c>
      <c r="H706" t="s">
        <v>29</v>
      </c>
      <c r="I706" t="s">
        <v>2188</v>
      </c>
      <c r="J706" t="s">
        <v>19</v>
      </c>
      <c r="K706" t="s">
        <v>94</v>
      </c>
      <c r="L706" t="s">
        <v>2189</v>
      </c>
      <c r="M706" s="24">
        <v>10.368</v>
      </c>
      <c r="N706">
        <v>2</v>
      </c>
      <c r="O706" s="20">
        <v>0.2</v>
      </c>
      <c r="P706" s="10">
        <v>3.6288</v>
      </c>
      <c r="Q706" t="str">
        <f t="shared" si="10"/>
        <v>Not Outlier</v>
      </c>
    </row>
    <row r="707" spans="1:17">
      <c r="A707">
        <v>706</v>
      </c>
      <c r="B707" t="s">
        <v>2185</v>
      </c>
      <c r="C707" s="26">
        <v>41982</v>
      </c>
      <c r="D707" s="26" t="s">
        <v>3076</v>
      </c>
      <c r="E707" t="s">
        <v>2186</v>
      </c>
      <c r="F707" t="s">
        <v>2187</v>
      </c>
      <c r="G707" t="s">
        <v>28</v>
      </c>
      <c r="H707" t="s">
        <v>29</v>
      </c>
      <c r="I707" t="s">
        <v>2190</v>
      </c>
      <c r="J707" t="s">
        <v>19</v>
      </c>
      <c r="K707" t="s">
        <v>101</v>
      </c>
      <c r="L707" t="s">
        <v>2191</v>
      </c>
      <c r="M707" s="24">
        <v>166.84</v>
      </c>
      <c r="N707">
        <v>5</v>
      </c>
      <c r="O707" s="20">
        <v>0.2</v>
      </c>
      <c r="P707" s="10">
        <v>18.769500000000001</v>
      </c>
      <c r="Q707" t="str">
        <f t="shared" ref="Q707:Q770" si="11">IF(OR($P707&gt;65.58,$P707&lt;-36.45),"Outlier","Not Outlier")</f>
        <v>Not Outlier</v>
      </c>
    </row>
    <row r="708" spans="1:17">
      <c r="A708">
        <v>707</v>
      </c>
      <c r="B708" t="s">
        <v>2185</v>
      </c>
      <c r="C708" s="26">
        <v>41982</v>
      </c>
      <c r="D708" s="26" t="s">
        <v>3076</v>
      </c>
      <c r="E708" t="s">
        <v>2186</v>
      </c>
      <c r="F708" t="s">
        <v>2187</v>
      </c>
      <c r="G708" t="s">
        <v>28</v>
      </c>
      <c r="H708" t="s">
        <v>29</v>
      </c>
      <c r="I708" t="s">
        <v>1689</v>
      </c>
      <c r="J708" t="s">
        <v>18</v>
      </c>
      <c r="K708" t="s">
        <v>99</v>
      </c>
      <c r="L708" t="s">
        <v>1690</v>
      </c>
      <c r="M708" s="24">
        <v>15.215999999999999</v>
      </c>
      <c r="N708">
        <v>1</v>
      </c>
      <c r="O708" s="20">
        <v>0.2</v>
      </c>
      <c r="P708" s="10">
        <v>2.2824</v>
      </c>
      <c r="Q708" t="str">
        <f t="shared" si="11"/>
        <v>Not Outlier</v>
      </c>
    </row>
    <row r="709" spans="1:17">
      <c r="A709">
        <v>708</v>
      </c>
      <c r="B709" t="s">
        <v>2192</v>
      </c>
      <c r="C709" s="26">
        <v>41682</v>
      </c>
      <c r="D709" s="26">
        <v>41741</v>
      </c>
      <c r="E709" t="s">
        <v>2193</v>
      </c>
      <c r="F709" t="s">
        <v>2194</v>
      </c>
      <c r="G709" t="s">
        <v>24</v>
      </c>
      <c r="H709" t="s">
        <v>27</v>
      </c>
      <c r="I709" t="s">
        <v>1010</v>
      </c>
      <c r="J709" t="s">
        <v>18</v>
      </c>
      <c r="K709" t="s">
        <v>99</v>
      </c>
      <c r="L709" t="s">
        <v>1011</v>
      </c>
      <c r="M709" s="24">
        <v>119.96</v>
      </c>
      <c r="N709">
        <v>4</v>
      </c>
      <c r="O709" s="20">
        <v>0</v>
      </c>
      <c r="P709" s="10">
        <v>52.782400000000003</v>
      </c>
      <c r="Q709" t="str">
        <f t="shared" si="11"/>
        <v>Not Outlier</v>
      </c>
    </row>
    <row r="710" spans="1:17">
      <c r="A710">
        <v>709</v>
      </c>
      <c r="B710" t="s">
        <v>2192</v>
      </c>
      <c r="C710" s="26">
        <v>41682</v>
      </c>
      <c r="D710" s="26">
        <v>41741</v>
      </c>
      <c r="E710" t="s">
        <v>2193</v>
      </c>
      <c r="F710" t="s">
        <v>2194</v>
      </c>
      <c r="G710" t="s">
        <v>24</v>
      </c>
      <c r="H710" t="s">
        <v>27</v>
      </c>
      <c r="I710" t="s">
        <v>2195</v>
      </c>
      <c r="J710" t="s">
        <v>20</v>
      </c>
      <c r="K710" t="s">
        <v>105</v>
      </c>
      <c r="L710" t="s">
        <v>2196</v>
      </c>
      <c r="M710" s="24">
        <v>883.92</v>
      </c>
      <c r="N710">
        <v>5</v>
      </c>
      <c r="O710" s="20">
        <v>0.2</v>
      </c>
      <c r="P710" s="10">
        <v>-110.49</v>
      </c>
      <c r="Q710" t="str">
        <f t="shared" si="11"/>
        <v>Outlier</v>
      </c>
    </row>
    <row r="711" spans="1:17">
      <c r="A711">
        <v>710</v>
      </c>
      <c r="B711" t="s">
        <v>2192</v>
      </c>
      <c r="C711" s="26">
        <v>41682</v>
      </c>
      <c r="D711" s="26">
        <v>41741</v>
      </c>
      <c r="E711" t="s">
        <v>2193</v>
      </c>
      <c r="F711" t="s">
        <v>2194</v>
      </c>
      <c r="G711" t="s">
        <v>24</v>
      </c>
      <c r="H711" t="s">
        <v>27</v>
      </c>
      <c r="I711" t="s">
        <v>1340</v>
      </c>
      <c r="J711" t="s">
        <v>19</v>
      </c>
      <c r="K711" t="s">
        <v>93</v>
      </c>
      <c r="L711" t="s">
        <v>1341</v>
      </c>
      <c r="M711" s="24">
        <v>46.72</v>
      </c>
      <c r="N711">
        <v>8</v>
      </c>
      <c r="O711" s="20">
        <v>0.2</v>
      </c>
      <c r="P711" s="10">
        <v>15.768000000000001</v>
      </c>
      <c r="Q711" t="str">
        <f t="shared" si="11"/>
        <v>Not Outlier</v>
      </c>
    </row>
    <row r="712" spans="1:17">
      <c r="A712">
        <v>711</v>
      </c>
      <c r="B712" t="s">
        <v>2197</v>
      </c>
      <c r="C712" s="26">
        <v>41763</v>
      </c>
      <c r="D712" s="26">
        <v>41824</v>
      </c>
      <c r="E712" t="s">
        <v>2198</v>
      </c>
      <c r="F712" t="s">
        <v>2199</v>
      </c>
      <c r="G712" t="s">
        <v>26</v>
      </c>
      <c r="H712" t="s">
        <v>27</v>
      </c>
      <c r="I712" t="s">
        <v>1570</v>
      </c>
      <c r="J712" t="s">
        <v>19</v>
      </c>
      <c r="K712" t="s">
        <v>94</v>
      </c>
      <c r="L712" t="s">
        <v>1571</v>
      </c>
      <c r="M712" s="24">
        <v>55.48</v>
      </c>
      <c r="N712">
        <v>1</v>
      </c>
      <c r="O712" s="20">
        <v>0</v>
      </c>
      <c r="P712" s="10">
        <v>26.630400000000002</v>
      </c>
      <c r="Q712" t="str">
        <f t="shared" si="11"/>
        <v>Not Outlier</v>
      </c>
    </row>
    <row r="713" spans="1:17">
      <c r="A713">
        <v>712</v>
      </c>
      <c r="B713" t="s">
        <v>2200</v>
      </c>
      <c r="C713" s="26">
        <v>42803</v>
      </c>
      <c r="D713" s="26">
        <v>42925</v>
      </c>
      <c r="E713" t="s">
        <v>2201</v>
      </c>
      <c r="F713" t="s">
        <v>2202</v>
      </c>
      <c r="G713" t="s">
        <v>24</v>
      </c>
      <c r="H713" t="s">
        <v>29</v>
      </c>
      <c r="I713" t="s">
        <v>2203</v>
      </c>
      <c r="J713" t="s">
        <v>19</v>
      </c>
      <c r="K713" t="s">
        <v>104</v>
      </c>
      <c r="L713" t="s">
        <v>2204</v>
      </c>
      <c r="M713" s="24">
        <v>24.448</v>
      </c>
      <c r="N713">
        <v>4</v>
      </c>
      <c r="O713" s="20">
        <v>0.2</v>
      </c>
      <c r="P713" s="10">
        <v>8.8623999999999992</v>
      </c>
      <c r="Q713" t="str">
        <f t="shared" si="11"/>
        <v>Not Outlier</v>
      </c>
    </row>
    <row r="714" spans="1:17">
      <c r="A714">
        <v>713</v>
      </c>
      <c r="B714" t="s">
        <v>2205</v>
      </c>
      <c r="C714" s="26" t="s">
        <v>3023</v>
      </c>
      <c r="D714" s="26" t="s">
        <v>3269</v>
      </c>
      <c r="E714" t="s">
        <v>2206</v>
      </c>
      <c r="F714" t="s">
        <v>2207</v>
      </c>
      <c r="G714" t="s">
        <v>28</v>
      </c>
      <c r="H714" t="s">
        <v>27</v>
      </c>
      <c r="I714" t="s">
        <v>2208</v>
      </c>
      <c r="J714" t="s">
        <v>19</v>
      </c>
      <c r="K714" t="s">
        <v>101</v>
      </c>
      <c r="L714" t="s">
        <v>2209</v>
      </c>
      <c r="M714" s="24">
        <v>281.33999999999997</v>
      </c>
      <c r="N714">
        <v>6</v>
      </c>
      <c r="O714" s="20">
        <v>0</v>
      </c>
      <c r="P714" s="10">
        <v>109.7226</v>
      </c>
      <c r="Q714" t="str">
        <f t="shared" si="11"/>
        <v>Outlier</v>
      </c>
    </row>
    <row r="715" spans="1:17">
      <c r="A715">
        <v>714</v>
      </c>
      <c r="B715" t="s">
        <v>2205</v>
      </c>
      <c r="C715" s="26" t="s">
        <v>3023</v>
      </c>
      <c r="D715" s="26" t="s">
        <v>3269</v>
      </c>
      <c r="E715" t="s">
        <v>2206</v>
      </c>
      <c r="F715" t="s">
        <v>2207</v>
      </c>
      <c r="G715" t="s">
        <v>28</v>
      </c>
      <c r="H715" t="s">
        <v>27</v>
      </c>
      <c r="I715" t="s">
        <v>1345</v>
      </c>
      <c r="J715" t="s">
        <v>18</v>
      </c>
      <c r="K715" t="s">
        <v>96</v>
      </c>
      <c r="L715" t="s">
        <v>1346</v>
      </c>
      <c r="M715" s="24">
        <v>307.98</v>
      </c>
      <c r="N715">
        <v>2</v>
      </c>
      <c r="O715" s="20">
        <v>0</v>
      </c>
      <c r="P715" s="10">
        <v>89.3142</v>
      </c>
      <c r="Q715" t="str">
        <f t="shared" si="11"/>
        <v>Outlier</v>
      </c>
    </row>
    <row r="716" spans="1:17">
      <c r="A716">
        <v>715</v>
      </c>
      <c r="B716" t="s">
        <v>2205</v>
      </c>
      <c r="C716" s="26" t="s">
        <v>3023</v>
      </c>
      <c r="D716" s="26" t="s">
        <v>3269</v>
      </c>
      <c r="E716" t="s">
        <v>2206</v>
      </c>
      <c r="F716" t="s">
        <v>2207</v>
      </c>
      <c r="G716" t="s">
        <v>28</v>
      </c>
      <c r="H716" t="s">
        <v>27</v>
      </c>
      <c r="I716" t="s">
        <v>2210</v>
      </c>
      <c r="J716" t="s">
        <v>18</v>
      </c>
      <c r="K716" t="s">
        <v>99</v>
      </c>
      <c r="L716" t="s">
        <v>2211</v>
      </c>
      <c r="M716" s="24">
        <v>299.97000000000003</v>
      </c>
      <c r="N716">
        <v>3</v>
      </c>
      <c r="O716" s="20">
        <v>0</v>
      </c>
      <c r="P716" s="10">
        <v>113.98860000000001</v>
      </c>
      <c r="Q716" t="str">
        <f t="shared" si="11"/>
        <v>Outlier</v>
      </c>
    </row>
    <row r="717" spans="1:17">
      <c r="A717">
        <v>716</v>
      </c>
      <c r="B717" t="s">
        <v>2212</v>
      </c>
      <c r="C717" s="26">
        <v>41646</v>
      </c>
      <c r="D717" s="26">
        <v>41797</v>
      </c>
      <c r="E717" t="s">
        <v>970</v>
      </c>
      <c r="F717" t="s">
        <v>971</v>
      </c>
      <c r="G717" t="s">
        <v>28</v>
      </c>
      <c r="H717" t="s">
        <v>23</v>
      </c>
      <c r="I717" t="s">
        <v>2213</v>
      </c>
      <c r="J717" t="s">
        <v>19</v>
      </c>
      <c r="K717" t="s">
        <v>93</v>
      </c>
      <c r="L717" t="s">
        <v>2214</v>
      </c>
      <c r="M717" s="24">
        <v>19.920000000000002</v>
      </c>
      <c r="N717">
        <v>5</v>
      </c>
      <c r="O717" s="20">
        <v>0.2</v>
      </c>
      <c r="P717" s="10">
        <v>6.9720000000000004</v>
      </c>
      <c r="Q717" t="str">
        <f t="shared" si="11"/>
        <v>Not Outlier</v>
      </c>
    </row>
    <row r="718" spans="1:17">
      <c r="A718">
        <v>717</v>
      </c>
      <c r="B718" t="s">
        <v>2215</v>
      </c>
      <c r="C718" s="26">
        <v>41944</v>
      </c>
      <c r="D718" s="26" t="s">
        <v>3236</v>
      </c>
      <c r="E718" t="s">
        <v>2216</v>
      </c>
      <c r="F718" t="s">
        <v>2217</v>
      </c>
      <c r="G718" t="s">
        <v>24</v>
      </c>
      <c r="H718" t="s">
        <v>27</v>
      </c>
      <c r="I718" t="s">
        <v>1973</v>
      </c>
      <c r="J718" t="s">
        <v>20</v>
      </c>
      <c r="K718" t="s">
        <v>95</v>
      </c>
      <c r="L718" t="s">
        <v>1974</v>
      </c>
      <c r="M718" s="24">
        <v>9.94</v>
      </c>
      <c r="N718">
        <v>2</v>
      </c>
      <c r="O718" s="20">
        <v>0</v>
      </c>
      <c r="P718" s="10">
        <v>3.0813999999999999</v>
      </c>
      <c r="Q718" t="str">
        <f t="shared" si="11"/>
        <v>Not Outlier</v>
      </c>
    </row>
    <row r="719" spans="1:17">
      <c r="A719">
        <v>718</v>
      </c>
      <c r="B719" t="s">
        <v>2218</v>
      </c>
      <c r="C719" s="26" t="s">
        <v>3024</v>
      </c>
      <c r="D719" s="26" t="s">
        <v>3097</v>
      </c>
      <c r="E719" t="s">
        <v>942</v>
      </c>
      <c r="F719" t="s">
        <v>943</v>
      </c>
      <c r="G719" t="s">
        <v>24</v>
      </c>
      <c r="H719" t="s">
        <v>27</v>
      </c>
      <c r="I719" t="s">
        <v>2219</v>
      </c>
      <c r="J719" t="s">
        <v>20</v>
      </c>
      <c r="K719" t="s">
        <v>95</v>
      </c>
      <c r="L719" t="s">
        <v>2220</v>
      </c>
      <c r="M719" s="24">
        <v>103.056</v>
      </c>
      <c r="N719">
        <v>3</v>
      </c>
      <c r="O719" s="20">
        <v>0.2</v>
      </c>
      <c r="P719" s="10">
        <v>24.4758</v>
      </c>
      <c r="Q719" t="str">
        <f t="shared" si="11"/>
        <v>Not Outlier</v>
      </c>
    </row>
    <row r="720" spans="1:17">
      <c r="A720">
        <v>719</v>
      </c>
      <c r="B720" t="s">
        <v>2221</v>
      </c>
      <c r="C720" s="26">
        <v>41676</v>
      </c>
      <c r="D720" s="26">
        <v>41826</v>
      </c>
      <c r="E720" t="s">
        <v>2222</v>
      </c>
      <c r="F720" t="s">
        <v>2223</v>
      </c>
      <c r="G720" t="s">
        <v>26</v>
      </c>
      <c r="H720" t="s">
        <v>23</v>
      </c>
      <c r="I720" t="s">
        <v>1665</v>
      </c>
      <c r="J720" t="s">
        <v>19</v>
      </c>
      <c r="K720" t="s">
        <v>93</v>
      </c>
      <c r="L720" t="s">
        <v>1666</v>
      </c>
      <c r="M720" s="24">
        <v>59.808</v>
      </c>
      <c r="N720">
        <v>3</v>
      </c>
      <c r="O720" s="20">
        <v>0.2</v>
      </c>
      <c r="P720" s="10">
        <v>19.4376</v>
      </c>
      <c r="Q720" t="str">
        <f t="shared" si="11"/>
        <v>Not Outlier</v>
      </c>
    </row>
    <row r="721" spans="1:17">
      <c r="A721">
        <v>720</v>
      </c>
      <c r="B721" t="s">
        <v>2221</v>
      </c>
      <c r="C721" s="26">
        <v>41676</v>
      </c>
      <c r="D721" s="26">
        <v>41826</v>
      </c>
      <c r="E721" t="s">
        <v>2222</v>
      </c>
      <c r="F721" t="s">
        <v>2223</v>
      </c>
      <c r="G721" t="s">
        <v>26</v>
      </c>
      <c r="H721" t="s">
        <v>23</v>
      </c>
      <c r="I721" t="s">
        <v>1493</v>
      </c>
      <c r="J721" t="s">
        <v>20</v>
      </c>
      <c r="K721" t="s">
        <v>95</v>
      </c>
      <c r="L721" t="s">
        <v>1494</v>
      </c>
      <c r="M721" s="24">
        <v>73.319999999999993</v>
      </c>
      <c r="N721">
        <v>6</v>
      </c>
      <c r="O721" s="20">
        <v>0</v>
      </c>
      <c r="P721" s="10">
        <v>21.995999999999999</v>
      </c>
      <c r="Q721" t="str">
        <f t="shared" si="11"/>
        <v>Not Outlier</v>
      </c>
    </row>
    <row r="722" spans="1:17">
      <c r="A722">
        <v>721</v>
      </c>
      <c r="B722" t="s">
        <v>2224</v>
      </c>
      <c r="C722" s="26" t="s">
        <v>3041</v>
      </c>
      <c r="D722" s="26" t="s">
        <v>3270</v>
      </c>
      <c r="E722" t="s">
        <v>2225</v>
      </c>
      <c r="F722" t="s">
        <v>2226</v>
      </c>
      <c r="G722" t="s">
        <v>26</v>
      </c>
      <c r="H722" t="s">
        <v>23</v>
      </c>
      <c r="I722" t="s">
        <v>2227</v>
      </c>
      <c r="J722" t="s">
        <v>19</v>
      </c>
      <c r="K722" t="s">
        <v>94</v>
      </c>
      <c r="L722" t="s">
        <v>2228</v>
      </c>
      <c r="M722" s="24">
        <v>146.82</v>
      </c>
      <c r="N722">
        <v>3</v>
      </c>
      <c r="O722" s="20">
        <v>0</v>
      </c>
      <c r="P722" s="10">
        <v>73.41</v>
      </c>
      <c r="Q722" t="str">
        <f t="shared" si="11"/>
        <v>Outlier</v>
      </c>
    </row>
    <row r="723" spans="1:17">
      <c r="A723">
        <v>722</v>
      </c>
      <c r="B723" t="s">
        <v>2229</v>
      </c>
      <c r="C723" s="26" t="s">
        <v>3042</v>
      </c>
      <c r="D723" s="26" t="s">
        <v>3221</v>
      </c>
      <c r="E723" t="s">
        <v>1436</v>
      </c>
      <c r="F723" t="s">
        <v>1437</v>
      </c>
      <c r="G723" t="s">
        <v>28</v>
      </c>
      <c r="H723" t="s">
        <v>25</v>
      </c>
      <c r="I723" t="s">
        <v>2230</v>
      </c>
      <c r="J723" t="s">
        <v>20</v>
      </c>
      <c r="K723" t="s">
        <v>103</v>
      </c>
      <c r="L723" t="s">
        <v>2231</v>
      </c>
      <c r="M723" s="24">
        <v>1652.94</v>
      </c>
      <c r="N723">
        <v>3</v>
      </c>
      <c r="O723" s="20">
        <v>0</v>
      </c>
      <c r="P723" s="10">
        <v>231.41159999999999</v>
      </c>
      <c r="Q723" t="str">
        <f t="shared" si="11"/>
        <v>Outlier</v>
      </c>
    </row>
    <row r="724" spans="1:17">
      <c r="A724">
        <v>723</v>
      </c>
      <c r="B724" t="s">
        <v>2229</v>
      </c>
      <c r="C724" s="26" t="s">
        <v>3042</v>
      </c>
      <c r="D724" s="26" t="s">
        <v>3221</v>
      </c>
      <c r="E724" t="s">
        <v>1436</v>
      </c>
      <c r="F724" t="s">
        <v>1437</v>
      </c>
      <c r="G724" t="s">
        <v>28</v>
      </c>
      <c r="H724" t="s">
        <v>25</v>
      </c>
      <c r="I724" t="s">
        <v>2232</v>
      </c>
      <c r="J724" t="s">
        <v>19</v>
      </c>
      <c r="K724" t="s">
        <v>97</v>
      </c>
      <c r="L724" t="s">
        <v>2233</v>
      </c>
      <c r="M724" s="24">
        <v>296.37</v>
      </c>
      <c r="N724">
        <v>3</v>
      </c>
      <c r="O724" s="20">
        <v>0</v>
      </c>
      <c r="P724" s="10">
        <v>80.019900000000007</v>
      </c>
      <c r="Q724" t="str">
        <f t="shared" si="11"/>
        <v>Outlier</v>
      </c>
    </row>
    <row r="725" spans="1:17">
      <c r="A725">
        <v>724</v>
      </c>
      <c r="B725" t="s">
        <v>2234</v>
      </c>
      <c r="C725" s="26">
        <v>41830</v>
      </c>
      <c r="D725" s="26" t="s">
        <v>3061</v>
      </c>
      <c r="E725" t="s">
        <v>2235</v>
      </c>
      <c r="F725" t="s">
        <v>2236</v>
      </c>
      <c r="G725" t="s">
        <v>26</v>
      </c>
      <c r="H725" t="s">
        <v>27</v>
      </c>
      <c r="I725" t="s">
        <v>2237</v>
      </c>
      <c r="J725" t="s">
        <v>20</v>
      </c>
      <c r="K725" t="s">
        <v>95</v>
      </c>
      <c r="L725" t="s">
        <v>2238</v>
      </c>
      <c r="M725" s="24">
        <v>129.91999999999999</v>
      </c>
      <c r="N725">
        <v>5</v>
      </c>
      <c r="O725" s="20">
        <v>0.2</v>
      </c>
      <c r="P725" s="10">
        <v>21.111999999999998</v>
      </c>
      <c r="Q725" t="str">
        <f t="shared" si="11"/>
        <v>Not Outlier</v>
      </c>
    </row>
    <row r="726" spans="1:17">
      <c r="A726">
        <v>725</v>
      </c>
      <c r="B726" t="s">
        <v>2239</v>
      </c>
      <c r="C726" s="26">
        <v>42558</v>
      </c>
      <c r="D726" s="26">
        <v>42711</v>
      </c>
      <c r="E726" t="s">
        <v>2240</v>
      </c>
      <c r="F726" t="s">
        <v>2241</v>
      </c>
      <c r="G726" t="s">
        <v>28</v>
      </c>
      <c r="H726" t="s">
        <v>29</v>
      </c>
      <c r="I726" t="s">
        <v>2242</v>
      </c>
      <c r="J726" t="s">
        <v>19</v>
      </c>
      <c r="K726" t="s">
        <v>107</v>
      </c>
      <c r="L726" t="s">
        <v>2243</v>
      </c>
      <c r="M726" s="24">
        <v>45.584000000000003</v>
      </c>
      <c r="N726">
        <v>7</v>
      </c>
      <c r="O726" s="20">
        <v>0.2</v>
      </c>
      <c r="P726" s="10">
        <v>5.1281999999999996</v>
      </c>
      <c r="Q726" t="str">
        <f t="shared" si="11"/>
        <v>Not Outlier</v>
      </c>
    </row>
    <row r="727" spans="1:17">
      <c r="A727">
        <v>726</v>
      </c>
      <c r="B727" t="s">
        <v>2244</v>
      </c>
      <c r="C727" s="26" t="s">
        <v>2943</v>
      </c>
      <c r="D727" s="26" t="s">
        <v>3227</v>
      </c>
      <c r="E727" t="s">
        <v>2245</v>
      </c>
      <c r="F727" t="s">
        <v>2246</v>
      </c>
      <c r="G727" t="s">
        <v>24</v>
      </c>
      <c r="H727" t="s">
        <v>25</v>
      </c>
      <c r="I727" t="s">
        <v>2247</v>
      </c>
      <c r="J727" t="s">
        <v>19</v>
      </c>
      <c r="K727" t="s">
        <v>104</v>
      </c>
      <c r="L727" t="s">
        <v>2248</v>
      </c>
      <c r="M727" s="24">
        <v>17.568000000000001</v>
      </c>
      <c r="N727">
        <v>2</v>
      </c>
      <c r="O727" s="20">
        <v>0.2</v>
      </c>
      <c r="P727" s="10">
        <v>6.3684000000000003</v>
      </c>
      <c r="Q727" t="str">
        <f t="shared" si="11"/>
        <v>Not Outlier</v>
      </c>
    </row>
    <row r="728" spans="1:17">
      <c r="A728">
        <v>727</v>
      </c>
      <c r="B728" t="s">
        <v>2244</v>
      </c>
      <c r="C728" s="26" t="s">
        <v>2943</v>
      </c>
      <c r="D728" s="26" t="s">
        <v>3227</v>
      </c>
      <c r="E728" t="s">
        <v>2245</v>
      </c>
      <c r="F728" t="s">
        <v>2246</v>
      </c>
      <c r="G728" t="s">
        <v>24</v>
      </c>
      <c r="H728" t="s">
        <v>25</v>
      </c>
      <c r="I728" t="s">
        <v>2249</v>
      </c>
      <c r="J728" t="s">
        <v>18</v>
      </c>
      <c r="K728" t="s">
        <v>96</v>
      </c>
      <c r="L728" t="s">
        <v>2250</v>
      </c>
      <c r="M728" s="24">
        <v>55.991999999999997</v>
      </c>
      <c r="N728">
        <v>1</v>
      </c>
      <c r="O728" s="20">
        <v>0.2</v>
      </c>
      <c r="P728" s="10">
        <v>5.5991999999999997</v>
      </c>
      <c r="Q728" t="str">
        <f t="shared" si="11"/>
        <v>Not Outlier</v>
      </c>
    </row>
    <row r="729" spans="1:17">
      <c r="A729">
        <v>728</v>
      </c>
      <c r="B729" t="s">
        <v>2251</v>
      </c>
      <c r="C729" s="26">
        <v>42441</v>
      </c>
      <c r="D729" s="26">
        <v>42533</v>
      </c>
      <c r="E729" t="s">
        <v>2252</v>
      </c>
      <c r="F729" t="s">
        <v>2253</v>
      </c>
      <c r="G729" t="s">
        <v>24</v>
      </c>
      <c r="H729" t="s">
        <v>27</v>
      </c>
      <c r="I729" t="s">
        <v>2254</v>
      </c>
      <c r="J729" t="s">
        <v>19</v>
      </c>
      <c r="K729" t="s">
        <v>94</v>
      </c>
      <c r="L729" t="s">
        <v>2255</v>
      </c>
      <c r="M729" s="24">
        <v>182.72</v>
      </c>
      <c r="N729">
        <v>8</v>
      </c>
      <c r="O729" s="20">
        <v>0</v>
      </c>
      <c r="P729" s="10">
        <v>84.051199999999994</v>
      </c>
      <c r="Q729" t="str">
        <f t="shared" si="11"/>
        <v>Outlier</v>
      </c>
    </row>
    <row r="730" spans="1:17">
      <c r="A730">
        <v>729</v>
      </c>
      <c r="B730" t="s">
        <v>2251</v>
      </c>
      <c r="C730" s="26">
        <v>42441</v>
      </c>
      <c r="D730" s="26">
        <v>42533</v>
      </c>
      <c r="E730" t="s">
        <v>2252</v>
      </c>
      <c r="F730" t="s">
        <v>2253</v>
      </c>
      <c r="G730" t="s">
        <v>24</v>
      </c>
      <c r="H730" t="s">
        <v>27</v>
      </c>
      <c r="I730" t="s">
        <v>2256</v>
      </c>
      <c r="J730" t="s">
        <v>20</v>
      </c>
      <c r="K730" t="s">
        <v>103</v>
      </c>
      <c r="L730" t="s">
        <v>2257</v>
      </c>
      <c r="M730" s="24">
        <v>400.03199999999998</v>
      </c>
      <c r="N730">
        <v>2</v>
      </c>
      <c r="O730" s="20">
        <v>0.4</v>
      </c>
      <c r="P730" s="10">
        <v>-153.34559999999999</v>
      </c>
      <c r="Q730" t="str">
        <f t="shared" si="11"/>
        <v>Outlier</v>
      </c>
    </row>
    <row r="731" spans="1:17">
      <c r="A731">
        <v>730</v>
      </c>
      <c r="B731" t="s">
        <v>2251</v>
      </c>
      <c r="C731" s="26">
        <v>42441</v>
      </c>
      <c r="D731" s="26">
        <v>42533</v>
      </c>
      <c r="E731" t="s">
        <v>2252</v>
      </c>
      <c r="F731" t="s">
        <v>2253</v>
      </c>
      <c r="G731" t="s">
        <v>24</v>
      </c>
      <c r="H731" t="s">
        <v>27</v>
      </c>
      <c r="I731" t="s">
        <v>2258</v>
      </c>
      <c r="J731" t="s">
        <v>19</v>
      </c>
      <c r="K731" t="s">
        <v>97</v>
      </c>
      <c r="L731" t="s">
        <v>2259</v>
      </c>
      <c r="M731" s="24">
        <v>33.630000000000003</v>
      </c>
      <c r="N731">
        <v>3</v>
      </c>
      <c r="O731" s="20">
        <v>0</v>
      </c>
      <c r="P731" s="10">
        <v>10.089</v>
      </c>
      <c r="Q731" t="str">
        <f t="shared" si="11"/>
        <v>Not Outlier</v>
      </c>
    </row>
    <row r="732" spans="1:17">
      <c r="A732">
        <v>731</v>
      </c>
      <c r="B732" t="s">
        <v>2251</v>
      </c>
      <c r="C732" s="26">
        <v>42441</v>
      </c>
      <c r="D732" s="26">
        <v>42533</v>
      </c>
      <c r="E732" t="s">
        <v>2252</v>
      </c>
      <c r="F732" t="s">
        <v>2253</v>
      </c>
      <c r="G732" t="s">
        <v>24</v>
      </c>
      <c r="H732" t="s">
        <v>27</v>
      </c>
      <c r="I732" t="s">
        <v>939</v>
      </c>
      <c r="J732" t="s">
        <v>20</v>
      </c>
      <c r="K732" t="s">
        <v>100</v>
      </c>
      <c r="L732" t="s">
        <v>940</v>
      </c>
      <c r="M732" s="24">
        <v>542.64599999999996</v>
      </c>
      <c r="N732">
        <v>3</v>
      </c>
      <c r="O732" s="20">
        <v>0.1</v>
      </c>
      <c r="P732" s="10">
        <v>102.49979999999999</v>
      </c>
      <c r="Q732" t="str">
        <f t="shared" si="11"/>
        <v>Outlier</v>
      </c>
    </row>
    <row r="733" spans="1:17">
      <c r="A733">
        <v>732</v>
      </c>
      <c r="B733" t="s">
        <v>2251</v>
      </c>
      <c r="C733" s="26">
        <v>42441</v>
      </c>
      <c r="D733" s="26">
        <v>42533</v>
      </c>
      <c r="E733" t="s">
        <v>2252</v>
      </c>
      <c r="F733" t="s">
        <v>2253</v>
      </c>
      <c r="G733" t="s">
        <v>24</v>
      </c>
      <c r="H733" t="s">
        <v>27</v>
      </c>
      <c r="I733" t="s">
        <v>1503</v>
      </c>
      <c r="J733" t="s">
        <v>19</v>
      </c>
      <c r="K733" t="s">
        <v>102</v>
      </c>
      <c r="L733" t="s">
        <v>1504</v>
      </c>
      <c r="M733" s="24">
        <v>6.3</v>
      </c>
      <c r="N733">
        <v>2</v>
      </c>
      <c r="O733" s="20">
        <v>0</v>
      </c>
      <c r="P733" s="10">
        <v>3.024</v>
      </c>
      <c r="Q733" t="str">
        <f t="shared" si="11"/>
        <v>Not Outlier</v>
      </c>
    </row>
    <row r="734" spans="1:17">
      <c r="A734">
        <v>733</v>
      </c>
      <c r="B734" t="s">
        <v>2260</v>
      </c>
      <c r="C734" s="26" t="s">
        <v>3043</v>
      </c>
      <c r="D734" s="26" t="s">
        <v>3266</v>
      </c>
      <c r="E734" t="s">
        <v>2261</v>
      </c>
      <c r="F734" t="s">
        <v>2262</v>
      </c>
      <c r="G734" t="s">
        <v>26</v>
      </c>
      <c r="H734" t="s">
        <v>23</v>
      </c>
      <c r="I734" t="s">
        <v>1711</v>
      </c>
      <c r="J734" t="s">
        <v>19</v>
      </c>
      <c r="K734" t="s">
        <v>97</v>
      </c>
      <c r="L734" t="s">
        <v>1712</v>
      </c>
      <c r="M734" s="24">
        <v>242.94</v>
      </c>
      <c r="N734">
        <v>3</v>
      </c>
      <c r="O734" s="20">
        <v>0</v>
      </c>
      <c r="P734" s="10">
        <v>9.7175999999999991</v>
      </c>
      <c r="Q734" t="str">
        <f t="shared" si="11"/>
        <v>Not Outlier</v>
      </c>
    </row>
    <row r="735" spans="1:17">
      <c r="A735">
        <v>734</v>
      </c>
      <c r="B735" t="s">
        <v>2260</v>
      </c>
      <c r="C735" s="26" t="s">
        <v>3043</v>
      </c>
      <c r="D735" s="26" t="s">
        <v>3266</v>
      </c>
      <c r="E735" t="s">
        <v>2261</v>
      </c>
      <c r="F735" t="s">
        <v>2262</v>
      </c>
      <c r="G735" t="s">
        <v>26</v>
      </c>
      <c r="H735" t="s">
        <v>23</v>
      </c>
      <c r="I735" t="s">
        <v>2263</v>
      </c>
      <c r="J735" t="s">
        <v>18</v>
      </c>
      <c r="K735" t="s">
        <v>99</v>
      </c>
      <c r="L735" t="s">
        <v>2264</v>
      </c>
      <c r="M735" s="24">
        <v>179.97</v>
      </c>
      <c r="N735">
        <v>3</v>
      </c>
      <c r="O735" s="20">
        <v>0</v>
      </c>
      <c r="P735" s="10">
        <v>86.385599999999997</v>
      </c>
      <c r="Q735" t="str">
        <f t="shared" si="11"/>
        <v>Outlier</v>
      </c>
    </row>
    <row r="736" spans="1:17">
      <c r="A736">
        <v>735</v>
      </c>
      <c r="B736" t="s">
        <v>2260</v>
      </c>
      <c r="C736" s="26" t="s">
        <v>3043</v>
      </c>
      <c r="D736" s="26" t="s">
        <v>3266</v>
      </c>
      <c r="E736" t="s">
        <v>2261</v>
      </c>
      <c r="F736" t="s">
        <v>2262</v>
      </c>
      <c r="G736" t="s">
        <v>26</v>
      </c>
      <c r="H736" t="s">
        <v>23</v>
      </c>
      <c r="I736" t="s">
        <v>1352</v>
      </c>
      <c r="J736" t="s">
        <v>19</v>
      </c>
      <c r="K736" t="s">
        <v>93</v>
      </c>
      <c r="L736" t="s">
        <v>1353</v>
      </c>
      <c r="M736" s="24">
        <v>99.695999999999998</v>
      </c>
      <c r="N736">
        <v>6</v>
      </c>
      <c r="O736" s="20">
        <v>0.2</v>
      </c>
      <c r="P736" s="10">
        <v>33.647399999999998</v>
      </c>
      <c r="Q736" t="str">
        <f t="shared" si="11"/>
        <v>Not Outlier</v>
      </c>
    </row>
    <row r="737" spans="1:17">
      <c r="A737">
        <v>736</v>
      </c>
      <c r="B737" t="s">
        <v>2260</v>
      </c>
      <c r="C737" s="26" t="s">
        <v>3043</v>
      </c>
      <c r="D737" s="26" t="s">
        <v>3266</v>
      </c>
      <c r="E737" t="s">
        <v>2261</v>
      </c>
      <c r="F737" t="s">
        <v>2262</v>
      </c>
      <c r="G737" t="s">
        <v>26</v>
      </c>
      <c r="H737" t="s">
        <v>23</v>
      </c>
      <c r="I737" t="s">
        <v>302</v>
      </c>
      <c r="J737" t="s">
        <v>19</v>
      </c>
      <c r="K737" t="s">
        <v>93</v>
      </c>
      <c r="L737" t="s">
        <v>303</v>
      </c>
      <c r="M737" s="24">
        <v>27.936</v>
      </c>
      <c r="N737">
        <v>4</v>
      </c>
      <c r="O737" s="20">
        <v>0.2</v>
      </c>
      <c r="P737" s="10">
        <v>9.4283999999999999</v>
      </c>
      <c r="Q737" t="str">
        <f t="shared" si="11"/>
        <v>Not Outlier</v>
      </c>
    </row>
    <row r="738" spans="1:17">
      <c r="A738">
        <v>737</v>
      </c>
      <c r="B738" t="s">
        <v>2260</v>
      </c>
      <c r="C738" s="26" t="s">
        <v>3043</v>
      </c>
      <c r="D738" s="26" t="s">
        <v>3266</v>
      </c>
      <c r="E738" t="s">
        <v>2261</v>
      </c>
      <c r="F738" t="s">
        <v>2262</v>
      </c>
      <c r="G738" t="s">
        <v>26</v>
      </c>
      <c r="H738" t="s">
        <v>23</v>
      </c>
      <c r="I738" t="s">
        <v>2265</v>
      </c>
      <c r="J738" t="s">
        <v>20</v>
      </c>
      <c r="K738" t="s">
        <v>105</v>
      </c>
      <c r="L738" t="s">
        <v>2266</v>
      </c>
      <c r="M738" s="24">
        <v>84.98</v>
      </c>
      <c r="N738">
        <v>1</v>
      </c>
      <c r="O738" s="20">
        <v>0</v>
      </c>
      <c r="P738" s="10">
        <v>18.695599999999999</v>
      </c>
      <c r="Q738" t="str">
        <f t="shared" si="11"/>
        <v>Not Outlier</v>
      </c>
    </row>
    <row r="739" spans="1:17">
      <c r="A739">
        <v>738</v>
      </c>
      <c r="B739" t="s">
        <v>2260</v>
      </c>
      <c r="C739" s="26" t="s">
        <v>3043</v>
      </c>
      <c r="D739" s="26" t="s">
        <v>3266</v>
      </c>
      <c r="E739" t="s">
        <v>2261</v>
      </c>
      <c r="F739" t="s">
        <v>2262</v>
      </c>
      <c r="G739" t="s">
        <v>26</v>
      </c>
      <c r="H739" t="s">
        <v>23</v>
      </c>
      <c r="I739" t="s">
        <v>2267</v>
      </c>
      <c r="J739" t="s">
        <v>19</v>
      </c>
      <c r="K739" t="s">
        <v>93</v>
      </c>
      <c r="L739" t="s">
        <v>2268</v>
      </c>
      <c r="M739" s="24">
        <v>18.72</v>
      </c>
      <c r="N739">
        <v>5</v>
      </c>
      <c r="O739" s="20">
        <v>0.2</v>
      </c>
      <c r="P739" s="10">
        <v>6.5519999999999996</v>
      </c>
      <c r="Q739" t="str">
        <f t="shared" si="11"/>
        <v>Not Outlier</v>
      </c>
    </row>
    <row r="740" spans="1:17">
      <c r="A740">
        <v>739</v>
      </c>
      <c r="B740" t="s">
        <v>2269</v>
      </c>
      <c r="C740" s="26">
        <v>41860</v>
      </c>
      <c r="D740" s="26">
        <v>41982</v>
      </c>
      <c r="E740" t="s">
        <v>491</v>
      </c>
      <c r="F740" t="s">
        <v>492</v>
      </c>
      <c r="G740" t="s">
        <v>24</v>
      </c>
      <c r="H740" t="s">
        <v>23</v>
      </c>
      <c r="I740" t="s">
        <v>2270</v>
      </c>
      <c r="J740" t="s">
        <v>18</v>
      </c>
      <c r="K740" t="s">
        <v>99</v>
      </c>
      <c r="L740" t="s">
        <v>2271</v>
      </c>
      <c r="M740" s="24">
        <v>49.98</v>
      </c>
      <c r="N740">
        <v>2</v>
      </c>
      <c r="O740" s="20">
        <v>0</v>
      </c>
      <c r="P740" s="10">
        <v>8.4966000000000008</v>
      </c>
      <c r="Q740" t="str">
        <f t="shared" si="11"/>
        <v>Not Outlier</v>
      </c>
    </row>
    <row r="741" spans="1:17">
      <c r="A741">
        <v>740</v>
      </c>
      <c r="B741" t="s">
        <v>2272</v>
      </c>
      <c r="C741" s="26">
        <v>41730</v>
      </c>
      <c r="D741" s="26">
        <v>41852</v>
      </c>
      <c r="E741" t="s">
        <v>2273</v>
      </c>
      <c r="F741" t="s">
        <v>2274</v>
      </c>
      <c r="G741" t="s">
        <v>26</v>
      </c>
      <c r="H741" t="s">
        <v>25</v>
      </c>
      <c r="I741" t="s">
        <v>2275</v>
      </c>
      <c r="J741" t="s">
        <v>19</v>
      </c>
      <c r="K741" t="s">
        <v>102</v>
      </c>
      <c r="L741" t="s">
        <v>2276</v>
      </c>
      <c r="M741" s="24">
        <v>11.784000000000001</v>
      </c>
      <c r="N741">
        <v>3</v>
      </c>
      <c r="O741" s="20">
        <v>0.2</v>
      </c>
      <c r="P741" s="10">
        <v>4.2717000000000001</v>
      </c>
      <c r="Q741" t="str">
        <f t="shared" si="11"/>
        <v>Not Outlier</v>
      </c>
    </row>
    <row r="742" spans="1:17">
      <c r="A742">
        <v>741</v>
      </c>
      <c r="B742" t="s">
        <v>2272</v>
      </c>
      <c r="C742" s="26">
        <v>41730</v>
      </c>
      <c r="D742" s="26">
        <v>41852</v>
      </c>
      <c r="E742" t="s">
        <v>2273</v>
      </c>
      <c r="F742" t="s">
        <v>2274</v>
      </c>
      <c r="G742" t="s">
        <v>26</v>
      </c>
      <c r="H742" t="s">
        <v>25</v>
      </c>
      <c r="I742" t="s">
        <v>1575</v>
      </c>
      <c r="J742" t="s">
        <v>19</v>
      </c>
      <c r="K742" t="s">
        <v>97</v>
      </c>
      <c r="L742" t="s">
        <v>1576</v>
      </c>
      <c r="M742" s="24">
        <v>272.73599999999999</v>
      </c>
      <c r="N742">
        <v>3</v>
      </c>
      <c r="O742" s="20">
        <v>0.2</v>
      </c>
      <c r="P742" s="10">
        <v>-64.774799999999999</v>
      </c>
      <c r="Q742" t="str">
        <f t="shared" si="11"/>
        <v>Outlier</v>
      </c>
    </row>
    <row r="743" spans="1:17">
      <c r="A743">
        <v>742</v>
      </c>
      <c r="B743" t="s">
        <v>2272</v>
      </c>
      <c r="C743" s="26">
        <v>41730</v>
      </c>
      <c r="D743" s="26">
        <v>41852</v>
      </c>
      <c r="E743" t="s">
        <v>2273</v>
      </c>
      <c r="F743" t="s">
        <v>2274</v>
      </c>
      <c r="G743" t="s">
        <v>26</v>
      </c>
      <c r="H743" t="s">
        <v>25</v>
      </c>
      <c r="I743" t="s">
        <v>2277</v>
      </c>
      <c r="J743" t="s">
        <v>19</v>
      </c>
      <c r="K743" t="s">
        <v>93</v>
      </c>
      <c r="L743" t="s">
        <v>2278</v>
      </c>
      <c r="M743" s="24">
        <v>3.54</v>
      </c>
      <c r="N743">
        <v>2</v>
      </c>
      <c r="O743" s="20">
        <v>0.8</v>
      </c>
      <c r="P743" s="10">
        <v>-5.4870000000000001</v>
      </c>
      <c r="Q743" t="str">
        <f t="shared" si="11"/>
        <v>Not Outlier</v>
      </c>
    </row>
    <row r="744" spans="1:17">
      <c r="A744">
        <v>743</v>
      </c>
      <c r="B744" t="s">
        <v>2279</v>
      </c>
      <c r="C744" s="26" t="s">
        <v>3044</v>
      </c>
      <c r="D744" s="26">
        <v>42378</v>
      </c>
      <c r="E744" t="s">
        <v>2280</v>
      </c>
      <c r="F744" t="s">
        <v>2281</v>
      </c>
      <c r="G744" t="s">
        <v>24</v>
      </c>
      <c r="H744" t="s">
        <v>25</v>
      </c>
      <c r="I744" t="s">
        <v>1890</v>
      </c>
      <c r="J744" t="s">
        <v>19</v>
      </c>
      <c r="K744" t="s">
        <v>107</v>
      </c>
      <c r="L744" t="s">
        <v>1891</v>
      </c>
      <c r="M744" s="24">
        <v>51.52</v>
      </c>
      <c r="N744">
        <v>5</v>
      </c>
      <c r="O744" s="20">
        <v>0.2</v>
      </c>
      <c r="P744" s="10">
        <v>-10.948</v>
      </c>
      <c r="Q744" t="str">
        <f t="shared" si="11"/>
        <v>Not Outlier</v>
      </c>
    </row>
    <row r="745" spans="1:17">
      <c r="A745">
        <v>744</v>
      </c>
      <c r="B745" t="s">
        <v>2279</v>
      </c>
      <c r="C745" s="26" t="s">
        <v>3044</v>
      </c>
      <c r="D745" s="26">
        <v>42378</v>
      </c>
      <c r="E745" t="s">
        <v>2280</v>
      </c>
      <c r="F745" t="s">
        <v>2281</v>
      </c>
      <c r="G745" t="s">
        <v>24</v>
      </c>
      <c r="H745" t="s">
        <v>25</v>
      </c>
      <c r="I745" t="s">
        <v>1019</v>
      </c>
      <c r="J745" t="s">
        <v>19</v>
      </c>
      <c r="K745" t="s">
        <v>94</v>
      </c>
      <c r="L745" t="s">
        <v>1020</v>
      </c>
      <c r="M745" s="24">
        <v>3.528</v>
      </c>
      <c r="N745">
        <v>1</v>
      </c>
      <c r="O745" s="20">
        <v>0.2</v>
      </c>
      <c r="P745" s="10">
        <v>1.1466000000000001</v>
      </c>
      <c r="Q745" t="str">
        <f t="shared" si="11"/>
        <v>Not Outlier</v>
      </c>
    </row>
    <row r="746" spans="1:17">
      <c r="A746">
        <v>745</v>
      </c>
      <c r="B746" t="s">
        <v>2279</v>
      </c>
      <c r="C746" s="26" t="s">
        <v>3044</v>
      </c>
      <c r="D746" s="26">
        <v>42378</v>
      </c>
      <c r="E746" t="s">
        <v>2280</v>
      </c>
      <c r="F746" t="s">
        <v>2281</v>
      </c>
      <c r="G746" t="s">
        <v>24</v>
      </c>
      <c r="H746" t="s">
        <v>25</v>
      </c>
      <c r="I746" t="s">
        <v>2282</v>
      </c>
      <c r="J746" t="s">
        <v>19</v>
      </c>
      <c r="K746" t="s">
        <v>94</v>
      </c>
      <c r="L746" t="s">
        <v>2283</v>
      </c>
      <c r="M746" s="24">
        <v>4.6239999999999997</v>
      </c>
      <c r="N746">
        <v>1</v>
      </c>
      <c r="O746" s="20">
        <v>0.2</v>
      </c>
      <c r="P746" s="10">
        <v>1.6761999999999999</v>
      </c>
      <c r="Q746" t="str">
        <f t="shared" si="11"/>
        <v>Not Outlier</v>
      </c>
    </row>
    <row r="747" spans="1:17">
      <c r="A747">
        <v>746</v>
      </c>
      <c r="B747" t="s">
        <v>2279</v>
      </c>
      <c r="C747" s="26" t="s">
        <v>3044</v>
      </c>
      <c r="D747" s="26">
        <v>42378</v>
      </c>
      <c r="E747" t="s">
        <v>2280</v>
      </c>
      <c r="F747" t="s">
        <v>2281</v>
      </c>
      <c r="G747" t="s">
        <v>24</v>
      </c>
      <c r="H747" t="s">
        <v>25</v>
      </c>
      <c r="I747" t="s">
        <v>2284</v>
      </c>
      <c r="J747" t="s">
        <v>19</v>
      </c>
      <c r="K747" t="s">
        <v>107</v>
      </c>
      <c r="L747" t="s">
        <v>2285</v>
      </c>
      <c r="M747" s="24">
        <v>55.167999999999999</v>
      </c>
      <c r="N747">
        <v>4</v>
      </c>
      <c r="O747" s="20">
        <v>0.2</v>
      </c>
      <c r="P747" s="10">
        <v>6.2064000000000004</v>
      </c>
      <c r="Q747" t="str">
        <f t="shared" si="11"/>
        <v>Not Outlier</v>
      </c>
    </row>
    <row r="748" spans="1:17">
      <c r="A748">
        <v>747</v>
      </c>
      <c r="B748" t="s">
        <v>2286</v>
      </c>
      <c r="C748" s="26" t="s">
        <v>3045</v>
      </c>
      <c r="D748" s="26" t="s">
        <v>3045</v>
      </c>
      <c r="E748" t="s">
        <v>1568</v>
      </c>
      <c r="F748" t="s">
        <v>1569</v>
      </c>
      <c r="G748" t="s">
        <v>28</v>
      </c>
      <c r="H748" t="s">
        <v>23</v>
      </c>
      <c r="I748" t="s">
        <v>923</v>
      </c>
      <c r="J748" t="s">
        <v>20</v>
      </c>
      <c r="K748" t="s">
        <v>103</v>
      </c>
      <c r="L748" t="s">
        <v>924</v>
      </c>
      <c r="M748" s="24">
        <v>567.12</v>
      </c>
      <c r="N748">
        <v>10</v>
      </c>
      <c r="O748" s="20">
        <v>0.2</v>
      </c>
      <c r="P748" s="10">
        <v>-28.356000000000002</v>
      </c>
      <c r="Q748" t="str">
        <f t="shared" si="11"/>
        <v>Not Outlier</v>
      </c>
    </row>
    <row r="749" spans="1:17">
      <c r="A749">
        <v>748</v>
      </c>
      <c r="B749" t="s">
        <v>2286</v>
      </c>
      <c r="C749" s="26" t="s">
        <v>3045</v>
      </c>
      <c r="D749" s="26" t="s">
        <v>3045</v>
      </c>
      <c r="E749" t="s">
        <v>1568</v>
      </c>
      <c r="F749" t="s">
        <v>1569</v>
      </c>
      <c r="G749" t="s">
        <v>28</v>
      </c>
      <c r="H749" t="s">
        <v>23</v>
      </c>
      <c r="I749" t="s">
        <v>1634</v>
      </c>
      <c r="J749" t="s">
        <v>19</v>
      </c>
      <c r="K749" t="s">
        <v>97</v>
      </c>
      <c r="L749" t="s">
        <v>1635</v>
      </c>
      <c r="M749" s="24">
        <v>359.32</v>
      </c>
      <c r="N749">
        <v>4</v>
      </c>
      <c r="O749" s="20">
        <v>0</v>
      </c>
      <c r="P749" s="10">
        <v>7.1863999999999999</v>
      </c>
      <c r="Q749" t="str">
        <f t="shared" si="11"/>
        <v>Not Outlier</v>
      </c>
    </row>
    <row r="750" spans="1:17">
      <c r="A750">
        <v>749</v>
      </c>
      <c r="B750" t="s">
        <v>2287</v>
      </c>
      <c r="C750" s="26" t="s">
        <v>3016</v>
      </c>
      <c r="D750" s="26" t="s">
        <v>3126</v>
      </c>
      <c r="E750" t="s">
        <v>2288</v>
      </c>
      <c r="F750" t="s">
        <v>2289</v>
      </c>
      <c r="G750" t="s">
        <v>24</v>
      </c>
      <c r="H750" t="s">
        <v>25</v>
      </c>
      <c r="I750" t="s">
        <v>2290</v>
      </c>
      <c r="J750" t="s">
        <v>18</v>
      </c>
      <c r="K750" t="s">
        <v>96</v>
      </c>
      <c r="L750" t="s">
        <v>2291</v>
      </c>
      <c r="M750" s="24">
        <v>11.992000000000001</v>
      </c>
      <c r="N750">
        <v>1</v>
      </c>
      <c r="O750" s="20">
        <v>0.2</v>
      </c>
      <c r="P750" s="10">
        <v>0.89939999999999998</v>
      </c>
      <c r="Q750" t="str">
        <f t="shared" si="11"/>
        <v>Not Outlier</v>
      </c>
    </row>
    <row r="751" spans="1:17">
      <c r="A751">
        <v>750</v>
      </c>
      <c r="B751" t="s">
        <v>2292</v>
      </c>
      <c r="C751" s="26">
        <v>42776</v>
      </c>
      <c r="D751" s="26">
        <v>42896</v>
      </c>
      <c r="E751" t="s">
        <v>2293</v>
      </c>
      <c r="F751" t="s">
        <v>2294</v>
      </c>
      <c r="G751" t="s">
        <v>24</v>
      </c>
      <c r="H751" t="s">
        <v>25</v>
      </c>
      <c r="I751" t="s">
        <v>2295</v>
      </c>
      <c r="J751" t="s">
        <v>19</v>
      </c>
      <c r="K751" t="s">
        <v>93</v>
      </c>
      <c r="L751" t="s">
        <v>2296</v>
      </c>
      <c r="M751" s="24">
        <v>58.05</v>
      </c>
      <c r="N751">
        <v>3</v>
      </c>
      <c r="O751" s="20">
        <v>0</v>
      </c>
      <c r="P751" s="10">
        <v>26.702999999999999</v>
      </c>
      <c r="Q751" t="str">
        <f t="shared" si="11"/>
        <v>Not Outlier</v>
      </c>
    </row>
    <row r="752" spans="1:17">
      <c r="A752">
        <v>751</v>
      </c>
      <c r="B752" t="s">
        <v>2292</v>
      </c>
      <c r="C752" s="26">
        <v>42776</v>
      </c>
      <c r="D752" s="26">
        <v>42896</v>
      </c>
      <c r="E752" t="s">
        <v>2293</v>
      </c>
      <c r="F752" t="s">
        <v>2294</v>
      </c>
      <c r="G752" t="s">
        <v>24</v>
      </c>
      <c r="H752" t="s">
        <v>25</v>
      </c>
      <c r="I752" t="s">
        <v>2297</v>
      </c>
      <c r="J752" t="s">
        <v>20</v>
      </c>
      <c r="K752" t="s">
        <v>95</v>
      </c>
      <c r="L752" t="s">
        <v>2298</v>
      </c>
      <c r="M752" s="24">
        <v>157.74</v>
      </c>
      <c r="N752">
        <v>11</v>
      </c>
      <c r="O752" s="20">
        <v>0</v>
      </c>
      <c r="P752" s="10">
        <v>56.7864</v>
      </c>
      <c r="Q752" t="str">
        <f t="shared" si="11"/>
        <v>Not Outlier</v>
      </c>
    </row>
    <row r="753" spans="1:17">
      <c r="A753">
        <v>752</v>
      </c>
      <c r="B753" t="s">
        <v>2292</v>
      </c>
      <c r="C753" s="26">
        <v>42776</v>
      </c>
      <c r="D753" s="26">
        <v>42896</v>
      </c>
      <c r="E753" t="s">
        <v>2293</v>
      </c>
      <c r="F753" t="s">
        <v>2294</v>
      </c>
      <c r="G753" t="s">
        <v>24</v>
      </c>
      <c r="H753" t="s">
        <v>25</v>
      </c>
      <c r="I753" t="s">
        <v>1384</v>
      </c>
      <c r="J753" t="s">
        <v>19</v>
      </c>
      <c r="K753" t="s">
        <v>98</v>
      </c>
      <c r="L753" t="s">
        <v>1385</v>
      </c>
      <c r="M753" s="24">
        <v>56.98</v>
      </c>
      <c r="N753">
        <v>7</v>
      </c>
      <c r="O753" s="20">
        <v>0</v>
      </c>
      <c r="P753" s="10">
        <v>22.792000000000002</v>
      </c>
      <c r="Q753" t="str">
        <f t="shared" si="11"/>
        <v>Not Outlier</v>
      </c>
    </row>
    <row r="754" spans="1:17">
      <c r="A754">
        <v>753</v>
      </c>
      <c r="B754" t="s">
        <v>2292</v>
      </c>
      <c r="C754" s="26">
        <v>42776</v>
      </c>
      <c r="D754" s="26">
        <v>42896</v>
      </c>
      <c r="E754" t="s">
        <v>2293</v>
      </c>
      <c r="F754" t="s">
        <v>2294</v>
      </c>
      <c r="G754" t="s">
        <v>24</v>
      </c>
      <c r="H754" t="s">
        <v>25</v>
      </c>
      <c r="I754" t="s">
        <v>2299</v>
      </c>
      <c r="J754" t="s">
        <v>19</v>
      </c>
      <c r="K754" t="s">
        <v>93</v>
      </c>
      <c r="L754" t="s">
        <v>2300</v>
      </c>
      <c r="M754" s="24">
        <v>2.88</v>
      </c>
      <c r="N754">
        <v>1</v>
      </c>
      <c r="O754" s="20">
        <v>0</v>
      </c>
      <c r="P754" s="10">
        <v>1.4112</v>
      </c>
      <c r="Q754" t="str">
        <f t="shared" si="11"/>
        <v>Not Outlier</v>
      </c>
    </row>
    <row r="755" spans="1:17">
      <c r="A755">
        <v>754</v>
      </c>
      <c r="B755" t="s">
        <v>2301</v>
      </c>
      <c r="C755" s="26">
        <v>42555</v>
      </c>
      <c r="D755" s="26">
        <v>42617</v>
      </c>
      <c r="E755" t="s">
        <v>2302</v>
      </c>
      <c r="F755" t="s">
        <v>2303</v>
      </c>
      <c r="G755" t="s">
        <v>28</v>
      </c>
      <c r="H755" t="s">
        <v>23</v>
      </c>
      <c r="I755" t="s">
        <v>2304</v>
      </c>
      <c r="J755" t="s">
        <v>18</v>
      </c>
      <c r="K755" t="s">
        <v>109</v>
      </c>
      <c r="L755" t="s">
        <v>2305</v>
      </c>
      <c r="M755" s="24">
        <v>1199.9760000000001</v>
      </c>
      <c r="N755">
        <v>3</v>
      </c>
      <c r="O755" s="20">
        <v>0.2</v>
      </c>
      <c r="P755" s="10">
        <v>374.99250000000001</v>
      </c>
      <c r="Q755" t="str">
        <f t="shared" si="11"/>
        <v>Outlier</v>
      </c>
    </row>
    <row r="756" spans="1:17">
      <c r="A756">
        <v>755</v>
      </c>
      <c r="B756" t="s">
        <v>2306</v>
      </c>
      <c r="C756" s="26">
        <v>42197</v>
      </c>
      <c r="D756" s="26">
        <v>42350</v>
      </c>
      <c r="E756" t="s">
        <v>1914</v>
      </c>
      <c r="F756" t="s">
        <v>1915</v>
      </c>
      <c r="G756" t="s">
        <v>24</v>
      </c>
      <c r="H756" t="s">
        <v>23</v>
      </c>
      <c r="I756" t="s">
        <v>2103</v>
      </c>
      <c r="J756" t="s">
        <v>20</v>
      </c>
      <c r="K756" t="s">
        <v>95</v>
      </c>
      <c r="L756" t="s">
        <v>2104</v>
      </c>
      <c r="M756" s="24">
        <v>79.92</v>
      </c>
      <c r="N756">
        <v>4</v>
      </c>
      <c r="O756" s="20">
        <v>0</v>
      </c>
      <c r="P756" s="10">
        <v>28.7712</v>
      </c>
      <c r="Q756" t="str">
        <f t="shared" si="11"/>
        <v>Not Outlier</v>
      </c>
    </row>
    <row r="757" spans="1:17">
      <c r="A757">
        <v>756</v>
      </c>
      <c r="B757" t="s">
        <v>2307</v>
      </c>
      <c r="C757" s="26" t="s">
        <v>2893</v>
      </c>
      <c r="D757" s="26" t="s">
        <v>3195</v>
      </c>
      <c r="E757" t="s">
        <v>1952</v>
      </c>
      <c r="F757" t="s">
        <v>1953</v>
      </c>
      <c r="G757" t="s">
        <v>28</v>
      </c>
      <c r="H757" t="s">
        <v>29</v>
      </c>
      <c r="I757" t="s">
        <v>2308</v>
      </c>
      <c r="J757" t="s">
        <v>20</v>
      </c>
      <c r="K757" t="s">
        <v>103</v>
      </c>
      <c r="L757" t="s">
        <v>2309</v>
      </c>
      <c r="M757" s="24">
        <v>383.43799999999999</v>
      </c>
      <c r="N757">
        <v>4</v>
      </c>
      <c r="O757" s="20">
        <v>0.45</v>
      </c>
      <c r="P757" s="10">
        <v>-167.3184</v>
      </c>
      <c r="Q757" t="str">
        <f t="shared" si="11"/>
        <v>Outlier</v>
      </c>
    </row>
    <row r="758" spans="1:17">
      <c r="A758">
        <v>757</v>
      </c>
      <c r="B758" t="s">
        <v>2310</v>
      </c>
      <c r="C758" s="26" t="s">
        <v>3046</v>
      </c>
      <c r="D758" s="26">
        <v>42036</v>
      </c>
      <c r="E758" t="s">
        <v>2311</v>
      </c>
      <c r="F758" t="s">
        <v>2312</v>
      </c>
      <c r="G758" t="s">
        <v>24</v>
      </c>
      <c r="H758" t="s">
        <v>25</v>
      </c>
      <c r="I758" t="s">
        <v>2156</v>
      </c>
      <c r="J758" t="s">
        <v>19</v>
      </c>
      <c r="K758" t="s">
        <v>97</v>
      </c>
      <c r="L758" t="s">
        <v>2157</v>
      </c>
      <c r="M758" s="24">
        <v>24.56</v>
      </c>
      <c r="N758">
        <v>2</v>
      </c>
      <c r="O758" s="20">
        <v>0</v>
      </c>
      <c r="P758" s="10">
        <v>6.8768000000000002</v>
      </c>
      <c r="Q758" t="str">
        <f t="shared" si="11"/>
        <v>Not Outlier</v>
      </c>
    </row>
    <row r="759" spans="1:17">
      <c r="A759">
        <v>758</v>
      </c>
      <c r="B759" t="s">
        <v>2310</v>
      </c>
      <c r="C759" s="26" t="s">
        <v>3046</v>
      </c>
      <c r="D759" s="26">
        <v>42036</v>
      </c>
      <c r="E759" t="s">
        <v>2311</v>
      </c>
      <c r="F759" t="s">
        <v>2312</v>
      </c>
      <c r="G759" t="s">
        <v>24</v>
      </c>
      <c r="H759" t="s">
        <v>25</v>
      </c>
      <c r="I759" t="s">
        <v>2011</v>
      </c>
      <c r="J759" t="s">
        <v>18</v>
      </c>
      <c r="K759" t="s">
        <v>99</v>
      </c>
      <c r="L759" t="s">
        <v>2012</v>
      </c>
      <c r="M759" s="24">
        <v>119.8</v>
      </c>
      <c r="N759">
        <v>4</v>
      </c>
      <c r="O759" s="20">
        <v>0</v>
      </c>
      <c r="P759" s="10">
        <v>47.92</v>
      </c>
      <c r="Q759" t="str">
        <f t="shared" si="11"/>
        <v>Not Outlier</v>
      </c>
    </row>
    <row r="760" spans="1:17">
      <c r="A760">
        <v>759</v>
      </c>
      <c r="B760" t="s">
        <v>2313</v>
      </c>
      <c r="C760" s="26" t="s">
        <v>3047</v>
      </c>
      <c r="D760" s="26" t="s">
        <v>3153</v>
      </c>
      <c r="E760" t="s">
        <v>2314</v>
      </c>
      <c r="F760" t="s">
        <v>2315</v>
      </c>
      <c r="G760" t="s">
        <v>28</v>
      </c>
      <c r="H760" t="s">
        <v>27</v>
      </c>
      <c r="I760" t="s">
        <v>1947</v>
      </c>
      <c r="J760" t="s">
        <v>19</v>
      </c>
      <c r="K760" t="s">
        <v>93</v>
      </c>
      <c r="L760" t="s">
        <v>1948</v>
      </c>
      <c r="M760" s="24">
        <v>13.128</v>
      </c>
      <c r="N760">
        <v>3</v>
      </c>
      <c r="O760" s="20">
        <v>0.2</v>
      </c>
      <c r="P760" s="10">
        <v>4.2666000000000004</v>
      </c>
      <c r="Q760" t="str">
        <f t="shared" si="11"/>
        <v>Not Outlier</v>
      </c>
    </row>
    <row r="761" spans="1:17">
      <c r="A761">
        <v>760</v>
      </c>
      <c r="B761" t="s">
        <v>2316</v>
      </c>
      <c r="C761" s="26" t="s">
        <v>2912</v>
      </c>
      <c r="D761" s="26" t="s">
        <v>3129</v>
      </c>
      <c r="E761" t="s">
        <v>2317</v>
      </c>
      <c r="F761" t="s">
        <v>2318</v>
      </c>
      <c r="G761" t="s">
        <v>28</v>
      </c>
      <c r="H761" t="s">
        <v>25</v>
      </c>
      <c r="I761" t="s">
        <v>590</v>
      </c>
      <c r="J761" t="s">
        <v>19</v>
      </c>
      <c r="K761" t="s">
        <v>94</v>
      </c>
      <c r="L761" t="s">
        <v>2107</v>
      </c>
      <c r="M761" s="24">
        <v>22.72</v>
      </c>
      <c r="N761">
        <v>4</v>
      </c>
      <c r="O761" s="20">
        <v>0</v>
      </c>
      <c r="P761" s="10">
        <v>10.224</v>
      </c>
      <c r="Q761" t="str">
        <f t="shared" si="11"/>
        <v>Not Outlier</v>
      </c>
    </row>
    <row r="762" spans="1:17">
      <c r="A762">
        <v>761</v>
      </c>
      <c r="B762" t="s">
        <v>2319</v>
      </c>
      <c r="C762" s="26" t="s">
        <v>3048</v>
      </c>
      <c r="D762" s="26">
        <v>42133</v>
      </c>
      <c r="E762" t="s">
        <v>1945</v>
      </c>
      <c r="F762" t="s">
        <v>1946</v>
      </c>
      <c r="G762" t="s">
        <v>24</v>
      </c>
      <c r="H762" t="s">
        <v>23</v>
      </c>
      <c r="I762" t="s">
        <v>1830</v>
      </c>
      <c r="J762" t="s">
        <v>19</v>
      </c>
      <c r="K762" t="s">
        <v>94</v>
      </c>
      <c r="L762" t="s">
        <v>1831</v>
      </c>
      <c r="M762" s="24">
        <v>58.32</v>
      </c>
      <c r="N762">
        <v>9</v>
      </c>
      <c r="O762" s="20">
        <v>0</v>
      </c>
      <c r="P762" s="10">
        <v>27.993600000000001</v>
      </c>
      <c r="Q762" t="str">
        <f t="shared" si="11"/>
        <v>Not Outlier</v>
      </c>
    </row>
    <row r="763" spans="1:17">
      <c r="A763">
        <v>762</v>
      </c>
      <c r="B763" t="s">
        <v>2320</v>
      </c>
      <c r="C763" s="26">
        <v>42805</v>
      </c>
      <c r="D763" s="26">
        <v>42927</v>
      </c>
      <c r="E763" t="s">
        <v>421</v>
      </c>
      <c r="F763" t="s">
        <v>422</v>
      </c>
      <c r="G763" t="s">
        <v>28</v>
      </c>
      <c r="H763" t="s">
        <v>29</v>
      </c>
      <c r="I763" t="s">
        <v>2321</v>
      </c>
      <c r="J763" t="s">
        <v>19</v>
      </c>
      <c r="K763" t="s">
        <v>102</v>
      </c>
      <c r="L763" t="s">
        <v>2322</v>
      </c>
      <c r="M763" s="24">
        <v>12.39</v>
      </c>
      <c r="N763">
        <v>3</v>
      </c>
      <c r="O763" s="20">
        <v>0</v>
      </c>
      <c r="P763" s="10">
        <v>5.6993999999999998</v>
      </c>
      <c r="Q763" t="str">
        <f t="shared" si="11"/>
        <v>Not Outlier</v>
      </c>
    </row>
    <row r="764" spans="1:17">
      <c r="A764">
        <v>763</v>
      </c>
      <c r="B764" t="s">
        <v>2323</v>
      </c>
      <c r="C764" s="26">
        <v>42218</v>
      </c>
      <c r="D764" s="26" t="s">
        <v>3259</v>
      </c>
      <c r="E764" t="s">
        <v>2324</v>
      </c>
      <c r="F764" t="s">
        <v>2325</v>
      </c>
      <c r="G764" t="s">
        <v>24</v>
      </c>
      <c r="H764" t="s">
        <v>27</v>
      </c>
      <c r="I764" t="s">
        <v>709</v>
      </c>
      <c r="J764" t="s">
        <v>18</v>
      </c>
      <c r="K764" t="s">
        <v>96</v>
      </c>
      <c r="L764" t="s">
        <v>710</v>
      </c>
      <c r="M764" s="24">
        <v>107.982</v>
      </c>
      <c r="N764">
        <v>3</v>
      </c>
      <c r="O764" s="20">
        <v>0.4</v>
      </c>
      <c r="P764" s="10">
        <v>-26.9955</v>
      </c>
      <c r="Q764" t="str">
        <f t="shared" si="11"/>
        <v>Not Outlier</v>
      </c>
    </row>
    <row r="765" spans="1:17">
      <c r="A765">
        <v>764</v>
      </c>
      <c r="B765" t="s">
        <v>2326</v>
      </c>
      <c r="C765" s="26" t="s">
        <v>3049</v>
      </c>
      <c r="D765" s="26" t="s">
        <v>3136</v>
      </c>
      <c r="E765" t="s">
        <v>2327</v>
      </c>
      <c r="F765" t="s">
        <v>2328</v>
      </c>
      <c r="G765" t="s">
        <v>28</v>
      </c>
      <c r="H765" t="s">
        <v>29</v>
      </c>
      <c r="I765" t="s">
        <v>687</v>
      </c>
      <c r="J765" t="s">
        <v>19</v>
      </c>
      <c r="K765" t="s">
        <v>104</v>
      </c>
      <c r="L765" t="s">
        <v>688</v>
      </c>
      <c r="M765" s="24">
        <v>11.36</v>
      </c>
      <c r="N765">
        <v>2</v>
      </c>
      <c r="O765" s="20">
        <v>0</v>
      </c>
      <c r="P765" s="10">
        <v>5.3391999999999999</v>
      </c>
      <c r="Q765" t="str">
        <f t="shared" si="11"/>
        <v>Not Outlier</v>
      </c>
    </row>
    <row r="766" spans="1:17">
      <c r="A766">
        <v>765</v>
      </c>
      <c r="B766" t="s">
        <v>2326</v>
      </c>
      <c r="C766" s="26" t="s">
        <v>3049</v>
      </c>
      <c r="D766" s="26" t="s">
        <v>3136</v>
      </c>
      <c r="E766" t="s">
        <v>2327</v>
      </c>
      <c r="F766" t="s">
        <v>2328</v>
      </c>
      <c r="G766" t="s">
        <v>28</v>
      </c>
      <c r="H766" t="s">
        <v>29</v>
      </c>
      <c r="I766" t="s">
        <v>2329</v>
      </c>
      <c r="J766" t="s">
        <v>19</v>
      </c>
      <c r="K766" t="s">
        <v>104</v>
      </c>
      <c r="L766" t="s">
        <v>2330</v>
      </c>
      <c r="M766" s="24">
        <v>50.94</v>
      </c>
      <c r="N766">
        <v>3</v>
      </c>
      <c r="O766" s="20">
        <v>0</v>
      </c>
      <c r="P766" s="10">
        <v>25.47</v>
      </c>
      <c r="Q766" t="str">
        <f t="shared" si="11"/>
        <v>Not Outlier</v>
      </c>
    </row>
    <row r="767" spans="1:17">
      <c r="A767">
        <v>766</v>
      </c>
      <c r="B767" t="s">
        <v>2326</v>
      </c>
      <c r="C767" s="26" t="s">
        <v>3049</v>
      </c>
      <c r="D767" s="26" t="s">
        <v>3136</v>
      </c>
      <c r="E767" t="s">
        <v>2327</v>
      </c>
      <c r="F767" t="s">
        <v>2328</v>
      </c>
      <c r="G767" t="s">
        <v>28</v>
      </c>
      <c r="H767" t="s">
        <v>29</v>
      </c>
      <c r="I767" t="s">
        <v>2331</v>
      </c>
      <c r="J767" t="s">
        <v>18</v>
      </c>
      <c r="K767" t="s">
        <v>99</v>
      </c>
      <c r="L767" t="s">
        <v>2332</v>
      </c>
      <c r="M767" s="24">
        <v>646.74</v>
      </c>
      <c r="N767">
        <v>6</v>
      </c>
      <c r="O767" s="20">
        <v>0</v>
      </c>
      <c r="P767" s="10">
        <v>258.69600000000003</v>
      </c>
      <c r="Q767" t="str">
        <f t="shared" si="11"/>
        <v>Outlier</v>
      </c>
    </row>
    <row r="768" spans="1:17">
      <c r="A768">
        <v>767</v>
      </c>
      <c r="B768" t="s">
        <v>2326</v>
      </c>
      <c r="C768" s="26" t="s">
        <v>3049</v>
      </c>
      <c r="D768" s="26" t="s">
        <v>3136</v>
      </c>
      <c r="E768" t="s">
        <v>2327</v>
      </c>
      <c r="F768" t="s">
        <v>2328</v>
      </c>
      <c r="G768" t="s">
        <v>28</v>
      </c>
      <c r="H768" t="s">
        <v>29</v>
      </c>
      <c r="I768" t="s">
        <v>2333</v>
      </c>
      <c r="J768" t="s">
        <v>19</v>
      </c>
      <c r="K768" t="s">
        <v>93</v>
      </c>
      <c r="L768" t="s">
        <v>2334</v>
      </c>
      <c r="M768" s="24">
        <v>5.64</v>
      </c>
      <c r="N768">
        <v>3</v>
      </c>
      <c r="O768" s="20">
        <v>0</v>
      </c>
      <c r="P768" s="10">
        <v>2.7071999999999998</v>
      </c>
      <c r="Q768" t="str">
        <f t="shared" si="11"/>
        <v>Not Outlier</v>
      </c>
    </row>
    <row r="769" spans="1:17">
      <c r="A769">
        <v>768</v>
      </c>
      <c r="B769" t="s">
        <v>2326</v>
      </c>
      <c r="C769" s="26" t="s">
        <v>3049</v>
      </c>
      <c r="D769" s="26" t="s">
        <v>3136</v>
      </c>
      <c r="E769" t="s">
        <v>2327</v>
      </c>
      <c r="F769" t="s">
        <v>2328</v>
      </c>
      <c r="G769" t="s">
        <v>28</v>
      </c>
      <c r="H769" t="s">
        <v>29</v>
      </c>
      <c r="I769" t="s">
        <v>2335</v>
      </c>
      <c r="J769" t="s">
        <v>19</v>
      </c>
      <c r="K769" t="s">
        <v>97</v>
      </c>
      <c r="L769" t="s">
        <v>2336</v>
      </c>
      <c r="M769" s="24">
        <v>572.58000000000004</v>
      </c>
      <c r="N769">
        <v>6</v>
      </c>
      <c r="O769" s="20">
        <v>0</v>
      </c>
      <c r="P769" s="10">
        <v>34.354799999999997</v>
      </c>
      <c r="Q769" t="str">
        <f t="shared" si="11"/>
        <v>Not Outlier</v>
      </c>
    </row>
    <row r="770" spans="1:17">
      <c r="A770">
        <v>769</v>
      </c>
      <c r="B770" t="s">
        <v>2337</v>
      </c>
      <c r="C770" s="26" t="s">
        <v>3050</v>
      </c>
      <c r="D770" s="26" t="s">
        <v>3145</v>
      </c>
      <c r="E770" t="s">
        <v>2338</v>
      </c>
      <c r="F770" t="s">
        <v>2339</v>
      </c>
      <c r="G770" t="s">
        <v>28</v>
      </c>
      <c r="H770" t="s">
        <v>29</v>
      </c>
      <c r="I770" t="s">
        <v>2340</v>
      </c>
      <c r="J770" t="s">
        <v>20</v>
      </c>
      <c r="K770" t="s">
        <v>95</v>
      </c>
      <c r="L770" t="s">
        <v>2341</v>
      </c>
      <c r="M770" s="24">
        <v>310.88</v>
      </c>
      <c r="N770">
        <v>2</v>
      </c>
      <c r="O770" s="20">
        <v>0.2</v>
      </c>
      <c r="P770" s="10">
        <v>23.315999999999999</v>
      </c>
      <c r="Q770" t="str">
        <f t="shared" si="11"/>
        <v>Not Outlier</v>
      </c>
    </row>
    <row r="771" spans="1:17">
      <c r="A771">
        <v>770</v>
      </c>
      <c r="B771" t="s">
        <v>2342</v>
      </c>
      <c r="C771" s="26" t="s">
        <v>3051</v>
      </c>
      <c r="D771" s="26" t="s">
        <v>3214</v>
      </c>
      <c r="E771" t="s">
        <v>829</v>
      </c>
      <c r="F771" t="s">
        <v>830</v>
      </c>
      <c r="G771" t="s">
        <v>24</v>
      </c>
      <c r="H771" t="s">
        <v>29</v>
      </c>
      <c r="I771" t="s">
        <v>2343</v>
      </c>
      <c r="J771" t="s">
        <v>20</v>
      </c>
      <c r="K771" t="s">
        <v>100</v>
      </c>
      <c r="L771" t="s">
        <v>2344</v>
      </c>
      <c r="M771" s="24">
        <v>641.96</v>
      </c>
      <c r="N771">
        <v>2</v>
      </c>
      <c r="O771" s="20">
        <v>0</v>
      </c>
      <c r="P771" s="10">
        <v>179.74879999999999</v>
      </c>
      <c r="Q771" t="str">
        <f t="shared" ref="Q771:Q834" si="12">IF(OR($P771&gt;65.58,$P771&lt;-36.45),"Outlier","Not Outlier")</f>
        <v>Outlier</v>
      </c>
    </row>
    <row r="772" spans="1:17">
      <c r="A772">
        <v>771</v>
      </c>
      <c r="B772" t="s">
        <v>2345</v>
      </c>
      <c r="C772" s="26" t="s">
        <v>3052</v>
      </c>
      <c r="D772" s="26">
        <v>42857</v>
      </c>
      <c r="E772" t="s">
        <v>2346</v>
      </c>
      <c r="F772" t="s">
        <v>2347</v>
      </c>
      <c r="G772" t="s">
        <v>28</v>
      </c>
      <c r="H772" t="s">
        <v>25</v>
      </c>
      <c r="I772" t="s">
        <v>2348</v>
      </c>
      <c r="J772" t="s">
        <v>19</v>
      </c>
      <c r="K772" t="s">
        <v>93</v>
      </c>
      <c r="L772" t="s">
        <v>2349</v>
      </c>
      <c r="M772" s="24">
        <v>18.28</v>
      </c>
      <c r="N772">
        <v>2</v>
      </c>
      <c r="O772" s="20">
        <v>0</v>
      </c>
      <c r="P772" s="10">
        <v>9.14</v>
      </c>
      <c r="Q772" t="str">
        <f t="shared" si="12"/>
        <v>Not Outlier</v>
      </c>
    </row>
    <row r="773" spans="1:17">
      <c r="A773">
        <v>772</v>
      </c>
      <c r="B773" t="s">
        <v>2345</v>
      </c>
      <c r="C773" s="26" t="s">
        <v>3052</v>
      </c>
      <c r="D773" s="26">
        <v>42857</v>
      </c>
      <c r="E773" t="s">
        <v>2346</v>
      </c>
      <c r="F773" t="s">
        <v>2347</v>
      </c>
      <c r="G773" t="s">
        <v>28</v>
      </c>
      <c r="H773" t="s">
        <v>25</v>
      </c>
      <c r="I773" t="s">
        <v>1183</v>
      </c>
      <c r="J773" t="s">
        <v>18</v>
      </c>
      <c r="K773" t="s">
        <v>96</v>
      </c>
      <c r="L773" t="s">
        <v>1184</v>
      </c>
      <c r="M773" s="24">
        <v>207</v>
      </c>
      <c r="N773">
        <v>3</v>
      </c>
      <c r="O773" s="20">
        <v>0</v>
      </c>
      <c r="P773" s="10">
        <v>51.75</v>
      </c>
      <c r="Q773" t="str">
        <f t="shared" si="12"/>
        <v>Not Outlier</v>
      </c>
    </row>
    <row r="774" spans="1:17">
      <c r="A774">
        <v>773</v>
      </c>
      <c r="B774" t="s">
        <v>2345</v>
      </c>
      <c r="C774" s="26" t="s">
        <v>3052</v>
      </c>
      <c r="D774" s="26">
        <v>42857</v>
      </c>
      <c r="E774" t="s">
        <v>2346</v>
      </c>
      <c r="F774" t="s">
        <v>2347</v>
      </c>
      <c r="G774" t="s">
        <v>28</v>
      </c>
      <c r="H774" t="s">
        <v>25</v>
      </c>
      <c r="I774" t="s">
        <v>2350</v>
      </c>
      <c r="J774" t="s">
        <v>19</v>
      </c>
      <c r="K774" t="s">
        <v>93</v>
      </c>
      <c r="L774" t="s">
        <v>2351</v>
      </c>
      <c r="M774" s="24">
        <v>32.35</v>
      </c>
      <c r="N774">
        <v>5</v>
      </c>
      <c r="O774" s="20">
        <v>0</v>
      </c>
      <c r="P774" s="10">
        <v>16.175000000000001</v>
      </c>
      <c r="Q774" t="str">
        <f t="shared" si="12"/>
        <v>Not Outlier</v>
      </c>
    </row>
    <row r="775" spans="1:17">
      <c r="A775">
        <v>774</v>
      </c>
      <c r="B775" t="s">
        <v>2345</v>
      </c>
      <c r="C775" s="26" t="s">
        <v>3052</v>
      </c>
      <c r="D775" s="26">
        <v>42857</v>
      </c>
      <c r="E775" t="s">
        <v>2346</v>
      </c>
      <c r="F775" t="s">
        <v>2347</v>
      </c>
      <c r="G775" t="s">
        <v>28</v>
      </c>
      <c r="H775" t="s">
        <v>25</v>
      </c>
      <c r="I775" t="s">
        <v>176</v>
      </c>
      <c r="J775" t="s">
        <v>19</v>
      </c>
      <c r="K775" t="s">
        <v>93</v>
      </c>
      <c r="L775" t="s">
        <v>177</v>
      </c>
      <c r="M775" s="24">
        <v>7.71</v>
      </c>
      <c r="N775">
        <v>1</v>
      </c>
      <c r="O775" s="20">
        <v>0</v>
      </c>
      <c r="P775" s="10">
        <v>3.4695</v>
      </c>
      <c r="Q775" t="str">
        <f t="shared" si="12"/>
        <v>Not Outlier</v>
      </c>
    </row>
    <row r="776" spans="1:17">
      <c r="A776">
        <v>775</v>
      </c>
      <c r="B776" t="s">
        <v>2345</v>
      </c>
      <c r="C776" s="26" t="s">
        <v>3052</v>
      </c>
      <c r="D776" s="26">
        <v>42857</v>
      </c>
      <c r="E776" t="s">
        <v>2346</v>
      </c>
      <c r="F776" t="s">
        <v>2347</v>
      </c>
      <c r="G776" t="s">
        <v>28</v>
      </c>
      <c r="H776" t="s">
        <v>25</v>
      </c>
      <c r="I776" t="s">
        <v>2352</v>
      </c>
      <c r="J776" t="s">
        <v>19</v>
      </c>
      <c r="K776" t="s">
        <v>98</v>
      </c>
      <c r="L776" t="s">
        <v>2353</v>
      </c>
      <c r="M776" s="24">
        <v>40.299999999999997</v>
      </c>
      <c r="N776">
        <v>2</v>
      </c>
      <c r="O776" s="20">
        <v>0</v>
      </c>
      <c r="P776" s="10">
        <v>10.881</v>
      </c>
      <c r="Q776" t="str">
        <f t="shared" si="12"/>
        <v>Not Outlier</v>
      </c>
    </row>
    <row r="777" spans="1:17">
      <c r="A777">
        <v>776</v>
      </c>
      <c r="B777" t="s">
        <v>2345</v>
      </c>
      <c r="C777" s="26" t="s">
        <v>3052</v>
      </c>
      <c r="D777" s="26">
        <v>42857</v>
      </c>
      <c r="E777" t="s">
        <v>2346</v>
      </c>
      <c r="F777" t="s">
        <v>2347</v>
      </c>
      <c r="G777" t="s">
        <v>28</v>
      </c>
      <c r="H777" t="s">
        <v>25</v>
      </c>
      <c r="I777" t="s">
        <v>2354</v>
      </c>
      <c r="J777" t="s">
        <v>20</v>
      </c>
      <c r="K777" t="s">
        <v>95</v>
      </c>
      <c r="L777" t="s">
        <v>2355</v>
      </c>
      <c r="M777" s="24">
        <v>34.58</v>
      </c>
      <c r="N777">
        <v>7</v>
      </c>
      <c r="O777" s="20">
        <v>0</v>
      </c>
      <c r="P777" s="10">
        <v>14.5236</v>
      </c>
      <c r="Q777" t="str">
        <f t="shared" si="12"/>
        <v>Not Outlier</v>
      </c>
    </row>
    <row r="778" spans="1:17">
      <c r="A778">
        <v>777</v>
      </c>
      <c r="B778" t="s">
        <v>2356</v>
      </c>
      <c r="C778" s="26" t="s">
        <v>3053</v>
      </c>
      <c r="D778" s="26">
        <v>41797</v>
      </c>
      <c r="E778" t="s">
        <v>2357</v>
      </c>
      <c r="F778" t="s">
        <v>2358</v>
      </c>
      <c r="G778" t="s">
        <v>24</v>
      </c>
      <c r="H778" t="s">
        <v>27</v>
      </c>
      <c r="I778" t="s">
        <v>2359</v>
      </c>
      <c r="J778" t="s">
        <v>19</v>
      </c>
      <c r="K778" t="s">
        <v>98</v>
      </c>
      <c r="L778" t="s">
        <v>2360</v>
      </c>
      <c r="M778" s="24">
        <v>32.76</v>
      </c>
      <c r="N778">
        <v>7</v>
      </c>
      <c r="O778" s="20">
        <v>0.2</v>
      </c>
      <c r="P778" s="10">
        <v>3.6855000000000002</v>
      </c>
      <c r="Q778" t="str">
        <f t="shared" si="12"/>
        <v>Not Outlier</v>
      </c>
    </row>
    <row r="779" spans="1:17">
      <c r="A779">
        <v>778</v>
      </c>
      <c r="B779" t="s">
        <v>2361</v>
      </c>
      <c r="C779" s="26" t="s">
        <v>3054</v>
      </c>
      <c r="D779" s="26" t="s">
        <v>3187</v>
      </c>
      <c r="E779" t="s">
        <v>1058</v>
      </c>
      <c r="F779" t="s">
        <v>1059</v>
      </c>
      <c r="G779" t="s">
        <v>26</v>
      </c>
      <c r="H779" t="s">
        <v>23</v>
      </c>
      <c r="I779" t="s">
        <v>2362</v>
      </c>
      <c r="J779" t="s">
        <v>20</v>
      </c>
      <c r="K779" t="s">
        <v>100</v>
      </c>
      <c r="L779" t="s">
        <v>2363</v>
      </c>
      <c r="M779" s="24">
        <v>544.00800000000004</v>
      </c>
      <c r="N779">
        <v>3</v>
      </c>
      <c r="O779" s="20">
        <v>0.2</v>
      </c>
      <c r="P779" s="10">
        <v>40.800600000000003</v>
      </c>
      <c r="Q779" t="str">
        <f t="shared" si="12"/>
        <v>Not Outlier</v>
      </c>
    </row>
    <row r="780" spans="1:17">
      <c r="A780">
        <v>779</v>
      </c>
      <c r="B780" t="s">
        <v>2361</v>
      </c>
      <c r="C780" s="26" t="s">
        <v>3054</v>
      </c>
      <c r="D780" s="26" t="s">
        <v>3187</v>
      </c>
      <c r="E780" t="s">
        <v>1058</v>
      </c>
      <c r="F780" t="s">
        <v>1059</v>
      </c>
      <c r="G780" t="s">
        <v>26</v>
      </c>
      <c r="H780" t="s">
        <v>23</v>
      </c>
      <c r="I780" t="s">
        <v>1412</v>
      </c>
      <c r="J780" t="s">
        <v>19</v>
      </c>
      <c r="K780" t="s">
        <v>94</v>
      </c>
      <c r="L780" t="s">
        <v>1413</v>
      </c>
      <c r="M780" s="24">
        <v>59.94</v>
      </c>
      <c r="N780">
        <v>3</v>
      </c>
      <c r="O780" s="20">
        <v>0</v>
      </c>
      <c r="P780" s="10">
        <v>28.171800000000001</v>
      </c>
      <c r="Q780" t="str">
        <f t="shared" si="12"/>
        <v>Not Outlier</v>
      </c>
    </row>
    <row r="781" spans="1:17">
      <c r="A781">
        <v>780</v>
      </c>
      <c r="B781" t="s">
        <v>2361</v>
      </c>
      <c r="C781" s="26" t="s">
        <v>3054</v>
      </c>
      <c r="D781" s="26" t="s">
        <v>3187</v>
      </c>
      <c r="E781" t="s">
        <v>1058</v>
      </c>
      <c r="F781" t="s">
        <v>1059</v>
      </c>
      <c r="G781" t="s">
        <v>26</v>
      </c>
      <c r="H781" t="s">
        <v>23</v>
      </c>
      <c r="I781" t="s">
        <v>1381</v>
      </c>
      <c r="J781" t="s">
        <v>19</v>
      </c>
      <c r="K781" t="s">
        <v>94</v>
      </c>
      <c r="L781" t="s">
        <v>1382</v>
      </c>
      <c r="M781" s="24">
        <v>23.92</v>
      </c>
      <c r="N781">
        <v>4</v>
      </c>
      <c r="O781" s="20">
        <v>0</v>
      </c>
      <c r="P781" s="10">
        <v>11.720800000000001</v>
      </c>
      <c r="Q781" t="str">
        <f t="shared" si="12"/>
        <v>Not Outlier</v>
      </c>
    </row>
    <row r="782" spans="1:17">
      <c r="A782">
        <v>781</v>
      </c>
      <c r="B782" t="s">
        <v>2361</v>
      </c>
      <c r="C782" s="26" t="s">
        <v>3054</v>
      </c>
      <c r="D782" s="26" t="s">
        <v>3187</v>
      </c>
      <c r="E782" t="s">
        <v>1058</v>
      </c>
      <c r="F782" t="s">
        <v>1059</v>
      </c>
      <c r="G782" t="s">
        <v>26</v>
      </c>
      <c r="H782" t="s">
        <v>23</v>
      </c>
      <c r="I782" t="s">
        <v>2364</v>
      </c>
      <c r="J782" t="s">
        <v>19</v>
      </c>
      <c r="K782" t="s">
        <v>94</v>
      </c>
      <c r="L782" t="s">
        <v>2365</v>
      </c>
      <c r="M782" s="24">
        <v>4.28</v>
      </c>
      <c r="N782">
        <v>1</v>
      </c>
      <c r="O782" s="20">
        <v>0</v>
      </c>
      <c r="P782" s="10">
        <v>1.9259999999999999</v>
      </c>
      <c r="Q782" t="str">
        <f t="shared" si="12"/>
        <v>Not Outlier</v>
      </c>
    </row>
    <row r="783" spans="1:17">
      <c r="A783">
        <v>782</v>
      </c>
      <c r="B783" t="s">
        <v>2366</v>
      </c>
      <c r="C783" s="26">
        <v>42073</v>
      </c>
      <c r="D783" s="26">
        <v>42165</v>
      </c>
      <c r="E783" t="s">
        <v>2367</v>
      </c>
      <c r="F783" t="s">
        <v>2368</v>
      </c>
      <c r="G783" t="s">
        <v>24</v>
      </c>
      <c r="H783" t="s">
        <v>27</v>
      </c>
      <c r="I783" t="s">
        <v>1545</v>
      </c>
      <c r="J783" t="s">
        <v>19</v>
      </c>
      <c r="K783" t="s">
        <v>93</v>
      </c>
      <c r="L783" t="s">
        <v>1546</v>
      </c>
      <c r="M783" s="24">
        <v>32.07</v>
      </c>
      <c r="N783">
        <v>5</v>
      </c>
      <c r="O783" s="20">
        <v>0.7</v>
      </c>
      <c r="P783" s="10">
        <v>-22.449000000000002</v>
      </c>
      <c r="Q783" t="str">
        <f t="shared" si="12"/>
        <v>Not Outlier</v>
      </c>
    </row>
    <row r="784" spans="1:17">
      <c r="A784">
        <v>783</v>
      </c>
      <c r="B784" t="s">
        <v>2366</v>
      </c>
      <c r="C784" s="26">
        <v>42073</v>
      </c>
      <c r="D784" s="26">
        <v>42165</v>
      </c>
      <c r="E784" t="s">
        <v>2367</v>
      </c>
      <c r="F784" t="s">
        <v>2368</v>
      </c>
      <c r="G784" t="s">
        <v>24</v>
      </c>
      <c r="H784" t="s">
        <v>27</v>
      </c>
      <c r="I784" t="s">
        <v>312</v>
      </c>
      <c r="J784" t="s">
        <v>18</v>
      </c>
      <c r="K784" t="s">
        <v>99</v>
      </c>
      <c r="L784" t="s">
        <v>313</v>
      </c>
      <c r="M784" s="24">
        <v>24</v>
      </c>
      <c r="N784">
        <v>2</v>
      </c>
      <c r="O784" s="20">
        <v>0.2</v>
      </c>
      <c r="P784" s="10">
        <v>-2.7</v>
      </c>
      <c r="Q784" t="str">
        <f t="shared" si="12"/>
        <v>Not Outlier</v>
      </c>
    </row>
    <row r="785" spans="1:17">
      <c r="A785">
        <v>784</v>
      </c>
      <c r="B785" t="s">
        <v>2366</v>
      </c>
      <c r="C785" s="26">
        <v>42073</v>
      </c>
      <c r="D785" s="26">
        <v>42165</v>
      </c>
      <c r="E785" t="s">
        <v>2367</v>
      </c>
      <c r="F785" t="s">
        <v>2368</v>
      </c>
      <c r="G785" t="s">
        <v>24</v>
      </c>
      <c r="H785" t="s">
        <v>27</v>
      </c>
      <c r="I785" t="s">
        <v>2369</v>
      </c>
      <c r="J785" t="s">
        <v>20</v>
      </c>
      <c r="K785" t="s">
        <v>105</v>
      </c>
      <c r="L785" t="s">
        <v>2370</v>
      </c>
      <c r="M785" s="24">
        <v>35.49</v>
      </c>
      <c r="N785">
        <v>1</v>
      </c>
      <c r="O785" s="20">
        <v>0.5</v>
      </c>
      <c r="P785" s="10">
        <v>-15.615600000000001</v>
      </c>
      <c r="Q785" t="str">
        <f t="shared" si="12"/>
        <v>Not Outlier</v>
      </c>
    </row>
    <row r="786" spans="1:17">
      <c r="A786">
        <v>785</v>
      </c>
      <c r="B786" t="s">
        <v>2366</v>
      </c>
      <c r="C786" s="26">
        <v>42073</v>
      </c>
      <c r="D786" s="26">
        <v>42165</v>
      </c>
      <c r="E786" t="s">
        <v>2367</v>
      </c>
      <c r="F786" t="s">
        <v>2368</v>
      </c>
      <c r="G786" t="s">
        <v>24</v>
      </c>
      <c r="H786" t="s">
        <v>27</v>
      </c>
      <c r="I786" t="s">
        <v>2371</v>
      </c>
      <c r="J786" t="s">
        <v>18</v>
      </c>
      <c r="K786" t="s">
        <v>99</v>
      </c>
      <c r="L786" t="s">
        <v>2372</v>
      </c>
      <c r="M786" s="24">
        <v>47.984000000000002</v>
      </c>
      <c r="N786">
        <v>2</v>
      </c>
      <c r="O786" s="20">
        <v>0.2</v>
      </c>
      <c r="P786" s="10">
        <v>0.5998</v>
      </c>
      <c r="Q786" t="str">
        <f t="shared" si="12"/>
        <v>Not Outlier</v>
      </c>
    </row>
    <row r="787" spans="1:17">
      <c r="A787">
        <v>786</v>
      </c>
      <c r="B787" t="s">
        <v>2373</v>
      </c>
      <c r="C787" s="26" t="s">
        <v>3055</v>
      </c>
      <c r="D787" s="26" t="s">
        <v>2917</v>
      </c>
      <c r="E787" t="s">
        <v>895</v>
      </c>
      <c r="F787" t="s">
        <v>896</v>
      </c>
      <c r="G787" t="s">
        <v>28</v>
      </c>
      <c r="H787" t="s">
        <v>29</v>
      </c>
      <c r="I787" t="s">
        <v>2374</v>
      </c>
      <c r="J787" t="s">
        <v>19</v>
      </c>
      <c r="K787" t="s">
        <v>104</v>
      </c>
      <c r="L787" t="s">
        <v>2375</v>
      </c>
      <c r="M787" s="24">
        <v>186.69</v>
      </c>
      <c r="N787">
        <v>3</v>
      </c>
      <c r="O787" s="20">
        <v>0</v>
      </c>
      <c r="P787" s="10">
        <v>87.744299999999996</v>
      </c>
      <c r="Q787" t="str">
        <f t="shared" si="12"/>
        <v>Outlier</v>
      </c>
    </row>
    <row r="788" spans="1:17">
      <c r="A788">
        <v>787</v>
      </c>
      <c r="B788" t="s">
        <v>2376</v>
      </c>
      <c r="C788" s="26" t="s">
        <v>3056</v>
      </c>
      <c r="D788" s="26" t="s">
        <v>3159</v>
      </c>
      <c r="E788" t="s">
        <v>524</v>
      </c>
      <c r="F788" t="s">
        <v>525</v>
      </c>
      <c r="G788" t="s">
        <v>24</v>
      </c>
      <c r="H788" t="s">
        <v>23</v>
      </c>
      <c r="I788" t="s">
        <v>2377</v>
      </c>
      <c r="J788" t="s">
        <v>19</v>
      </c>
      <c r="K788" t="s">
        <v>93</v>
      </c>
      <c r="L788" t="s">
        <v>2378</v>
      </c>
      <c r="M788" s="24">
        <v>17.456</v>
      </c>
      <c r="N788">
        <v>2</v>
      </c>
      <c r="O788" s="20">
        <v>0.2</v>
      </c>
      <c r="P788" s="10">
        <v>5.8914</v>
      </c>
      <c r="Q788" t="str">
        <f t="shared" si="12"/>
        <v>Not Outlier</v>
      </c>
    </row>
    <row r="789" spans="1:17">
      <c r="A789">
        <v>788</v>
      </c>
      <c r="B789" t="s">
        <v>2379</v>
      </c>
      <c r="C789" s="26">
        <v>42350</v>
      </c>
      <c r="D789" s="26" t="s">
        <v>3239</v>
      </c>
      <c r="E789" t="s">
        <v>2380</v>
      </c>
      <c r="F789" t="s">
        <v>2381</v>
      </c>
      <c r="G789" t="s">
        <v>24</v>
      </c>
      <c r="H789" t="s">
        <v>23</v>
      </c>
      <c r="I789" t="s">
        <v>2382</v>
      </c>
      <c r="J789" t="s">
        <v>20</v>
      </c>
      <c r="K789" t="s">
        <v>100</v>
      </c>
      <c r="L789" t="s">
        <v>2383</v>
      </c>
      <c r="M789" s="24">
        <v>348.928</v>
      </c>
      <c r="N789">
        <v>2</v>
      </c>
      <c r="O789" s="20">
        <v>0.2</v>
      </c>
      <c r="P789" s="10">
        <v>34.892800000000001</v>
      </c>
      <c r="Q789" t="str">
        <f t="shared" si="12"/>
        <v>Not Outlier</v>
      </c>
    </row>
    <row r="790" spans="1:17">
      <c r="A790">
        <v>789</v>
      </c>
      <c r="B790" t="s">
        <v>2384</v>
      </c>
      <c r="C790" s="26" t="s">
        <v>2966</v>
      </c>
      <c r="D790" s="26" t="s">
        <v>3271</v>
      </c>
      <c r="E790" t="s">
        <v>1620</v>
      </c>
      <c r="F790" t="s">
        <v>1621</v>
      </c>
      <c r="G790" t="s">
        <v>24</v>
      </c>
      <c r="H790" t="s">
        <v>29</v>
      </c>
      <c r="I790" t="s">
        <v>1450</v>
      </c>
      <c r="J790" t="s">
        <v>19</v>
      </c>
      <c r="K790" t="s">
        <v>93</v>
      </c>
      <c r="L790" t="s">
        <v>1451</v>
      </c>
      <c r="M790" s="24">
        <v>143.96</v>
      </c>
      <c r="N790">
        <v>4</v>
      </c>
      <c r="O790" s="20">
        <v>0</v>
      </c>
      <c r="P790" s="10">
        <v>69.100800000000007</v>
      </c>
      <c r="Q790" t="str">
        <f t="shared" si="12"/>
        <v>Outlier</v>
      </c>
    </row>
    <row r="791" spans="1:17">
      <c r="A791">
        <v>790</v>
      </c>
      <c r="B791" t="s">
        <v>2384</v>
      </c>
      <c r="C791" s="26" t="s">
        <v>2966</v>
      </c>
      <c r="D791" s="26" t="s">
        <v>3271</v>
      </c>
      <c r="E791" t="s">
        <v>1620</v>
      </c>
      <c r="F791" t="s">
        <v>1621</v>
      </c>
      <c r="G791" t="s">
        <v>24</v>
      </c>
      <c r="H791" t="s">
        <v>29</v>
      </c>
      <c r="I791" t="s">
        <v>1581</v>
      </c>
      <c r="J791" t="s">
        <v>19</v>
      </c>
      <c r="K791" t="s">
        <v>97</v>
      </c>
      <c r="L791" t="s">
        <v>1582</v>
      </c>
      <c r="M791" s="24">
        <v>15.42</v>
      </c>
      <c r="N791">
        <v>1</v>
      </c>
      <c r="O791" s="20">
        <v>0</v>
      </c>
      <c r="P791" s="10">
        <v>4.1634000000000002</v>
      </c>
      <c r="Q791" t="str">
        <f t="shared" si="12"/>
        <v>Not Outlier</v>
      </c>
    </row>
    <row r="792" spans="1:17">
      <c r="A792">
        <v>791</v>
      </c>
      <c r="B792" t="s">
        <v>2384</v>
      </c>
      <c r="C792" s="26" t="s">
        <v>2966</v>
      </c>
      <c r="D792" s="26" t="s">
        <v>3271</v>
      </c>
      <c r="E792" t="s">
        <v>1620</v>
      </c>
      <c r="F792" t="s">
        <v>1621</v>
      </c>
      <c r="G792" t="s">
        <v>24</v>
      </c>
      <c r="H792" t="s">
        <v>29</v>
      </c>
      <c r="I792" t="s">
        <v>2385</v>
      </c>
      <c r="J792" t="s">
        <v>19</v>
      </c>
      <c r="K792" t="s">
        <v>93</v>
      </c>
      <c r="L792" t="s">
        <v>2386</v>
      </c>
      <c r="M792" s="24">
        <v>43.04</v>
      </c>
      <c r="N792">
        <v>8</v>
      </c>
      <c r="O792" s="20">
        <v>0</v>
      </c>
      <c r="P792" s="10">
        <v>21.089600000000001</v>
      </c>
      <c r="Q792" t="str">
        <f t="shared" si="12"/>
        <v>Not Outlier</v>
      </c>
    </row>
    <row r="793" spans="1:17">
      <c r="A793">
        <v>792</v>
      </c>
      <c r="B793" t="s">
        <v>2384</v>
      </c>
      <c r="C793" s="26" t="s">
        <v>2966</v>
      </c>
      <c r="D793" s="26" t="s">
        <v>3271</v>
      </c>
      <c r="E793" t="s">
        <v>1620</v>
      </c>
      <c r="F793" t="s">
        <v>1621</v>
      </c>
      <c r="G793" t="s">
        <v>24</v>
      </c>
      <c r="H793" t="s">
        <v>29</v>
      </c>
      <c r="I793" t="s">
        <v>2387</v>
      </c>
      <c r="J793" t="s">
        <v>20</v>
      </c>
      <c r="K793" t="s">
        <v>100</v>
      </c>
      <c r="L793" t="s">
        <v>2388</v>
      </c>
      <c r="M793" s="24">
        <v>332.94</v>
      </c>
      <c r="N793">
        <v>3</v>
      </c>
      <c r="O793" s="20">
        <v>0</v>
      </c>
      <c r="P793" s="10">
        <v>79.905600000000007</v>
      </c>
      <c r="Q793" t="str">
        <f t="shared" si="12"/>
        <v>Outlier</v>
      </c>
    </row>
    <row r="794" spans="1:17">
      <c r="A794">
        <v>793</v>
      </c>
      <c r="B794" t="s">
        <v>2389</v>
      </c>
      <c r="C794" s="26" t="s">
        <v>3026</v>
      </c>
      <c r="D794" s="26" t="s">
        <v>3026</v>
      </c>
      <c r="E794" t="s">
        <v>2390</v>
      </c>
      <c r="F794" t="s">
        <v>2391</v>
      </c>
      <c r="G794" t="s">
        <v>24</v>
      </c>
      <c r="H794" t="s">
        <v>29</v>
      </c>
      <c r="I794" t="s">
        <v>2392</v>
      </c>
      <c r="J794" t="s">
        <v>18</v>
      </c>
      <c r="K794" t="s">
        <v>96</v>
      </c>
      <c r="L794" t="s">
        <v>2393</v>
      </c>
      <c r="M794" s="24">
        <v>1363.96</v>
      </c>
      <c r="N794">
        <v>5</v>
      </c>
      <c r="O794" s="20">
        <v>0.2</v>
      </c>
      <c r="P794" s="10">
        <v>85.247500000000002</v>
      </c>
      <c r="Q794" t="str">
        <f t="shared" si="12"/>
        <v>Outlier</v>
      </c>
    </row>
    <row r="795" spans="1:17">
      <c r="A795">
        <v>794</v>
      </c>
      <c r="B795" t="s">
        <v>2394</v>
      </c>
      <c r="C795" s="26" t="s">
        <v>2910</v>
      </c>
      <c r="D795" s="26" t="s">
        <v>3115</v>
      </c>
      <c r="E795" t="s">
        <v>2395</v>
      </c>
      <c r="F795" t="s">
        <v>2396</v>
      </c>
      <c r="G795" t="s">
        <v>24</v>
      </c>
      <c r="H795" t="s">
        <v>23</v>
      </c>
      <c r="I795" t="s">
        <v>2397</v>
      </c>
      <c r="J795" t="s">
        <v>19</v>
      </c>
      <c r="K795" t="s">
        <v>102</v>
      </c>
      <c r="L795" t="s">
        <v>2398</v>
      </c>
      <c r="M795" s="24">
        <v>9.9600000000000009</v>
      </c>
      <c r="N795">
        <v>2</v>
      </c>
      <c r="O795" s="20">
        <v>0</v>
      </c>
      <c r="P795" s="10">
        <v>4.5815999999999999</v>
      </c>
      <c r="Q795" t="str">
        <f t="shared" si="12"/>
        <v>Not Outlier</v>
      </c>
    </row>
    <row r="796" spans="1:17">
      <c r="A796">
        <v>795</v>
      </c>
      <c r="B796" t="s">
        <v>2394</v>
      </c>
      <c r="C796" s="26" t="s">
        <v>2910</v>
      </c>
      <c r="D796" s="26" t="s">
        <v>3115</v>
      </c>
      <c r="E796" t="s">
        <v>2395</v>
      </c>
      <c r="F796" t="s">
        <v>2396</v>
      </c>
      <c r="G796" t="s">
        <v>24</v>
      </c>
      <c r="H796" t="s">
        <v>23</v>
      </c>
      <c r="I796" t="s">
        <v>1396</v>
      </c>
      <c r="J796" t="s">
        <v>19</v>
      </c>
      <c r="K796" t="s">
        <v>94</v>
      </c>
      <c r="L796" t="s">
        <v>1397</v>
      </c>
      <c r="M796" s="24">
        <v>21.72</v>
      </c>
      <c r="N796">
        <v>4</v>
      </c>
      <c r="O796" s="20">
        <v>0</v>
      </c>
      <c r="P796" s="10">
        <v>10.642799999999999</v>
      </c>
      <c r="Q796" t="str">
        <f t="shared" si="12"/>
        <v>Not Outlier</v>
      </c>
    </row>
    <row r="797" spans="1:17">
      <c r="A797">
        <v>796</v>
      </c>
      <c r="B797" t="s">
        <v>2399</v>
      </c>
      <c r="C797" s="26" t="s">
        <v>3057</v>
      </c>
      <c r="D797" s="26" t="s">
        <v>3210</v>
      </c>
      <c r="E797" t="s">
        <v>2400</v>
      </c>
      <c r="F797" t="s">
        <v>2401</v>
      </c>
      <c r="G797" t="s">
        <v>24</v>
      </c>
      <c r="H797" t="s">
        <v>25</v>
      </c>
      <c r="I797" t="s">
        <v>2299</v>
      </c>
      <c r="J797" t="s">
        <v>19</v>
      </c>
      <c r="K797" t="s">
        <v>93</v>
      </c>
      <c r="L797" t="s">
        <v>2300</v>
      </c>
      <c r="M797" s="24">
        <v>20.16</v>
      </c>
      <c r="N797">
        <v>7</v>
      </c>
      <c r="O797" s="20">
        <v>0</v>
      </c>
      <c r="P797" s="10">
        <v>9.8783999999999992</v>
      </c>
      <c r="Q797" t="str">
        <f t="shared" si="12"/>
        <v>Not Outlier</v>
      </c>
    </row>
    <row r="798" spans="1:17">
      <c r="A798">
        <v>797</v>
      </c>
      <c r="B798" t="s">
        <v>2402</v>
      </c>
      <c r="C798" s="26" t="s">
        <v>2934</v>
      </c>
      <c r="D798" s="26" t="s">
        <v>3005</v>
      </c>
      <c r="E798" t="s">
        <v>909</v>
      </c>
      <c r="F798" t="s">
        <v>910</v>
      </c>
      <c r="G798" t="s">
        <v>28</v>
      </c>
      <c r="H798" t="s">
        <v>27</v>
      </c>
      <c r="I798" t="s">
        <v>2403</v>
      </c>
      <c r="J798" t="s">
        <v>19</v>
      </c>
      <c r="K798" t="s">
        <v>94</v>
      </c>
      <c r="L798" t="s">
        <v>2404</v>
      </c>
      <c r="M798" s="24">
        <v>132.79</v>
      </c>
      <c r="N798">
        <v>7</v>
      </c>
      <c r="O798" s="20">
        <v>0</v>
      </c>
      <c r="P798" s="10">
        <v>63.739199999999997</v>
      </c>
      <c r="Q798" t="str">
        <f t="shared" si="12"/>
        <v>Not Outlier</v>
      </c>
    </row>
    <row r="799" spans="1:17">
      <c r="A799">
        <v>798</v>
      </c>
      <c r="B799" t="s">
        <v>2402</v>
      </c>
      <c r="C799" s="26" t="s">
        <v>2934</v>
      </c>
      <c r="D799" s="26" t="s">
        <v>3005</v>
      </c>
      <c r="E799" t="s">
        <v>909</v>
      </c>
      <c r="F799" t="s">
        <v>910</v>
      </c>
      <c r="G799" t="s">
        <v>28</v>
      </c>
      <c r="H799" t="s">
        <v>27</v>
      </c>
      <c r="I799" t="s">
        <v>187</v>
      </c>
      <c r="J799" t="s">
        <v>19</v>
      </c>
      <c r="K799" t="s">
        <v>94</v>
      </c>
      <c r="L799" t="s">
        <v>188</v>
      </c>
      <c r="M799" s="24">
        <v>12.96</v>
      </c>
      <c r="N799">
        <v>2</v>
      </c>
      <c r="O799" s="20">
        <v>0</v>
      </c>
      <c r="P799" s="10">
        <v>6.2207999999999997</v>
      </c>
      <c r="Q799" t="str">
        <f t="shared" si="12"/>
        <v>Not Outlier</v>
      </c>
    </row>
    <row r="800" spans="1:17">
      <c r="A800">
        <v>799</v>
      </c>
      <c r="B800" t="s">
        <v>2402</v>
      </c>
      <c r="C800" s="26" t="s">
        <v>2934</v>
      </c>
      <c r="D800" s="26" t="s">
        <v>3005</v>
      </c>
      <c r="E800" t="s">
        <v>909</v>
      </c>
      <c r="F800" t="s">
        <v>910</v>
      </c>
      <c r="G800" t="s">
        <v>28</v>
      </c>
      <c r="H800" t="s">
        <v>27</v>
      </c>
      <c r="I800" t="s">
        <v>2405</v>
      </c>
      <c r="J800" t="s">
        <v>19</v>
      </c>
      <c r="K800" t="s">
        <v>102</v>
      </c>
      <c r="L800" t="s">
        <v>2406</v>
      </c>
      <c r="M800" s="24">
        <v>21.56</v>
      </c>
      <c r="N800">
        <v>7</v>
      </c>
      <c r="O800" s="20">
        <v>0</v>
      </c>
      <c r="P800" s="10">
        <v>10.348800000000001</v>
      </c>
      <c r="Q800" t="str">
        <f t="shared" si="12"/>
        <v>Not Outlier</v>
      </c>
    </row>
    <row r="801" spans="1:17">
      <c r="A801">
        <v>800</v>
      </c>
      <c r="B801" t="s">
        <v>2407</v>
      </c>
      <c r="C801" s="26" t="s">
        <v>2967</v>
      </c>
      <c r="D801" s="26">
        <v>42075</v>
      </c>
      <c r="E801" t="s">
        <v>2408</v>
      </c>
      <c r="F801" t="s">
        <v>2409</v>
      </c>
      <c r="G801" t="s">
        <v>24</v>
      </c>
      <c r="H801" t="s">
        <v>23</v>
      </c>
      <c r="I801" t="s">
        <v>1773</v>
      </c>
      <c r="J801" t="s">
        <v>20</v>
      </c>
      <c r="K801" t="s">
        <v>100</v>
      </c>
      <c r="L801" t="s">
        <v>1774</v>
      </c>
      <c r="M801" s="24">
        <v>283.92</v>
      </c>
      <c r="N801">
        <v>5</v>
      </c>
      <c r="O801" s="20">
        <v>0.2</v>
      </c>
      <c r="P801" s="10">
        <v>17.745000000000001</v>
      </c>
      <c r="Q801" t="str">
        <f t="shared" si="12"/>
        <v>Not Outlier</v>
      </c>
    </row>
    <row r="802" spans="1:17">
      <c r="A802">
        <v>801</v>
      </c>
      <c r="B802" t="s">
        <v>2410</v>
      </c>
      <c r="C802" s="26" t="s">
        <v>3058</v>
      </c>
      <c r="D802" s="26" t="s">
        <v>3141</v>
      </c>
      <c r="E802" t="s">
        <v>2411</v>
      </c>
      <c r="F802" t="s">
        <v>2412</v>
      </c>
      <c r="G802" t="s">
        <v>28</v>
      </c>
      <c r="H802" t="s">
        <v>23</v>
      </c>
      <c r="I802" t="s">
        <v>2413</v>
      </c>
      <c r="J802" t="s">
        <v>20</v>
      </c>
      <c r="K802" t="s">
        <v>95</v>
      </c>
      <c r="L802" t="s">
        <v>2414</v>
      </c>
      <c r="M802" s="24">
        <v>22.23</v>
      </c>
      <c r="N802">
        <v>1</v>
      </c>
      <c r="O802" s="20">
        <v>0</v>
      </c>
      <c r="P802" s="10">
        <v>7.3358999999999996</v>
      </c>
      <c r="Q802" t="str">
        <f t="shared" si="12"/>
        <v>Not Outlier</v>
      </c>
    </row>
    <row r="803" spans="1:17">
      <c r="A803">
        <v>802</v>
      </c>
      <c r="B803" t="s">
        <v>2410</v>
      </c>
      <c r="C803" s="26" t="s">
        <v>3058</v>
      </c>
      <c r="D803" s="26" t="s">
        <v>3141</v>
      </c>
      <c r="E803" t="s">
        <v>2411</v>
      </c>
      <c r="F803" t="s">
        <v>2412</v>
      </c>
      <c r="G803" t="s">
        <v>28</v>
      </c>
      <c r="H803" t="s">
        <v>23</v>
      </c>
      <c r="I803" t="s">
        <v>958</v>
      </c>
      <c r="J803" t="s">
        <v>18</v>
      </c>
      <c r="K803" t="s">
        <v>96</v>
      </c>
      <c r="L803" t="s">
        <v>959</v>
      </c>
      <c r="M803" s="24">
        <v>215.96799999999999</v>
      </c>
      <c r="N803">
        <v>2</v>
      </c>
      <c r="O803" s="20">
        <v>0.2</v>
      </c>
      <c r="P803" s="10">
        <v>18.897200000000002</v>
      </c>
      <c r="Q803" t="str">
        <f t="shared" si="12"/>
        <v>Not Outlier</v>
      </c>
    </row>
    <row r="804" spans="1:17">
      <c r="A804">
        <v>803</v>
      </c>
      <c r="B804" t="s">
        <v>2415</v>
      </c>
      <c r="C804" s="26" t="s">
        <v>3059</v>
      </c>
      <c r="D804" s="26" t="s">
        <v>3184</v>
      </c>
      <c r="E804" t="s">
        <v>2411</v>
      </c>
      <c r="F804" t="s">
        <v>2412</v>
      </c>
      <c r="G804" t="s">
        <v>28</v>
      </c>
      <c r="H804" t="s">
        <v>27</v>
      </c>
      <c r="I804" t="s">
        <v>2416</v>
      </c>
      <c r="J804" t="s">
        <v>19</v>
      </c>
      <c r="K804" t="s">
        <v>101</v>
      </c>
      <c r="L804" t="s">
        <v>2417</v>
      </c>
      <c r="M804" s="24">
        <v>355.32</v>
      </c>
      <c r="N804">
        <v>9</v>
      </c>
      <c r="O804" s="20">
        <v>0</v>
      </c>
      <c r="P804" s="10">
        <v>99.489599999999996</v>
      </c>
      <c r="Q804" t="str">
        <f t="shared" si="12"/>
        <v>Outlier</v>
      </c>
    </row>
    <row r="805" spans="1:17">
      <c r="A805">
        <v>804</v>
      </c>
      <c r="B805" t="s">
        <v>2418</v>
      </c>
      <c r="C805" s="26">
        <v>42707</v>
      </c>
      <c r="D805" s="26" t="s">
        <v>3161</v>
      </c>
      <c r="E805" t="s">
        <v>2419</v>
      </c>
      <c r="F805" t="s">
        <v>2420</v>
      </c>
      <c r="G805" t="s">
        <v>28</v>
      </c>
      <c r="H805" t="s">
        <v>29</v>
      </c>
      <c r="I805" t="s">
        <v>2421</v>
      </c>
      <c r="J805" t="s">
        <v>19</v>
      </c>
      <c r="K805" t="s">
        <v>94</v>
      </c>
      <c r="L805" t="s">
        <v>2422</v>
      </c>
      <c r="M805" s="24">
        <v>12.96</v>
      </c>
      <c r="N805">
        <v>2</v>
      </c>
      <c r="O805" s="20">
        <v>0</v>
      </c>
      <c r="P805" s="10">
        <v>6.2207999999999997</v>
      </c>
      <c r="Q805" t="str">
        <f t="shared" si="12"/>
        <v>Not Outlier</v>
      </c>
    </row>
    <row r="806" spans="1:17">
      <c r="A806">
        <v>805</v>
      </c>
      <c r="B806" t="s">
        <v>2423</v>
      </c>
      <c r="C806" s="26" t="s">
        <v>3060</v>
      </c>
      <c r="D806" s="26" t="s">
        <v>3127</v>
      </c>
      <c r="E806" t="s">
        <v>2424</v>
      </c>
      <c r="F806" t="s">
        <v>2425</v>
      </c>
      <c r="G806" t="s">
        <v>24</v>
      </c>
      <c r="H806" t="s">
        <v>23</v>
      </c>
      <c r="I806" t="s">
        <v>2426</v>
      </c>
      <c r="J806" t="s">
        <v>20</v>
      </c>
      <c r="K806" t="s">
        <v>95</v>
      </c>
      <c r="L806" t="s">
        <v>2427</v>
      </c>
      <c r="M806" s="24">
        <v>18.28</v>
      </c>
      <c r="N806">
        <v>2</v>
      </c>
      <c r="O806" s="20">
        <v>0</v>
      </c>
      <c r="P806" s="10">
        <v>6.2152000000000003</v>
      </c>
      <c r="Q806" t="str">
        <f t="shared" si="12"/>
        <v>Not Outlier</v>
      </c>
    </row>
    <row r="807" spans="1:17">
      <c r="A807">
        <v>806</v>
      </c>
      <c r="B807" t="s">
        <v>2428</v>
      </c>
      <c r="C807" s="26">
        <v>41650</v>
      </c>
      <c r="D807" s="26">
        <v>41831</v>
      </c>
      <c r="E807" t="s">
        <v>1298</v>
      </c>
      <c r="F807" t="s">
        <v>1299</v>
      </c>
      <c r="G807" t="s">
        <v>24</v>
      </c>
      <c r="H807" t="s">
        <v>23</v>
      </c>
      <c r="I807" t="s">
        <v>2429</v>
      </c>
      <c r="J807" t="s">
        <v>19</v>
      </c>
      <c r="K807" t="s">
        <v>98</v>
      </c>
      <c r="L807" t="s">
        <v>2430</v>
      </c>
      <c r="M807" s="24">
        <v>43.176000000000002</v>
      </c>
      <c r="N807">
        <v>3</v>
      </c>
      <c r="O807" s="20">
        <v>0.2</v>
      </c>
      <c r="P807" s="10">
        <v>4.3175999999999997</v>
      </c>
      <c r="Q807" t="str">
        <f t="shared" si="12"/>
        <v>Not Outlier</v>
      </c>
    </row>
    <row r="808" spans="1:17">
      <c r="A808">
        <v>807</v>
      </c>
      <c r="B808" t="s">
        <v>2428</v>
      </c>
      <c r="C808" s="26">
        <v>41650</v>
      </c>
      <c r="D808" s="26">
        <v>41831</v>
      </c>
      <c r="E808" t="s">
        <v>1298</v>
      </c>
      <c r="F808" t="s">
        <v>1299</v>
      </c>
      <c r="G808" t="s">
        <v>24</v>
      </c>
      <c r="H808" t="s">
        <v>23</v>
      </c>
      <c r="I808" t="s">
        <v>2431</v>
      </c>
      <c r="J808" t="s">
        <v>18</v>
      </c>
      <c r="K808" t="s">
        <v>96</v>
      </c>
      <c r="L808" t="s">
        <v>2432</v>
      </c>
      <c r="M808" s="24">
        <v>1983.9680000000001</v>
      </c>
      <c r="N808">
        <v>4</v>
      </c>
      <c r="O808" s="20">
        <v>0.2</v>
      </c>
      <c r="P808" s="10">
        <v>247.99600000000001</v>
      </c>
      <c r="Q808" t="str">
        <f t="shared" si="12"/>
        <v>Outlier</v>
      </c>
    </row>
    <row r="809" spans="1:17">
      <c r="A809">
        <v>808</v>
      </c>
      <c r="B809" t="s">
        <v>2433</v>
      </c>
      <c r="C809" s="26">
        <v>42065</v>
      </c>
      <c r="D809" s="26">
        <v>42126</v>
      </c>
      <c r="E809" t="s">
        <v>1756</v>
      </c>
      <c r="F809" t="s">
        <v>1757</v>
      </c>
      <c r="G809" t="s">
        <v>24</v>
      </c>
      <c r="H809" t="s">
        <v>25</v>
      </c>
      <c r="I809" t="s">
        <v>1448</v>
      </c>
      <c r="J809" t="s">
        <v>20</v>
      </c>
      <c r="K809" t="s">
        <v>95</v>
      </c>
      <c r="L809" t="s">
        <v>1449</v>
      </c>
      <c r="M809" s="24">
        <v>28.4</v>
      </c>
      <c r="N809">
        <v>2</v>
      </c>
      <c r="O809" s="20">
        <v>0</v>
      </c>
      <c r="P809" s="10">
        <v>11.076000000000001</v>
      </c>
      <c r="Q809" t="str">
        <f t="shared" si="12"/>
        <v>Not Outlier</v>
      </c>
    </row>
    <row r="810" spans="1:17">
      <c r="A810">
        <v>809</v>
      </c>
      <c r="B810" t="s">
        <v>2433</v>
      </c>
      <c r="C810" s="26">
        <v>42065</v>
      </c>
      <c r="D810" s="26">
        <v>42126</v>
      </c>
      <c r="E810" t="s">
        <v>1756</v>
      </c>
      <c r="F810" t="s">
        <v>1757</v>
      </c>
      <c r="G810" t="s">
        <v>24</v>
      </c>
      <c r="H810" t="s">
        <v>25</v>
      </c>
      <c r="I810" t="s">
        <v>2434</v>
      </c>
      <c r="J810" t="s">
        <v>18</v>
      </c>
      <c r="K810" t="s">
        <v>99</v>
      </c>
      <c r="L810" t="s">
        <v>2435</v>
      </c>
      <c r="M810" s="24">
        <v>149.97</v>
      </c>
      <c r="N810">
        <v>3</v>
      </c>
      <c r="O810" s="20">
        <v>0</v>
      </c>
      <c r="P810" s="10">
        <v>50.989800000000002</v>
      </c>
      <c r="Q810" t="str">
        <f t="shared" si="12"/>
        <v>Not Outlier</v>
      </c>
    </row>
    <row r="811" spans="1:17">
      <c r="A811">
        <v>810</v>
      </c>
      <c r="B811" t="s">
        <v>2436</v>
      </c>
      <c r="C811" s="26" t="s">
        <v>3061</v>
      </c>
      <c r="D811" s="26" t="s">
        <v>3175</v>
      </c>
      <c r="E811" t="s">
        <v>1905</v>
      </c>
      <c r="F811" t="s">
        <v>1906</v>
      </c>
      <c r="G811" t="s">
        <v>24</v>
      </c>
      <c r="H811" t="s">
        <v>23</v>
      </c>
      <c r="I811" t="s">
        <v>2437</v>
      </c>
      <c r="J811" t="s">
        <v>19</v>
      </c>
      <c r="K811" t="s">
        <v>98</v>
      </c>
      <c r="L811" t="s">
        <v>2438</v>
      </c>
      <c r="M811" s="24">
        <v>11.52</v>
      </c>
      <c r="N811">
        <v>4</v>
      </c>
      <c r="O811" s="20">
        <v>0</v>
      </c>
      <c r="P811" s="10">
        <v>3.2256</v>
      </c>
      <c r="Q811" t="str">
        <f t="shared" si="12"/>
        <v>Not Outlier</v>
      </c>
    </row>
    <row r="812" spans="1:17">
      <c r="A812">
        <v>811</v>
      </c>
      <c r="B812" t="s">
        <v>2436</v>
      </c>
      <c r="C812" s="26" t="s">
        <v>3061</v>
      </c>
      <c r="D812" s="26" t="s">
        <v>3175</v>
      </c>
      <c r="E812" t="s">
        <v>1905</v>
      </c>
      <c r="F812" t="s">
        <v>1906</v>
      </c>
      <c r="G812" t="s">
        <v>24</v>
      </c>
      <c r="H812" t="s">
        <v>23</v>
      </c>
      <c r="I812" t="s">
        <v>1042</v>
      </c>
      <c r="J812" t="s">
        <v>20</v>
      </c>
      <c r="K812" t="s">
        <v>103</v>
      </c>
      <c r="L812" t="s">
        <v>1043</v>
      </c>
      <c r="M812" s="24">
        <v>1298.55</v>
      </c>
      <c r="N812">
        <v>5</v>
      </c>
      <c r="O812" s="20">
        <v>0</v>
      </c>
      <c r="P812" s="10">
        <v>311.65199999999999</v>
      </c>
      <c r="Q812" t="str">
        <f t="shared" si="12"/>
        <v>Outlier</v>
      </c>
    </row>
    <row r="813" spans="1:17">
      <c r="A813">
        <v>812</v>
      </c>
      <c r="B813" t="s">
        <v>2436</v>
      </c>
      <c r="C813" s="26" t="s">
        <v>3061</v>
      </c>
      <c r="D813" s="26" t="s">
        <v>3175</v>
      </c>
      <c r="E813" t="s">
        <v>1905</v>
      </c>
      <c r="F813" t="s">
        <v>1906</v>
      </c>
      <c r="G813" t="s">
        <v>24</v>
      </c>
      <c r="H813" t="s">
        <v>23</v>
      </c>
      <c r="I813" t="s">
        <v>2439</v>
      </c>
      <c r="J813" t="s">
        <v>19</v>
      </c>
      <c r="K813" t="s">
        <v>101</v>
      </c>
      <c r="L813" t="s">
        <v>2440</v>
      </c>
      <c r="M813" s="24">
        <v>213.92</v>
      </c>
      <c r="N813">
        <v>4</v>
      </c>
      <c r="O813" s="20">
        <v>0</v>
      </c>
      <c r="P813" s="10">
        <v>62.036799999999999</v>
      </c>
      <c r="Q813" t="str">
        <f t="shared" si="12"/>
        <v>Not Outlier</v>
      </c>
    </row>
    <row r="814" spans="1:17">
      <c r="A814">
        <v>813</v>
      </c>
      <c r="B814" t="s">
        <v>2436</v>
      </c>
      <c r="C814" s="26" t="s">
        <v>3061</v>
      </c>
      <c r="D814" s="26" t="s">
        <v>3175</v>
      </c>
      <c r="E814" t="s">
        <v>1905</v>
      </c>
      <c r="F814" t="s">
        <v>1906</v>
      </c>
      <c r="G814" t="s">
        <v>24</v>
      </c>
      <c r="H814" t="s">
        <v>23</v>
      </c>
      <c r="I814" t="s">
        <v>2069</v>
      </c>
      <c r="J814" t="s">
        <v>18</v>
      </c>
      <c r="K814" t="s">
        <v>99</v>
      </c>
      <c r="L814" t="s">
        <v>2070</v>
      </c>
      <c r="M814" s="24">
        <v>25.78</v>
      </c>
      <c r="N814">
        <v>2</v>
      </c>
      <c r="O814" s="20">
        <v>0</v>
      </c>
      <c r="P814" s="10">
        <v>2.5779999999999998</v>
      </c>
      <c r="Q814" t="str">
        <f t="shared" si="12"/>
        <v>Not Outlier</v>
      </c>
    </row>
    <row r="815" spans="1:17">
      <c r="A815">
        <v>814</v>
      </c>
      <c r="B815" t="s">
        <v>2441</v>
      </c>
      <c r="C815" s="26" t="s">
        <v>3062</v>
      </c>
      <c r="D815" s="26" t="s">
        <v>3062</v>
      </c>
      <c r="E815" t="s">
        <v>2442</v>
      </c>
      <c r="F815" t="s">
        <v>2443</v>
      </c>
      <c r="G815" t="s">
        <v>24</v>
      </c>
      <c r="H815" t="s">
        <v>23</v>
      </c>
      <c r="I815" t="s">
        <v>2426</v>
      </c>
      <c r="J815" t="s">
        <v>20</v>
      </c>
      <c r="K815" t="s">
        <v>95</v>
      </c>
      <c r="L815" t="s">
        <v>2427</v>
      </c>
      <c r="M815" s="24">
        <v>18.28</v>
      </c>
      <c r="N815">
        <v>2</v>
      </c>
      <c r="O815" s="20">
        <v>0</v>
      </c>
      <c r="P815" s="10">
        <v>6.2152000000000003</v>
      </c>
      <c r="Q815" t="str">
        <f t="shared" si="12"/>
        <v>Not Outlier</v>
      </c>
    </row>
    <row r="816" spans="1:17">
      <c r="A816">
        <v>815</v>
      </c>
      <c r="B816" t="s">
        <v>2441</v>
      </c>
      <c r="C816" s="26" t="s">
        <v>3062</v>
      </c>
      <c r="D816" s="26" t="s">
        <v>3062</v>
      </c>
      <c r="E816" t="s">
        <v>2442</v>
      </c>
      <c r="F816" t="s">
        <v>2443</v>
      </c>
      <c r="G816" t="s">
        <v>24</v>
      </c>
      <c r="H816" t="s">
        <v>23</v>
      </c>
      <c r="I816" t="s">
        <v>2444</v>
      </c>
      <c r="J816" t="s">
        <v>18</v>
      </c>
      <c r="K816" t="s">
        <v>99</v>
      </c>
      <c r="L816" t="s">
        <v>2445</v>
      </c>
      <c r="M816" s="24">
        <v>1399.93</v>
      </c>
      <c r="N816">
        <v>7</v>
      </c>
      <c r="O816" s="20">
        <v>0</v>
      </c>
      <c r="P816" s="10">
        <v>601.96990000000005</v>
      </c>
      <c r="Q816" t="str">
        <f t="shared" si="12"/>
        <v>Outlier</v>
      </c>
    </row>
    <row r="817" spans="1:17">
      <c r="A817">
        <v>816</v>
      </c>
      <c r="B817" t="s">
        <v>2446</v>
      </c>
      <c r="C817" s="26" t="s">
        <v>3063</v>
      </c>
      <c r="D817" s="26" t="s">
        <v>3105</v>
      </c>
      <c r="E817" t="s">
        <v>2447</v>
      </c>
      <c r="F817" t="s">
        <v>2448</v>
      </c>
      <c r="G817" t="s">
        <v>28</v>
      </c>
      <c r="H817" t="s">
        <v>25</v>
      </c>
      <c r="I817" t="s">
        <v>780</v>
      </c>
      <c r="J817" t="s">
        <v>19</v>
      </c>
      <c r="K817" t="s">
        <v>94</v>
      </c>
      <c r="L817" t="s">
        <v>781</v>
      </c>
      <c r="M817" s="24">
        <v>51.84</v>
      </c>
      <c r="N817">
        <v>8</v>
      </c>
      <c r="O817" s="20">
        <v>0</v>
      </c>
      <c r="P817" s="10">
        <v>24.883199999999999</v>
      </c>
      <c r="Q817" t="str">
        <f t="shared" si="12"/>
        <v>Not Outlier</v>
      </c>
    </row>
    <row r="818" spans="1:17">
      <c r="A818">
        <v>817</v>
      </c>
      <c r="B818" t="s">
        <v>2449</v>
      </c>
      <c r="C818" s="26" t="s">
        <v>3064</v>
      </c>
      <c r="D818" s="26" t="s">
        <v>3033</v>
      </c>
      <c r="E818" t="s">
        <v>1709</v>
      </c>
      <c r="F818" t="s">
        <v>1710</v>
      </c>
      <c r="G818" t="s">
        <v>24</v>
      </c>
      <c r="H818" t="s">
        <v>27</v>
      </c>
      <c r="I818" t="s">
        <v>2450</v>
      </c>
      <c r="J818" t="s">
        <v>19</v>
      </c>
      <c r="K818" t="s">
        <v>94</v>
      </c>
      <c r="L818" t="s">
        <v>2451</v>
      </c>
      <c r="M818" s="24">
        <v>5.3440000000000003</v>
      </c>
      <c r="N818">
        <v>1</v>
      </c>
      <c r="O818" s="20">
        <v>0.2</v>
      </c>
      <c r="P818" s="10">
        <v>1.8704000000000001</v>
      </c>
      <c r="Q818" t="str">
        <f t="shared" si="12"/>
        <v>Not Outlier</v>
      </c>
    </row>
    <row r="819" spans="1:17">
      <c r="A819">
        <v>818</v>
      </c>
      <c r="B819" t="s">
        <v>2452</v>
      </c>
      <c r="C819" s="26" t="s">
        <v>3065</v>
      </c>
      <c r="D819" s="26">
        <v>41677</v>
      </c>
      <c r="E819" t="s">
        <v>1838</v>
      </c>
      <c r="F819" t="s">
        <v>1839</v>
      </c>
      <c r="G819" t="s">
        <v>24</v>
      </c>
      <c r="H819" t="s">
        <v>27</v>
      </c>
      <c r="I819" t="s">
        <v>450</v>
      </c>
      <c r="J819" t="s">
        <v>19</v>
      </c>
      <c r="K819" t="s">
        <v>94</v>
      </c>
      <c r="L819" t="s">
        <v>451</v>
      </c>
      <c r="M819" s="24">
        <v>41.472000000000001</v>
      </c>
      <c r="N819">
        <v>8</v>
      </c>
      <c r="O819" s="20">
        <v>0.2</v>
      </c>
      <c r="P819" s="10">
        <v>14.5152</v>
      </c>
      <c r="Q819" t="str">
        <f t="shared" si="12"/>
        <v>Not Outlier</v>
      </c>
    </row>
    <row r="820" spans="1:17">
      <c r="A820">
        <v>819</v>
      </c>
      <c r="B820" t="s">
        <v>2452</v>
      </c>
      <c r="C820" s="26" t="s">
        <v>3065</v>
      </c>
      <c r="D820" s="26">
        <v>41677</v>
      </c>
      <c r="E820" t="s">
        <v>1838</v>
      </c>
      <c r="F820" t="s">
        <v>1839</v>
      </c>
      <c r="G820" t="s">
        <v>24</v>
      </c>
      <c r="H820" t="s">
        <v>27</v>
      </c>
      <c r="I820" t="s">
        <v>2453</v>
      </c>
      <c r="J820" t="s">
        <v>19</v>
      </c>
      <c r="K820" t="s">
        <v>93</v>
      </c>
      <c r="L820" t="s">
        <v>2454</v>
      </c>
      <c r="M820" s="24">
        <v>3.1680000000000001</v>
      </c>
      <c r="N820">
        <v>3</v>
      </c>
      <c r="O820" s="20">
        <v>0.7</v>
      </c>
      <c r="P820" s="10">
        <v>-2.4287999999999998</v>
      </c>
      <c r="Q820" t="str">
        <f t="shared" si="12"/>
        <v>Not Outlier</v>
      </c>
    </row>
    <row r="821" spans="1:17">
      <c r="A821">
        <v>820</v>
      </c>
      <c r="B821" t="s">
        <v>2452</v>
      </c>
      <c r="C821" s="26" t="s">
        <v>3065</v>
      </c>
      <c r="D821" s="26">
        <v>41677</v>
      </c>
      <c r="E821" t="s">
        <v>1838</v>
      </c>
      <c r="F821" t="s">
        <v>1839</v>
      </c>
      <c r="G821" t="s">
        <v>24</v>
      </c>
      <c r="H821" t="s">
        <v>27</v>
      </c>
      <c r="I821" t="s">
        <v>2455</v>
      </c>
      <c r="J821" t="s">
        <v>20</v>
      </c>
      <c r="K821" t="s">
        <v>100</v>
      </c>
      <c r="L821" t="s">
        <v>2456</v>
      </c>
      <c r="M821" s="24">
        <v>1228.4649999999999</v>
      </c>
      <c r="N821">
        <v>5</v>
      </c>
      <c r="O821" s="20">
        <v>0.3</v>
      </c>
      <c r="P821" s="10">
        <v>0</v>
      </c>
      <c r="Q821" t="str">
        <f t="shared" si="12"/>
        <v>Not Outlier</v>
      </c>
    </row>
    <row r="822" spans="1:17">
      <c r="A822">
        <v>821</v>
      </c>
      <c r="B822" t="s">
        <v>2452</v>
      </c>
      <c r="C822" s="26" t="s">
        <v>3065</v>
      </c>
      <c r="D822" s="26">
        <v>41677</v>
      </c>
      <c r="E822" t="s">
        <v>1838</v>
      </c>
      <c r="F822" t="s">
        <v>1839</v>
      </c>
      <c r="G822" t="s">
        <v>24</v>
      </c>
      <c r="H822" t="s">
        <v>27</v>
      </c>
      <c r="I822" t="s">
        <v>2457</v>
      </c>
      <c r="J822" t="s">
        <v>19</v>
      </c>
      <c r="K822" t="s">
        <v>93</v>
      </c>
      <c r="L822" t="s">
        <v>2458</v>
      </c>
      <c r="M822" s="24">
        <v>31.085999999999999</v>
      </c>
      <c r="N822">
        <v>3</v>
      </c>
      <c r="O822" s="20">
        <v>0.7</v>
      </c>
      <c r="P822" s="10">
        <v>-22.796399999999998</v>
      </c>
      <c r="Q822" t="str">
        <f t="shared" si="12"/>
        <v>Not Outlier</v>
      </c>
    </row>
    <row r="823" spans="1:17">
      <c r="A823">
        <v>822</v>
      </c>
      <c r="B823" t="s">
        <v>2452</v>
      </c>
      <c r="C823" s="26" t="s">
        <v>3065</v>
      </c>
      <c r="D823" s="26">
        <v>41677</v>
      </c>
      <c r="E823" t="s">
        <v>1838</v>
      </c>
      <c r="F823" t="s">
        <v>1839</v>
      </c>
      <c r="G823" t="s">
        <v>24</v>
      </c>
      <c r="H823" t="s">
        <v>27</v>
      </c>
      <c r="I823" t="s">
        <v>2459</v>
      </c>
      <c r="J823" t="s">
        <v>19</v>
      </c>
      <c r="K823" t="s">
        <v>94</v>
      </c>
      <c r="L823" t="s">
        <v>2460</v>
      </c>
      <c r="M823" s="24">
        <v>335.52</v>
      </c>
      <c r="N823">
        <v>4</v>
      </c>
      <c r="O823" s="20">
        <v>0.2</v>
      </c>
      <c r="P823" s="10">
        <v>117.432</v>
      </c>
      <c r="Q823" t="str">
        <f t="shared" si="12"/>
        <v>Outlier</v>
      </c>
    </row>
    <row r="824" spans="1:17">
      <c r="A824">
        <v>823</v>
      </c>
      <c r="B824" t="s">
        <v>2461</v>
      </c>
      <c r="C824" s="26" t="s">
        <v>3066</v>
      </c>
      <c r="D824" s="26" t="s">
        <v>3181</v>
      </c>
      <c r="E824" t="s">
        <v>2462</v>
      </c>
      <c r="F824" t="s">
        <v>2463</v>
      </c>
      <c r="G824" t="s">
        <v>24</v>
      </c>
      <c r="H824" t="s">
        <v>27</v>
      </c>
      <c r="I824" t="s">
        <v>2464</v>
      </c>
      <c r="J824" t="s">
        <v>18</v>
      </c>
      <c r="K824" t="s">
        <v>99</v>
      </c>
      <c r="L824" t="s">
        <v>2465</v>
      </c>
      <c r="M824" s="24">
        <v>239.97</v>
      </c>
      <c r="N824">
        <v>3</v>
      </c>
      <c r="O824" s="20">
        <v>0</v>
      </c>
      <c r="P824" s="10">
        <v>71.991</v>
      </c>
      <c r="Q824" t="str">
        <f t="shared" si="12"/>
        <v>Outlier</v>
      </c>
    </row>
    <row r="825" spans="1:17">
      <c r="A825">
        <v>824</v>
      </c>
      <c r="B825" t="s">
        <v>2461</v>
      </c>
      <c r="C825" s="26" t="s">
        <v>3066</v>
      </c>
      <c r="D825" s="26" t="s">
        <v>3181</v>
      </c>
      <c r="E825" t="s">
        <v>2462</v>
      </c>
      <c r="F825" t="s">
        <v>2463</v>
      </c>
      <c r="G825" t="s">
        <v>24</v>
      </c>
      <c r="H825" t="s">
        <v>27</v>
      </c>
      <c r="I825" t="s">
        <v>2275</v>
      </c>
      <c r="J825" t="s">
        <v>19</v>
      </c>
      <c r="K825" t="s">
        <v>102</v>
      </c>
      <c r="L825" t="s">
        <v>2276</v>
      </c>
      <c r="M825" s="24">
        <v>9.82</v>
      </c>
      <c r="N825">
        <v>2</v>
      </c>
      <c r="O825" s="20">
        <v>0</v>
      </c>
      <c r="P825" s="10">
        <v>4.8117999999999999</v>
      </c>
      <c r="Q825" t="str">
        <f t="shared" si="12"/>
        <v>Not Outlier</v>
      </c>
    </row>
    <row r="826" spans="1:17">
      <c r="A826">
        <v>825</v>
      </c>
      <c r="B826" t="s">
        <v>2466</v>
      </c>
      <c r="C826" s="26">
        <v>41887</v>
      </c>
      <c r="D826" s="26" t="s">
        <v>3253</v>
      </c>
      <c r="E826" t="s">
        <v>2467</v>
      </c>
      <c r="F826" t="s">
        <v>2468</v>
      </c>
      <c r="G826" t="s">
        <v>24</v>
      </c>
      <c r="H826" t="s">
        <v>23</v>
      </c>
      <c r="I826" t="s">
        <v>2469</v>
      </c>
      <c r="J826" t="s">
        <v>18</v>
      </c>
      <c r="K826" t="s">
        <v>99</v>
      </c>
      <c r="L826" t="s">
        <v>2470</v>
      </c>
      <c r="M826" s="24">
        <v>67.8</v>
      </c>
      <c r="N826">
        <v>4</v>
      </c>
      <c r="O826" s="20">
        <v>0</v>
      </c>
      <c r="P826" s="10">
        <v>4.0679999999999996</v>
      </c>
      <c r="Q826" t="str">
        <f t="shared" si="12"/>
        <v>Not Outlier</v>
      </c>
    </row>
    <row r="827" spans="1:17">
      <c r="A827">
        <v>826</v>
      </c>
      <c r="B827" t="s">
        <v>2466</v>
      </c>
      <c r="C827" s="26">
        <v>41887</v>
      </c>
      <c r="D827" s="26" t="s">
        <v>3253</v>
      </c>
      <c r="E827" t="s">
        <v>2467</v>
      </c>
      <c r="F827" t="s">
        <v>2468</v>
      </c>
      <c r="G827" t="s">
        <v>24</v>
      </c>
      <c r="H827" t="s">
        <v>23</v>
      </c>
      <c r="I827" t="s">
        <v>858</v>
      </c>
      <c r="J827" t="s">
        <v>18</v>
      </c>
      <c r="K827" t="s">
        <v>99</v>
      </c>
      <c r="L827" t="s">
        <v>859</v>
      </c>
      <c r="M827" s="24">
        <v>167.97</v>
      </c>
      <c r="N827">
        <v>3</v>
      </c>
      <c r="O827" s="20">
        <v>0</v>
      </c>
      <c r="P827" s="10">
        <v>40.312800000000003</v>
      </c>
      <c r="Q827" t="str">
        <f t="shared" si="12"/>
        <v>Not Outlier</v>
      </c>
    </row>
    <row r="828" spans="1:17">
      <c r="A828">
        <v>827</v>
      </c>
      <c r="B828" t="s">
        <v>2471</v>
      </c>
      <c r="C828" s="26" t="s">
        <v>2977</v>
      </c>
      <c r="D828" s="26" t="s">
        <v>3166</v>
      </c>
      <c r="E828" t="s">
        <v>1811</v>
      </c>
      <c r="F828" t="s">
        <v>1812</v>
      </c>
      <c r="G828" t="s">
        <v>24</v>
      </c>
      <c r="H828" t="s">
        <v>25</v>
      </c>
      <c r="I828" t="s">
        <v>2472</v>
      </c>
      <c r="J828" t="s">
        <v>19</v>
      </c>
      <c r="K828" t="s">
        <v>106</v>
      </c>
      <c r="L828" t="s">
        <v>2473</v>
      </c>
      <c r="M828" s="24">
        <v>35</v>
      </c>
      <c r="N828">
        <v>7</v>
      </c>
      <c r="O828" s="20">
        <v>0</v>
      </c>
      <c r="P828" s="10">
        <v>16.8</v>
      </c>
      <c r="Q828" t="str">
        <f t="shared" si="12"/>
        <v>Not Outlier</v>
      </c>
    </row>
    <row r="829" spans="1:17">
      <c r="A829">
        <v>828</v>
      </c>
      <c r="B829" t="s">
        <v>2471</v>
      </c>
      <c r="C829" s="26" t="s">
        <v>2977</v>
      </c>
      <c r="D829" s="26" t="s">
        <v>3166</v>
      </c>
      <c r="E829" t="s">
        <v>1811</v>
      </c>
      <c r="F829" t="s">
        <v>1812</v>
      </c>
      <c r="G829" t="s">
        <v>24</v>
      </c>
      <c r="H829" t="s">
        <v>25</v>
      </c>
      <c r="I829" t="s">
        <v>2474</v>
      </c>
      <c r="J829" t="s">
        <v>19</v>
      </c>
      <c r="K829" t="s">
        <v>107</v>
      </c>
      <c r="L829" t="s">
        <v>2475</v>
      </c>
      <c r="M829" s="24">
        <v>37.24</v>
      </c>
      <c r="N829">
        <v>4</v>
      </c>
      <c r="O829" s="20">
        <v>0</v>
      </c>
      <c r="P829" s="10">
        <v>10.7996</v>
      </c>
      <c r="Q829" t="str">
        <f t="shared" si="12"/>
        <v>Not Outlier</v>
      </c>
    </row>
    <row r="830" spans="1:17">
      <c r="A830">
        <v>829</v>
      </c>
      <c r="B830" t="s">
        <v>2471</v>
      </c>
      <c r="C830" s="26" t="s">
        <v>2977</v>
      </c>
      <c r="D830" s="26" t="s">
        <v>3166</v>
      </c>
      <c r="E830" t="s">
        <v>1811</v>
      </c>
      <c r="F830" t="s">
        <v>1812</v>
      </c>
      <c r="G830" t="s">
        <v>24</v>
      </c>
      <c r="H830" t="s">
        <v>25</v>
      </c>
      <c r="I830" t="s">
        <v>2476</v>
      </c>
      <c r="J830" t="s">
        <v>19</v>
      </c>
      <c r="K830" t="s">
        <v>104</v>
      </c>
      <c r="L830" t="s">
        <v>2477</v>
      </c>
      <c r="M830" s="24">
        <v>15.28</v>
      </c>
      <c r="N830">
        <v>2</v>
      </c>
      <c r="O830" s="20">
        <v>0</v>
      </c>
      <c r="P830" s="10">
        <v>7.4871999999999996</v>
      </c>
      <c r="Q830" t="str">
        <f t="shared" si="12"/>
        <v>Not Outlier</v>
      </c>
    </row>
    <row r="831" spans="1:17">
      <c r="A831">
        <v>830</v>
      </c>
      <c r="B831" t="s">
        <v>2478</v>
      </c>
      <c r="C831" s="26" t="s">
        <v>2939</v>
      </c>
      <c r="D831" s="26" t="s">
        <v>3125</v>
      </c>
      <c r="E831" t="s">
        <v>386</v>
      </c>
      <c r="F831" t="s">
        <v>387</v>
      </c>
      <c r="G831" t="s">
        <v>24</v>
      </c>
      <c r="H831" t="s">
        <v>29</v>
      </c>
      <c r="I831" t="s">
        <v>2479</v>
      </c>
      <c r="J831" t="s">
        <v>20</v>
      </c>
      <c r="K831" t="s">
        <v>100</v>
      </c>
      <c r="L831" t="s">
        <v>2480</v>
      </c>
      <c r="M831" s="24">
        <v>301.95999999999998</v>
      </c>
      <c r="N831">
        <v>2</v>
      </c>
      <c r="O831" s="20">
        <v>0</v>
      </c>
      <c r="P831" s="10">
        <v>90.587999999999994</v>
      </c>
      <c r="Q831" t="str">
        <f t="shared" si="12"/>
        <v>Outlier</v>
      </c>
    </row>
    <row r="832" spans="1:17">
      <c r="A832">
        <v>831</v>
      </c>
      <c r="B832" t="s">
        <v>2478</v>
      </c>
      <c r="C832" s="26" t="s">
        <v>2939</v>
      </c>
      <c r="D832" s="26" t="s">
        <v>3125</v>
      </c>
      <c r="E832" t="s">
        <v>386</v>
      </c>
      <c r="F832" t="s">
        <v>387</v>
      </c>
      <c r="G832" t="s">
        <v>24</v>
      </c>
      <c r="H832" t="s">
        <v>29</v>
      </c>
      <c r="I832" t="s">
        <v>2481</v>
      </c>
      <c r="J832" t="s">
        <v>19</v>
      </c>
      <c r="K832" t="s">
        <v>101</v>
      </c>
      <c r="L832" t="s">
        <v>2482</v>
      </c>
      <c r="M832" s="24">
        <v>180.66</v>
      </c>
      <c r="N832">
        <v>3</v>
      </c>
      <c r="O832" s="20">
        <v>0</v>
      </c>
      <c r="P832" s="10">
        <v>50.584800000000001</v>
      </c>
      <c r="Q832" t="str">
        <f t="shared" si="12"/>
        <v>Not Outlier</v>
      </c>
    </row>
    <row r="833" spans="1:17">
      <c r="A833">
        <v>832</v>
      </c>
      <c r="B833" t="s">
        <v>2478</v>
      </c>
      <c r="C833" s="26" t="s">
        <v>2939</v>
      </c>
      <c r="D833" s="26" t="s">
        <v>3125</v>
      </c>
      <c r="E833" t="s">
        <v>386</v>
      </c>
      <c r="F833" t="s">
        <v>387</v>
      </c>
      <c r="G833" t="s">
        <v>24</v>
      </c>
      <c r="H833" t="s">
        <v>29</v>
      </c>
      <c r="I833" t="s">
        <v>2483</v>
      </c>
      <c r="J833" t="s">
        <v>18</v>
      </c>
      <c r="K833" t="s">
        <v>96</v>
      </c>
      <c r="L833" t="s">
        <v>2484</v>
      </c>
      <c r="M833" s="24">
        <v>191.98</v>
      </c>
      <c r="N833">
        <v>2</v>
      </c>
      <c r="O833" s="20">
        <v>0</v>
      </c>
      <c r="P833" s="10">
        <v>51.834600000000002</v>
      </c>
      <c r="Q833" t="str">
        <f t="shared" si="12"/>
        <v>Not Outlier</v>
      </c>
    </row>
    <row r="834" spans="1:17">
      <c r="A834">
        <v>833</v>
      </c>
      <c r="B834" t="s">
        <v>2478</v>
      </c>
      <c r="C834" s="26" t="s">
        <v>2939</v>
      </c>
      <c r="D834" s="26" t="s">
        <v>3125</v>
      </c>
      <c r="E834" t="s">
        <v>386</v>
      </c>
      <c r="F834" t="s">
        <v>387</v>
      </c>
      <c r="G834" t="s">
        <v>24</v>
      </c>
      <c r="H834" t="s">
        <v>29</v>
      </c>
      <c r="I834" t="s">
        <v>2485</v>
      </c>
      <c r="J834" t="s">
        <v>18</v>
      </c>
      <c r="K834" t="s">
        <v>96</v>
      </c>
      <c r="L834" t="s">
        <v>2486</v>
      </c>
      <c r="M834" s="24">
        <v>65.989999999999995</v>
      </c>
      <c r="N834">
        <v>1</v>
      </c>
      <c r="O834" s="20">
        <v>0</v>
      </c>
      <c r="P834" s="10">
        <v>17.157399999999999</v>
      </c>
      <c r="Q834" t="str">
        <f t="shared" si="12"/>
        <v>Not Outlier</v>
      </c>
    </row>
    <row r="835" spans="1:17">
      <c r="A835">
        <v>834</v>
      </c>
      <c r="B835" t="s">
        <v>2487</v>
      </c>
      <c r="C835" s="26" t="s">
        <v>3067</v>
      </c>
      <c r="D835" s="26" t="s">
        <v>3272</v>
      </c>
      <c r="E835" t="s">
        <v>721</v>
      </c>
      <c r="F835" t="s">
        <v>722</v>
      </c>
      <c r="G835" t="s">
        <v>28</v>
      </c>
      <c r="H835" t="s">
        <v>29</v>
      </c>
      <c r="I835" t="s">
        <v>2488</v>
      </c>
      <c r="J835" t="s">
        <v>19</v>
      </c>
      <c r="K835" t="s">
        <v>98</v>
      </c>
      <c r="L835" t="s">
        <v>2489</v>
      </c>
      <c r="M835" s="24">
        <v>35.216000000000001</v>
      </c>
      <c r="N835">
        <v>2</v>
      </c>
      <c r="O835" s="20">
        <v>0.2</v>
      </c>
      <c r="P835" s="10">
        <v>2.6412</v>
      </c>
      <c r="Q835" t="str">
        <f t="shared" ref="Q835:Q898" si="13">IF(OR($P835&gt;65.58,$P835&lt;-36.45),"Outlier","Not Outlier")</f>
        <v>Not Outlier</v>
      </c>
    </row>
    <row r="836" spans="1:17">
      <c r="A836">
        <v>835</v>
      </c>
      <c r="B836" t="s">
        <v>2487</v>
      </c>
      <c r="C836" s="26" t="s">
        <v>3067</v>
      </c>
      <c r="D836" s="26" t="s">
        <v>3272</v>
      </c>
      <c r="E836" t="s">
        <v>721</v>
      </c>
      <c r="F836" t="s">
        <v>722</v>
      </c>
      <c r="G836" t="s">
        <v>28</v>
      </c>
      <c r="H836" t="s">
        <v>29</v>
      </c>
      <c r="I836" t="s">
        <v>2490</v>
      </c>
      <c r="J836" t="s">
        <v>19</v>
      </c>
      <c r="K836" t="s">
        <v>101</v>
      </c>
      <c r="L836" t="s">
        <v>2491</v>
      </c>
      <c r="M836" s="24">
        <v>23.696000000000002</v>
      </c>
      <c r="N836">
        <v>2</v>
      </c>
      <c r="O836" s="20">
        <v>0.2</v>
      </c>
      <c r="P836" s="10">
        <v>6.5164</v>
      </c>
      <c r="Q836" t="str">
        <f t="shared" si="13"/>
        <v>Not Outlier</v>
      </c>
    </row>
    <row r="837" spans="1:17">
      <c r="A837">
        <v>836</v>
      </c>
      <c r="B837" t="s">
        <v>2487</v>
      </c>
      <c r="C837" s="26" t="s">
        <v>3067</v>
      </c>
      <c r="D837" s="26" t="s">
        <v>3272</v>
      </c>
      <c r="E837" t="s">
        <v>721</v>
      </c>
      <c r="F837" t="s">
        <v>722</v>
      </c>
      <c r="G837" t="s">
        <v>28</v>
      </c>
      <c r="H837" t="s">
        <v>29</v>
      </c>
      <c r="I837" t="s">
        <v>2492</v>
      </c>
      <c r="J837" t="s">
        <v>18</v>
      </c>
      <c r="K837" t="s">
        <v>108</v>
      </c>
      <c r="L837" t="s">
        <v>2493</v>
      </c>
      <c r="M837" s="24">
        <v>265.47500000000002</v>
      </c>
      <c r="N837">
        <v>1</v>
      </c>
      <c r="O837" s="20">
        <v>0.5</v>
      </c>
      <c r="P837" s="10">
        <v>-111.4995</v>
      </c>
      <c r="Q837" t="str">
        <f t="shared" si="13"/>
        <v>Outlier</v>
      </c>
    </row>
    <row r="838" spans="1:17">
      <c r="A838">
        <v>837</v>
      </c>
      <c r="B838" t="s">
        <v>2494</v>
      </c>
      <c r="C838" s="26">
        <v>41860</v>
      </c>
      <c r="D838" s="26" t="s">
        <v>2936</v>
      </c>
      <c r="E838" t="s">
        <v>2324</v>
      </c>
      <c r="F838" t="s">
        <v>2325</v>
      </c>
      <c r="G838" t="s">
        <v>24</v>
      </c>
      <c r="H838" t="s">
        <v>25</v>
      </c>
      <c r="I838" t="s">
        <v>2495</v>
      </c>
      <c r="J838" t="s">
        <v>19</v>
      </c>
      <c r="K838" t="s">
        <v>93</v>
      </c>
      <c r="L838" t="s">
        <v>2496</v>
      </c>
      <c r="M838" s="24">
        <v>51.183999999999997</v>
      </c>
      <c r="N838">
        <v>4</v>
      </c>
      <c r="O838" s="20">
        <v>0.8</v>
      </c>
      <c r="P838" s="10">
        <v>-79.3352</v>
      </c>
      <c r="Q838" t="str">
        <f t="shared" si="13"/>
        <v>Outlier</v>
      </c>
    </row>
    <row r="839" spans="1:17">
      <c r="A839">
        <v>838</v>
      </c>
      <c r="B839" t="s">
        <v>2497</v>
      </c>
      <c r="C839" s="26">
        <v>42836</v>
      </c>
      <c r="D839" s="26">
        <v>43050</v>
      </c>
      <c r="E839" t="s">
        <v>2498</v>
      </c>
      <c r="F839" t="s">
        <v>2499</v>
      </c>
      <c r="G839" t="s">
        <v>26</v>
      </c>
      <c r="H839" t="s">
        <v>29</v>
      </c>
      <c r="I839" t="s">
        <v>2500</v>
      </c>
      <c r="J839" t="s">
        <v>19</v>
      </c>
      <c r="K839" t="s">
        <v>94</v>
      </c>
      <c r="L839" t="s">
        <v>2501</v>
      </c>
      <c r="M839" s="24">
        <v>9.6639999999999997</v>
      </c>
      <c r="N839">
        <v>2</v>
      </c>
      <c r="O839" s="20">
        <v>0.2</v>
      </c>
      <c r="P839" s="10">
        <v>3.2616000000000001</v>
      </c>
      <c r="Q839" t="str">
        <f t="shared" si="13"/>
        <v>Not Outlier</v>
      </c>
    </row>
    <row r="840" spans="1:17">
      <c r="A840">
        <v>839</v>
      </c>
      <c r="B840" t="s">
        <v>2502</v>
      </c>
      <c r="C840" s="26">
        <v>42554</v>
      </c>
      <c r="D840" s="26">
        <v>42707</v>
      </c>
      <c r="E840" t="s">
        <v>1525</v>
      </c>
      <c r="F840" t="s">
        <v>1526</v>
      </c>
      <c r="G840" t="s">
        <v>28</v>
      </c>
      <c r="H840" t="s">
        <v>25</v>
      </c>
      <c r="I840" t="s">
        <v>1522</v>
      </c>
      <c r="J840" t="s">
        <v>18</v>
      </c>
      <c r="K840" t="s">
        <v>96</v>
      </c>
      <c r="L840" t="s">
        <v>1523</v>
      </c>
      <c r="M840" s="24">
        <v>21.071999999999999</v>
      </c>
      <c r="N840">
        <v>3</v>
      </c>
      <c r="O840" s="20">
        <v>0.2</v>
      </c>
      <c r="P840" s="10">
        <v>1.5804</v>
      </c>
      <c r="Q840" t="str">
        <f t="shared" si="13"/>
        <v>Not Outlier</v>
      </c>
    </row>
    <row r="841" spans="1:17">
      <c r="A841">
        <v>840</v>
      </c>
      <c r="B841" t="s">
        <v>2503</v>
      </c>
      <c r="C841" s="26" t="s">
        <v>3068</v>
      </c>
      <c r="D841" s="26" t="s">
        <v>3143</v>
      </c>
      <c r="E841" t="s">
        <v>2504</v>
      </c>
      <c r="F841" t="s">
        <v>2505</v>
      </c>
      <c r="G841" t="s">
        <v>28</v>
      </c>
      <c r="H841" t="s">
        <v>27</v>
      </c>
      <c r="I841" t="s">
        <v>2352</v>
      </c>
      <c r="J841" t="s">
        <v>19</v>
      </c>
      <c r="K841" t="s">
        <v>98</v>
      </c>
      <c r="L841" t="s">
        <v>2353</v>
      </c>
      <c r="M841" s="24">
        <v>60.45</v>
      </c>
      <c r="N841">
        <v>3</v>
      </c>
      <c r="O841" s="20">
        <v>0</v>
      </c>
      <c r="P841" s="10">
        <v>16.3215</v>
      </c>
      <c r="Q841" t="str">
        <f t="shared" si="13"/>
        <v>Not Outlier</v>
      </c>
    </row>
    <row r="842" spans="1:17">
      <c r="A842">
        <v>841</v>
      </c>
      <c r="B842" t="s">
        <v>2503</v>
      </c>
      <c r="C842" s="26" t="s">
        <v>3068</v>
      </c>
      <c r="D842" s="26" t="s">
        <v>3143</v>
      </c>
      <c r="E842" t="s">
        <v>2504</v>
      </c>
      <c r="F842" t="s">
        <v>2505</v>
      </c>
      <c r="G842" t="s">
        <v>28</v>
      </c>
      <c r="H842" t="s">
        <v>27</v>
      </c>
      <c r="I842" t="s">
        <v>2506</v>
      </c>
      <c r="J842" t="s">
        <v>19</v>
      </c>
      <c r="K842" t="s">
        <v>98</v>
      </c>
      <c r="L842" t="s">
        <v>2507</v>
      </c>
      <c r="M842" s="24">
        <v>11.52</v>
      </c>
      <c r="N842">
        <v>4</v>
      </c>
      <c r="O842" s="20">
        <v>0</v>
      </c>
      <c r="P842" s="10">
        <v>3.3408000000000002</v>
      </c>
      <c r="Q842" t="str">
        <f t="shared" si="13"/>
        <v>Not Outlier</v>
      </c>
    </row>
    <row r="843" spans="1:17">
      <c r="A843">
        <v>842</v>
      </c>
      <c r="B843" t="s">
        <v>2503</v>
      </c>
      <c r="C843" s="26" t="s">
        <v>3068</v>
      </c>
      <c r="D843" s="26" t="s">
        <v>3143</v>
      </c>
      <c r="E843" t="s">
        <v>2504</v>
      </c>
      <c r="F843" t="s">
        <v>2505</v>
      </c>
      <c r="G843" t="s">
        <v>28</v>
      </c>
      <c r="H843" t="s">
        <v>27</v>
      </c>
      <c r="I843" t="s">
        <v>2508</v>
      </c>
      <c r="J843" t="s">
        <v>20</v>
      </c>
      <c r="K843" t="s">
        <v>105</v>
      </c>
      <c r="L843" t="s">
        <v>2509</v>
      </c>
      <c r="M843" s="24">
        <v>186.048</v>
      </c>
      <c r="N843">
        <v>4</v>
      </c>
      <c r="O843" s="20">
        <v>0.2</v>
      </c>
      <c r="P843" s="10">
        <v>9.3024000000000004</v>
      </c>
      <c r="Q843" t="str">
        <f t="shared" si="13"/>
        <v>Not Outlier</v>
      </c>
    </row>
    <row r="844" spans="1:17">
      <c r="A844">
        <v>843</v>
      </c>
      <c r="B844" t="s">
        <v>2510</v>
      </c>
      <c r="C844" s="26">
        <v>42562</v>
      </c>
      <c r="D844" s="26">
        <v>42624</v>
      </c>
      <c r="E844" t="s">
        <v>2511</v>
      </c>
      <c r="F844" t="s">
        <v>2512</v>
      </c>
      <c r="G844" t="s">
        <v>28</v>
      </c>
      <c r="H844" t="s">
        <v>23</v>
      </c>
      <c r="I844" t="s">
        <v>2513</v>
      </c>
      <c r="J844" t="s">
        <v>19</v>
      </c>
      <c r="K844" t="s">
        <v>93</v>
      </c>
      <c r="L844" t="s">
        <v>2514</v>
      </c>
      <c r="M844" s="24">
        <v>37.44</v>
      </c>
      <c r="N844">
        <v>4</v>
      </c>
      <c r="O844" s="20">
        <v>0.2</v>
      </c>
      <c r="P844" s="10">
        <v>11.7</v>
      </c>
      <c r="Q844" t="str">
        <f t="shared" si="13"/>
        <v>Not Outlier</v>
      </c>
    </row>
    <row r="845" spans="1:17">
      <c r="A845">
        <v>844</v>
      </c>
      <c r="B845" t="s">
        <v>2510</v>
      </c>
      <c r="C845" s="26">
        <v>42562</v>
      </c>
      <c r="D845" s="26">
        <v>42624</v>
      </c>
      <c r="E845" t="s">
        <v>2511</v>
      </c>
      <c r="F845" t="s">
        <v>2512</v>
      </c>
      <c r="G845" t="s">
        <v>28</v>
      </c>
      <c r="H845" t="s">
        <v>23</v>
      </c>
      <c r="I845" t="s">
        <v>2515</v>
      </c>
      <c r="J845" t="s">
        <v>19</v>
      </c>
      <c r="K845" t="s">
        <v>93</v>
      </c>
      <c r="L845" t="s">
        <v>2516</v>
      </c>
      <c r="M845" s="24">
        <v>26.975999999999999</v>
      </c>
      <c r="N845">
        <v>4</v>
      </c>
      <c r="O845" s="20">
        <v>0.2</v>
      </c>
      <c r="P845" s="10">
        <v>8.7672000000000008</v>
      </c>
      <c r="Q845" t="str">
        <f t="shared" si="13"/>
        <v>Not Outlier</v>
      </c>
    </row>
    <row r="846" spans="1:17">
      <c r="A846">
        <v>845</v>
      </c>
      <c r="B846" t="s">
        <v>2510</v>
      </c>
      <c r="C846" s="26">
        <v>42562</v>
      </c>
      <c r="D846" s="26">
        <v>42624</v>
      </c>
      <c r="E846" t="s">
        <v>2511</v>
      </c>
      <c r="F846" t="s">
        <v>2512</v>
      </c>
      <c r="G846" t="s">
        <v>28</v>
      </c>
      <c r="H846" t="s">
        <v>23</v>
      </c>
      <c r="I846" t="s">
        <v>2517</v>
      </c>
      <c r="J846" t="s">
        <v>19</v>
      </c>
      <c r="K846" t="s">
        <v>107</v>
      </c>
      <c r="L846" t="s">
        <v>2518</v>
      </c>
      <c r="M846" s="24">
        <v>11.36</v>
      </c>
      <c r="N846">
        <v>2</v>
      </c>
      <c r="O846" s="20">
        <v>0</v>
      </c>
      <c r="P846" s="10">
        <v>3.2944</v>
      </c>
      <c r="Q846" t="str">
        <f t="shared" si="13"/>
        <v>Not Outlier</v>
      </c>
    </row>
    <row r="847" spans="1:17">
      <c r="A847">
        <v>846</v>
      </c>
      <c r="B847" t="s">
        <v>2510</v>
      </c>
      <c r="C847" s="26">
        <v>42562</v>
      </c>
      <c r="D847" s="26">
        <v>42624</v>
      </c>
      <c r="E847" t="s">
        <v>2511</v>
      </c>
      <c r="F847" t="s">
        <v>2512</v>
      </c>
      <c r="G847" t="s">
        <v>28</v>
      </c>
      <c r="H847" t="s">
        <v>23</v>
      </c>
      <c r="I847" t="s">
        <v>2519</v>
      </c>
      <c r="J847" t="s">
        <v>19</v>
      </c>
      <c r="K847" t="s">
        <v>102</v>
      </c>
      <c r="L847" t="s">
        <v>2520</v>
      </c>
      <c r="M847" s="24">
        <v>14.62</v>
      </c>
      <c r="N847">
        <v>2</v>
      </c>
      <c r="O847" s="20">
        <v>0</v>
      </c>
      <c r="P847" s="10">
        <v>6.8714000000000004</v>
      </c>
      <c r="Q847" t="str">
        <f t="shared" si="13"/>
        <v>Not Outlier</v>
      </c>
    </row>
    <row r="848" spans="1:17">
      <c r="A848">
        <v>847</v>
      </c>
      <c r="B848" t="s">
        <v>2521</v>
      </c>
      <c r="C848" s="26" t="s">
        <v>3069</v>
      </c>
      <c r="D848" s="26" t="s">
        <v>3191</v>
      </c>
      <c r="E848" t="s">
        <v>2522</v>
      </c>
      <c r="F848" t="s">
        <v>2523</v>
      </c>
      <c r="G848" t="s">
        <v>24</v>
      </c>
      <c r="H848" t="s">
        <v>29</v>
      </c>
      <c r="I848" t="s">
        <v>778</v>
      </c>
      <c r="J848" t="s">
        <v>18</v>
      </c>
      <c r="K848" t="s">
        <v>96</v>
      </c>
      <c r="L848" t="s">
        <v>779</v>
      </c>
      <c r="M848" s="24">
        <v>83.72</v>
      </c>
      <c r="N848">
        <v>7</v>
      </c>
      <c r="O848" s="20">
        <v>0</v>
      </c>
      <c r="P848" s="10">
        <v>23.441600000000001</v>
      </c>
      <c r="Q848" t="str">
        <f t="shared" si="13"/>
        <v>Not Outlier</v>
      </c>
    </row>
    <row r="849" spans="1:17">
      <c r="A849">
        <v>848</v>
      </c>
      <c r="B849" t="s">
        <v>2521</v>
      </c>
      <c r="C849" s="26" t="s">
        <v>3069</v>
      </c>
      <c r="D849" s="26" t="s">
        <v>3191</v>
      </c>
      <c r="E849" t="s">
        <v>2522</v>
      </c>
      <c r="F849" t="s">
        <v>2523</v>
      </c>
      <c r="G849" t="s">
        <v>24</v>
      </c>
      <c r="H849" t="s">
        <v>29</v>
      </c>
      <c r="I849" t="s">
        <v>1073</v>
      </c>
      <c r="J849" t="s">
        <v>20</v>
      </c>
      <c r="K849" t="s">
        <v>100</v>
      </c>
      <c r="L849" t="s">
        <v>1074</v>
      </c>
      <c r="M849" s="24">
        <v>287.94</v>
      </c>
      <c r="N849">
        <v>3</v>
      </c>
      <c r="O849" s="20">
        <v>0</v>
      </c>
      <c r="P849" s="10">
        <v>77.743799999999993</v>
      </c>
      <c r="Q849" t="str">
        <f t="shared" si="13"/>
        <v>Outlier</v>
      </c>
    </row>
    <row r="850" spans="1:17">
      <c r="A850">
        <v>849</v>
      </c>
      <c r="B850" t="s">
        <v>2524</v>
      </c>
      <c r="C850" s="26">
        <v>42736</v>
      </c>
      <c r="D850" s="26">
        <v>42887</v>
      </c>
      <c r="E850" t="s">
        <v>2525</v>
      </c>
      <c r="F850" t="s">
        <v>2526</v>
      </c>
      <c r="G850" t="s">
        <v>24</v>
      </c>
      <c r="H850" t="s">
        <v>27</v>
      </c>
      <c r="I850" t="s">
        <v>2527</v>
      </c>
      <c r="J850" t="s">
        <v>20</v>
      </c>
      <c r="K850" t="s">
        <v>95</v>
      </c>
      <c r="L850" t="s">
        <v>2528</v>
      </c>
      <c r="M850" s="24">
        <v>48.896000000000001</v>
      </c>
      <c r="N850">
        <v>4</v>
      </c>
      <c r="O850" s="20">
        <v>0.2</v>
      </c>
      <c r="P850" s="10">
        <v>8.5568000000000008</v>
      </c>
      <c r="Q850" t="str">
        <f t="shared" si="13"/>
        <v>Not Outlier</v>
      </c>
    </row>
    <row r="851" spans="1:17">
      <c r="A851">
        <v>850</v>
      </c>
      <c r="B851" t="s">
        <v>2529</v>
      </c>
      <c r="C851" s="26">
        <v>41822</v>
      </c>
      <c r="D851" s="26">
        <v>41975</v>
      </c>
      <c r="E851" t="s">
        <v>2530</v>
      </c>
      <c r="F851" t="s">
        <v>2531</v>
      </c>
      <c r="G851" t="s">
        <v>28</v>
      </c>
      <c r="H851" t="s">
        <v>27</v>
      </c>
      <c r="I851" t="s">
        <v>2532</v>
      </c>
      <c r="J851" t="s">
        <v>18</v>
      </c>
      <c r="K851" t="s">
        <v>99</v>
      </c>
      <c r="L851" t="s">
        <v>2533</v>
      </c>
      <c r="M851" s="24">
        <v>115.36</v>
      </c>
      <c r="N851">
        <v>7</v>
      </c>
      <c r="O851" s="20">
        <v>0</v>
      </c>
      <c r="P851" s="10">
        <v>49.604799999999997</v>
      </c>
      <c r="Q851" t="str">
        <f t="shared" si="13"/>
        <v>Not Outlier</v>
      </c>
    </row>
    <row r="852" spans="1:17">
      <c r="A852">
        <v>851</v>
      </c>
      <c r="B852" t="s">
        <v>2534</v>
      </c>
      <c r="C852" s="26" t="s">
        <v>2888</v>
      </c>
      <c r="D852" s="26" t="s">
        <v>3148</v>
      </c>
      <c r="E852" t="s">
        <v>2535</v>
      </c>
      <c r="F852" t="s">
        <v>2536</v>
      </c>
      <c r="G852" t="s">
        <v>28</v>
      </c>
      <c r="H852" t="s">
        <v>23</v>
      </c>
      <c r="I852" t="s">
        <v>2537</v>
      </c>
      <c r="J852" t="s">
        <v>19</v>
      </c>
      <c r="K852" t="s">
        <v>98</v>
      </c>
      <c r="L852" t="s">
        <v>2538</v>
      </c>
      <c r="M852" s="24">
        <v>5.16</v>
      </c>
      <c r="N852">
        <v>2</v>
      </c>
      <c r="O852" s="20">
        <v>0</v>
      </c>
      <c r="P852" s="10">
        <v>1.3415999999999999</v>
      </c>
      <c r="Q852" t="str">
        <f t="shared" si="13"/>
        <v>Not Outlier</v>
      </c>
    </row>
    <row r="853" spans="1:17">
      <c r="A853">
        <v>852</v>
      </c>
      <c r="B853" t="s">
        <v>2534</v>
      </c>
      <c r="C853" s="26" t="s">
        <v>2888</v>
      </c>
      <c r="D853" s="26" t="s">
        <v>3148</v>
      </c>
      <c r="E853" t="s">
        <v>2535</v>
      </c>
      <c r="F853" t="s">
        <v>2536</v>
      </c>
      <c r="G853" t="s">
        <v>28</v>
      </c>
      <c r="H853" t="s">
        <v>23</v>
      </c>
      <c r="I853" t="s">
        <v>2539</v>
      </c>
      <c r="J853" t="s">
        <v>19</v>
      </c>
      <c r="K853" t="s">
        <v>94</v>
      </c>
      <c r="L853" t="s">
        <v>2540</v>
      </c>
      <c r="M853" s="24">
        <v>38.880000000000003</v>
      </c>
      <c r="N853">
        <v>6</v>
      </c>
      <c r="O853" s="20">
        <v>0</v>
      </c>
      <c r="P853" s="10">
        <v>18.662400000000002</v>
      </c>
      <c r="Q853" t="str">
        <f t="shared" si="13"/>
        <v>Not Outlier</v>
      </c>
    </row>
    <row r="854" spans="1:17">
      <c r="A854">
        <v>853</v>
      </c>
      <c r="B854" t="s">
        <v>2541</v>
      </c>
      <c r="C854" s="26" t="s">
        <v>3070</v>
      </c>
      <c r="D854" s="26">
        <v>42466</v>
      </c>
      <c r="E854" t="s">
        <v>888</v>
      </c>
      <c r="F854" t="s">
        <v>889</v>
      </c>
      <c r="G854" t="s">
        <v>24</v>
      </c>
      <c r="H854" t="s">
        <v>29</v>
      </c>
      <c r="I854" t="s">
        <v>1141</v>
      </c>
      <c r="J854" t="s">
        <v>19</v>
      </c>
      <c r="K854" t="s">
        <v>98</v>
      </c>
      <c r="L854" t="s">
        <v>1142</v>
      </c>
      <c r="M854" s="24">
        <v>185.88</v>
      </c>
      <c r="N854">
        <v>6</v>
      </c>
      <c r="O854" s="20">
        <v>0</v>
      </c>
      <c r="P854" s="10">
        <v>50.187600000000003</v>
      </c>
      <c r="Q854" t="str">
        <f t="shared" si="13"/>
        <v>Not Outlier</v>
      </c>
    </row>
    <row r="855" spans="1:17">
      <c r="A855">
        <v>854</v>
      </c>
      <c r="B855" t="s">
        <v>2542</v>
      </c>
      <c r="C855" s="26" t="s">
        <v>3071</v>
      </c>
      <c r="D855" s="26" t="s">
        <v>3273</v>
      </c>
      <c r="E855" t="s">
        <v>1811</v>
      </c>
      <c r="F855" t="s">
        <v>1812</v>
      </c>
      <c r="G855" t="s">
        <v>24</v>
      </c>
      <c r="H855" t="s">
        <v>27</v>
      </c>
      <c r="I855" t="s">
        <v>2413</v>
      </c>
      <c r="J855" t="s">
        <v>20</v>
      </c>
      <c r="K855" t="s">
        <v>95</v>
      </c>
      <c r="L855" t="s">
        <v>2414</v>
      </c>
      <c r="M855" s="24">
        <v>44.46</v>
      </c>
      <c r="N855">
        <v>2</v>
      </c>
      <c r="O855" s="20">
        <v>0</v>
      </c>
      <c r="P855" s="10">
        <v>14.671799999999999</v>
      </c>
      <c r="Q855" t="str">
        <f t="shared" si="13"/>
        <v>Not Outlier</v>
      </c>
    </row>
    <row r="856" spans="1:17">
      <c r="A856">
        <v>855</v>
      </c>
      <c r="B856" t="s">
        <v>2542</v>
      </c>
      <c r="C856" s="26" t="s">
        <v>3071</v>
      </c>
      <c r="D856" s="26" t="s">
        <v>3273</v>
      </c>
      <c r="E856" t="s">
        <v>1811</v>
      </c>
      <c r="F856" t="s">
        <v>1812</v>
      </c>
      <c r="G856" t="s">
        <v>24</v>
      </c>
      <c r="H856" t="s">
        <v>27</v>
      </c>
      <c r="I856" t="s">
        <v>1711</v>
      </c>
      <c r="J856" t="s">
        <v>19</v>
      </c>
      <c r="K856" t="s">
        <v>97</v>
      </c>
      <c r="L856" t="s">
        <v>1712</v>
      </c>
      <c r="M856" s="24">
        <v>242.94</v>
      </c>
      <c r="N856">
        <v>3</v>
      </c>
      <c r="O856" s="20">
        <v>0</v>
      </c>
      <c r="P856" s="10">
        <v>9.7175999999999991</v>
      </c>
      <c r="Q856" t="str">
        <f t="shared" si="13"/>
        <v>Not Outlier</v>
      </c>
    </row>
    <row r="857" spans="1:17">
      <c r="A857">
        <v>856</v>
      </c>
      <c r="B857" t="s">
        <v>2543</v>
      </c>
      <c r="C857" s="26">
        <v>41706</v>
      </c>
      <c r="D857" s="26">
        <v>41859</v>
      </c>
      <c r="E857" t="s">
        <v>2544</v>
      </c>
      <c r="F857" t="s">
        <v>2545</v>
      </c>
      <c r="G857" t="s">
        <v>24</v>
      </c>
      <c r="H857" t="s">
        <v>27</v>
      </c>
      <c r="I857" t="s">
        <v>2546</v>
      </c>
      <c r="J857" t="s">
        <v>19</v>
      </c>
      <c r="K857" t="s">
        <v>94</v>
      </c>
      <c r="L857" t="s">
        <v>2547</v>
      </c>
      <c r="M857" s="24">
        <v>39.96</v>
      </c>
      <c r="N857">
        <v>2</v>
      </c>
      <c r="O857" s="20">
        <v>0</v>
      </c>
      <c r="P857" s="10">
        <v>18.781199999999998</v>
      </c>
      <c r="Q857" t="str">
        <f t="shared" si="13"/>
        <v>Not Outlier</v>
      </c>
    </row>
    <row r="858" spans="1:17">
      <c r="A858">
        <v>857</v>
      </c>
      <c r="B858" t="s">
        <v>2543</v>
      </c>
      <c r="C858" s="26">
        <v>41706</v>
      </c>
      <c r="D858" s="26">
        <v>41859</v>
      </c>
      <c r="E858" t="s">
        <v>2544</v>
      </c>
      <c r="F858" t="s">
        <v>2545</v>
      </c>
      <c r="G858" t="s">
        <v>24</v>
      </c>
      <c r="H858" t="s">
        <v>27</v>
      </c>
      <c r="I858" t="s">
        <v>2548</v>
      </c>
      <c r="J858" t="s">
        <v>19</v>
      </c>
      <c r="K858" t="s">
        <v>107</v>
      </c>
      <c r="L858" t="s">
        <v>2549</v>
      </c>
      <c r="M858" s="24">
        <v>102.3</v>
      </c>
      <c r="N858">
        <v>10</v>
      </c>
      <c r="O858" s="20">
        <v>0</v>
      </c>
      <c r="P858" s="10">
        <v>26.597999999999999</v>
      </c>
      <c r="Q858" t="str">
        <f t="shared" si="13"/>
        <v>Not Outlier</v>
      </c>
    </row>
    <row r="859" spans="1:17">
      <c r="A859">
        <v>858</v>
      </c>
      <c r="B859" t="s">
        <v>2543</v>
      </c>
      <c r="C859" s="26">
        <v>41706</v>
      </c>
      <c r="D859" s="26">
        <v>41859</v>
      </c>
      <c r="E859" t="s">
        <v>2544</v>
      </c>
      <c r="F859" t="s">
        <v>2545</v>
      </c>
      <c r="G859" t="s">
        <v>24</v>
      </c>
      <c r="H859" t="s">
        <v>27</v>
      </c>
      <c r="I859" t="s">
        <v>2550</v>
      </c>
      <c r="J859" t="s">
        <v>19</v>
      </c>
      <c r="K859" t="s">
        <v>97</v>
      </c>
      <c r="L859" t="s">
        <v>2551</v>
      </c>
      <c r="M859" s="24">
        <v>21.36</v>
      </c>
      <c r="N859">
        <v>2</v>
      </c>
      <c r="O859" s="20">
        <v>0</v>
      </c>
      <c r="P859" s="10">
        <v>5.7671999999999999</v>
      </c>
      <c r="Q859" t="str">
        <f t="shared" si="13"/>
        <v>Not Outlier</v>
      </c>
    </row>
    <row r="860" spans="1:17">
      <c r="A860">
        <v>859</v>
      </c>
      <c r="B860" t="s">
        <v>2552</v>
      </c>
      <c r="C860" s="26">
        <v>43012</v>
      </c>
      <c r="D860" s="26" t="s">
        <v>2875</v>
      </c>
      <c r="E860" t="s">
        <v>2553</v>
      </c>
      <c r="F860" t="s">
        <v>2554</v>
      </c>
      <c r="G860" t="s">
        <v>26</v>
      </c>
      <c r="H860" t="s">
        <v>27</v>
      </c>
      <c r="I860" t="s">
        <v>944</v>
      </c>
      <c r="J860" t="s">
        <v>19</v>
      </c>
      <c r="K860" t="s">
        <v>94</v>
      </c>
      <c r="L860" t="s">
        <v>945</v>
      </c>
      <c r="M860" s="24">
        <v>7.61</v>
      </c>
      <c r="N860">
        <v>1</v>
      </c>
      <c r="O860" s="20">
        <v>0</v>
      </c>
      <c r="P860" s="10">
        <v>3.5767000000000002</v>
      </c>
      <c r="Q860" t="str">
        <f t="shared" si="13"/>
        <v>Not Outlier</v>
      </c>
    </row>
    <row r="861" spans="1:17">
      <c r="A861">
        <v>860</v>
      </c>
      <c r="B861" t="s">
        <v>2552</v>
      </c>
      <c r="C861" s="26">
        <v>43012</v>
      </c>
      <c r="D861" s="26" t="s">
        <v>2875</v>
      </c>
      <c r="E861" t="s">
        <v>2553</v>
      </c>
      <c r="F861" t="s">
        <v>2554</v>
      </c>
      <c r="G861" t="s">
        <v>26</v>
      </c>
      <c r="H861" t="s">
        <v>27</v>
      </c>
      <c r="I861" t="s">
        <v>1155</v>
      </c>
      <c r="J861" t="s">
        <v>19</v>
      </c>
      <c r="K861" t="s">
        <v>106</v>
      </c>
      <c r="L861" t="s">
        <v>1156</v>
      </c>
      <c r="M861" s="24">
        <v>7.16</v>
      </c>
      <c r="N861">
        <v>2</v>
      </c>
      <c r="O861" s="20">
        <v>0</v>
      </c>
      <c r="P861" s="10">
        <v>3.58</v>
      </c>
      <c r="Q861" t="str">
        <f t="shared" si="13"/>
        <v>Not Outlier</v>
      </c>
    </row>
    <row r="862" spans="1:17">
      <c r="A862">
        <v>861</v>
      </c>
      <c r="B862" t="s">
        <v>2555</v>
      </c>
      <c r="C862" s="26">
        <v>41888</v>
      </c>
      <c r="D862" s="26" t="s">
        <v>3167</v>
      </c>
      <c r="E862" t="s">
        <v>2556</v>
      </c>
      <c r="F862" t="s">
        <v>2557</v>
      </c>
      <c r="G862" t="s">
        <v>24</v>
      </c>
      <c r="H862" t="s">
        <v>23</v>
      </c>
      <c r="I862" t="s">
        <v>1267</v>
      </c>
      <c r="J862" t="s">
        <v>19</v>
      </c>
      <c r="K862" t="s">
        <v>107</v>
      </c>
      <c r="L862" t="s">
        <v>1268</v>
      </c>
      <c r="M862" s="24">
        <v>7.36</v>
      </c>
      <c r="N862">
        <v>2</v>
      </c>
      <c r="O862" s="20">
        <v>0</v>
      </c>
      <c r="P862" s="10">
        <v>0.1472</v>
      </c>
      <c r="Q862" t="str">
        <f t="shared" si="13"/>
        <v>Not Outlier</v>
      </c>
    </row>
    <row r="863" spans="1:17">
      <c r="A863">
        <v>862</v>
      </c>
      <c r="B863" t="s">
        <v>2555</v>
      </c>
      <c r="C863" s="26">
        <v>41888</v>
      </c>
      <c r="D863" s="26" t="s">
        <v>3167</v>
      </c>
      <c r="E863" t="s">
        <v>2556</v>
      </c>
      <c r="F863" t="s">
        <v>2557</v>
      </c>
      <c r="G863" t="s">
        <v>24</v>
      </c>
      <c r="H863" t="s">
        <v>23</v>
      </c>
      <c r="I863" t="s">
        <v>2558</v>
      </c>
      <c r="J863" t="s">
        <v>19</v>
      </c>
      <c r="K863" t="s">
        <v>98</v>
      </c>
      <c r="L863" t="s">
        <v>2559</v>
      </c>
      <c r="M863" s="24">
        <v>23.1</v>
      </c>
      <c r="N863">
        <v>2</v>
      </c>
      <c r="O863" s="20">
        <v>0</v>
      </c>
      <c r="P863" s="10">
        <v>10.625999999999999</v>
      </c>
      <c r="Q863" t="str">
        <f t="shared" si="13"/>
        <v>Not Outlier</v>
      </c>
    </row>
    <row r="864" spans="1:17">
      <c r="A864">
        <v>863</v>
      </c>
      <c r="B864" t="s">
        <v>2560</v>
      </c>
      <c r="C864" s="26">
        <v>42491</v>
      </c>
      <c r="D864" s="26">
        <v>42552</v>
      </c>
      <c r="E864" t="s">
        <v>2338</v>
      </c>
      <c r="F864" t="s">
        <v>2339</v>
      </c>
      <c r="G864" t="s">
        <v>28</v>
      </c>
      <c r="H864" t="s">
        <v>29</v>
      </c>
      <c r="I864" t="s">
        <v>2561</v>
      </c>
      <c r="J864" t="s">
        <v>18</v>
      </c>
      <c r="K864" t="s">
        <v>99</v>
      </c>
      <c r="L864" t="s">
        <v>2562</v>
      </c>
      <c r="M864" s="24">
        <v>191.47200000000001</v>
      </c>
      <c r="N864">
        <v>6</v>
      </c>
      <c r="O864" s="20">
        <v>0.2</v>
      </c>
      <c r="P864" s="10">
        <v>40.687800000000003</v>
      </c>
      <c r="Q864" t="str">
        <f t="shared" si="13"/>
        <v>Not Outlier</v>
      </c>
    </row>
    <row r="865" spans="1:17">
      <c r="A865">
        <v>864</v>
      </c>
      <c r="B865" t="s">
        <v>2560</v>
      </c>
      <c r="C865" s="26">
        <v>42491</v>
      </c>
      <c r="D865" s="26">
        <v>42552</v>
      </c>
      <c r="E865" t="s">
        <v>2338</v>
      </c>
      <c r="F865" t="s">
        <v>2339</v>
      </c>
      <c r="G865" t="s">
        <v>28</v>
      </c>
      <c r="H865" t="s">
        <v>29</v>
      </c>
      <c r="I865" t="s">
        <v>2563</v>
      </c>
      <c r="J865" t="s">
        <v>19</v>
      </c>
      <c r="K865" t="s">
        <v>98</v>
      </c>
      <c r="L865" t="s">
        <v>2564</v>
      </c>
      <c r="M865" s="24">
        <v>5.2480000000000002</v>
      </c>
      <c r="N865">
        <v>2</v>
      </c>
      <c r="O865" s="20">
        <v>0.2</v>
      </c>
      <c r="P865" s="10">
        <v>0.59040000000000004</v>
      </c>
      <c r="Q865" t="str">
        <f t="shared" si="13"/>
        <v>Not Outlier</v>
      </c>
    </row>
    <row r="866" spans="1:17">
      <c r="A866">
        <v>865</v>
      </c>
      <c r="B866" t="s">
        <v>2560</v>
      </c>
      <c r="C866" s="26">
        <v>42491</v>
      </c>
      <c r="D866" s="26">
        <v>42552</v>
      </c>
      <c r="E866" t="s">
        <v>2338</v>
      </c>
      <c r="F866" t="s">
        <v>2339</v>
      </c>
      <c r="G866" t="s">
        <v>28</v>
      </c>
      <c r="H866" t="s">
        <v>29</v>
      </c>
      <c r="I866" t="s">
        <v>2565</v>
      </c>
      <c r="J866" t="s">
        <v>18</v>
      </c>
      <c r="K866" t="s">
        <v>96</v>
      </c>
      <c r="L866" t="s">
        <v>2566</v>
      </c>
      <c r="M866" s="24">
        <v>59.183999999999997</v>
      </c>
      <c r="N866">
        <v>2</v>
      </c>
      <c r="O866" s="20">
        <v>0.2</v>
      </c>
      <c r="P866" s="10">
        <v>5.1786000000000003</v>
      </c>
      <c r="Q866" t="str">
        <f t="shared" si="13"/>
        <v>Not Outlier</v>
      </c>
    </row>
    <row r="867" spans="1:17">
      <c r="A867">
        <v>866</v>
      </c>
      <c r="B867" t="s">
        <v>2567</v>
      </c>
      <c r="C867" s="26">
        <v>41913</v>
      </c>
      <c r="D867" s="26" t="s">
        <v>3136</v>
      </c>
      <c r="E867" t="s">
        <v>2568</v>
      </c>
      <c r="F867" t="s">
        <v>2569</v>
      </c>
      <c r="G867" t="s">
        <v>28</v>
      </c>
      <c r="H867" t="s">
        <v>29</v>
      </c>
      <c r="I867" t="s">
        <v>2570</v>
      </c>
      <c r="J867" t="s">
        <v>19</v>
      </c>
      <c r="K867" t="s">
        <v>102</v>
      </c>
      <c r="L867" t="s">
        <v>2571</v>
      </c>
      <c r="M867" s="24">
        <v>2.89</v>
      </c>
      <c r="N867">
        <v>1</v>
      </c>
      <c r="O867" s="20">
        <v>0</v>
      </c>
      <c r="P867" s="10">
        <v>1.3583000000000001</v>
      </c>
      <c r="Q867" t="str">
        <f t="shared" si="13"/>
        <v>Not Outlier</v>
      </c>
    </row>
    <row r="868" spans="1:17">
      <c r="A868">
        <v>867</v>
      </c>
      <c r="B868" t="s">
        <v>2567</v>
      </c>
      <c r="C868" s="26">
        <v>41913</v>
      </c>
      <c r="D868" s="26" t="s">
        <v>3136</v>
      </c>
      <c r="E868" t="s">
        <v>2568</v>
      </c>
      <c r="F868" t="s">
        <v>2569</v>
      </c>
      <c r="G868" t="s">
        <v>28</v>
      </c>
      <c r="H868" t="s">
        <v>29</v>
      </c>
      <c r="I868" t="s">
        <v>2572</v>
      </c>
      <c r="J868" t="s">
        <v>20</v>
      </c>
      <c r="K868" t="s">
        <v>95</v>
      </c>
      <c r="L868" t="s">
        <v>2573</v>
      </c>
      <c r="M868" s="24">
        <v>51.94</v>
      </c>
      <c r="N868">
        <v>1</v>
      </c>
      <c r="O868" s="20">
        <v>0</v>
      </c>
      <c r="P868" s="10">
        <v>21.295400000000001</v>
      </c>
      <c r="Q868" t="str">
        <f t="shared" si="13"/>
        <v>Not Outlier</v>
      </c>
    </row>
    <row r="869" spans="1:17">
      <c r="A869">
        <v>868</v>
      </c>
      <c r="B869" t="s">
        <v>2574</v>
      </c>
      <c r="C869" s="26" t="s">
        <v>3072</v>
      </c>
      <c r="D869" s="26">
        <v>42410</v>
      </c>
      <c r="E869" t="s">
        <v>2575</v>
      </c>
      <c r="F869" t="s">
        <v>2576</v>
      </c>
      <c r="G869" t="s">
        <v>28</v>
      </c>
      <c r="H869" t="s">
        <v>27</v>
      </c>
      <c r="I869" t="s">
        <v>2577</v>
      </c>
      <c r="J869" t="s">
        <v>19</v>
      </c>
      <c r="K869" t="s">
        <v>102</v>
      </c>
      <c r="L869" t="s">
        <v>2578</v>
      </c>
      <c r="M869" s="24">
        <v>15.936</v>
      </c>
      <c r="N869">
        <v>4</v>
      </c>
      <c r="O869" s="20">
        <v>0.2</v>
      </c>
      <c r="P869" s="10">
        <v>5.1791999999999998</v>
      </c>
      <c r="Q869" t="str">
        <f t="shared" si="13"/>
        <v>Not Outlier</v>
      </c>
    </row>
    <row r="870" spans="1:17">
      <c r="A870">
        <v>869</v>
      </c>
      <c r="B870" t="s">
        <v>2579</v>
      </c>
      <c r="C870" s="26">
        <v>41794</v>
      </c>
      <c r="D870" s="26">
        <v>41916</v>
      </c>
      <c r="E870" t="s">
        <v>2580</v>
      </c>
      <c r="F870" t="s">
        <v>2581</v>
      </c>
      <c r="G870" t="s">
        <v>28</v>
      </c>
      <c r="H870" t="s">
        <v>27</v>
      </c>
      <c r="I870" t="s">
        <v>2582</v>
      </c>
      <c r="J870" t="s">
        <v>19</v>
      </c>
      <c r="K870" t="s">
        <v>93</v>
      </c>
      <c r="L870" t="s">
        <v>2583</v>
      </c>
      <c r="M870" s="24">
        <v>44.91</v>
      </c>
      <c r="N870">
        <v>6</v>
      </c>
      <c r="O870" s="20">
        <v>0.7</v>
      </c>
      <c r="P870" s="10">
        <v>-35.927999999999997</v>
      </c>
      <c r="Q870" t="str">
        <f t="shared" si="13"/>
        <v>Not Outlier</v>
      </c>
    </row>
    <row r="871" spans="1:17">
      <c r="A871">
        <v>870</v>
      </c>
      <c r="B871" t="s">
        <v>2584</v>
      </c>
      <c r="C871" s="26">
        <v>42438</v>
      </c>
      <c r="D871" s="26">
        <v>42499</v>
      </c>
      <c r="E871" t="s">
        <v>2585</v>
      </c>
      <c r="F871" t="s">
        <v>2586</v>
      </c>
      <c r="G871" t="s">
        <v>26</v>
      </c>
      <c r="H871" t="s">
        <v>27</v>
      </c>
      <c r="I871" t="s">
        <v>2587</v>
      </c>
      <c r="J871" t="s">
        <v>19</v>
      </c>
      <c r="K871" t="s">
        <v>93</v>
      </c>
      <c r="L871" t="s">
        <v>2588</v>
      </c>
      <c r="M871" s="24">
        <v>1141.47</v>
      </c>
      <c r="N871">
        <v>5</v>
      </c>
      <c r="O871" s="20">
        <v>0.7</v>
      </c>
      <c r="P871" s="10">
        <v>-760.98</v>
      </c>
      <c r="Q871" t="str">
        <f t="shared" si="13"/>
        <v>Outlier</v>
      </c>
    </row>
    <row r="872" spans="1:17">
      <c r="A872">
        <v>871</v>
      </c>
      <c r="B872" t="s">
        <v>2584</v>
      </c>
      <c r="C872" s="26">
        <v>42438</v>
      </c>
      <c r="D872" s="26">
        <v>42499</v>
      </c>
      <c r="E872" t="s">
        <v>2585</v>
      </c>
      <c r="F872" t="s">
        <v>2586</v>
      </c>
      <c r="G872" t="s">
        <v>26</v>
      </c>
      <c r="H872" t="s">
        <v>27</v>
      </c>
      <c r="I872" t="s">
        <v>1852</v>
      </c>
      <c r="J872" t="s">
        <v>18</v>
      </c>
      <c r="K872" t="s">
        <v>96</v>
      </c>
      <c r="L872" t="s">
        <v>1853</v>
      </c>
      <c r="M872" s="24">
        <v>280.78199999999998</v>
      </c>
      <c r="N872">
        <v>3</v>
      </c>
      <c r="O872" s="20">
        <v>0.4</v>
      </c>
      <c r="P872" s="10">
        <v>-46.796999999999997</v>
      </c>
      <c r="Q872" t="str">
        <f t="shared" si="13"/>
        <v>Outlier</v>
      </c>
    </row>
    <row r="873" spans="1:17">
      <c r="A873">
        <v>872</v>
      </c>
      <c r="B873" t="s">
        <v>2589</v>
      </c>
      <c r="C873" s="26" t="s">
        <v>3073</v>
      </c>
      <c r="D873" s="26" t="s">
        <v>3246</v>
      </c>
      <c r="E873" t="s">
        <v>243</v>
      </c>
      <c r="F873" t="s">
        <v>244</v>
      </c>
      <c r="G873" t="s">
        <v>24</v>
      </c>
      <c r="H873" t="s">
        <v>27</v>
      </c>
      <c r="I873" t="s">
        <v>2590</v>
      </c>
      <c r="J873" t="s">
        <v>19</v>
      </c>
      <c r="K873" t="s">
        <v>94</v>
      </c>
      <c r="L873" t="s">
        <v>2591</v>
      </c>
      <c r="M873" s="24">
        <v>34.44</v>
      </c>
      <c r="N873">
        <v>3</v>
      </c>
      <c r="O873" s="20">
        <v>0</v>
      </c>
      <c r="P873" s="10">
        <v>17.22</v>
      </c>
      <c r="Q873" t="str">
        <f t="shared" si="13"/>
        <v>Not Outlier</v>
      </c>
    </row>
    <row r="874" spans="1:17">
      <c r="A874">
        <v>873</v>
      </c>
      <c r="B874" t="s">
        <v>2592</v>
      </c>
      <c r="C874" s="26">
        <v>41924</v>
      </c>
      <c r="D874" s="26" t="s">
        <v>3123</v>
      </c>
      <c r="E874" t="s">
        <v>2593</v>
      </c>
      <c r="F874" t="s">
        <v>2594</v>
      </c>
      <c r="G874" t="s">
        <v>24</v>
      </c>
      <c r="H874" t="s">
        <v>27</v>
      </c>
      <c r="I874" t="s">
        <v>1028</v>
      </c>
      <c r="J874" t="s">
        <v>19</v>
      </c>
      <c r="K874" t="s">
        <v>94</v>
      </c>
      <c r="L874" t="s">
        <v>1029</v>
      </c>
      <c r="M874" s="24">
        <v>11.36</v>
      </c>
      <c r="N874">
        <v>2</v>
      </c>
      <c r="O874" s="20">
        <v>0</v>
      </c>
      <c r="P874" s="10">
        <v>5.2256</v>
      </c>
      <c r="Q874" t="str">
        <f t="shared" si="13"/>
        <v>Not Outlier</v>
      </c>
    </row>
    <row r="875" spans="1:17">
      <c r="A875">
        <v>874</v>
      </c>
      <c r="B875" t="s">
        <v>2592</v>
      </c>
      <c r="C875" s="26">
        <v>41924</v>
      </c>
      <c r="D875" s="26" t="s">
        <v>3123</v>
      </c>
      <c r="E875" t="s">
        <v>2593</v>
      </c>
      <c r="F875" t="s">
        <v>2594</v>
      </c>
      <c r="G875" t="s">
        <v>24</v>
      </c>
      <c r="H875" t="s">
        <v>27</v>
      </c>
      <c r="I875" t="s">
        <v>1552</v>
      </c>
      <c r="J875" t="s">
        <v>19</v>
      </c>
      <c r="K875" t="s">
        <v>93</v>
      </c>
      <c r="L875" t="s">
        <v>1553</v>
      </c>
      <c r="M875" s="24">
        <v>106.34399999999999</v>
      </c>
      <c r="N875">
        <v>7</v>
      </c>
      <c r="O875" s="20">
        <v>0.2</v>
      </c>
      <c r="P875" s="10">
        <v>37.220399999999998</v>
      </c>
      <c r="Q875" t="str">
        <f t="shared" si="13"/>
        <v>Not Outlier</v>
      </c>
    </row>
    <row r="876" spans="1:17">
      <c r="A876">
        <v>875</v>
      </c>
      <c r="B876" t="s">
        <v>2595</v>
      </c>
      <c r="C876" s="26" t="s">
        <v>3074</v>
      </c>
      <c r="D876" s="26" t="s">
        <v>3137</v>
      </c>
      <c r="E876" t="s">
        <v>2525</v>
      </c>
      <c r="F876" t="s">
        <v>2526</v>
      </c>
      <c r="G876" t="s">
        <v>24</v>
      </c>
      <c r="H876" t="s">
        <v>29</v>
      </c>
      <c r="I876" t="s">
        <v>2596</v>
      </c>
      <c r="J876" t="s">
        <v>19</v>
      </c>
      <c r="K876" t="s">
        <v>94</v>
      </c>
      <c r="L876" t="s">
        <v>2597</v>
      </c>
      <c r="M876" s="24">
        <v>192.16</v>
      </c>
      <c r="N876">
        <v>5</v>
      </c>
      <c r="O876" s="20">
        <v>0.2</v>
      </c>
      <c r="P876" s="10">
        <v>67.256</v>
      </c>
      <c r="Q876" t="str">
        <f t="shared" si="13"/>
        <v>Outlier</v>
      </c>
    </row>
    <row r="877" spans="1:17">
      <c r="A877">
        <v>876</v>
      </c>
      <c r="B877" t="s">
        <v>2598</v>
      </c>
      <c r="C877" s="26" t="s">
        <v>3075</v>
      </c>
      <c r="D877" s="26" t="s">
        <v>3179</v>
      </c>
      <c r="E877" t="s">
        <v>2052</v>
      </c>
      <c r="F877" t="s">
        <v>2053</v>
      </c>
      <c r="G877" t="s">
        <v>26</v>
      </c>
      <c r="H877" t="s">
        <v>27</v>
      </c>
      <c r="I877" t="s">
        <v>904</v>
      </c>
      <c r="J877" t="s">
        <v>20</v>
      </c>
      <c r="K877" t="s">
        <v>95</v>
      </c>
      <c r="L877" t="s">
        <v>905</v>
      </c>
      <c r="M877" s="24">
        <v>322.58999999999997</v>
      </c>
      <c r="N877">
        <v>3</v>
      </c>
      <c r="O877" s="20">
        <v>0</v>
      </c>
      <c r="P877" s="10">
        <v>64.518000000000001</v>
      </c>
      <c r="Q877" t="str">
        <f t="shared" si="13"/>
        <v>Not Outlier</v>
      </c>
    </row>
    <row r="878" spans="1:17">
      <c r="A878">
        <v>877</v>
      </c>
      <c r="B878" t="s">
        <v>2598</v>
      </c>
      <c r="C878" s="26" t="s">
        <v>3075</v>
      </c>
      <c r="D878" s="26" t="s">
        <v>3179</v>
      </c>
      <c r="E878" t="s">
        <v>2052</v>
      </c>
      <c r="F878" t="s">
        <v>2053</v>
      </c>
      <c r="G878" t="s">
        <v>26</v>
      </c>
      <c r="H878" t="s">
        <v>27</v>
      </c>
      <c r="I878" t="s">
        <v>1010</v>
      </c>
      <c r="J878" t="s">
        <v>18</v>
      </c>
      <c r="K878" t="s">
        <v>99</v>
      </c>
      <c r="L878" t="s">
        <v>1011</v>
      </c>
      <c r="M878" s="24">
        <v>29.99</v>
      </c>
      <c r="N878">
        <v>1</v>
      </c>
      <c r="O878" s="20">
        <v>0</v>
      </c>
      <c r="P878" s="10">
        <v>13.195600000000001</v>
      </c>
      <c r="Q878" t="str">
        <f t="shared" si="13"/>
        <v>Not Outlier</v>
      </c>
    </row>
    <row r="879" spans="1:17">
      <c r="A879">
        <v>878</v>
      </c>
      <c r="B879" t="s">
        <v>2598</v>
      </c>
      <c r="C879" s="26" t="s">
        <v>3075</v>
      </c>
      <c r="D879" s="26" t="s">
        <v>3179</v>
      </c>
      <c r="E879" t="s">
        <v>2052</v>
      </c>
      <c r="F879" t="s">
        <v>2053</v>
      </c>
      <c r="G879" t="s">
        <v>26</v>
      </c>
      <c r="H879" t="s">
        <v>27</v>
      </c>
      <c r="I879" t="s">
        <v>2599</v>
      </c>
      <c r="J879" t="s">
        <v>18</v>
      </c>
      <c r="K879" t="s">
        <v>99</v>
      </c>
      <c r="L879" t="s">
        <v>2600</v>
      </c>
      <c r="M879" s="24">
        <v>371.97</v>
      </c>
      <c r="N879">
        <v>3</v>
      </c>
      <c r="O879" s="20">
        <v>0</v>
      </c>
      <c r="P879" s="10">
        <v>66.954599999999999</v>
      </c>
      <c r="Q879" t="str">
        <f t="shared" si="13"/>
        <v>Outlier</v>
      </c>
    </row>
    <row r="880" spans="1:17">
      <c r="A880">
        <v>879</v>
      </c>
      <c r="B880" t="s">
        <v>2601</v>
      </c>
      <c r="C880" s="26" t="s">
        <v>3076</v>
      </c>
      <c r="D880" s="26" t="s">
        <v>2969</v>
      </c>
      <c r="E880" t="s">
        <v>2602</v>
      </c>
      <c r="F880" t="s">
        <v>2603</v>
      </c>
      <c r="G880" t="s">
        <v>26</v>
      </c>
      <c r="H880" t="s">
        <v>27</v>
      </c>
      <c r="I880" t="s">
        <v>2604</v>
      </c>
      <c r="J880" t="s">
        <v>19</v>
      </c>
      <c r="K880" t="s">
        <v>93</v>
      </c>
      <c r="L880" t="s">
        <v>2605</v>
      </c>
      <c r="M880" s="24">
        <v>5.8920000000000003</v>
      </c>
      <c r="N880">
        <v>4</v>
      </c>
      <c r="O880" s="20">
        <v>0.7</v>
      </c>
      <c r="P880" s="10">
        <v>-4.1243999999999996</v>
      </c>
      <c r="Q880" t="str">
        <f t="shared" si="13"/>
        <v>Not Outlier</v>
      </c>
    </row>
    <row r="881" spans="1:17">
      <c r="A881">
        <v>880</v>
      </c>
      <c r="B881" t="s">
        <v>2606</v>
      </c>
      <c r="C881" s="26" t="s">
        <v>3077</v>
      </c>
      <c r="D881" s="26">
        <v>42778</v>
      </c>
      <c r="E881" t="s">
        <v>195</v>
      </c>
      <c r="F881" t="s">
        <v>196</v>
      </c>
      <c r="G881" t="s">
        <v>26</v>
      </c>
      <c r="H881" t="s">
        <v>27</v>
      </c>
      <c r="I881" t="s">
        <v>2607</v>
      </c>
      <c r="J881" t="s">
        <v>19</v>
      </c>
      <c r="K881" t="s">
        <v>93</v>
      </c>
      <c r="L881" t="s">
        <v>2608</v>
      </c>
      <c r="M881" s="24">
        <v>68.471999999999994</v>
      </c>
      <c r="N881">
        <v>3</v>
      </c>
      <c r="O881" s="20">
        <v>0.2</v>
      </c>
      <c r="P881" s="10">
        <v>23.109300000000001</v>
      </c>
      <c r="Q881" t="str">
        <f t="shared" si="13"/>
        <v>Not Outlier</v>
      </c>
    </row>
    <row r="882" spans="1:17">
      <c r="A882">
        <v>881</v>
      </c>
      <c r="B882" t="s">
        <v>2606</v>
      </c>
      <c r="C882" s="26" t="s">
        <v>3077</v>
      </c>
      <c r="D882" s="26">
        <v>42778</v>
      </c>
      <c r="E882" t="s">
        <v>195</v>
      </c>
      <c r="F882" t="s">
        <v>196</v>
      </c>
      <c r="G882" t="s">
        <v>26</v>
      </c>
      <c r="H882" t="s">
        <v>27</v>
      </c>
      <c r="I882" t="s">
        <v>703</v>
      </c>
      <c r="J882" t="s">
        <v>20</v>
      </c>
      <c r="K882" t="s">
        <v>100</v>
      </c>
      <c r="L882" t="s">
        <v>704</v>
      </c>
      <c r="M882" s="24">
        <v>1242.9000000000001</v>
      </c>
      <c r="N882">
        <v>5</v>
      </c>
      <c r="O882" s="20">
        <v>0.1</v>
      </c>
      <c r="P882" s="10">
        <v>262.39</v>
      </c>
      <c r="Q882" t="str">
        <f t="shared" si="13"/>
        <v>Outlier</v>
      </c>
    </row>
    <row r="883" spans="1:17">
      <c r="A883">
        <v>882</v>
      </c>
      <c r="B883" t="s">
        <v>2609</v>
      </c>
      <c r="C883" s="26">
        <v>42257</v>
      </c>
      <c r="D883" s="26" t="s">
        <v>3069</v>
      </c>
      <c r="E883" t="s">
        <v>542</v>
      </c>
      <c r="F883" t="s">
        <v>543</v>
      </c>
      <c r="G883" t="s">
        <v>24</v>
      </c>
      <c r="H883" t="s">
        <v>29</v>
      </c>
      <c r="I883" t="s">
        <v>1581</v>
      </c>
      <c r="J883" t="s">
        <v>19</v>
      </c>
      <c r="K883" t="s">
        <v>97</v>
      </c>
      <c r="L883" t="s">
        <v>1582</v>
      </c>
      <c r="M883" s="24">
        <v>30.84</v>
      </c>
      <c r="N883">
        <v>2</v>
      </c>
      <c r="O883" s="20">
        <v>0</v>
      </c>
      <c r="P883" s="10">
        <v>8.3268000000000004</v>
      </c>
      <c r="Q883" t="str">
        <f t="shared" si="13"/>
        <v>Not Outlier</v>
      </c>
    </row>
    <row r="884" spans="1:17">
      <c r="A884">
        <v>883</v>
      </c>
      <c r="B884" t="s">
        <v>2610</v>
      </c>
      <c r="C884" s="26" t="s">
        <v>3078</v>
      </c>
      <c r="D884" s="26" t="s">
        <v>3078</v>
      </c>
      <c r="E884" t="s">
        <v>491</v>
      </c>
      <c r="F884" t="s">
        <v>492</v>
      </c>
      <c r="G884" t="s">
        <v>24</v>
      </c>
      <c r="H884" t="s">
        <v>23</v>
      </c>
      <c r="I884" t="s">
        <v>2172</v>
      </c>
      <c r="J884" t="s">
        <v>19</v>
      </c>
      <c r="K884" t="s">
        <v>98</v>
      </c>
      <c r="L884" t="s">
        <v>2173</v>
      </c>
      <c r="M884" s="24">
        <v>13.48</v>
      </c>
      <c r="N884">
        <v>4</v>
      </c>
      <c r="O884" s="20">
        <v>0</v>
      </c>
      <c r="P884" s="10">
        <v>5.9311999999999996</v>
      </c>
      <c r="Q884" t="str">
        <f t="shared" si="13"/>
        <v>Not Outlier</v>
      </c>
    </row>
    <row r="885" spans="1:17">
      <c r="A885">
        <v>884</v>
      </c>
      <c r="B885" t="s">
        <v>2611</v>
      </c>
      <c r="C885" s="26" t="s">
        <v>3079</v>
      </c>
      <c r="D885" s="26" t="s">
        <v>3222</v>
      </c>
      <c r="E885" t="s">
        <v>2612</v>
      </c>
      <c r="F885" t="s">
        <v>2613</v>
      </c>
      <c r="G885" t="s">
        <v>26</v>
      </c>
      <c r="H885" t="s">
        <v>25</v>
      </c>
      <c r="I885" t="s">
        <v>2036</v>
      </c>
      <c r="J885" t="s">
        <v>20</v>
      </c>
      <c r="K885" t="s">
        <v>95</v>
      </c>
      <c r="L885" t="s">
        <v>2037</v>
      </c>
      <c r="M885" s="24">
        <v>31.4</v>
      </c>
      <c r="N885">
        <v>5</v>
      </c>
      <c r="O885" s="20">
        <v>0</v>
      </c>
      <c r="P885" s="10">
        <v>10.048</v>
      </c>
      <c r="Q885" t="str">
        <f t="shared" si="13"/>
        <v>Not Outlier</v>
      </c>
    </row>
    <row r="886" spans="1:17">
      <c r="A886">
        <v>885</v>
      </c>
      <c r="B886" t="s">
        <v>2614</v>
      </c>
      <c r="C886" s="26" t="s">
        <v>3080</v>
      </c>
      <c r="D886" s="26">
        <v>41734</v>
      </c>
      <c r="E886" t="s">
        <v>2615</v>
      </c>
      <c r="F886" t="s">
        <v>2616</v>
      </c>
      <c r="G886" t="s">
        <v>24</v>
      </c>
      <c r="H886" t="s">
        <v>27</v>
      </c>
      <c r="I886" t="s">
        <v>2617</v>
      </c>
      <c r="J886" t="s">
        <v>20</v>
      </c>
      <c r="K886" t="s">
        <v>95</v>
      </c>
      <c r="L886" t="s">
        <v>2618</v>
      </c>
      <c r="M886" s="24">
        <v>17.46</v>
      </c>
      <c r="N886">
        <v>2</v>
      </c>
      <c r="O886" s="20">
        <v>0</v>
      </c>
      <c r="P886" s="10">
        <v>5.9363999999999999</v>
      </c>
      <c r="Q886" t="str">
        <f t="shared" si="13"/>
        <v>Not Outlier</v>
      </c>
    </row>
    <row r="887" spans="1:17">
      <c r="A887">
        <v>886</v>
      </c>
      <c r="B887" t="s">
        <v>2619</v>
      </c>
      <c r="C887" s="26" t="s">
        <v>3081</v>
      </c>
      <c r="D887" s="26" t="s">
        <v>2965</v>
      </c>
      <c r="E887" t="s">
        <v>2620</v>
      </c>
      <c r="F887" t="s">
        <v>2621</v>
      </c>
      <c r="G887" t="s">
        <v>28</v>
      </c>
      <c r="H887" t="s">
        <v>23</v>
      </c>
      <c r="I887" t="s">
        <v>2622</v>
      </c>
      <c r="J887" t="s">
        <v>19</v>
      </c>
      <c r="K887" t="s">
        <v>93</v>
      </c>
      <c r="L887" t="s">
        <v>2623</v>
      </c>
      <c r="M887" s="24">
        <v>13.944000000000001</v>
      </c>
      <c r="N887">
        <v>3</v>
      </c>
      <c r="O887" s="20">
        <v>0.2</v>
      </c>
      <c r="P887" s="10">
        <v>4.5317999999999996</v>
      </c>
      <c r="Q887" t="str">
        <f t="shared" si="13"/>
        <v>Not Outlier</v>
      </c>
    </row>
    <row r="888" spans="1:17">
      <c r="A888">
        <v>887</v>
      </c>
      <c r="B888" t="s">
        <v>2624</v>
      </c>
      <c r="C888" s="26" t="s">
        <v>3082</v>
      </c>
      <c r="D888" s="26">
        <v>42773</v>
      </c>
      <c r="E888" t="s">
        <v>1824</v>
      </c>
      <c r="F888" t="s">
        <v>1825</v>
      </c>
      <c r="G888" t="s">
        <v>24</v>
      </c>
      <c r="H888" t="s">
        <v>23</v>
      </c>
      <c r="I888" t="s">
        <v>2625</v>
      </c>
      <c r="J888" t="s">
        <v>19</v>
      </c>
      <c r="K888" t="s">
        <v>97</v>
      </c>
      <c r="L888" t="s">
        <v>2626</v>
      </c>
      <c r="M888" s="24">
        <v>83.76</v>
      </c>
      <c r="N888">
        <v>12</v>
      </c>
      <c r="O888" s="20">
        <v>0</v>
      </c>
      <c r="P888" s="10">
        <v>1.6752</v>
      </c>
      <c r="Q888" t="str">
        <f t="shared" si="13"/>
        <v>Not Outlier</v>
      </c>
    </row>
    <row r="889" spans="1:17">
      <c r="A889">
        <v>888</v>
      </c>
      <c r="B889" t="s">
        <v>2627</v>
      </c>
      <c r="C889" s="26" t="s">
        <v>3083</v>
      </c>
      <c r="D889" s="26" t="s">
        <v>2883</v>
      </c>
      <c r="E889" t="s">
        <v>2628</v>
      </c>
      <c r="F889" t="s">
        <v>2629</v>
      </c>
      <c r="G889" t="s">
        <v>26</v>
      </c>
      <c r="H889" t="s">
        <v>27</v>
      </c>
      <c r="I889" t="s">
        <v>354</v>
      </c>
      <c r="J889" t="s">
        <v>19</v>
      </c>
      <c r="K889" t="s">
        <v>93</v>
      </c>
      <c r="L889" t="s">
        <v>355</v>
      </c>
      <c r="M889" s="24">
        <v>37.659999999999997</v>
      </c>
      <c r="N889">
        <v>7</v>
      </c>
      <c r="O889" s="20">
        <v>0</v>
      </c>
      <c r="P889" s="10">
        <v>18.453399999999998</v>
      </c>
      <c r="Q889" t="str">
        <f t="shared" si="13"/>
        <v>Not Outlier</v>
      </c>
    </row>
    <row r="890" spans="1:17">
      <c r="A890">
        <v>889</v>
      </c>
      <c r="B890" t="s">
        <v>2630</v>
      </c>
      <c r="C890" s="26">
        <v>41894</v>
      </c>
      <c r="D890" s="26" t="s">
        <v>3172</v>
      </c>
      <c r="E890" t="s">
        <v>2530</v>
      </c>
      <c r="F890" t="s">
        <v>2531</v>
      </c>
      <c r="G890" t="s">
        <v>28</v>
      </c>
      <c r="H890" t="s">
        <v>23</v>
      </c>
      <c r="I890" t="s">
        <v>1425</v>
      </c>
      <c r="J890" t="s">
        <v>19</v>
      </c>
      <c r="K890" t="s">
        <v>94</v>
      </c>
      <c r="L890" t="s">
        <v>1426</v>
      </c>
      <c r="M890" s="24">
        <v>34.68</v>
      </c>
      <c r="N890">
        <v>6</v>
      </c>
      <c r="O890" s="20">
        <v>0</v>
      </c>
      <c r="P890" s="10">
        <v>16.993200000000002</v>
      </c>
      <c r="Q890" t="str">
        <f t="shared" si="13"/>
        <v>Not Outlier</v>
      </c>
    </row>
    <row r="891" spans="1:17">
      <c r="A891">
        <v>890</v>
      </c>
      <c r="B891" t="s">
        <v>2631</v>
      </c>
      <c r="C891" s="26" t="s">
        <v>3066</v>
      </c>
      <c r="D891" s="26" t="s">
        <v>3082</v>
      </c>
      <c r="E891" t="s">
        <v>1591</v>
      </c>
      <c r="F891" t="s">
        <v>1592</v>
      </c>
      <c r="G891" t="s">
        <v>24</v>
      </c>
      <c r="H891" t="s">
        <v>27</v>
      </c>
      <c r="I891" t="s">
        <v>2632</v>
      </c>
      <c r="J891" t="s">
        <v>18</v>
      </c>
      <c r="K891" t="s">
        <v>99</v>
      </c>
      <c r="L891" t="s">
        <v>2633</v>
      </c>
      <c r="M891" s="24">
        <v>149.94999999999999</v>
      </c>
      <c r="N891">
        <v>5</v>
      </c>
      <c r="O891" s="20">
        <v>0</v>
      </c>
      <c r="P891" s="10">
        <v>14.994999999999999</v>
      </c>
      <c r="Q891" t="str">
        <f t="shared" si="13"/>
        <v>Not Outlier</v>
      </c>
    </row>
    <row r="892" spans="1:17">
      <c r="A892">
        <v>891</v>
      </c>
      <c r="B892" t="s">
        <v>2631</v>
      </c>
      <c r="C892" s="26" t="s">
        <v>3066</v>
      </c>
      <c r="D892" s="26" t="s">
        <v>3082</v>
      </c>
      <c r="E892" t="s">
        <v>1591</v>
      </c>
      <c r="F892" t="s">
        <v>1592</v>
      </c>
      <c r="G892" t="s">
        <v>24</v>
      </c>
      <c r="H892" t="s">
        <v>27</v>
      </c>
      <c r="I892" t="s">
        <v>1545</v>
      </c>
      <c r="J892" t="s">
        <v>19</v>
      </c>
      <c r="K892" t="s">
        <v>93</v>
      </c>
      <c r="L892" t="s">
        <v>1546</v>
      </c>
      <c r="M892" s="24">
        <v>51.311999999999998</v>
      </c>
      <c r="N892">
        <v>3</v>
      </c>
      <c r="O892" s="20">
        <v>0.2</v>
      </c>
      <c r="P892" s="10">
        <v>18.6006</v>
      </c>
      <c r="Q892" t="str">
        <f t="shared" si="13"/>
        <v>Not Outlier</v>
      </c>
    </row>
    <row r="893" spans="1:17">
      <c r="A893">
        <v>892</v>
      </c>
      <c r="B893" t="s">
        <v>2634</v>
      </c>
      <c r="C893" s="26" t="s">
        <v>3082</v>
      </c>
      <c r="D893" s="26" t="s">
        <v>3181</v>
      </c>
      <c r="E893" t="s">
        <v>2198</v>
      </c>
      <c r="F893" t="s">
        <v>2199</v>
      </c>
      <c r="G893" t="s">
        <v>26</v>
      </c>
      <c r="H893" t="s">
        <v>25</v>
      </c>
      <c r="I893" t="s">
        <v>2635</v>
      </c>
      <c r="J893" t="s">
        <v>19</v>
      </c>
      <c r="K893" t="s">
        <v>94</v>
      </c>
      <c r="L893" t="s">
        <v>2636</v>
      </c>
      <c r="M893" s="24">
        <v>4.54</v>
      </c>
      <c r="N893">
        <v>1</v>
      </c>
      <c r="O893" s="20">
        <v>0</v>
      </c>
      <c r="P893" s="10">
        <v>2.0430000000000001</v>
      </c>
      <c r="Q893" t="str">
        <f t="shared" si="13"/>
        <v>Not Outlier</v>
      </c>
    </row>
    <row r="894" spans="1:17">
      <c r="A894">
        <v>893</v>
      </c>
      <c r="B894" t="s">
        <v>2634</v>
      </c>
      <c r="C894" s="26" t="s">
        <v>3082</v>
      </c>
      <c r="D894" s="26" t="s">
        <v>3181</v>
      </c>
      <c r="E894" t="s">
        <v>2198</v>
      </c>
      <c r="F894" t="s">
        <v>2199</v>
      </c>
      <c r="G894" t="s">
        <v>26</v>
      </c>
      <c r="H894" t="s">
        <v>25</v>
      </c>
      <c r="I894" t="s">
        <v>2637</v>
      </c>
      <c r="J894" t="s">
        <v>19</v>
      </c>
      <c r="K894" t="s">
        <v>98</v>
      </c>
      <c r="L894" t="s">
        <v>2638</v>
      </c>
      <c r="M894" s="24">
        <v>15.92</v>
      </c>
      <c r="N894">
        <v>4</v>
      </c>
      <c r="O894" s="20">
        <v>0</v>
      </c>
      <c r="P894" s="10">
        <v>5.4127999999999998</v>
      </c>
      <c r="Q894" t="str">
        <f t="shared" si="13"/>
        <v>Not Outlier</v>
      </c>
    </row>
    <row r="895" spans="1:17">
      <c r="A895">
        <v>894</v>
      </c>
      <c r="B895" t="s">
        <v>2634</v>
      </c>
      <c r="C895" s="26" t="s">
        <v>3082</v>
      </c>
      <c r="D895" s="26" t="s">
        <v>3181</v>
      </c>
      <c r="E895" t="s">
        <v>2198</v>
      </c>
      <c r="F895" t="s">
        <v>2199</v>
      </c>
      <c r="G895" t="s">
        <v>26</v>
      </c>
      <c r="H895" t="s">
        <v>25</v>
      </c>
      <c r="I895" t="s">
        <v>2639</v>
      </c>
      <c r="J895" t="s">
        <v>18</v>
      </c>
      <c r="K895" t="s">
        <v>96</v>
      </c>
      <c r="L895" t="s">
        <v>2640</v>
      </c>
      <c r="M895" s="24">
        <v>543.91999999999996</v>
      </c>
      <c r="N895">
        <v>8</v>
      </c>
      <c r="O895" s="20">
        <v>0</v>
      </c>
      <c r="P895" s="10">
        <v>135.97999999999999</v>
      </c>
      <c r="Q895" t="str">
        <f t="shared" si="13"/>
        <v>Outlier</v>
      </c>
    </row>
    <row r="896" spans="1:17">
      <c r="A896">
        <v>895</v>
      </c>
      <c r="B896" t="s">
        <v>2641</v>
      </c>
      <c r="C896" s="26">
        <v>42654</v>
      </c>
      <c r="D896" s="26">
        <v>42715</v>
      </c>
      <c r="E896" t="s">
        <v>2642</v>
      </c>
      <c r="F896" t="s">
        <v>2643</v>
      </c>
      <c r="G896" t="s">
        <v>28</v>
      </c>
      <c r="H896" t="s">
        <v>23</v>
      </c>
      <c r="I896" t="s">
        <v>1276</v>
      </c>
      <c r="J896" t="s">
        <v>19</v>
      </c>
      <c r="K896" t="s">
        <v>97</v>
      </c>
      <c r="L896" t="s">
        <v>1277</v>
      </c>
      <c r="M896" s="24">
        <v>155.82</v>
      </c>
      <c r="N896">
        <v>7</v>
      </c>
      <c r="O896" s="20">
        <v>0</v>
      </c>
      <c r="P896" s="10">
        <v>42.071399999999997</v>
      </c>
      <c r="Q896" t="str">
        <f t="shared" si="13"/>
        <v>Not Outlier</v>
      </c>
    </row>
    <row r="897" spans="1:17">
      <c r="A897">
        <v>896</v>
      </c>
      <c r="B897" t="s">
        <v>2641</v>
      </c>
      <c r="C897" s="26">
        <v>42654</v>
      </c>
      <c r="D897" s="26">
        <v>42715</v>
      </c>
      <c r="E897" t="s">
        <v>2642</v>
      </c>
      <c r="F897" t="s">
        <v>2643</v>
      </c>
      <c r="G897" t="s">
        <v>28</v>
      </c>
      <c r="H897" t="s">
        <v>23</v>
      </c>
      <c r="I897" t="s">
        <v>2644</v>
      </c>
      <c r="J897" t="s">
        <v>19</v>
      </c>
      <c r="K897" t="s">
        <v>93</v>
      </c>
      <c r="L897" t="s">
        <v>2645</v>
      </c>
      <c r="M897" s="24">
        <v>70.007999999999996</v>
      </c>
      <c r="N897">
        <v>3</v>
      </c>
      <c r="O897" s="20">
        <v>0.2</v>
      </c>
      <c r="P897" s="10">
        <v>24.502800000000001</v>
      </c>
      <c r="Q897" t="str">
        <f t="shared" si="13"/>
        <v>Not Outlier</v>
      </c>
    </row>
    <row r="898" spans="1:17">
      <c r="A898">
        <v>897</v>
      </c>
      <c r="B898" t="s">
        <v>2646</v>
      </c>
      <c r="C898" s="26">
        <v>42439</v>
      </c>
      <c r="D898" s="26">
        <v>42531</v>
      </c>
      <c r="E898" t="s">
        <v>2647</v>
      </c>
      <c r="F898" t="s">
        <v>44</v>
      </c>
      <c r="G898" t="s">
        <v>24</v>
      </c>
      <c r="H898" t="s">
        <v>25</v>
      </c>
      <c r="I898" t="s">
        <v>2648</v>
      </c>
      <c r="J898" t="s">
        <v>19</v>
      </c>
      <c r="K898" t="s">
        <v>104</v>
      </c>
      <c r="L898" t="s">
        <v>688</v>
      </c>
      <c r="M898" s="24">
        <v>15.648</v>
      </c>
      <c r="N898">
        <v>2</v>
      </c>
      <c r="O898" s="20">
        <v>0.2</v>
      </c>
      <c r="P898" s="10">
        <v>5.0856000000000003</v>
      </c>
      <c r="Q898" t="str">
        <f t="shared" si="13"/>
        <v>Not Outlier</v>
      </c>
    </row>
    <row r="899" spans="1:17">
      <c r="A899">
        <v>898</v>
      </c>
      <c r="B899" t="s">
        <v>2649</v>
      </c>
      <c r="C899" s="26">
        <v>41891</v>
      </c>
      <c r="D899" s="26" t="s">
        <v>3237</v>
      </c>
      <c r="E899" t="s">
        <v>2650</v>
      </c>
      <c r="F899" t="s">
        <v>2651</v>
      </c>
      <c r="G899" t="s">
        <v>24</v>
      </c>
      <c r="H899" t="s">
        <v>25</v>
      </c>
      <c r="I899" t="s">
        <v>1613</v>
      </c>
      <c r="J899" t="s">
        <v>19</v>
      </c>
      <c r="K899" t="s">
        <v>102</v>
      </c>
      <c r="L899" t="s">
        <v>1614</v>
      </c>
      <c r="M899" s="24">
        <v>103.6</v>
      </c>
      <c r="N899">
        <v>7</v>
      </c>
      <c r="O899" s="20">
        <v>0</v>
      </c>
      <c r="P899" s="10">
        <v>51.8</v>
      </c>
      <c r="Q899" t="str">
        <f t="shared" ref="Q899:Q962" si="14">IF(OR($P899&gt;65.58,$P899&lt;-36.45),"Outlier","Not Outlier")</f>
        <v>Not Outlier</v>
      </c>
    </row>
    <row r="900" spans="1:17">
      <c r="A900">
        <v>899</v>
      </c>
      <c r="B900" t="s">
        <v>2652</v>
      </c>
      <c r="C900" s="26" t="s">
        <v>3084</v>
      </c>
      <c r="D900" s="26" t="s">
        <v>3234</v>
      </c>
      <c r="E900" t="s">
        <v>2653</v>
      </c>
      <c r="F900" t="s">
        <v>2654</v>
      </c>
      <c r="G900" t="s">
        <v>28</v>
      </c>
      <c r="H900" t="s">
        <v>27</v>
      </c>
      <c r="I900" t="s">
        <v>2655</v>
      </c>
      <c r="J900" t="s">
        <v>19</v>
      </c>
      <c r="K900" t="s">
        <v>94</v>
      </c>
      <c r="L900" t="s">
        <v>2656</v>
      </c>
      <c r="M900" s="24">
        <v>46.96</v>
      </c>
      <c r="N900">
        <v>8</v>
      </c>
      <c r="O900" s="20">
        <v>0</v>
      </c>
      <c r="P900" s="10">
        <v>22.540800000000001</v>
      </c>
      <c r="Q900" t="str">
        <f t="shared" si="14"/>
        <v>Not Outlier</v>
      </c>
    </row>
    <row r="901" spans="1:17">
      <c r="A901">
        <v>900</v>
      </c>
      <c r="B901" t="s">
        <v>2657</v>
      </c>
      <c r="C901" s="26">
        <v>42647</v>
      </c>
      <c r="D901" s="26">
        <v>42708</v>
      </c>
      <c r="E901" t="s">
        <v>2658</v>
      </c>
      <c r="F901" t="s">
        <v>2659</v>
      </c>
      <c r="G901" t="s">
        <v>28</v>
      </c>
      <c r="H901" t="s">
        <v>27</v>
      </c>
      <c r="I901" t="s">
        <v>2660</v>
      </c>
      <c r="J901" t="s">
        <v>19</v>
      </c>
      <c r="K901" t="s">
        <v>93</v>
      </c>
      <c r="L901" t="s">
        <v>2661</v>
      </c>
      <c r="M901" s="24">
        <v>8.9039999999999999</v>
      </c>
      <c r="N901">
        <v>2</v>
      </c>
      <c r="O901" s="20">
        <v>0.7</v>
      </c>
      <c r="P901" s="10">
        <v>-6.5296000000000003</v>
      </c>
      <c r="Q901" t="str">
        <f t="shared" si="14"/>
        <v>Not Outlier</v>
      </c>
    </row>
    <row r="902" spans="1:17">
      <c r="A902">
        <v>901</v>
      </c>
      <c r="B902" t="s">
        <v>2662</v>
      </c>
      <c r="C902" s="26">
        <v>43050</v>
      </c>
      <c r="D902" s="26" t="s">
        <v>2897</v>
      </c>
      <c r="E902" t="s">
        <v>1218</v>
      </c>
      <c r="F902" t="s">
        <v>1219</v>
      </c>
      <c r="G902" t="s">
        <v>24</v>
      </c>
      <c r="H902" t="s">
        <v>25</v>
      </c>
      <c r="I902" t="s">
        <v>2663</v>
      </c>
      <c r="J902" t="s">
        <v>19</v>
      </c>
      <c r="K902" t="s">
        <v>102</v>
      </c>
      <c r="L902" t="s">
        <v>2664</v>
      </c>
      <c r="M902" s="24">
        <v>10.44</v>
      </c>
      <c r="N902">
        <v>5</v>
      </c>
      <c r="O902" s="20">
        <v>0.2</v>
      </c>
      <c r="P902" s="10">
        <v>3.3929999999999998</v>
      </c>
      <c r="Q902" t="str">
        <f t="shared" si="14"/>
        <v>Not Outlier</v>
      </c>
    </row>
    <row r="903" spans="1:17">
      <c r="A903">
        <v>902</v>
      </c>
      <c r="B903" t="s">
        <v>2662</v>
      </c>
      <c r="C903" s="26">
        <v>43050</v>
      </c>
      <c r="D903" s="26" t="s">
        <v>2897</v>
      </c>
      <c r="E903" t="s">
        <v>1218</v>
      </c>
      <c r="F903" t="s">
        <v>1219</v>
      </c>
      <c r="G903" t="s">
        <v>24</v>
      </c>
      <c r="H903" t="s">
        <v>25</v>
      </c>
      <c r="I903" t="s">
        <v>2665</v>
      </c>
      <c r="J903" t="s">
        <v>19</v>
      </c>
      <c r="K903" t="s">
        <v>93</v>
      </c>
      <c r="L903" t="s">
        <v>2666</v>
      </c>
      <c r="M903" s="24">
        <v>18.335999999999999</v>
      </c>
      <c r="N903">
        <v>4</v>
      </c>
      <c r="O903" s="20">
        <v>0.8</v>
      </c>
      <c r="P903" s="10">
        <v>-32.088000000000001</v>
      </c>
      <c r="Q903" t="str">
        <f t="shared" si="14"/>
        <v>Not Outlier</v>
      </c>
    </row>
    <row r="904" spans="1:17">
      <c r="A904">
        <v>903</v>
      </c>
      <c r="B904" t="s">
        <v>2667</v>
      </c>
      <c r="C904" s="26" t="s">
        <v>2980</v>
      </c>
      <c r="D904" s="26" t="s">
        <v>3156</v>
      </c>
      <c r="E904" t="s">
        <v>665</v>
      </c>
      <c r="F904" t="s">
        <v>666</v>
      </c>
      <c r="G904" t="s">
        <v>24</v>
      </c>
      <c r="H904" t="s">
        <v>25</v>
      </c>
      <c r="I904" t="s">
        <v>672</v>
      </c>
      <c r="J904" t="s">
        <v>18</v>
      </c>
      <c r="K904" t="s">
        <v>96</v>
      </c>
      <c r="L904" t="s">
        <v>673</v>
      </c>
      <c r="M904" s="24">
        <v>323.976</v>
      </c>
      <c r="N904">
        <v>3</v>
      </c>
      <c r="O904" s="20">
        <v>0.2</v>
      </c>
      <c r="P904" s="10">
        <v>20.2485</v>
      </c>
      <c r="Q904" t="str">
        <f t="shared" si="14"/>
        <v>Not Outlier</v>
      </c>
    </row>
    <row r="905" spans="1:17">
      <c r="A905">
        <v>904</v>
      </c>
      <c r="B905" t="s">
        <v>2668</v>
      </c>
      <c r="C905" s="26">
        <v>42586</v>
      </c>
      <c r="D905" s="26">
        <v>42708</v>
      </c>
      <c r="E905" t="s">
        <v>819</v>
      </c>
      <c r="F905" t="s">
        <v>820</v>
      </c>
      <c r="G905" t="s">
        <v>24</v>
      </c>
      <c r="H905" t="s">
        <v>23</v>
      </c>
      <c r="I905" t="s">
        <v>2669</v>
      </c>
      <c r="J905" t="s">
        <v>19</v>
      </c>
      <c r="K905" t="s">
        <v>94</v>
      </c>
      <c r="L905" t="s">
        <v>2670</v>
      </c>
      <c r="M905" s="24">
        <v>20.04</v>
      </c>
      <c r="N905">
        <v>3</v>
      </c>
      <c r="O905" s="20">
        <v>0</v>
      </c>
      <c r="P905" s="10">
        <v>9.6191999999999993</v>
      </c>
      <c r="Q905" t="str">
        <f t="shared" si="14"/>
        <v>Not Outlier</v>
      </c>
    </row>
    <row r="906" spans="1:17">
      <c r="A906">
        <v>905</v>
      </c>
      <c r="B906" t="s">
        <v>2668</v>
      </c>
      <c r="C906" s="26">
        <v>42586</v>
      </c>
      <c r="D906" s="26">
        <v>42708</v>
      </c>
      <c r="E906" t="s">
        <v>819</v>
      </c>
      <c r="F906" t="s">
        <v>820</v>
      </c>
      <c r="G906" t="s">
        <v>24</v>
      </c>
      <c r="H906" t="s">
        <v>23</v>
      </c>
      <c r="I906" t="s">
        <v>2134</v>
      </c>
      <c r="J906" t="s">
        <v>19</v>
      </c>
      <c r="K906" t="s">
        <v>97</v>
      </c>
      <c r="L906" t="s">
        <v>2135</v>
      </c>
      <c r="M906" s="24">
        <v>64.959999999999994</v>
      </c>
      <c r="N906">
        <v>2</v>
      </c>
      <c r="O906" s="20">
        <v>0</v>
      </c>
      <c r="P906" s="10">
        <v>2.5983999999999998</v>
      </c>
      <c r="Q906" t="str">
        <f t="shared" si="14"/>
        <v>Not Outlier</v>
      </c>
    </row>
    <row r="907" spans="1:17">
      <c r="A907">
        <v>906</v>
      </c>
      <c r="B907" t="s">
        <v>2668</v>
      </c>
      <c r="C907" s="26">
        <v>42586</v>
      </c>
      <c r="D907" s="26">
        <v>42708</v>
      </c>
      <c r="E907" t="s">
        <v>819</v>
      </c>
      <c r="F907" t="s">
        <v>820</v>
      </c>
      <c r="G907" t="s">
        <v>24</v>
      </c>
      <c r="H907" t="s">
        <v>23</v>
      </c>
      <c r="I907" t="s">
        <v>2671</v>
      </c>
      <c r="J907" t="s">
        <v>19</v>
      </c>
      <c r="K907" t="s">
        <v>94</v>
      </c>
      <c r="L907" t="s">
        <v>2672</v>
      </c>
      <c r="M907" s="24">
        <v>12.96</v>
      </c>
      <c r="N907">
        <v>2</v>
      </c>
      <c r="O907" s="20">
        <v>0</v>
      </c>
      <c r="P907" s="10">
        <v>6.2207999999999997</v>
      </c>
      <c r="Q907" t="str">
        <f t="shared" si="14"/>
        <v>Not Outlier</v>
      </c>
    </row>
    <row r="908" spans="1:17">
      <c r="A908">
        <v>907</v>
      </c>
      <c r="B908" t="s">
        <v>2673</v>
      </c>
      <c r="C908" s="26" t="s">
        <v>3029</v>
      </c>
      <c r="D908" s="26">
        <v>43160</v>
      </c>
      <c r="E908" t="s">
        <v>305</v>
      </c>
      <c r="F908" t="s">
        <v>306</v>
      </c>
      <c r="G908" t="s">
        <v>24</v>
      </c>
      <c r="H908" t="s">
        <v>27</v>
      </c>
      <c r="I908" t="s">
        <v>2674</v>
      </c>
      <c r="J908" t="s">
        <v>20</v>
      </c>
      <c r="K908" t="s">
        <v>105</v>
      </c>
      <c r="L908" t="s">
        <v>2675</v>
      </c>
      <c r="M908" s="24">
        <v>323.13600000000002</v>
      </c>
      <c r="N908">
        <v>4</v>
      </c>
      <c r="O908" s="20">
        <v>0.2</v>
      </c>
      <c r="P908" s="10">
        <v>12.117599999999999</v>
      </c>
      <c r="Q908" t="str">
        <f t="shared" si="14"/>
        <v>Not Outlier</v>
      </c>
    </row>
    <row r="909" spans="1:17">
      <c r="A909">
        <v>908</v>
      </c>
      <c r="B909" t="s">
        <v>2673</v>
      </c>
      <c r="C909" s="26" t="s">
        <v>3029</v>
      </c>
      <c r="D909" s="26">
        <v>43160</v>
      </c>
      <c r="E909" t="s">
        <v>305</v>
      </c>
      <c r="F909" t="s">
        <v>306</v>
      </c>
      <c r="G909" t="s">
        <v>24</v>
      </c>
      <c r="H909" t="s">
        <v>27</v>
      </c>
      <c r="I909" t="s">
        <v>2676</v>
      </c>
      <c r="J909" t="s">
        <v>18</v>
      </c>
      <c r="K909" t="s">
        <v>96</v>
      </c>
      <c r="L909" t="s">
        <v>2677</v>
      </c>
      <c r="M909" s="24">
        <v>90.93</v>
      </c>
      <c r="N909">
        <v>7</v>
      </c>
      <c r="O909" s="20">
        <v>0</v>
      </c>
      <c r="P909" s="10">
        <v>2.7279</v>
      </c>
      <c r="Q909" t="str">
        <f t="shared" si="14"/>
        <v>Not Outlier</v>
      </c>
    </row>
    <row r="910" spans="1:17">
      <c r="A910">
        <v>909</v>
      </c>
      <c r="B910" t="s">
        <v>2673</v>
      </c>
      <c r="C910" s="26" t="s">
        <v>3029</v>
      </c>
      <c r="D910" s="26">
        <v>43160</v>
      </c>
      <c r="E910" t="s">
        <v>305</v>
      </c>
      <c r="F910" t="s">
        <v>306</v>
      </c>
      <c r="G910" t="s">
        <v>24</v>
      </c>
      <c r="H910" t="s">
        <v>27</v>
      </c>
      <c r="I910" t="s">
        <v>2678</v>
      </c>
      <c r="J910" t="s">
        <v>19</v>
      </c>
      <c r="K910" t="s">
        <v>93</v>
      </c>
      <c r="L910" t="s">
        <v>2679</v>
      </c>
      <c r="M910" s="24">
        <v>52.776000000000003</v>
      </c>
      <c r="N910">
        <v>3</v>
      </c>
      <c r="O910" s="20">
        <v>0.2</v>
      </c>
      <c r="P910" s="10">
        <v>19.791</v>
      </c>
      <c r="Q910" t="str">
        <f t="shared" si="14"/>
        <v>Not Outlier</v>
      </c>
    </row>
    <row r="911" spans="1:17">
      <c r="A911">
        <v>910</v>
      </c>
      <c r="B911" t="s">
        <v>2680</v>
      </c>
      <c r="C911" s="26">
        <v>42775</v>
      </c>
      <c r="D911" s="26">
        <v>42925</v>
      </c>
      <c r="E911" t="s">
        <v>2681</v>
      </c>
      <c r="F911" t="s">
        <v>2682</v>
      </c>
      <c r="G911" t="s">
        <v>26</v>
      </c>
      <c r="H911" t="s">
        <v>25</v>
      </c>
      <c r="I911" t="s">
        <v>2683</v>
      </c>
      <c r="J911" t="s">
        <v>18</v>
      </c>
      <c r="K911" t="s">
        <v>96</v>
      </c>
      <c r="L911" t="s">
        <v>2684</v>
      </c>
      <c r="M911" s="24">
        <v>1199.8</v>
      </c>
      <c r="N911">
        <v>4</v>
      </c>
      <c r="O911" s="20">
        <v>0</v>
      </c>
      <c r="P911" s="10">
        <v>323.94600000000003</v>
      </c>
      <c r="Q911" t="str">
        <f t="shared" si="14"/>
        <v>Outlier</v>
      </c>
    </row>
    <row r="912" spans="1:17">
      <c r="A912">
        <v>911</v>
      </c>
      <c r="B912" t="s">
        <v>2680</v>
      </c>
      <c r="C912" s="26">
        <v>42775</v>
      </c>
      <c r="D912" s="26">
        <v>42925</v>
      </c>
      <c r="E912" t="s">
        <v>2681</v>
      </c>
      <c r="F912" t="s">
        <v>2682</v>
      </c>
      <c r="G912" t="s">
        <v>26</v>
      </c>
      <c r="H912" t="s">
        <v>25</v>
      </c>
      <c r="I912" t="s">
        <v>2685</v>
      </c>
      <c r="J912" t="s">
        <v>18</v>
      </c>
      <c r="K912" t="s">
        <v>99</v>
      </c>
      <c r="L912" t="s">
        <v>2686</v>
      </c>
      <c r="M912" s="24">
        <v>1928.78</v>
      </c>
      <c r="N912">
        <v>7</v>
      </c>
      <c r="O912" s="20">
        <v>0</v>
      </c>
      <c r="P912" s="10">
        <v>829.37540000000001</v>
      </c>
      <c r="Q912" t="str">
        <f t="shared" si="14"/>
        <v>Outlier</v>
      </c>
    </row>
    <row r="913" spans="1:17">
      <c r="A913">
        <v>912</v>
      </c>
      <c r="B913" t="s">
        <v>2680</v>
      </c>
      <c r="C913" s="26">
        <v>42775</v>
      </c>
      <c r="D913" s="26">
        <v>42925</v>
      </c>
      <c r="E913" t="s">
        <v>2681</v>
      </c>
      <c r="F913" t="s">
        <v>2682</v>
      </c>
      <c r="G913" t="s">
        <v>26</v>
      </c>
      <c r="H913" t="s">
        <v>25</v>
      </c>
      <c r="I913" t="s">
        <v>2687</v>
      </c>
      <c r="J913" t="s">
        <v>19</v>
      </c>
      <c r="K913" t="s">
        <v>97</v>
      </c>
      <c r="L913" t="s">
        <v>2688</v>
      </c>
      <c r="M913" s="24">
        <v>352.38</v>
      </c>
      <c r="N913">
        <v>2</v>
      </c>
      <c r="O913" s="20">
        <v>0</v>
      </c>
      <c r="P913" s="10">
        <v>81.047399999999996</v>
      </c>
      <c r="Q913" t="str">
        <f t="shared" si="14"/>
        <v>Outlier</v>
      </c>
    </row>
    <row r="914" spans="1:17">
      <c r="A914">
        <v>913</v>
      </c>
      <c r="B914" t="s">
        <v>2689</v>
      </c>
      <c r="C914" s="26" t="s">
        <v>2916</v>
      </c>
      <c r="D914" s="26">
        <v>42191</v>
      </c>
      <c r="E914" t="s">
        <v>2690</v>
      </c>
      <c r="F914" t="s">
        <v>2691</v>
      </c>
      <c r="G914" t="s">
        <v>26</v>
      </c>
      <c r="H914" t="s">
        <v>27</v>
      </c>
      <c r="I914" t="s">
        <v>1330</v>
      </c>
      <c r="J914" t="s">
        <v>20</v>
      </c>
      <c r="K914" t="s">
        <v>95</v>
      </c>
      <c r="L914" t="s">
        <v>1331</v>
      </c>
      <c r="M914" s="24">
        <v>22.2</v>
      </c>
      <c r="N914">
        <v>6</v>
      </c>
      <c r="O914" s="20">
        <v>0</v>
      </c>
      <c r="P914" s="10">
        <v>9.1020000000000003</v>
      </c>
      <c r="Q914" t="str">
        <f t="shared" si="14"/>
        <v>Not Outlier</v>
      </c>
    </row>
    <row r="915" spans="1:17">
      <c r="A915">
        <v>914</v>
      </c>
      <c r="B915" t="s">
        <v>2692</v>
      </c>
      <c r="C915" s="26" t="s">
        <v>3085</v>
      </c>
      <c r="D915" s="26" t="s">
        <v>3242</v>
      </c>
      <c r="E915" t="s">
        <v>2504</v>
      </c>
      <c r="F915" t="s">
        <v>2505</v>
      </c>
      <c r="G915" t="s">
        <v>28</v>
      </c>
      <c r="H915" t="s">
        <v>25</v>
      </c>
      <c r="I915" t="s">
        <v>1071</v>
      </c>
      <c r="J915" t="s">
        <v>20</v>
      </c>
      <c r="K915" t="s">
        <v>95</v>
      </c>
      <c r="L915" t="s">
        <v>1072</v>
      </c>
      <c r="M915" s="24">
        <v>46.94</v>
      </c>
      <c r="N915">
        <v>1</v>
      </c>
      <c r="O915" s="20">
        <v>0</v>
      </c>
      <c r="P915" s="10">
        <v>19.2454</v>
      </c>
      <c r="Q915" t="str">
        <f t="shared" si="14"/>
        <v>Not Outlier</v>
      </c>
    </row>
    <row r="916" spans="1:17">
      <c r="A916">
        <v>915</v>
      </c>
      <c r="B916" t="s">
        <v>2692</v>
      </c>
      <c r="C916" s="26" t="s">
        <v>3085</v>
      </c>
      <c r="D916" s="26" t="s">
        <v>3242</v>
      </c>
      <c r="E916" t="s">
        <v>2504</v>
      </c>
      <c r="F916" t="s">
        <v>2505</v>
      </c>
      <c r="G916" t="s">
        <v>28</v>
      </c>
      <c r="H916" t="s">
        <v>25</v>
      </c>
      <c r="I916" t="s">
        <v>1530</v>
      </c>
      <c r="J916" t="s">
        <v>18</v>
      </c>
      <c r="K916" t="s">
        <v>99</v>
      </c>
      <c r="L916" t="s">
        <v>1531</v>
      </c>
      <c r="M916" s="24">
        <v>143.72999999999999</v>
      </c>
      <c r="N916">
        <v>9</v>
      </c>
      <c r="O916" s="20">
        <v>0</v>
      </c>
      <c r="P916" s="10">
        <v>56.054699999999997</v>
      </c>
      <c r="Q916" t="str">
        <f t="shared" si="14"/>
        <v>Not Outlier</v>
      </c>
    </row>
    <row r="917" spans="1:17">
      <c r="A917">
        <v>916</v>
      </c>
      <c r="B917" t="s">
        <v>2693</v>
      </c>
      <c r="C917" s="26" t="s">
        <v>3086</v>
      </c>
      <c r="D917" s="26" t="s">
        <v>3038</v>
      </c>
      <c r="E917" t="s">
        <v>1069</v>
      </c>
      <c r="F917" t="s">
        <v>1070</v>
      </c>
      <c r="G917" t="s">
        <v>28</v>
      </c>
      <c r="H917" t="s">
        <v>25</v>
      </c>
      <c r="I917" t="s">
        <v>2694</v>
      </c>
      <c r="J917" t="s">
        <v>20</v>
      </c>
      <c r="K917" t="s">
        <v>103</v>
      </c>
      <c r="L917" t="s">
        <v>2695</v>
      </c>
      <c r="M917" s="24">
        <v>99.918000000000006</v>
      </c>
      <c r="N917">
        <v>2</v>
      </c>
      <c r="O917" s="20">
        <v>0.3</v>
      </c>
      <c r="P917" s="10">
        <v>-18.5562</v>
      </c>
      <c r="Q917" t="str">
        <f t="shared" si="14"/>
        <v>Not Outlier</v>
      </c>
    </row>
    <row r="918" spans="1:17">
      <c r="A918">
        <v>917</v>
      </c>
      <c r="B918" t="s">
        <v>2693</v>
      </c>
      <c r="C918" s="26" t="s">
        <v>3086</v>
      </c>
      <c r="D918" s="26" t="s">
        <v>3038</v>
      </c>
      <c r="E918" t="s">
        <v>1069</v>
      </c>
      <c r="F918" t="s">
        <v>1070</v>
      </c>
      <c r="G918" t="s">
        <v>28</v>
      </c>
      <c r="H918" t="s">
        <v>25</v>
      </c>
      <c r="I918" t="s">
        <v>1729</v>
      </c>
      <c r="J918" t="s">
        <v>20</v>
      </c>
      <c r="K918" t="s">
        <v>100</v>
      </c>
      <c r="L918" t="s">
        <v>1730</v>
      </c>
      <c r="M918" s="24">
        <v>797.94399999999996</v>
      </c>
      <c r="N918">
        <v>4</v>
      </c>
      <c r="O918" s="20">
        <v>0.3</v>
      </c>
      <c r="P918" s="10">
        <v>-56.996000000000002</v>
      </c>
      <c r="Q918" t="str">
        <f t="shared" si="14"/>
        <v>Outlier</v>
      </c>
    </row>
    <row r="919" spans="1:17">
      <c r="A919">
        <v>918</v>
      </c>
      <c r="B919" t="s">
        <v>2693</v>
      </c>
      <c r="C919" s="26" t="s">
        <v>3086</v>
      </c>
      <c r="D919" s="26" t="s">
        <v>3038</v>
      </c>
      <c r="E919" t="s">
        <v>1069</v>
      </c>
      <c r="F919" t="s">
        <v>1070</v>
      </c>
      <c r="G919" t="s">
        <v>28</v>
      </c>
      <c r="H919" t="s">
        <v>25</v>
      </c>
      <c r="I919" t="s">
        <v>1090</v>
      </c>
      <c r="J919" t="s">
        <v>19</v>
      </c>
      <c r="K919" t="s">
        <v>93</v>
      </c>
      <c r="L919" t="s">
        <v>1091</v>
      </c>
      <c r="M919" s="24">
        <v>8.5679999999999996</v>
      </c>
      <c r="N919">
        <v>3</v>
      </c>
      <c r="O919" s="20">
        <v>0.8</v>
      </c>
      <c r="P919" s="10">
        <v>-14.5656</v>
      </c>
      <c r="Q919" t="str">
        <f t="shared" si="14"/>
        <v>Not Outlier</v>
      </c>
    </row>
    <row r="920" spans="1:17">
      <c r="A920">
        <v>919</v>
      </c>
      <c r="B920" t="s">
        <v>2696</v>
      </c>
      <c r="C920" s="26">
        <v>42493</v>
      </c>
      <c r="D920" s="26">
        <v>42677</v>
      </c>
      <c r="E920" t="s">
        <v>2697</v>
      </c>
      <c r="F920" t="s">
        <v>2698</v>
      </c>
      <c r="G920" t="s">
        <v>28</v>
      </c>
      <c r="H920" t="s">
        <v>25</v>
      </c>
      <c r="I920" t="s">
        <v>2374</v>
      </c>
      <c r="J920" t="s">
        <v>19</v>
      </c>
      <c r="K920" t="s">
        <v>104</v>
      </c>
      <c r="L920" t="s">
        <v>2375</v>
      </c>
      <c r="M920" s="24">
        <v>149.352</v>
      </c>
      <c r="N920">
        <v>3</v>
      </c>
      <c r="O920" s="20">
        <v>0.2</v>
      </c>
      <c r="P920" s="10">
        <v>50.406300000000002</v>
      </c>
      <c r="Q920" t="str">
        <f t="shared" si="14"/>
        <v>Not Outlier</v>
      </c>
    </row>
    <row r="921" spans="1:17">
      <c r="A921">
        <v>920</v>
      </c>
      <c r="B921" t="s">
        <v>2696</v>
      </c>
      <c r="C921" s="26">
        <v>42493</v>
      </c>
      <c r="D921" s="26">
        <v>42677</v>
      </c>
      <c r="E921" t="s">
        <v>2697</v>
      </c>
      <c r="F921" t="s">
        <v>2698</v>
      </c>
      <c r="G921" t="s">
        <v>28</v>
      </c>
      <c r="H921" t="s">
        <v>25</v>
      </c>
      <c r="I921" t="s">
        <v>2699</v>
      </c>
      <c r="J921" t="s">
        <v>19</v>
      </c>
      <c r="K921" t="s">
        <v>97</v>
      </c>
      <c r="L921" t="s">
        <v>2700</v>
      </c>
      <c r="M921" s="24">
        <v>12.992000000000001</v>
      </c>
      <c r="N921">
        <v>1</v>
      </c>
      <c r="O921" s="20">
        <v>0.2</v>
      </c>
      <c r="P921" s="10">
        <v>-0.81200000000000006</v>
      </c>
      <c r="Q921" t="str">
        <f t="shared" si="14"/>
        <v>Not Outlier</v>
      </c>
    </row>
    <row r="922" spans="1:17">
      <c r="A922">
        <v>921</v>
      </c>
      <c r="B922" t="s">
        <v>2701</v>
      </c>
      <c r="C922" s="26">
        <v>41771</v>
      </c>
      <c r="D922" s="26">
        <v>41985</v>
      </c>
      <c r="E922" t="s">
        <v>980</v>
      </c>
      <c r="F922" t="s">
        <v>981</v>
      </c>
      <c r="G922" t="s">
        <v>24</v>
      </c>
      <c r="H922" t="s">
        <v>29</v>
      </c>
      <c r="I922" t="s">
        <v>2156</v>
      </c>
      <c r="J922" t="s">
        <v>19</v>
      </c>
      <c r="K922" t="s">
        <v>97</v>
      </c>
      <c r="L922" t="s">
        <v>2157</v>
      </c>
      <c r="M922" s="24">
        <v>24.56</v>
      </c>
      <c r="N922">
        <v>2</v>
      </c>
      <c r="O922" s="20">
        <v>0</v>
      </c>
      <c r="P922" s="10">
        <v>6.8768000000000002</v>
      </c>
      <c r="Q922" t="str">
        <f t="shared" si="14"/>
        <v>Not Outlier</v>
      </c>
    </row>
    <row r="923" spans="1:17">
      <c r="A923">
        <v>922</v>
      </c>
      <c r="B923" t="s">
        <v>2702</v>
      </c>
      <c r="C923" s="26">
        <v>42312</v>
      </c>
      <c r="D923" s="26" t="s">
        <v>3274</v>
      </c>
      <c r="E923" t="s">
        <v>2703</v>
      </c>
      <c r="F923" t="s">
        <v>45</v>
      </c>
      <c r="G923" t="s">
        <v>24</v>
      </c>
      <c r="H923" t="s">
        <v>27</v>
      </c>
      <c r="I923" t="s">
        <v>2704</v>
      </c>
      <c r="J923" t="s">
        <v>18</v>
      </c>
      <c r="K923" t="s">
        <v>99</v>
      </c>
      <c r="L923" t="s">
        <v>2705</v>
      </c>
      <c r="M923" s="24">
        <v>85.14</v>
      </c>
      <c r="N923">
        <v>3</v>
      </c>
      <c r="O923" s="20">
        <v>0</v>
      </c>
      <c r="P923" s="10">
        <v>34.907400000000003</v>
      </c>
      <c r="Q923" t="str">
        <f t="shared" si="14"/>
        <v>Not Outlier</v>
      </c>
    </row>
    <row r="924" spans="1:17">
      <c r="A924">
        <v>923</v>
      </c>
      <c r="B924" t="s">
        <v>2702</v>
      </c>
      <c r="C924" s="26">
        <v>42312</v>
      </c>
      <c r="D924" s="26" t="s">
        <v>3274</v>
      </c>
      <c r="E924" t="s">
        <v>2703</v>
      </c>
      <c r="F924" t="s">
        <v>45</v>
      </c>
      <c r="G924" t="s">
        <v>24</v>
      </c>
      <c r="H924" t="s">
        <v>27</v>
      </c>
      <c r="I924" t="s">
        <v>2706</v>
      </c>
      <c r="J924" t="s">
        <v>18</v>
      </c>
      <c r="K924" t="s">
        <v>96</v>
      </c>
      <c r="L924" t="s">
        <v>2707</v>
      </c>
      <c r="M924" s="24">
        <v>21.99</v>
      </c>
      <c r="N924">
        <v>1</v>
      </c>
      <c r="O924" s="20">
        <v>0</v>
      </c>
      <c r="P924" s="10">
        <v>10.555199999999999</v>
      </c>
      <c r="Q924" t="str">
        <f t="shared" si="14"/>
        <v>Not Outlier</v>
      </c>
    </row>
    <row r="925" spans="1:17">
      <c r="A925">
        <v>924</v>
      </c>
      <c r="B925" t="s">
        <v>2702</v>
      </c>
      <c r="C925" s="26">
        <v>42312</v>
      </c>
      <c r="D925" s="26" t="s">
        <v>3274</v>
      </c>
      <c r="E925" t="s">
        <v>2703</v>
      </c>
      <c r="F925" t="s">
        <v>45</v>
      </c>
      <c r="G925" t="s">
        <v>24</v>
      </c>
      <c r="H925" t="s">
        <v>27</v>
      </c>
      <c r="I925" t="s">
        <v>2708</v>
      </c>
      <c r="J925" t="s">
        <v>19</v>
      </c>
      <c r="K925" t="s">
        <v>101</v>
      </c>
      <c r="L925" t="s">
        <v>2709</v>
      </c>
      <c r="M925" s="24">
        <v>406.6</v>
      </c>
      <c r="N925">
        <v>5</v>
      </c>
      <c r="O925" s="20">
        <v>0</v>
      </c>
      <c r="P925" s="10">
        <v>113.848</v>
      </c>
      <c r="Q925" t="str">
        <f t="shared" si="14"/>
        <v>Outlier</v>
      </c>
    </row>
    <row r="926" spans="1:17">
      <c r="A926">
        <v>925</v>
      </c>
      <c r="B926" t="s">
        <v>2710</v>
      </c>
      <c r="C926" s="26" t="s">
        <v>3064</v>
      </c>
      <c r="D926" s="26" t="s">
        <v>3192</v>
      </c>
      <c r="E926" t="s">
        <v>2711</v>
      </c>
      <c r="F926" t="s">
        <v>2712</v>
      </c>
      <c r="G926" t="s">
        <v>28</v>
      </c>
      <c r="H926" t="s">
        <v>27</v>
      </c>
      <c r="I926" t="s">
        <v>549</v>
      </c>
      <c r="J926" t="s">
        <v>19</v>
      </c>
      <c r="K926" t="s">
        <v>93</v>
      </c>
      <c r="L926" t="s">
        <v>550</v>
      </c>
      <c r="M926" s="24">
        <v>841.56799999999998</v>
      </c>
      <c r="N926">
        <v>2</v>
      </c>
      <c r="O926" s="20">
        <v>0.2</v>
      </c>
      <c r="P926" s="10">
        <v>294.54880000000003</v>
      </c>
      <c r="Q926" t="str">
        <f t="shared" si="14"/>
        <v>Outlier</v>
      </c>
    </row>
    <row r="927" spans="1:17">
      <c r="A927">
        <v>926</v>
      </c>
      <c r="B927" t="s">
        <v>2713</v>
      </c>
      <c r="C927" s="26" t="s">
        <v>2936</v>
      </c>
      <c r="D927" s="26" t="s">
        <v>3233</v>
      </c>
      <c r="E927" t="s">
        <v>2714</v>
      </c>
      <c r="F927" t="s">
        <v>2715</v>
      </c>
      <c r="G927" t="s">
        <v>24</v>
      </c>
      <c r="H927" t="s">
        <v>27</v>
      </c>
      <c r="I927" t="s">
        <v>2716</v>
      </c>
      <c r="J927" t="s">
        <v>19</v>
      </c>
      <c r="K927" t="s">
        <v>94</v>
      </c>
      <c r="L927" t="s">
        <v>2717</v>
      </c>
      <c r="M927" s="24">
        <v>15.552</v>
      </c>
      <c r="N927">
        <v>3</v>
      </c>
      <c r="O927" s="20">
        <v>0.2</v>
      </c>
      <c r="P927" s="10">
        <v>5.4432</v>
      </c>
      <c r="Q927" t="str">
        <f t="shared" si="14"/>
        <v>Not Outlier</v>
      </c>
    </row>
    <row r="928" spans="1:17">
      <c r="A928">
        <v>927</v>
      </c>
      <c r="B928" t="s">
        <v>2713</v>
      </c>
      <c r="C928" s="26" t="s">
        <v>2936</v>
      </c>
      <c r="D928" s="26" t="s">
        <v>3233</v>
      </c>
      <c r="E928" t="s">
        <v>2714</v>
      </c>
      <c r="F928" t="s">
        <v>2715</v>
      </c>
      <c r="G928" t="s">
        <v>24</v>
      </c>
      <c r="H928" t="s">
        <v>27</v>
      </c>
      <c r="I928" t="s">
        <v>2718</v>
      </c>
      <c r="J928" t="s">
        <v>18</v>
      </c>
      <c r="K928" t="s">
        <v>99</v>
      </c>
      <c r="L928" t="s">
        <v>2719</v>
      </c>
      <c r="M928" s="24">
        <v>252</v>
      </c>
      <c r="N928">
        <v>5</v>
      </c>
      <c r="O928" s="20">
        <v>0.2</v>
      </c>
      <c r="P928" s="10">
        <v>53.55</v>
      </c>
      <c r="Q928" t="str">
        <f t="shared" si="14"/>
        <v>Not Outlier</v>
      </c>
    </row>
    <row r="929" spans="1:17">
      <c r="A929">
        <v>928</v>
      </c>
      <c r="B929" t="s">
        <v>2720</v>
      </c>
      <c r="C929" s="26">
        <v>42134</v>
      </c>
      <c r="D929" s="26">
        <v>42257</v>
      </c>
      <c r="E929" t="s">
        <v>2721</v>
      </c>
      <c r="F929" t="s">
        <v>2722</v>
      </c>
      <c r="G929" t="s">
        <v>26</v>
      </c>
      <c r="H929" t="s">
        <v>29</v>
      </c>
      <c r="I929" t="s">
        <v>1283</v>
      </c>
      <c r="J929" t="s">
        <v>19</v>
      </c>
      <c r="K929" t="s">
        <v>98</v>
      </c>
      <c r="L929" t="s">
        <v>1284</v>
      </c>
      <c r="M929" s="24">
        <v>46.2</v>
      </c>
      <c r="N929">
        <v>4</v>
      </c>
      <c r="O929" s="20">
        <v>0</v>
      </c>
      <c r="P929" s="10">
        <v>12.936</v>
      </c>
      <c r="Q929" t="str">
        <f t="shared" si="14"/>
        <v>Not Outlier</v>
      </c>
    </row>
    <row r="930" spans="1:17">
      <c r="A930">
        <v>929</v>
      </c>
      <c r="B930" t="s">
        <v>2720</v>
      </c>
      <c r="C930" s="26">
        <v>42134</v>
      </c>
      <c r="D930" s="26">
        <v>42257</v>
      </c>
      <c r="E930" t="s">
        <v>2721</v>
      </c>
      <c r="F930" t="s">
        <v>2722</v>
      </c>
      <c r="G930" t="s">
        <v>26</v>
      </c>
      <c r="H930" t="s">
        <v>29</v>
      </c>
      <c r="I930" t="s">
        <v>1300</v>
      </c>
      <c r="J930" t="s">
        <v>19</v>
      </c>
      <c r="K930" t="s">
        <v>101</v>
      </c>
      <c r="L930" t="s">
        <v>1301</v>
      </c>
      <c r="M930" s="24">
        <v>28.84</v>
      </c>
      <c r="N930">
        <v>2</v>
      </c>
      <c r="O930" s="20">
        <v>0</v>
      </c>
      <c r="P930" s="10">
        <v>9.5172000000000008</v>
      </c>
      <c r="Q930" t="str">
        <f t="shared" si="14"/>
        <v>Not Outlier</v>
      </c>
    </row>
    <row r="931" spans="1:17">
      <c r="A931">
        <v>930</v>
      </c>
      <c r="B931" t="s">
        <v>2723</v>
      </c>
      <c r="C931" s="26" t="s">
        <v>3087</v>
      </c>
      <c r="D931" s="26" t="s">
        <v>3183</v>
      </c>
      <c r="E931" t="s">
        <v>2159</v>
      </c>
      <c r="F931" t="s">
        <v>2160</v>
      </c>
      <c r="G931" t="s">
        <v>24</v>
      </c>
      <c r="H931" t="s">
        <v>27</v>
      </c>
      <c r="I931" t="s">
        <v>1821</v>
      </c>
      <c r="J931" t="s">
        <v>19</v>
      </c>
      <c r="K931" t="s">
        <v>98</v>
      </c>
      <c r="L931" t="s">
        <v>1822</v>
      </c>
      <c r="M931" s="24">
        <v>14.592000000000001</v>
      </c>
      <c r="N931">
        <v>3</v>
      </c>
      <c r="O931" s="20">
        <v>0.2</v>
      </c>
      <c r="P931" s="10">
        <v>2.5535999999999999</v>
      </c>
      <c r="Q931" t="str">
        <f t="shared" si="14"/>
        <v>Not Outlier</v>
      </c>
    </row>
    <row r="932" spans="1:17">
      <c r="A932">
        <v>931</v>
      </c>
      <c r="B932" t="s">
        <v>2723</v>
      </c>
      <c r="C932" s="26" t="s">
        <v>3087</v>
      </c>
      <c r="D932" s="26" t="s">
        <v>3183</v>
      </c>
      <c r="E932" t="s">
        <v>2159</v>
      </c>
      <c r="F932" t="s">
        <v>2160</v>
      </c>
      <c r="G932" t="s">
        <v>24</v>
      </c>
      <c r="H932" t="s">
        <v>27</v>
      </c>
      <c r="I932" t="s">
        <v>2724</v>
      </c>
      <c r="J932" t="s">
        <v>19</v>
      </c>
      <c r="K932" t="s">
        <v>98</v>
      </c>
      <c r="L932" t="s">
        <v>2725</v>
      </c>
      <c r="M932" s="24">
        <v>89.855999999999995</v>
      </c>
      <c r="N932">
        <v>3</v>
      </c>
      <c r="O932" s="20">
        <v>0.2</v>
      </c>
      <c r="P932" s="10">
        <v>21.340800000000002</v>
      </c>
      <c r="Q932" t="str">
        <f t="shared" si="14"/>
        <v>Not Outlier</v>
      </c>
    </row>
    <row r="933" spans="1:17">
      <c r="A933">
        <v>932</v>
      </c>
      <c r="B933" t="s">
        <v>2723</v>
      </c>
      <c r="C933" s="26" t="s">
        <v>3087</v>
      </c>
      <c r="D933" s="26" t="s">
        <v>3183</v>
      </c>
      <c r="E933" t="s">
        <v>2159</v>
      </c>
      <c r="F933" t="s">
        <v>2160</v>
      </c>
      <c r="G933" t="s">
        <v>24</v>
      </c>
      <c r="H933" t="s">
        <v>27</v>
      </c>
      <c r="I933" t="s">
        <v>2282</v>
      </c>
      <c r="J933" t="s">
        <v>19</v>
      </c>
      <c r="K933" t="s">
        <v>94</v>
      </c>
      <c r="L933" t="s">
        <v>2283</v>
      </c>
      <c r="M933" s="24">
        <v>13.872</v>
      </c>
      <c r="N933">
        <v>3</v>
      </c>
      <c r="O933" s="20">
        <v>0.2</v>
      </c>
      <c r="P933" s="10">
        <v>5.0286</v>
      </c>
      <c r="Q933" t="str">
        <f t="shared" si="14"/>
        <v>Not Outlier</v>
      </c>
    </row>
    <row r="934" spans="1:17">
      <c r="A934">
        <v>933</v>
      </c>
      <c r="B934" t="s">
        <v>2726</v>
      </c>
      <c r="C934" s="26">
        <v>42775</v>
      </c>
      <c r="D934" s="26">
        <v>42895</v>
      </c>
      <c r="E934" t="s">
        <v>2727</v>
      </c>
      <c r="F934" t="s">
        <v>2728</v>
      </c>
      <c r="G934" t="s">
        <v>24</v>
      </c>
      <c r="H934" t="s">
        <v>27</v>
      </c>
      <c r="I934" t="s">
        <v>2729</v>
      </c>
      <c r="J934" t="s">
        <v>19</v>
      </c>
      <c r="K934" t="s">
        <v>94</v>
      </c>
      <c r="L934" t="s">
        <v>2730</v>
      </c>
      <c r="M934" s="24">
        <v>12.192</v>
      </c>
      <c r="N934">
        <v>3</v>
      </c>
      <c r="O934" s="20">
        <v>0.2</v>
      </c>
      <c r="P934" s="10">
        <v>4.1147999999999998</v>
      </c>
      <c r="Q934" t="str">
        <f t="shared" si="14"/>
        <v>Not Outlier</v>
      </c>
    </row>
    <row r="935" spans="1:17">
      <c r="A935">
        <v>934</v>
      </c>
      <c r="B935" t="s">
        <v>2731</v>
      </c>
      <c r="C935" s="26" t="s">
        <v>2888</v>
      </c>
      <c r="D935" s="26" t="s">
        <v>3194</v>
      </c>
      <c r="E935" t="s">
        <v>2732</v>
      </c>
      <c r="F935" t="s">
        <v>2733</v>
      </c>
      <c r="G935" t="s">
        <v>26</v>
      </c>
      <c r="H935" t="s">
        <v>27</v>
      </c>
      <c r="I935" t="s">
        <v>2734</v>
      </c>
      <c r="J935" t="s">
        <v>19</v>
      </c>
      <c r="K935" t="s">
        <v>94</v>
      </c>
      <c r="L935" t="s">
        <v>2735</v>
      </c>
      <c r="M935" s="24">
        <v>45.055999999999997</v>
      </c>
      <c r="N935">
        <v>8</v>
      </c>
      <c r="O935" s="20">
        <v>0.2</v>
      </c>
      <c r="P935" s="10">
        <v>15.2064</v>
      </c>
      <c r="Q935" t="str">
        <f t="shared" si="14"/>
        <v>Not Outlier</v>
      </c>
    </row>
    <row r="936" spans="1:17">
      <c r="A936">
        <v>935</v>
      </c>
      <c r="B936" t="s">
        <v>2731</v>
      </c>
      <c r="C936" s="26" t="s">
        <v>2888</v>
      </c>
      <c r="D936" s="26" t="s">
        <v>3194</v>
      </c>
      <c r="E936" t="s">
        <v>2732</v>
      </c>
      <c r="F936" t="s">
        <v>2733</v>
      </c>
      <c r="G936" t="s">
        <v>26</v>
      </c>
      <c r="H936" t="s">
        <v>27</v>
      </c>
      <c r="I936" t="s">
        <v>2736</v>
      </c>
      <c r="J936" t="s">
        <v>19</v>
      </c>
      <c r="K936" t="s">
        <v>93</v>
      </c>
      <c r="L936" t="s">
        <v>2737</v>
      </c>
      <c r="M936" s="24">
        <v>29.718</v>
      </c>
      <c r="N936">
        <v>6</v>
      </c>
      <c r="O936" s="20">
        <v>0.7</v>
      </c>
      <c r="P936" s="10">
        <v>-21.793199999999999</v>
      </c>
      <c r="Q936" t="str">
        <f t="shared" si="14"/>
        <v>Not Outlier</v>
      </c>
    </row>
    <row r="937" spans="1:17">
      <c r="A937">
        <v>936</v>
      </c>
      <c r="B937" t="s">
        <v>2731</v>
      </c>
      <c r="C937" s="26" t="s">
        <v>2888</v>
      </c>
      <c r="D937" s="26" t="s">
        <v>3194</v>
      </c>
      <c r="E937" t="s">
        <v>2732</v>
      </c>
      <c r="F937" t="s">
        <v>2733</v>
      </c>
      <c r="G937" t="s">
        <v>26</v>
      </c>
      <c r="H937" t="s">
        <v>27</v>
      </c>
      <c r="I937" t="s">
        <v>2539</v>
      </c>
      <c r="J937" t="s">
        <v>19</v>
      </c>
      <c r="K937" t="s">
        <v>94</v>
      </c>
      <c r="L937" t="s">
        <v>2540</v>
      </c>
      <c r="M937" s="24">
        <v>15.552</v>
      </c>
      <c r="N937">
        <v>3</v>
      </c>
      <c r="O937" s="20">
        <v>0.2</v>
      </c>
      <c r="P937" s="10">
        <v>5.4432</v>
      </c>
      <c r="Q937" t="str">
        <f t="shared" si="14"/>
        <v>Not Outlier</v>
      </c>
    </row>
    <row r="938" spans="1:17">
      <c r="A938">
        <v>937</v>
      </c>
      <c r="B938" t="s">
        <v>2731</v>
      </c>
      <c r="C938" s="26" t="s">
        <v>2888</v>
      </c>
      <c r="D938" s="26" t="s">
        <v>3194</v>
      </c>
      <c r="E938" t="s">
        <v>2732</v>
      </c>
      <c r="F938" t="s">
        <v>2733</v>
      </c>
      <c r="G938" t="s">
        <v>26</v>
      </c>
      <c r="H938" t="s">
        <v>27</v>
      </c>
      <c r="I938" t="s">
        <v>624</v>
      </c>
      <c r="J938" t="s">
        <v>19</v>
      </c>
      <c r="K938" t="s">
        <v>101</v>
      </c>
      <c r="L938" t="s">
        <v>625</v>
      </c>
      <c r="M938" s="24">
        <v>447.69600000000003</v>
      </c>
      <c r="N938">
        <v>2</v>
      </c>
      <c r="O938" s="20">
        <v>0.2</v>
      </c>
      <c r="P938" s="10">
        <v>33.577199999999998</v>
      </c>
      <c r="Q938" t="str">
        <f t="shared" si="14"/>
        <v>Not Outlier</v>
      </c>
    </row>
    <row r="939" spans="1:17">
      <c r="A939">
        <v>938</v>
      </c>
      <c r="B939" t="s">
        <v>2738</v>
      </c>
      <c r="C939" s="26">
        <v>42866</v>
      </c>
      <c r="D939" s="26">
        <v>42897</v>
      </c>
      <c r="E939" t="s">
        <v>288</v>
      </c>
      <c r="F939" t="s">
        <v>289</v>
      </c>
      <c r="G939" t="s">
        <v>28</v>
      </c>
      <c r="H939" t="s">
        <v>23</v>
      </c>
      <c r="I939" t="s">
        <v>1281</v>
      </c>
      <c r="J939" t="s">
        <v>18</v>
      </c>
      <c r="K939" t="s">
        <v>99</v>
      </c>
      <c r="L939" t="s">
        <v>1282</v>
      </c>
      <c r="M939" s="24">
        <v>159.99</v>
      </c>
      <c r="N939">
        <v>1</v>
      </c>
      <c r="O939" s="20">
        <v>0</v>
      </c>
      <c r="P939" s="10">
        <v>54.396599999999999</v>
      </c>
      <c r="Q939" t="str">
        <f t="shared" si="14"/>
        <v>Not Outlier</v>
      </c>
    </row>
    <row r="940" spans="1:17">
      <c r="A940">
        <v>939</v>
      </c>
      <c r="B940" t="s">
        <v>2739</v>
      </c>
      <c r="C940" s="26" t="s">
        <v>3088</v>
      </c>
      <c r="D940" s="26" t="s">
        <v>3212</v>
      </c>
      <c r="E940" t="s">
        <v>2740</v>
      </c>
      <c r="F940" t="s">
        <v>2741</v>
      </c>
      <c r="G940" t="s">
        <v>28</v>
      </c>
      <c r="H940" t="s">
        <v>23</v>
      </c>
      <c r="I940" t="s">
        <v>2742</v>
      </c>
      <c r="J940" t="s">
        <v>19</v>
      </c>
      <c r="K940" t="s">
        <v>94</v>
      </c>
      <c r="L940" t="s">
        <v>2743</v>
      </c>
      <c r="M940" s="24">
        <v>12.96</v>
      </c>
      <c r="N940">
        <v>2</v>
      </c>
      <c r="O940" s="20">
        <v>0</v>
      </c>
      <c r="P940" s="10">
        <v>6.2207999999999997</v>
      </c>
      <c r="Q940" t="str">
        <f t="shared" si="14"/>
        <v>Not Outlier</v>
      </c>
    </row>
    <row r="941" spans="1:17">
      <c r="A941">
        <v>940</v>
      </c>
      <c r="B941" t="s">
        <v>2739</v>
      </c>
      <c r="C941" s="26" t="s">
        <v>3088</v>
      </c>
      <c r="D941" s="26" t="s">
        <v>3212</v>
      </c>
      <c r="E941" t="s">
        <v>2740</v>
      </c>
      <c r="F941" t="s">
        <v>2741</v>
      </c>
      <c r="G941" t="s">
        <v>28</v>
      </c>
      <c r="H941" t="s">
        <v>23</v>
      </c>
      <c r="I941" t="s">
        <v>2744</v>
      </c>
      <c r="J941" t="s">
        <v>19</v>
      </c>
      <c r="K941" t="s">
        <v>101</v>
      </c>
      <c r="L941" t="s">
        <v>2745</v>
      </c>
      <c r="M941" s="24">
        <v>134.47999999999999</v>
      </c>
      <c r="N941">
        <v>4</v>
      </c>
      <c r="O941" s="20">
        <v>0</v>
      </c>
      <c r="P941" s="10">
        <v>34.964799999999997</v>
      </c>
      <c r="Q941" t="str">
        <f t="shared" si="14"/>
        <v>Not Outlier</v>
      </c>
    </row>
    <row r="942" spans="1:17">
      <c r="A942">
        <v>941</v>
      </c>
      <c r="B942" t="s">
        <v>2746</v>
      </c>
      <c r="C942" s="26" t="s">
        <v>3089</v>
      </c>
      <c r="D942" s="26" t="s">
        <v>2888</v>
      </c>
      <c r="E942" t="s">
        <v>2747</v>
      </c>
      <c r="F942" t="s">
        <v>2748</v>
      </c>
      <c r="G942" t="s">
        <v>28</v>
      </c>
      <c r="H942" t="s">
        <v>23</v>
      </c>
      <c r="I942" t="s">
        <v>2749</v>
      </c>
      <c r="J942" t="s">
        <v>19</v>
      </c>
      <c r="K942" t="s">
        <v>94</v>
      </c>
      <c r="L942" t="s">
        <v>2750</v>
      </c>
      <c r="M942" s="24">
        <v>17.12</v>
      </c>
      <c r="N942">
        <v>2</v>
      </c>
      <c r="O942" s="20">
        <v>0</v>
      </c>
      <c r="P942" s="10">
        <v>8.0464000000000002</v>
      </c>
      <c r="Q942" t="str">
        <f t="shared" si="14"/>
        <v>Not Outlier</v>
      </c>
    </row>
    <row r="943" spans="1:17">
      <c r="A943">
        <v>942</v>
      </c>
      <c r="B943" t="s">
        <v>2751</v>
      </c>
      <c r="C943" s="26" t="s">
        <v>2984</v>
      </c>
      <c r="D943" s="26" t="s">
        <v>3193</v>
      </c>
      <c r="E943" t="s">
        <v>2697</v>
      </c>
      <c r="F943" t="s">
        <v>2698</v>
      </c>
      <c r="G943" t="s">
        <v>28</v>
      </c>
      <c r="H943" t="s">
        <v>23</v>
      </c>
      <c r="I943" t="s">
        <v>2752</v>
      </c>
      <c r="J943" t="s">
        <v>19</v>
      </c>
      <c r="K943" t="s">
        <v>93</v>
      </c>
      <c r="L943" t="s">
        <v>2753</v>
      </c>
      <c r="M943" s="24">
        <v>6.0960000000000001</v>
      </c>
      <c r="N943">
        <v>2</v>
      </c>
      <c r="O943" s="20">
        <v>0.2</v>
      </c>
      <c r="P943" s="10">
        <v>2.2098</v>
      </c>
      <c r="Q943" t="str">
        <f t="shared" si="14"/>
        <v>Not Outlier</v>
      </c>
    </row>
    <row r="944" spans="1:17">
      <c r="A944">
        <v>943</v>
      </c>
      <c r="B944" t="s">
        <v>2751</v>
      </c>
      <c r="C944" s="26" t="s">
        <v>2984</v>
      </c>
      <c r="D944" s="26" t="s">
        <v>3193</v>
      </c>
      <c r="E944" t="s">
        <v>2697</v>
      </c>
      <c r="F944" t="s">
        <v>2698</v>
      </c>
      <c r="G944" t="s">
        <v>28</v>
      </c>
      <c r="H944" t="s">
        <v>23</v>
      </c>
      <c r="I944" t="s">
        <v>163</v>
      </c>
      <c r="J944" t="s">
        <v>20</v>
      </c>
      <c r="K944" t="s">
        <v>103</v>
      </c>
      <c r="L944" t="s">
        <v>164</v>
      </c>
      <c r="M944" s="24">
        <v>1114.2719999999999</v>
      </c>
      <c r="N944">
        <v>4</v>
      </c>
      <c r="O944" s="20">
        <v>0.2</v>
      </c>
      <c r="P944" s="10">
        <v>41.785200000000003</v>
      </c>
      <c r="Q944" t="str">
        <f t="shared" si="14"/>
        <v>Not Outlier</v>
      </c>
    </row>
    <row r="945" spans="1:17">
      <c r="A945">
        <v>944</v>
      </c>
      <c r="B945" t="s">
        <v>2754</v>
      </c>
      <c r="C945" s="26" t="s">
        <v>3090</v>
      </c>
      <c r="D945" s="26">
        <v>42069</v>
      </c>
      <c r="E945" t="s">
        <v>1181</v>
      </c>
      <c r="F945" t="s">
        <v>1182</v>
      </c>
      <c r="G945" t="s">
        <v>24</v>
      </c>
      <c r="H945" t="s">
        <v>23</v>
      </c>
      <c r="I945" t="s">
        <v>1911</v>
      </c>
      <c r="J945" t="s">
        <v>19</v>
      </c>
      <c r="K945" t="s">
        <v>94</v>
      </c>
      <c r="L945" t="s">
        <v>1912</v>
      </c>
      <c r="M945" s="24">
        <v>32.4</v>
      </c>
      <c r="N945">
        <v>5</v>
      </c>
      <c r="O945" s="20">
        <v>0</v>
      </c>
      <c r="P945" s="10">
        <v>15.552</v>
      </c>
      <c r="Q945" t="str">
        <f t="shared" si="14"/>
        <v>Not Outlier</v>
      </c>
    </row>
    <row r="946" spans="1:17">
      <c r="A946">
        <v>945</v>
      </c>
      <c r="B946" t="s">
        <v>2754</v>
      </c>
      <c r="C946" s="26" t="s">
        <v>3090</v>
      </c>
      <c r="D946" s="26">
        <v>42069</v>
      </c>
      <c r="E946" t="s">
        <v>1181</v>
      </c>
      <c r="F946" t="s">
        <v>1182</v>
      </c>
      <c r="G946" t="s">
        <v>24</v>
      </c>
      <c r="H946" t="s">
        <v>23</v>
      </c>
      <c r="I946" t="s">
        <v>2755</v>
      </c>
      <c r="J946" t="s">
        <v>19</v>
      </c>
      <c r="K946" t="s">
        <v>97</v>
      </c>
      <c r="L946" t="s">
        <v>2756</v>
      </c>
      <c r="M946" s="24">
        <v>540.57000000000005</v>
      </c>
      <c r="N946">
        <v>3</v>
      </c>
      <c r="O946" s="20">
        <v>0</v>
      </c>
      <c r="P946" s="10">
        <v>140.54820000000001</v>
      </c>
      <c r="Q946" t="str">
        <f t="shared" si="14"/>
        <v>Outlier</v>
      </c>
    </row>
    <row r="947" spans="1:17">
      <c r="A947">
        <v>946</v>
      </c>
      <c r="B947" t="s">
        <v>2754</v>
      </c>
      <c r="C947" s="26" t="s">
        <v>3090</v>
      </c>
      <c r="D947" s="26">
        <v>42069</v>
      </c>
      <c r="E947" t="s">
        <v>1181</v>
      </c>
      <c r="F947" t="s">
        <v>1182</v>
      </c>
      <c r="G947" t="s">
        <v>24</v>
      </c>
      <c r="H947" t="s">
        <v>23</v>
      </c>
      <c r="I947" t="s">
        <v>2757</v>
      </c>
      <c r="J947" t="s">
        <v>19</v>
      </c>
      <c r="K947" t="s">
        <v>93</v>
      </c>
      <c r="L947" t="s">
        <v>2758</v>
      </c>
      <c r="M947" s="24">
        <v>167.76</v>
      </c>
      <c r="N947">
        <v>5</v>
      </c>
      <c r="O947" s="20">
        <v>0.2</v>
      </c>
      <c r="P947" s="10">
        <v>62.91</v>
      </c>
      <c r="Q947" t="str">
        <f t="shared" si="14"/>
        <v>Not Outlier</v>
      </c>
    </row>
    <row r="948" spans="1:17">
      <c r="A948">
        <v>947</v>
      </c>
      <c r="B948" t="s">
        <v>2759</v>
      </c>
      <c r="C948" s="26" t="s">
        <v>3091</v>
      </c>
      <c r="D948" s="26" t="s">
        <v>3275</v>
      </c>
      <c r="E948" t="s">
        <v>1838</v>
      </c>
      <c r="F948" t="s">
        <v>1839</v>
      </c>
      <c r="G948" t="s">
        <v>24</v>
      </c>
      <c r="H948" t="s">
        <v>23</v>
      </c>
      <c r="I948" t="s">
        <v>2760</v>
      </c>
      <c r="J948" t="s">
        <v>20</v>
      </c>
      <c r="K948" t="s">
        <v>103</v>
      </c>
      <c r="L948" t="s">
        <v>2761</v>
      </c>
      <c r="M948" s="24">
        <v>393.16500000000002</v>
      </c>
      <c r="N948">
        <v>3</v>
      </c>
      <c r="O948" s="20">
        <v>0.5</v>
      </c>
      <c r="P948" s="10">
        <v>-204.44579999999999</v>
      </c>
      <c r="Q948" t="str">
        <f t="shared" si="14"/>
        <v>Outlier</v>
      </c>
    </row>
    <row r="949" spans="1:17">
      <c r="A949">
        <v>948</v>
      </c>
      <c r="B949" t="s">
        <v>2762</v>
      </c>
      <c r="C949" s="26" t="s">
        <v>3092</v>
      </c>
      <c r="D949" s="26">
        <v>42778</v>
      </c>
      <c r="E949" t="s">
        <v>1463</v>
      </c>
      <c r="F949" t="s">
        <v>1464</v>
      </c>
      <c r="G949" t="s">
        <v>26</v>
      </c>
      <c r="H949" t="s">
        <v>27</v>
      </c>
      <c r="I949" t="s">
        <v>2763</v>
      </c>
      <c r="J949" t="s">
        <v>20</v>
      </c>
      <c r="K949" t="s">
        <v>95</v>
      </c>
      <c r="L949" t="s">
        <v>2764</v>
      </c>
      <c r="M949" s="24">
        <v>516.48800000000006</v>
      </c>
      <c r="N949">
        <v>7</v>
      </c>
      <c r="O949" s="20">
        <v>0.2</v>
      </c>
      <c r="P949" s="10">
        <v>-12.9122</v>
      </c>
      <c r="Q949" t="str">
        <f t="shared" si="14"/>
        <v>Not Outlier</v>
      </c>
    </row>
    <row r="950" spans="1:17">
      <c r="A950">
        <v>949</v>
      </c>
      <c r="B950" t="s">
        <v>2762</v>
      </c>
      <c r="C950" s="26" t="s">
        <v>3092</v>
      </c>
      <c r="D950" s="26">
        <v>42778</v>
      </c>
      <c r="E950" t="s">
        <v>1463</v>
      </c>
      <c r="F950" t="s">
        <v>1464</v>
      </c>
      <c r="G950" t="s">
        <v>26</v>
      </c>
      <c r="H950" t="s">
        <v>27</v>
      </c>
      <c r="I950" t="s">
        <v>917</v>
      </c>
      <c r="J950" t="s">
        <v>20</v>
      </c>
      <c r="K950" t="s">
        <v>95</v>
      </c>
      <c r="L950" t="s">
        <v>918</v>
      </c>
      <c r="M950" s="24">
        <v>1007.232</v>
      </c>
      <c r="N950">
        <v>6</v>
      </c>
      <c r="O950" s="20">
        <v>0.2</v>
      </c>
      <c r="P950" s="10">
        <v>75.542400000000001</v>
      </c>
      <c r="Q950" t="str">
        <f t="shared" si="14"/>
        <v>Outlier</v>
      </c>
    </row>
    <row r="951" spans="1:17">
      <c r="A951">
        <v>950</v>
      </c>
      <c r="B951" t="s">
        <v>2762</v>
      </c>
      <c r="C951" s="26" t="s">
        <v>3092</v>
      </c>
      <c r="D951" s="26">
        <v>42778</v>
      </c>
      <c r="E951" t="s">
        <v>1463</v>
      </c>
      <c r="F951" t="s">
        <v>1464</v>
      </c>
      <c r="G951" t="s">
        <v>26</v>
      </c>
      <c r="H951" t="s">
        <v>27</v>
      </c>
      <c r="I951" t="s">
        <v>2765</v>
      </c>
      <c r="J951" t="s">
        <v>20</v>
      </c>
      <c r="K951" t="s">
        <v>103</v>
      </c>
      <c r="L951" t="s">
        <v>2766</v>
      </c>
      <c r="M951" s="24">
        <v>2065.3200000000002</v>
      </c>
      <c r="N951">
        <v>12</v>
      </c>
      <c r="O951" s="20">
        <v>0.4</v>
      </c>
      <c r="P951" s="10">
        <v>-619.596</v>
      </c>
      <c r="Q951" t="str">
        <f t="shared" si="14"/>
        <v>Outlier</v>
      </c>
    </row>
    <row r="952" spans="1:17">
      <c r="A952">
        <v>951</v>
      </c>
      <c r="B952" t="s">
        <v>2762</v>
      </c>
      <c r="C952" s="26" t="s">
        <v>3092</v>
      </c>
      <c r="D952" s="26">
        <v>42778</v>
      </c>
      <c r="E952" t="s">
        <v>1463</v>
      </c>
      <c r="F952" t="s">
        <v>1464</v>
      </c>
      <c r="G952" t="s">
        <v>26</v>
      </c>
      <c r="H952" t="s">
        <v>27</v>
      </c>
      <c r="I952" t="s">
        <v>2767</v>
      </c>
      <c r="J952" t="s">
        <v>19</v>
      </c>
      <c r="K952" t="s">
        <v>94</v>
      </c>
      <c r="L952" t="s">
        <v>2768</v>
      </c>
      <c r="M952" s="24">
        <v>15.552</v>
      </c>
      <c r="N952">
        <v>3</v>
      </c>
      <c r="O952" s="20">
        <v>0.2</v>
      </c>
      <c r="P952" s="10">
        <v>5.4432</v>
      </c>
      <c r="Q952" t="str">
        <f t="shared" si="14"/>
        <v>Not Outlier</v>
      </c>
    </row>
    <row r="953" spans="1:17">
      <c r="A953">
        <v>952</v>
      </c>
      <c r="B953" t="s">
        <v>2762</v>
      </c>
      <c r="C953" s="26" t="s">
        <v>3092</v>
      </c>
      <c r="D953" s="26">
        <v>42778</v>
      </c>
      <c r="E953" t="s">
        <v>1463</v>
      </c>
      <c r="F953" t="s">
        <v>1464</v>
      </c>
      <c r="G953" t="s">
        <v>26</v>
      </c>
      <c r="H953" t="s">
        <v>27</v>
      </c>
      <c r="I953" t="s">
        <v>911</v>
      </c>
      <c r="J953" t="s">
        <v>19</v>
      </c>
      <c r="K953" t="s">
        <v>94</v>
      </c>
      <c r="L953" t="s">
        <v>912</v>
      </c>
      <c r="M953" s="24">
        <v>25.344000000000001</v>
      </c>
      <c r="N953">
        <v>6</v>
      </c>
      <c r="O953" s="20">
        <v>0.2</v>
      </c>
      <c r="P953" s="10">
        <v>7.92</v>
      </c>
      <c r="Q953" t="str">
        <f t="shared" si="14"/>
        <v>Not Outlier</v>
      </c>
    </row>
    <row r="954" spans="1:17">
      <c r="A954">
        <v>953</v>
      </c>
      <c r="B954" t="s">
        <v>2769</v>
      </c>
      <c r="C954" s="26">
        <v>42798</v>
      </c>
      <c r="D954" s="26">
        <v>42920</v>
      </c>
      <c r="E954" t="s">
        <v>2770</v>
      </c>
      <c r="F954" t="s">
        <v>2771</v>
      </c>
      <c r="G954" t="s">
        <v>24</v>
      </c>
      <c r="H954" t="s">
        <v>27</v>
      </c>
      <c r="I954" t="s">
        <v>2772</v>
      </c>
      <c r="J954" t="s">
        <v>20</v>
      </c>
      <c r="K954" t="s">
        <v>95</v>
      </c>
      <c r="L954" t="s">
        <v>920</v>
      </c>
      <c r="M954" s="24">
        <v>25.472000000000001</v>
      </c>
      <c r="N954">
        <v>4</v>
      </c>
      <c r="O954" s="20">
        <v>0.2</v>
      </c>
      <c r="P954" s="10">
        <v>7.6416000000000004</v>
      </c>
      <c r="Q954" t="str">
        <f t="shared" si="14"/>
        <v>Not Outlier</v>
      </c>
    </row>
    <row r="955" spans="1:17">
      <c r="A955">
        <v>954</v>
      </c>
      <c r="B955" t="s">
        <v>2773</v>
      </c>
      <c r="C955" s="26" t="s">
        <v>2941</v>
      </c>
      <c r="D955" s="26">
        <v>43101</v>
      </c>
      <c r="E955" t="s">
        <v>2774</v>
      </c>
      <c r="F955" t="s">
        <v>2775</v>
      </c>
      <c r="G955" t="s">
        <v>24</v>
      </c>
      <c r="H955" t="s">
        <v>25</v>
      </c>
      <c r="I955" t="s">
        <v>876</v>
      </c>
      <c r="J955" t="s">
        <v>19</v>
      </c>
      <c r="K955" t="s">
        <v>98</v>
      </c>
      <c r="L955" t="s">
        <v>877</v>
      </c>
      <c r="M955" s="24">
        <v>27.167999999999999</v>
      </c>
      <c r="N955">
        <v>2</v>
      </c>
      <c r="O955" s="20">
        <v>0.2</v>
      </c>
      <c r="P955" s="10">
        <v>2.7168000000000001</v>
      </c>
      <c r="Q955" t="str">
        <f t="shared" si="14"/>
        <v>Not Outlier</v>
      </c>
    </row>
    <row r="956" spans="1:17">
      <c r="A956">
        <v>955</v>
      </c>
      <c r="B956" t="s">
        <v>2773</v>
      </c>
      <c r="C956" s="26" t="s">
        <v>2941</v>
      </c>
      <c r="D956" s="26">
        <v>43101</v>
      </c>
      <c r="E956" t="s">
        <v>2774</v>
      </c>
      <c r="F956" t="s">
        <v>2775</v>
      </c>
      <c r="G956" t="s">
        <v>24</v>
      </c>
      <c r="H956" t="s">
        <v>25</v>
      </c>
      <c r="I956" t="s">
        <v>1066</v>
      </c>
      <c r="J956" t="s">
        <v>20</v>
      </c>
      <c r="K956" t="s">
        <v>105</v>
      </c>
      <c r="L956" t="s">
        <v>1067</v>
      </c>
      <c r="M956" s="24">
        <v>78.852800000000002</v>
      </c>
      <c r="N956">
        <v>2</v>
      </c>
      <c r="O956" s="20">
        <v>0.32</v>
      </c>
      <c r="P956" s="10">
        <v>-11.596</v>
      </c>
      <c r="Q956" t="str">
        <f t="shared" si="14"/>
        <v>Not Outlier</v>
      </c>
    </row>
    <row r="957" spans="1:17">
      <c r="A957">
        <v>956</v>
      </c>
      <c r="B957" t="s">
        <v>2776</v>
      </c>
      <c r="C957" s="26" t="s">
        <v>3077</v>
      </c>
      <c r="D957" s="26">
        <v>42837</v>
      </c>
      <c r="E957" t="s">
        <v>2777</v>
      </c>
      <c r="F957" t="s">
        <v>2778</v>
      </c>
      <c r="G957" t="s">
        <v>24</v>
      </c>
      <c r="H957" t="s">
        <v>29</v>
      </c>
      <c r="I957" t="s">
        <v>337</v>
      </c>
      <c r="J957" t="s">
        <v>19</v>
      </c>
      <c r="K957" t="s">
        <v>97</v>
      </c>
      <c r="L957" t="s">
        <v>338</v>
      </c>
      <c r="M957" s="24">
        <v>173.8</v>
      </c>
      <c r="N957">
        <v>5</v>
      </c>
      <c r="O957" s="20">
        <v>0</v>
      </c>
      <c r="P957" s="10">
        <v>43.45</v>
      </c>
      <c r="Q957" t="str">
        <f t="shared" si="14"/>
        <v>Not Outlier</v>
      </c>
    </row>
    <row r="958" spans="1:17">
      <c r="A958">
        <v>957</v>
      </c>
      <c r="B958" t="s">
        <v>2779</v>
      </c>
      <c r="C958" s="26" t="s">
        <v>3093</v>
      </c>
      <c r="D958" s="26" t="s">
        <v>3177</v>
      </c>
      <c r="E958" t="s">
        <v>2780</v>
      </c>
      <c r="F958" t="s">
        <v>2781</v>
      </c>
      <c r="G958" t="s">
        <v>24</v>
      </c>
      <c r="H958" t="s">
        <v>23</v>
      </c>
      <c r="I958" t="s">
        <v>2565</v>
      </c>
      <c r="J958" t="s">
        <v>18</v>
      </c>
      <c r="K958" t="s">
        <v>96</v>
      </c>
      <c r="L958" t="s">
        <v>2566</v>
      </c>
      <c r="M958" s="24">
        <v>29.591999999999999</v>
      </c>
      <c r="N958">
        <v>1</v>
      </c>
      <c r="O958" s="20">
        <v>0.2</v>
      </c>
      <c r="P958" s="10">
        <v>2.5893000000000002</v>
      </c>
      <c r="Q958" t="str">
        <f t="shared" si="14"/>
        <v>Not Outlier</v>
      </c>
    </row>
    <row r="959" spans="1:17">
      <c r="A959">
        <v>958</v>
      </c>
      <c r="B959" t="s">
        <v>2779</v>
      </c>
      <c r="C959" s="26" t="s">
        <v>3093</v>
      </c>
      <c r="D959" s="26" t="s">
        <v>3177</v>
      </c>
      <c r="E959" t="s">
        <v>2780</v>
      </c>
      <c r="F959" t="s">
        <v>2781</v>
      </c>
      <c r="G959" t="s">
        <v>24</v>
      </c>
      <c r="H959" t="s">
        <v>23</v>
      </c>
      <c r="I959" t="s">
        <v>2782</v>
      </c>
      <c r="J959" t="s">
        <v>19</v>
      </c>
      <c r="K959" t="s">
        <v>93</v>
      </c>
      <c r="L959" t="s">
        <v>2783</v>
      </c>
      <c r="M959" s="24">
        <v>4.7519999999999998</v>
      </c>
      <c r="N959">
        <v>2</v>
      </c>
      <c r="O959" s="20">
        <v>0.7</v>
      </c>
      <c r="P959" s="10">
        <v>-3.1680000000000001</v>
      </c>
      <c r="Q959" t="str">
        <f t="shared" si="14"/>
        <v>Not Outlier</v>
      </c>
    </row>
    <row r="960" spans="1:17">
      <c r="A960">
        <v>959</v>
      </c>
      <c r="B960" t="s">
        <v>2779</v>
      </c>
      <c r="C960" s="26" t="s">
        <v>3093</v>
      </c>
      <c r="D960" s="26" t="s">
        <v>3177</v>
      </c>
      <c r="E960" t="s">
        <v>2780</v>
      </c>
      <c r="F960" t="s">
        <v>2781</v>
      </c>
      <c r="G960" t="s">
        <v>24</v>
      </c>
      <c r="H960" t="s">
        <v>23</v>
      </c>
      <c r="I960" t="s">
        <v>2784</v>
      </c>
      <c r="J960" t="s">
        <v>19</v>
      </c>
      <c r="K960" t="s">
        <v>94</v>
      </c>
      <c r="L960" t="s">
        <v>2785</v>
      </c>
      <c r="M960" s="24">
        <v>15.552</v>
      </c>
      <c r="N960">
        <v>3</v>
      </c>
      <c r="O960" s="20">
        <v>0.2</v>
      </c>
      <c r="P960" s="10">
        <v>5.6375999999999999</v>
      </c>
      <c r="Q960" t="str">
        <f t="shared" si="14"/>
        <v>Not Outlier</v>
      </c>
    </row>
    <row r="961" spans="1:17">
      <c r="A961">
        <v>960</v>
      </c>
      <c r="B961" t="s">
        <v>2786</v>
      </c>
      <c r="C961" s="26" t="s">
        <v>3094</v>
      </c>
      <c r="D961" s="26" t="s">
        <v>3094</v>
      </c>
      <c r="E961" t="s">
        <v>2787</v>
      </c>
      <c r="F961" t="s">
        <v>2788</v>
      </c>
      <c r="G961" t="s">
        <v>24</v>
      </c>
      <c r="H961" t="s">
        <v>23</v>
      </c>
      <c r="I961" t="s">
        <v>2789</v>
      </c>
      <c r="J961" t="s">
        <v>20</v>
      </c>
      <c r="K961" t="s">
        <v>95</v>
      </c>
      <c r="L961" t="s">
        <v>2790</v>
      </c>
      <c r="M961" s="24">
        <v>204.6</v>
      </c>
      <c r="N961">
        <v>2</v>
      </c>
      <c r="O961" s="20">
        <v>0</v>
      </c>
      <c r="P961" s="10">
        <v>53.195999999999998</v>
      </c>
      <c r="Q961" t="str">
        <f t="shared" si="14"/>
        <v>Not Outlier</v>
      </c>
    </row>
    <row r="962" spans="1:17">
      <c r="A962">
        <v>961</v>
      </c>
      <c r="B962" t="s">
        <v>2791</v>
      </c>
      <c r="C962" s="26" t="s">
        <v>3020</v>
      </c>
      <c r="D962" s="26" t="s">
        <v>2947</v>
      </c>
      <c r="E962" t="s">
        <v>2792</v>
      </c>
      <c r="F962" t="s">
        <v>2793</v>
      </c>
      <c r="G962" t="s">
        <v>28</v>
      </c>
      <c r="H962" t="s">
        <v>23</v>
      </c>
      <c r="I962" t="s">
        <v>939</v>
      </c>
      <c r="J962" t="s">
        <v>20</v>
      </c>
      <c r="K962" t="s">
        <v>100</v>
      </c>
      <c r="L962" t="s">
        <v>940</v>
      </c>
      <c r="M962" s="24">
        <v>321.56799999999998</v>
      </c>
      <c r="N962">
        <v>2</v>
      </c>
      <c r="O962" s="20">
        <v>0.2</v>
      </c>
      <c r="P962" s="10">
        <v>28.1372</v>
      </c>
      <c r="Q962" t="str">
        <f t="shared" si="14"/>
        <v>Not Outlier</v>
      </c>
    </row>
    <row r="963" spans="1:17">
      <c r="A963">
        <v>962</v>
      </c>
      <c r="B963" t="s">
        <v>2794</v>
      </c>
      <c r="C963" s="26" t="s">
        <v>2967</v>
      </c>
      <c r="D963" s="26">
        <v>42016</v>
      </c>
      <c r="E963" t="s">
        <v>2795</v>
      </c>
      <c r="F963" t="s">
        <v>2796</v>
      </c>
      <c r="G963" t="s">
        <v>26</v>
      </c>
      <c r="H963" t="s">
        <v>29</v>
      </c>
      <c r="I963" t="s">
        <v>2797</v>
      </c>
      <c r="J963" t="s">
        <v>19</v>
      </c>
      <c r="K963" t="s">
        <v>93</v>
      </c>
      <c r="L963" t="s">
        <v>2798</v>
      </c>
      <c r="M963" s="24">
        <v>6.24</v>
      </c>
      <c r="N963">
        <v>2</v>
      </c>
      <c r="O963" s="20">
        <v>0</v>
      </c>
      <c r="P963" s="10">
        <v>3.0575999999999999</v>
      </c>
      <c r="Q963" t="str">
        <f t="shared" ref="Q963:Q1001" si="15">IF(OR($P963&gt;65.58,$P963&lt;-36.45),"Outlier","Not Outlier")</f>
        <v>Not Outlier</v>
      </c>
    </row>
    <row r="964" spans="1:17">
      <c r="A964">
        <v>963</v>
      </c>
      <c r="B964" t="s">
        <v>2799</v>
      </c>
      <c r="C964" s="26">
        <v>42378</v>
      </c>
      <c r="D964" s="26">
        <v>42469</v>
      </c>
      <c r="E964" t="s">
        <v>519</v>
      </c>
      <c r="F964" t="s">
        <v>520</v>
      </c>
      <c r="G964" t="s">
        <v>28</v>
      </c>
      <c r="H964" t="s">
        <v>23</v>
      </c>
      <c r="I964" t="s">
        <v>1738</v>
      </c>
      <c r="J964" t="s">
        <v>19</v>
      </c>
      <c r="K964" t="s">
        <v>104</v>
      </c>
      <c r="L964" t="s">
        <v>1739</v>
      </c>
      <c r="M964" s="24">
        <v>21.88</v>
      </c>
      <c r="N964">
        <v>2</v>
      </c>
      <c r="O964" s="20">
        <v>0</v>
      </c>
      <c r="P964" s="10">
        <v>10.94</v>
      </c>
      <c r="Q964" t="str">
        <f t="shared" si="15"/>
        <v>Not Outlier</v>
      </c>
    </row>
    <row r="965" spans="1:17">
      <c r="A965">
        <v>964</v>
      </c>
      <c r="B965" t="s">
        <v>2800</v>
      </c>
      <c r="C965" s="26" t="s">
        <v>3095</v>
      </c>
      <c r="D965" s="26" t="s">
        <v>2959</v>
      </c>
      <c r="E965" t="s">
        <v>2650</v>
      </c>
      <c r="F965" t="s">
        <v>2651</v>
      </c>
      <c r="G965" t="s">
        <v>24</v>
      </c>
      <c r="H965" t="s">
        <v>29</v>
      </c>
      <c r="I965" t="s">
        <v>2801</v>
      </c>
      <c r="J965" t="s">
        <v>19</v>
      </c>
      <c r="K965" t="s">
        <v>102</v>
      </c>
      <c r="L965" t="s">
        <v>2802</v>
      </c>
      <c r="M965" s="24">
        <v>4.6079999999999997</v>
      </c>
      <c r="N965">
        <v>2</v>
      </c>
      <c r="O965" s="20">
        <v>0.2</v>
      </c>
      <c r="P965" s="10">
        <v>1.6704000000000001</v>
      </c>
      <c r="Q965" t="str">
        <f t="shared" si="15"/>
        <v>Not Outlier</v>
      </c>
    </row>
    <row r="966" spans="1:17">
      <c r="A966">
        <v>965</v>
      </c>
      <c r="B966" t="s">
        <v>2803</v>
      </c>
      <c r="C966" s="26">
        <v>42982</v>
      </c>
      <c r="D966" s="26">
        <v>43043</v>
      </c>
      <c r="E966" t="s">
        <v>2804</v>
      </c>
      <c r="F966" t="s">
        <v>2805</v>
      </c>
      <c r="G966" t="s">
        <v>26</v>
      </c>
      <c r="H966" t="s">
        <v>27</v>
      </c>
      <c r="I966" t="s">
        <v>2806</v>
      </c>
      <c r="J966" t="s">
        <v>19</v>
      </c>
      <c r="K966" t="s">
        <v>102</v>
      </c>
      <c r="L966" t="s">
        <v>2807</v>
      </c>
      <c r="M966" s="24">
        <v>9.82</v>
      </c>
      <c r="N966">
        <v>2</v>
      </c>
      <c r="O966" s="20">
        <v>0</v>
      </c>
      <c r="P966" s="10">
        <v>4.8117999999999999</v>
      </c>
      <c r="Q966" t="str">
        <f t="shared" si="15"/>
        <v>Not Outlier</v>
      </c>
    </row>
    <row r="967" spans="1:17">
      <c r="A967">
        <v>966</v>
      </c>
      <c r="B967" t="s">
        <v>2803</v>
      </c>
      <c r="C967" s="26">
        <v>42982</v>
      </c>
      <c r="D967" s="26">
        <v>43043</v>
      </c>
      <c r="E967" t="s">
        <v>2804</v>
      </c>
      <c r="F967" t="s">
        <v>2805</v>
      </c>
      <c r="G967" t="s">
        <v>26</v>
      </c>
      <c r="H967" t="s">
        <v>27</v>
      </c>
      <c r="I967" t="s">
        <v>1417</v>
      </c>
      <c r="J967" t="s">
        <v>19</v>
      </c>
      <c r="K967" t="s">
        <v>98</v>
      </c>
      <c r="L967" t="s">
        <v>1418</v>
      </c>
      <c r="M967" s="24">
        <v>35.97</v>
      </c>
      <c r="N967">
        <v>3</v>
      </c>
      <c r="O967" s="20">
        <v>0</v>
      </c>
      <c r="P967" s="10">
        <v>9.7119</v>
      </c>
      <c r="Q967" t="str">
        <f t="shared" si="15"/>
        <v>Not Outlier</v>
      </c>
    </row>
    <row r="968" spans="1:17">
      <c r="A968">
        <v>967</v>
      </c>
      <c r="B968" t="s">
        <v>2803</v>
      </c>
      <c r="C968" s="26">
        <v>42982</v>
      </c>
      <c r="D968" s="26">
        <v>43043</v>
      </c>
      <c r="E968" t="s">
        <v>2804</v>
      </c>
      <c r="F968" t="s">
        <v>2805</v>
      </c>
      <c r="G968" t="s">
        <v>26</v>
      </c>
      <c r="H968" t="s">
        <v>27</v>
      </c>
      <c r="I968" t="s">
        <v>2808</v>
      </c>
      <c r="J968" t="s">
        <v>19</v>
      </c>
      <c r="K968" t="s">
        <v>94</v>
      </c>
      <c r="L968" t="s">
        <v>2809</v>
      </c>
      <c r="M968" s="24">
        <v>12.96</v>
      </c>
      <c r="N968">
        <v>2</v>
      </c>
      <c r="O968" s="20">
        <v>0</v>
      </c>
      <c r="P968" s="10">
        <v>6.2207999999999997</v>
      </c>
      <c r="Q968" t="str">
        <f t="shared" si="15"/>
        <v>Not Outlier</v>
      </c>
    </row>
    <row r="969" spans="1:17">
      <c r="A969">
        <v>968</v>
      </c>
      <c r="B969" t="s">
        <v>2803</v>
      </c>
      <c r="C969" s="26">
        <v>42982</v>
      </c>
      <c r="D969" s="26">
        <v>43043</v>
      </c>
      <c r="E969" t="s">
        <v>2804</v>
      </c>
      <c r="F969" t="s">
        <v>2805</v>
      </c>
      <c r="G969" t="s">
        <v>26</v>
      </c>
      <c r="H969" t="s">
        <v>27</v>
      </c>
      <c r="I969" t="s">
        <v>2810</v>
      </c>
      <c r="J969" t="s">
        <v>19</v>
      </c>
      <c r="K969" t="s">
        <v>94</v>
      </c>
      <c r="L969" t="s">
        <v>2811</v>
      </c>
      <c r="M969" s="24">
        <v>191.6</v>
      </c>
      <c r="N969">
        <v>4</v>
      </c>
      <c r="O969" s="20">
        <v>0</v>
      </c>
      <c r="P969" s="10">
        <v>91.968000000000004</v>
      </c>
      <c r="Q969" t="str">
        <f t="shared" si="15"/>
        <v>Outlier</v>
      </c>
    </row>
    <row r="970" spans="1:17">
      <c r="A970">
        <v>969</v>
      </c>
      <c r="B970" t="s">
        <v>2803</v>
      </c>
      <c r="C970" s="26">
        <v>42982</v>
      </c>
      <c r="D970" s="26">
        <v>43043</v>
      </c>
      <c r="E970" t="s">
        <v>2804</v>
      </c>
      <c r="F970" t="s">
        <v>2805</v>
      </c>
      <c r="G970" t="s">
        <v>26</v>
      </c>
      <c r="H970" t="s">
        <v>27</v>
      </c>
      <c r="I970" t="s">
        <v>2801</v>
      </c>
      <c r="J970" t="s">
        <v>19</v>
      </c>
      <c r="K970" t="s">
        <v>102</v>
      </c>
      <c r="L970" t="s">
        <v>2802</v>
      </c>
      <c r="M970" s="24">
        <v>8.64</v>
      </c>
      <c r="N970">
        <v>3</v>
      </c>
      <c r="O970" s="20">
        <v>0</v>
      </c>
      <c r="P970" s="10">
        <v>4.2336</v>
      </c>
      <c r="Q970" t="str">
        <f t="shared" si="15"/>
        <v>Not Outlier</v>
      </c>
    </row>
    <row r="971" spans="1:17">
      <c r="A971">
        <v>970</v>
      </c>
      <c r="B971" t="s">
        <v>2803</v>
      </c>
      <c r="C971" s="26">
        <v>42982</v>
      </c>
      <c r="D971" s="26">
        <v>43043</v>
      </c>
      <c r="E971" t="s">
        <v>2804</v>
      </c>
      <c r="F971" t="s">
        <v>2805</v>
      </c>
      <c r="G971" t="s">
        <v>26</v>
      </c>
      <c r="H971" t="s">
        <v>27</v>
      </c>
      <c r="I971" t="s">
        <v>2812</v>
      </c>
      <c r="J971" t="s">
        <v>19</v>
      </c>
      <c r="K971" t="s">
        <v>97</v>
      </c>
      <c r="L971" t="s">
        <v>2813</v>
      </c>
      <c r="M971" s="24">
        <v>501.81</v>
      </c>
      <c r="N971">
        <v>3</v>
      </c>
      <c r="O971" s="20">
        <v>0</v>
      </c>
      <c r="P971" s="10">
        <v>0</v>
      </c>
      <c r="Q971" t="str">
        <f t="shared" si="15"/>
        <v>Not Outlier</v>
      </c>
    </row>
    <row r="972" spans="1:17">
      <c r="A972">
        <v>971</v>
      </c>
      <c r="B972" t="s">
        <v>2814</v>
      </c>
      <c r="C972" s="26" t="s">
        <v>3096</v>
      </c>
      <c r="D972" s="26" t="s">
        <v>3219</v>
      </c>
      <c r="E972" t="s">
        <v>947</v>
      </c>
      <c r="F972" t="s">
        <v>948</v>
      </c>
      <c r="G972" t="s">
        <v>24</v>
      </c>
      <c r="H972" t="s">
        <v>27</v>
      </c>
      <c r="I972" t="s">
        <v>2815</v>
      </c>
      <c r="J972" t="s">
        <v>20</v>
      </c>
      <c r="K972" t="s">
        <v>95</v>
      </c>
      <c r="L972" t="s">
        <v>2816</v>
      </c>
      <c r="M972" s="24">
        <v>127.104</v>
      </c>
      <c r="N972">
        <v>6</v>
      </c>
      <c r="O972" s="20">
        <v>0.2</v>
      </c>
      <c r="P972" s="10">
        <v>28.598400000000002</v>
      </c>
      <c r="Q972" t="str">
        <f t="shared" si="15"/>
        <v>Not Outlier</v>
      </c>
    </row>
    <row r="973" spans="1:17">
      <c r="A973">
        <v>972</v>
      </c>
      <c r="B973" t="s">
        <v>2814</v>
      </c>
      <c r="C973" s="26" t="s">
        <v>3096</v>
      </c>
      <c r="D973" s="26" t="s">
        <v>3219</v>
      </c>
      <c r="E973" t="s">
        <v>947</v>
      </c>
      <c r="F973" t="s">
        <v>948</v>
      </c>
      <c r="G973" t="s">
        <v>24</v>
      </c>
      <c r="H973" t="s">
        <v>27</v>
      </c>
      <c r="I973" t="s">
        <v>1183</v>
      </c>
      <c r="J973" t="s">
        <v>18</v>
      </c>
      <c r="K973" t="s">
        <v>96</v>
      </c>
      <c r="L973" t="s">
        <v>1184</v>
      </c>
      <c r="M973" s="24">
        <v>124.2</v>
      </c>
      <c r="N973">
        <v>3</v>
      </c>
      <c r="O973" s="20">
        <v>0.4</v>
      </c>
      <c r="P973" s="10">
        <v>-31.05</v>
      </c>
      <c r="Q973" t="str">
        <f t="shared" si="15"/>
        <v>Not Outlier</v>
      </c>
    </row>
    <row r="974" spans="1:17">
      <c r="A974">
        <v>973</v>
      </c>
      <c r="B974" t="s">
        <v>2814</v>
      </c>
      <c r="C974" s="26" t="s">
        <v>3096</v>
      </c>
      <c r="D974" s="26" t="s">
        <v>3219</v>
      </c>
      <c r="E974" t="s">
        <v>947</v>
      </c>
      <c r="F974" t="s">
        <v>948</v>
      </c>
      <c r="G974" t="s">
        <v>24</v>
      </c>
      <c r="H974" t="s">
        <v>27</v>
      </c>
      <c r="I974" t="s">
        <v>2174</v>
      </c>
      <c r="J974" t="s">
        <v>19</v>
      </c>
      <c r="K974" t="s">
        <v>93</v>
      </c>
      <c r="L974" t="s">
        <v>2175</v>
      </c>
      <c r="M974" s="24">
        <v>18.588000000000001</v>
      </c>
      <c r="N974">
        <v>2</v>
      </c>
      <c r="O974" s="20">
        <v>0.7</v>
      </c>
      <c r="P974" s="10">
        <v>-13.6312</v>
      </c>
      <c r="Q974" t="str">
        <f t="shared" si="15"/>
        <v>Not Outlier</v>
      </c>
    </row>
    <row r="975" spans="1:17">
      <c r="A975">
        <v>974</v>
      </c>
      <c r="B975" t="s">
        <v>2814</v>
      </c>
      <c r="C975" s="26" t="s">
        <v>3096</v>
      </c>
      <c r="D975" s="26" t="s">
        <v>3219</v>
      </c>
      <c r="E975" t="s">
        <v>947</v>
      </c>
      <c r="F975" t="s">
        <v>948</v>
      </c>
      <c r="G975" t="s">
        <v>24</v>
      </c>
      <c r="H975" t="s">
        <v>27</v>
      </c>
      <c r="I975" t="s">
        <v>1176</v>
      </c>
      <c r="J975" t="s">
        <v>19</v>
      </c>
      <c r="K975" t="s">
        <v>102</v>
      </c>
      <c r="L975" t="s">
        <v>1177</v>
      </c>
      <c r="M975" s="24">
        <v>30.071999999999999</v>
      </c>
      <c r="N975">
        <v>3</v>
      </c>
      <c r="O975" s="20">
        <v>0.2</v>
      </c>
      <c r="P975" s="10">
        <v>10.1493</v>
      </c>
      <c r="Q975" t="str">
        <f t="shared" si="15"/>
        <v>Not Outlier</v>
      </c>
    </row>
    <row r="976" spans="1:17">
      <c r="A976">
        <v>975</v>
      </c>
      <c r="B976" t="s">
        <v>2817</v>
      </c>
      <c r="C976" s="26">
        <v>42865</v>
      </c>
      <c r="D976" s="26">
        <v>42957</v>
      </c>
      <c r="E976" t="s">
        <v>2273</v>
      </c>
      <c r="F976" t="s">
        <v>2274</v>
      </c>
      <c r="G976" t="s">
        <v>26</v>
      </c>
      <c r="H976" t="s">
        <v>27</v>
      </c>
      <c r="I976" t="s">
        <v>1719</v>
      </c>
      <c r="J976" t="s">
        <v>18</v>
      </c>
      <c r="K976" t="s">
        <v>96</v>
      </c>
      <c r="L976" t="s">
        <v>1720</v>
      </c>
      <c r="M976" s="24">
        <v>160.93</v>
      </c>
      <c r="N976">
        <v>7</v>
      </c>
      <c r="O976" s="20">
        <v>0</v>
      </c>
      <c r="P976" s="10">
        <v>3.2185999999999999</v>
      </c>
      <c r="Q976" t="str">
        <f t="shared" si="15"/>
        <v>Not Outlier</v>
      </c>
    </row>
    <row r="977" spans="1:17">
      <c r="A977">
        <v>976</v>
      </c>
      <c r="B977" t="s">
        <v>2817</v>
      </c>
      <c r="C977" s="26">
        <v>42865</v>
      </c>
      <c r="D977" s="26">
        <v>42957</v>
      </c>
      <c r="E977" t="s">
        <v>2273</v>
      </c>
      <c r="F977" t="s">
        <v>2274</v>
      </c>
      <c r="G977" t="s">
        <v>26</v>
      </c>
      <c r="H977" t="s">
        <v>27</v>
      </c>
      <c r="I977" t="s">
        <v>1357</v>
      </c>
      <c r="J977" t="s">
        <v>19</v>
      </c>
      <c r="K977" t="s">
        <v>93</v>
      </c>
      <c r="L977" t="s">
        <v>1358</v>
      </c>
      <c r="M977" s="24">
        <v>75.792000000000002</v>
      </c>
      <c r="N977">
        <v>3</v>
      </c>
      <c r="O977" s="20">
        <v>0.2</v>
      </c>
      <c r="P977" s="10">
        <v>25.579799999999999</v>
      </c>
      <c r="Q977" t="str">
        <f t="shared" si="15"/>
        <v>Not Outlier</v>
      </c>
    </row>
    <row r="978" spans="1:17">
      <c r="A978">
        <v>977</v>
      </c>
      <c r="B978" t="s">
        <v>2818</v>
      </c>
      <c r="C978" s="26">
        <v>42985</v>
      </c>
      <c r="D978" s="26" t="s">
        <v>3142</v>
      </c>
      <c r="E978" t="s">
        <v>1218</v>
      </c>
      <c r="F978" t="s">
        <v>1219</v>
      </c>
      <c r="G978" t="s">
        <v>24</v>
      </c>
      <c r="H978" t="s">
        <v>23</v>
      </c>
      <c r="I978" t="s">
        <v>2819</v>
      </c>
      <c r="J978" t="s">
        <v>19</v>
      </c>
      <c r="K978" t="s">
        <v>93</v>
      </c>
      <c r="L978" t="s">
        <v>2820</v>
      </c>
      <c r="M978" s="24">
        <v>1.08</v>
      </c>
      <c r="N978">
        <v>2</v>
      </c>
      <c r="O978" s="20">
        <v>0.7</v>
      </c>
      <c r="P978" s="10">
        <v>-0.79200000000000004</v>
      </c>
      <c r="Q978" t="str">
        <f t="shared" si="15"/>
        <v>Not Outlier</v>
      </c>
    </row>
    <row r="979" spans="1:17">
      <c r="A979">
        <v>978</v>
      </c>
      <c r="B979" t="s">
        <v>2821</v>
      </c>
      <c r="C979" s="26">
        <v>42917</v>
      </c>
      <c r="D979" s="26">
        <v>43009</v>
      </c>
      <c r="E979" t="s">
        <v>2447</v>
      </c>
      <c r="F979" t="s">
        <v>2448</v>
      </c>
      <c r="G979" t="s">
        <v>28</v>
      </c>
      <c r="H979" t="s">
        <v>25</v>
      </c>
      <c r="I979" t="s">
        <v>699</v>
      </c>
      <c r="J979" t="s">
        <v>18</v>
      </c>
      <c r="K979" t="s">
        <v>108</v>
      </c>
      <c r="L979" t="s">
        <v>700</v>
      </c>
      <c r="M979" s="24">
        <v>3059.982</v>
      </c>
      <c r="N979">
        <v>2</v>
      </c>
      <c r="O979" s="20">
        <v>0.1</v>
      </c>
      <c r="P979" s="10">
        <v>679.99599999999998</v>
      </c>
      <c r="Q979" t="str">
        <f t="shared" si="15"/>
        <v>Outlier</v>
      </c>
    </row>
    <row r="980" spans="1:17">
      <c r="A980">
        <v>979</v>
      </c>
      <c r="B980" t="s">
        <v>2822</v>
      </c>
      <c r="C980" s="26" t="s">
        <v>2996</v>
      </c>
      <c r="D980" s="26" t="s">
        <v>3251</v>
      </c>
      <c r="E980" t="s">
        <v>2823</v>
      </c>
      <c r="F980" t="s">
        <v>2824</v>
      </c>
      <c r="G980" t="s">
        <v>24</v>
      </c>
      <c r="H980" t="s">
        <v>29</v>
      </c>
      <c r="I980" t="s">
        <v>1947</v>
      </c>
      <c r="J980" t="s">
        <v>19</v>
      </c>
      <c r="K980" t="s">
        <v>93</v>
      </c>
      <c r="L980" t="s">
        <v>1948</v>
      </c>
      <c r="M980" s="24">
        <v>3.282</v>
      </c>
      <c r="N980">
        <v>2</v>
      </c>
      <c r="O980" s="20">
        <v>0.7</v>
      </c>
      <c r="P980" s="10">
        <v>-2.6255999999999999</v>
      </c>
      <c r="Q980" t="str">
        <f t="shared" si="15"/>
        <v>Not Outlier</v>
      </c>
    </row>
    <row r="981" spans="1:17">
      <c r="A981">
        <v>980</v>
      </c>
      <c r="B981" t="s">
        <v>2825</v>
      </c>
      <c r="C981" s="26">
        <v>42259</v>
      </c>
      <c r="D981" s="26">
        <v>42350</v>
      </c>
      <c r="E981" t="s">
        <v>395</v>
      </c>
      <c r="F981" t="s">
        <v>396</v>
      </c>
      <c r="G981" t="s">
        <v>28</v>
      </c>
      <c r="H981" t="s">
        <v>25</v>
      </c>
      <c r="I981" t="s">
        <v>2826</v>
      </c>
      <c r="J981" t="s">
        <v>19</v>
      </c>
      <c r="K981" t="s">
        <v>94</v>
      </c>
      <c r="L981" t="s">
        <v>2827</v>
      </c>
      <c r="M981" s="24">
        <v>34.020000000000003</v>
      </c>
      <c r="N981">
        <v>3</v>
      </c>
      <c r="O981" s="20">
        <v>0</v>
      </c>
      <c r="P981" s="10">
        <v>16.669799999999999</v>
      </c>
      <c r="Q981" t="str">
        <f t="shared" si="15"/>
        <v>Not Outlier</v>
      </c>
    </row>
    <row r="982" spans="1:17">
      <c r="A982">
        <v>981</v>
      </c>
      <c r="B982" t="s">
        <v>2828</v>
      </c>
      <c r="C982" s="26">
        <v>42439</v>
      </c>
      <c r="D982" s="26">
        <v>42592</v>
      </c>
      <c r="E982" t="s">
        <v>233</v>
      </c>
      <c r="F982" t="s">
        <v>234</v>
      </c>
      <c r="G982" t="s">
        <v>24</v>
      </c>
      <c r="H982" t="s">
        <v>27</v>
      </c>
      <c r="I982" t="s">
        <v>2387</v>
      </c>
      <c r="J982" t="s">
        <v>20</v>
      </c>
      <c r="K982" t="s">
        <v>100</v>
      </c>
      <c r="L982" t="s">
        <v>2388</v>
      </c>
      <c r="M982" s="24">
        <v>599.29200000000003</v>
      </c>
      <c r="N982">
        <v>6</v>
      </c>
      <c r="O982" s="20">
        <v>0.1</v>
      </c>
      <c r="P982" s="10">
        <v>93.223200000000006</v>
      </c>
      <c r="Q982" t="str">
        <f t="shared" si="15"/>
        <v>Outlier</v>
      </c>
    </row>
    <row r="983" spans="1:17">
      <c r="A983">
        <v>982</v>
      </c>
      <c r="B983" t="s">
        <v>2829</v>
      </c>
      <c r="C983" s="26">
        <v>41954</v>
      </c>
      <c r="D983" s="26" t="s">
        <v>3152</v>
      </c>
      <c r="E983" t="s">
        <v>2830</v>
      </c>
      <c r="F983" t="s">
        <v>2831</v>
      </c>
      <c r="G983" t="s">
        <v>24</v>
      </c>
      <c r="H983" t="s">
        <v>23</v>
      </c>
      <c r="I983" t="s">
        <v>2832</v>
      </c>
      <c r="J983" t="s">
        <v>19</v>
      </c>
      <c r="K983" t="s">
        <v>98</v>
      </c>
      <c r="L983" t="s">
        <v>2833</v>
      </c>
      <c r="M983" s="24">
        <v>3.3919999999999999</v>
      </c>
      <c r="N983">
        <v>1</v>
      </c>
      <c r="O983" s="20">
        <v>0.2</v>
      </c>
      <c r="P983" s="10">
        <v>0.80559999999999998</v>
      </c>
      <c r="Q983" t="str">
        <f t="shared" si="15"/>
        <v>Not Outlier</v>
      </c>
    </row>
    <row r="984" spans="1:17">
      <c r="A984">
        <v>983</v>
      </c>
      <c r="B984" t="s">
        <v>2829</v>
      </c>
      <c r="C984" s="26">
        <v>41954</v>
      </c>
      <c r="D984" s="26" t="s">
        <v>3152</v>
      </c>
      <c r="E984" t="s">
        <v>2830</v>
      </c>
      <c r="F984" t="s">
        <v>2831</v>
      </c>
      <c r="G984" t="s">
        <v>24</v>
      </c>
      <c r="H984" t="s">
        <v>23</v>
      </c>
      <c r="I984" t="s">
        <v>2834</v>
      </c>
      <c r="J984" t="s">
        <v>18</v>
      </c>
      <c r="K984" t="s">
        <v>96</v>
      </c>
      <c r="L984" t="s">
        <v>2835</v>
      </c>
      <c r="M984" s="24">
        <v>559.98400000000004</v>
      </c>
      <c r="N984">
        <v>2</v>
      </c>
      <c r="O984" s="20">
        <v>0.2</v>
      </c>
      <c r="P984" s="10">
        <v>55.998399999999997</v>
      </c>
      <c r="Q984" t="str">
        <f t="shared" si="15"/>
        <v>Not Outlier</v>
      </c>
    </row>
    <row r="985" spans="1:17">
      <c r="A985">
        <v>984</v>
      </c>
      <c r="B985" t="s">
        <v>2829</v>
      </c>
      <c r="C985" s="26">
        <v>41954</v>
      </c>
      <c r="D985" s="26" t="s">
        <v>3152</v>
      </c>
      <c r="E985" t="s">
        <v>2830</v>
      </c>
      <c r="F985" t="s">
        <v>2831</v>
      </c>
      <c r="G985" t="s">
        <v>24</v>
      </c>
      <c r="H985" t="s">
        <v>23</v>
      </c>
      <c r="I985" t="s">
        <v>2479</v>
      </c>
      <c r="J985" t="s">
        <v>20</v>
      </c>
      <c r="K985" t="s">
        <v>100</v>
      </c>
      <c r="L985" t="s">
        <v>2480</v>
      </c>
      <c r="M985" s="24">
        <v>603.91999999999996</v>
      </c>
      <c r="N985">
        <v>5</v>
      </c>
      <c r="O985" s="20">
        <v>0.2</v>
      </c>
      <c r="P985" s="10">
        <v>75.489999999999995</v>
      </c>
      <c r="Q985" t="str">
        <f t="shared" si="15"/>
        <v>Outlier</v>
      </c>
    </row>
    <row r="986" spans="1:17">
      <c r="A986">
        <v>985</v>
      </c>
      <c r="B986" t="s">
        <v>2836</v>
      </c>
      <c r="C986" s="26" t="s">
        <v>3097</v>
      </c>
      <c r="D986" s="26">
        <v>42865</v>
      </c>
      <c r="E986" t="s">
        <v>2837</v>
      </c>
      <c r="F986" t="s">
        <v>2838</v>
      </c>
      <c r="G986" t="s">
        <v>26</v>
      </c>
      <c r="H986" t="s">
        <v>25</v>
      </c>
      <c r="I986" t="s">
        <v>2397</v>
      </c>
      <c r="J986" t="s">
        <v>19</v>
      </c>
      <c r="K986" t="s">
        <v>102</v>
      </c>
      <c r="L986" t="s">
        <v>2398</v>
      </c>
      <c r="M986" s="24">
        <v>7.968</v>
      </c>
      <c r="N986">
        <v>2</v>
      </c>
      <c r="O986" s="20">
        <v>0.2</v>
      </c>
      <c r="P986" s="10">
        <v>2.5895999999999999</v>
      </c>
      <c r="Q986" t="str">
        <f t="shared" si="15"/>
        <v>Not Outlier</v>
      </c>
    </row>
    <row r="987" spans="1:17">
      <c r="A987">
        <v>986</v>
      </c>
      <c r="B987" t="s">
        <v>2836</v>
      </c>
      <c r="C987" s="26" t="s">
        <v>3097</v>
      </c>
      <c r="D987" s="26">
        <v>42865</v>
      </c>
      <c r="E987" t="s">
        <v>2837</v>
      </c>
      <c r="F987" t="s">
        <v>2838</v>
      </c>
      <c r="G987" t="s">
        <v>26</v>
      </c>
      <c r="H987" t="s">
        <v>25</v>
      </c>
      <c r="I987" t="s">
        <v>2839</v>
      </c>
      <c r="J987" t="s">
        <v>19</v>
      </c>
      <c r="K987" t="s">
        <v>104</v>
      </c>
      <c r="L987" t="s">
        <v>2840</v>
      </c>
      <c r="M987" s="24">
        <v>27.968</v>
      </c>
      <c r="N987">
        <v>4</v>
      </c>
      <c r="O987" s="20">
        <v>0.2</v>
      </c>
      <c r="P987" s="10">
        <v>9.4391999999999996</v>
      </c>
      <c r="Q987" t="str">
        <f t="shared" si="15"/>
        <v>Not Outlier</v>
      </c>
    </row>
    <row r="988" spans="1:17">
      <c r="A988">
        <v>987</v>
      </c>
      <c r="B988" t="s">
        <v>2836</v>
      </c>
      <c r="C988" s="26" t="s">
        <v>3097</v>
      </c>
      <c r="D988" s="26">
        <v>42865</v>
      </c>
      <c r="E988" t="s">
        <v>2837</v>
      </c>
      <c r="F988" t="s">
        <v>2838</v>
      </c>
      <c r="G988" t="s">
        <v>26</v>
      </c>
      <c r="H988" t="s">
        <v>25</v>
      </c>
      <c r="I988" t="s">
        <v>2841</v>
      </c>
      <c r="J988" t="s">
        <v>18</v>
      </c>
      <c r="K988" t="s">
        <v>108</v>
      </c>
      <c r="L988" t="s">
        <v>2842</v>
      </c>
      <c r="M988" s="24">
        <v>336.51</v>
      </c>
      <c r="N988">
        <v>3</v>
      </c>
      <c r="O988" s="20">
        <v>0.4</v>
      </c>
      <c r="P988" s="10">
        <v>44.868000000000002</v>
      </c>
      <c r="Q988" t="str">
        <f t="shared" si="15"/>
        <v>Not Outlier</v>
      </c>
    </row>
    <row r="989" spans="1:17">
      <c r="A989">
        <v>988</v>
      </c>
      <c r="B989" t="s">
        <v>2843</v>
      </c>
      <c r="C989" s="26">
        <v>42280</v>
      </c>
      <c r="D989" s="26">
        <v>42280</v>
      </c>
      <c r="E989" t="s">
        <v>2844</v>
      </c>
      <c r="F989" t="s">
        <v>2845</v>
      </c>
      <c r="G989" t="s">
        <v>24</v>
      </c>
      <c r="H989" t="s">
        <v>25</v>
      </c>
      <c r="I989" t="s">
        <v>2846</v>
      </c>
      <c r="J989" t="s">
        <v>19</v>
      </c>
      <c r="K989" t="s">
        <v>93</v>
      </c>
      <c r="L989" t="s">
        <v>2847</v>
      </c>
      <c r="M989" s="24">
        <v>1.1120000000000001</v>
      </c>
      <c r="N989">
        <v>2</v>
      </c>
      <c r="O989" s="20">
        <v>0.8</v>
      </c>
      <c r="P989" s="10">
        <v>-1.8904000000000001</v>
      </c>
      <c r="Q989" t="str">
        <f t="shared" si="15"/>
        <v>Not Outlier</v>
      </c>
    </row>
    <row r="990" spans="1:17">
      <c r="A990">
        <v>989</v>
      </c>
      <c r="B990" t="s">
        <v>2848</v>
      </c>
      <c r="C990" s="26" t="s">
        <v>3098</v>
      </c>
      <c r="D990" s="26" t="s">
        <v>3240</v>
      </c>
      <c r="E990" t="s">
        <v>1594</v>
      </c>
      <c r="F990" t="s">
        <v>1595</v>
      </c>
      <c r="G990" t="s">
        <v>28</v>
      </c>
      <c r="H990" t="s">
        <v>27</v>
      </c>
      <c r="I990" t="s">
        <v>2154</v>
      </c>
      <c r="J990" t="s">
        <v>20</v>
      </c>
      <c r="K990" t="s">
        <v>95</v>
      </c>
      <c r="L990" t="s">
        <v>2155</v>
      </c>
      <c r="M990" s="24">
        <v>520.04999999999995</v>
      </c>
      <c r="N990">
        <v>5</v>
      </c>
      <c r="O990" s="20">
        <v>0</v>
      </c>
      <c r="P990" s="10">
        <v>72.807000000000002</v>
      </c>
      <c r="Q990" t="str">
        <f t="shared" si="15"/>
        <v>Outlier</v>
      </c>
    </row>
    <row r="991" spans="1:17">
      <c r="A991">
        <v>990</v>
      </c>
      <c r="B991" t="s">
        <v>2848</v>
      </c>
      <c r="C991" s="26" t="s">
        <v>3098</v>
      </c>
      <c r="D991" s="26" t="s">
        <v>3240</v>
      </c>
      <c r="E991" t="s">
        <v>1594</v>
      </c>
      <c r="F991" t="s">
        <v>1595</v>
      </c>
      <c r="G991" t="s">
        <v>28</v>
      </c>
      <c r="H991" t="s">
        <v>27</v>
      </c>
      <c r="I991" t="s">
        <v>2849</v>
      </c>
      <c r="J991" t="s">
        <v>19</v>
      </c>
      <c r="K991" t="s">
        <v>98</v>
      </c>
      <c r="L991" t="s">
        <v>2850</v>
      </c>
      <c r="M991" s="24">
        <v>17.97</v>
      </c>
      <c r="N991">
        <v>3</v>
      </c>
      <c r="O991" s="20">
        <v>0</v>
      </c>
      <c r="P991" s="10">
        <v>5.2112999999999996</v>
      </c>
      <c r="Q991" t="str">
        <f t="shared" si="15"/>
        <v>Not Outlier</v>
      </c>
    </row>
    <row r="992" spans="1:17">
      <c r="A992">
        <v>991</v>
      </c>
      <c r="B992" t="s">
        <v>2851</v>
      </c>
      <c r="C992" s="26" t="s">
        <v>3099</v>
      </c>
      <c r="D992" s="26" t="s">
        <v>3220</v>
      </c>
      <c r="E992" t="s">
        <v>2852</v>
      </c>
      <c r="F992" t="s">
        <v>2853</v>
      </c>
      <c r="G992" t="s">
        <v>26</v>
      </c>
      <c r="H992" t="s">
        <v>29</v>
      </c>
      <c r="I992" t="s">
        <v>1120</v>
      </c>
      <c r="J992" t="s">
        <v>20</v>
      </c>
      <c r="K992" t="s">
        <v>100</v>
      </c>
      <c r="L992" t="s">
        <v>1121</v>
      </c>
      <c r="M992" s="24">
        <v>1166.92</v>
      </c>
      <c r="N992">
        <v>5</v>
      </c>
      <c r="O992" s="20">
        <v>0.2</v>
      </c>
      <c r="P992" s="10">
        <v>131.27850000000001</v>
      </c>
      <c r="Q992" t="str">
        <f t="shared" si="15"/>
        <v>Outlier</v>
      </c>
    </row>
    <row r="993" spans="1:17">
      <c r="A993">
        <v>992</v>
      </c>
      <c r="B993" t="s">
        <v>2854</v>
      </c>
      <c r="C993" s="26">
        <v>42622</v>
      </c>
      <c r="D993" s="26">
        <v>42683</v>
      </c>
      <c r="E993" t="s">
        <v>573</v>
      </c>
      <c r="F993" t="s">
        <v>574</v>
      </c>
      <c r="G993" t="s">
        <v>24</v>
      </c>
      <c r="H993" t="s">
        <v>27</v>
      </c>
      <c r="I993" t="s">
        <v>2348</v>
      </c>
      <c r="J993" t="s">
        <v>19</v>
      </c>
      <c r="K993" t="s">
        <v>93</v>
      </c>
      <c r="L993" t="s">
        <v>2349</v>
      </c>
      <c r="M993" s="24">
        <v>14.624000000000001</v>
      </c>
      <c r="N993">
        <v>2</v>
      </c>
      <c r="O993" s="20">
        <v>0.2</v>
      </c>
      <c r="P993" s="10">
        <v>5.484</v>
      </c>
      <c r="Q993" t="str">
        <f t="shared" si="15"/>
        <v>Not Outlier</v>
      </c>
    </row>
    <row r="994" spans="1:17">
      <c r="A994">
        <v>993</v>
      </c>
      <c r="B994" t="s">
        <v>2855</v>
      </c>
      <c r="C994" s="26" t="s">
        <v>3100</v>
      </c>
      <c r="D994" s="26" t="s">
        <v>3044</v>
      </c>
      <c r="E994" t="s">
        <v>2293</v>
      </c>
      <c r="F994" t="s">
        <v>2294</v>
      </c>
      <c r="G994" t="s">
        <v>24</v>
      </c>
      <c r="H994" t="s">
        <v>23</v>
      </c>
      <c r="I994" t="s">
        <v>1060</v>
      </c>
      <c r="J994" t="s">
        <v>19</v>
      </c>
      <c r="K994" t="s">
        <v>106</v>
      </c>
      <c r="L994" t="s">
        <v>1061</v>
      </c>
      <c r="M994" s="24">
        <v>10.23</v>
      </c>
      <c r="N994">
        <v>3</v>
      </c>
      <c r="O994" s="20">
        <v>0</v>
      </c>
      <c r="P994" s="10">
        <v>4.9104000000000001</v>
      </c>
      <c r="Q994" t="str">
        <f t="shared" si="15"/>
        <v>Not Outlier</v>
      </c>
    </row>
    <row r="995" spans="1:17">
      <c r="A995">
        <v>994</v>
      </c>
      <c r="B995" t="s">
        <v>2855</v>
      </c>
      <c r="C995" s="26" t="s">
        <v>3100</v>
      </c>
      <c r="D995" s="26" t="s">
        <v>3044</v>
      </c>
      <c r="E995" t="s">
        <v>2293</v>
      </c>
      <c r="F995" t="s">
        <v>2294</v>
      </c>
      <c r="G995" t="s">
        <v>24</v>
      </c>
      <c r="H995" t="s">
        <v>23</v>
      </c>
      <c r="I995" t="s">
        <v>2856</v>
      </c>
      <c r="J995" t="s">
        <v>19</v>
      </c>
      <c r="K995" t="s">
        <v>94</v>
      </c>
      <c r="L995" t="s">
        <v>2857</v>
      </c>
      <c r="M995" s="24">
        <v>154.9</v>
      </c>
      <c r="N995">
        <v>5</v>
      </c>
      <c r="O995" s="20">
        <v>0</v>
      </c>
      <c r="P995" s="10">
        <v>69.704999999999998</v>
      </c>
      <c r="Q995" t="str">
        <f t="shared" si="15"/>
        <v>Outlier</v>
      </c>
    </row>
    <row r="996" spans="1:17">
      <c r="A996">
        <v>995</v>
      </c>
      <c r="B996" t="s">
        <v>2858</v>
      </c>
      <c r="C996" s="26" t="s">
        <v>3101</v>
      </c>
      <c r="D996" s="26" t="s">
        <v>3130</v>
      </c>
      <c r="E996" t="s">
        <v>2859</v>
      </c>
      <c r="F996" t="s">
        <v>2860</v>
      </c>
      <c r="G996" t="s">
        <v>28</v>
      </c>
      <c r="H996" t="s">
        <v>29</v>
      </c>
      <c r="I996" t="s">
        <v>2861</v>
      </c>
      <c r="J996" t="s">
        <v>19</v>
      </c>
      <c r="K996" t="s">
        <v>93</v>
      </c>
      <c r="L996" t="s">
        <v>2862</v>
      </c>
      <c r="M996" s="24">
        <v>2715.93</v>
      </c>
      <c r="N996">
        <v>7</v>
      </c>
      <c r="O996" s="20">
        <v>0</v>
      </c>
      <c r="P996" s="10">
        <v>1276.4871000000001</v>
      </c>
      <c r="Q996" t="str">
        <f t="shared" si="15"/>
        <v>Outlier</v>
      </c>
    </row>
    <row r="997" spans="1:17">
      <c r="A997">
        <v>996</v>
      </c>
      <c r="B997" t="s">
        <v>2858</v>
      </c>
      <c r="C997" s="26" t="s">
        <v>3101</v>
      </c>
      <c r="D997" s="26" t="s">
        <v>3130</v>
      </c>
      <c r="E997" t="s">
        <v>2859</v>
      </c>
      <c r="F997" t="s">
        <v>2860</v>
      </c>
      <c r="G997" t="s">
        <v>28</v>
      </c>
      <c r="H997" t="s">
        <v>29</v>
      </c>
      <c r="I997" t="s">
        <v>2392</v>
      </c>
      <c r="J997" t="s">
        <v>18</v>
      </c>
      <c r="K997" t="s">
        <v>96</v>
      </c>
      <c r="L997" t="s">
        <v>2863</v>
      </c>
      <c r="M997" s="24">
        <v>617.97</v>
      </c>
      <c r="N997">
        <v>3</v>
      </c>
      <c r="O997" s="20">
        <v>0</v>
      </c>
      <c r="P997" s="10">
        <v>173.0316</v>
      </c>
      <c r="Q997" t="str">
        <f>IF(OR($P997&gt;65.58,$P997&lt;-36.45),"Outlier","Not Outlier")</f>
        <v>Outlier</v>
      </c>
    </row>
    <row r="998" spans="1:17">
      <c r="A998">
        <v>997</v>
      </c>
      <c r="B998" t="s">
        <v>2864</v>
      </c>
      <c r="C998" s="26" t="s">
        <v>3102</v>
      </c>
      <c r="D998" s="26">
        <v>42074</v>
      </c>
      <c r="E998" t="s">
        <v>2865</v>
      </c>
      <c r="F998" t="s">
        <v>2866</v>
      </c>
      <c r="G998" t="s">
        <v>24</v>
      </c>
      <c r="H998" t="s">
        <v>29</v>
      </c>
      <c r="I998" t="s">
        <v>2867</v>
      </c>
      <c r="J998" t="s">
        <v>19</v>
      </c>
      <c r="K998" t="s">
        <v>104</v>
      </c>
      <c r="L998" t="s">
        <v>2868</v>
      </c>
      <c r="M998" s="24">
        <v>10.67</v>
      </c>
      <c r="N998">
        <v>1</v>
      </c>
      <c r="O998" s="20">
        <v>0</v>
      </c>
      <c r="P998" s="10">
        <v>4.9081999999999999</v>
      </c>
      <c r="Q998" t="str">
        <f t="shared" si="15"/>
        <v>Not Outlier</v>
      </c>
    </row>
    <row r="999" spans="1:17">
      <c r="A999">
        <v>998</v>
      </c>
      <c r="B999" t="s">
        <v>2864</v>
      </c>
      <c r="C999" s="26" t="s">
        <v>3102</v>
      </c>
      <c r="D999" s="26">
        <v>42074</v>
      </c>
      <c r="E999" t="s">
        <v>2865</v>
      </c>
      <c r="F999" t="s">
        <v>2866</v>
      </c>
      <c r="G999" t="s">
        <v>24</v>
      </c>
      <c r="H999" t="s">
        <v>29</v>
      </c>
      <c r="I999" t="s">
        <v>2869</v>
      </c>
      <c r="J999" t="s">
        <v>19</v>
      </c>
      <c r="K999" t="s">
        <v>97</v>
      </c>
      <c r="L999" t="s">
        <v>2870</v>
      </c>
      <c r="M999" s="24">
        <v>36.630000000000003</v>
      </c>
      <c r="N999">
        <v>3</v>
      </c>
      <c r="O999" s="20">
        <v>0</v>
      </c>
      <c r="P999" s="10">
        <v>9.8901000000000003</v>
      </c>
      <c r="Q999" t="str">
        <f t="shared" si="15"/>
        <v>Not Outlier</v>
      </c>
    </row>
    <row r="1000" spans="1:17">
      <c r="A1000">
        <v>999</v>
      </c>
      <c r="B1000" t="s">
        <v>2864</v>
      </c>
      <c r="C1000" s="26" t="s">
        <v>3102</v>
      </c>
      <c r="D1000" s="26">
        <v>42074</v>
      </c>
      <c r="E1000" t="s">
        <v>2865</v>
      </c>
      <c r="F1000" t="s">
        <v>2866</v>
      </c>
      <c r="G1000" t="s">
        <v>24</v>
      </c>
      <c r="H1000" t="s">
        <v>29</v>
      </c>
      <c r="I1000" t="s">
        <v>2871</v>
      </c>
      <c r="J1000" t="s">
        <v>20</v>
      </c>
      <c r="K1000" t="s">
        <v>95</v>
      </c>
      <c r="L1000" t="s">
        <v>2872</v>
      </c>
      <c r="M1000" s="24">
        <v>24.1</v>
      </c>
      <c r="N1000">
        <v>5</v>
      </c>
      <c r="O1000" s="20">
        <v>0</v>
      </c>
      <c r="P1000" s="10">
        <v>9.1579999999999995</v>
      </c>
      <c r="Q1000" t="str">
        <f t="shared" si="15"/>
        <v>Not Outlier</v>
      </c>
    </row>
    <row r="1001" spans="1:17" s="31" customFormat="1">
      <c r="A1001" s="31">
        <v>1000</v>
      </c>
      <c r="B1001" s="31" t="s">
        <v>2864</v>
      </c>
      <c r="C1001" s="31" t="s">
        <v>3339</v>
      </c>
      <c r="D1001" s="32">
        <v>42074</v>
      </c>
      <c r="E1001" s="31" t="s">
        <v>2865</v>
      </c>
      <c r="F1001" s="31" t="s">
        <v>2866</v>
      </c>
      <c r="G1001" s="31" t="s">
        <v>24</v>
      </c>
      <c r="H1001" s="31" t="s">
        <v>29</v>
      </c>
      <c r="I1001" s="31" t="s">
        <v>1118</v>
      </c>
      <c r="J1001" s="31" t="s">
        <v>20</v>
      </c>
      <c r="K1001" s="31" t="s">
        <v>95</v>
      </c>
      <c r="L1001" s="31" t="s">
        <v>1119</v>
      </c>
      <c r="M1001" s="24">
        <v>33.11</v>
      </c>
      <c r="N1001" s="31">
        <v>7</v>
      </c>
      <c r="O1001" s="20">
        <v>0</v>
      </c>
      <c r="P1001" s="10">
        <v>12.9129</v>
      </c>
      <c r="Q1001" t="str">
        <f t="shared" si="15"/>
        <v>Not Outlier</v>
      </c>
    </row>
  </sheetData>
  <phoneticPr fontId="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0E1D2-03F2-40E3-802F-939C368A9FC2}">
  <dimension ref="A2:A102"/>
  <sheetViews>
    <sheetView workbookViewId="0">
      <selection activeCell="B1" sqref="B1"/>
    </sheetView>
  </sheetViews>
  <sheetFormatPr defaultRowHeight="15"/>
  <cols>
    <col min="1" max="1" width="79.7109375" customWidth="1"/>
    <col min="2" max="2" width="14.85546875" customWidth="1"/>
  </cols>
  <sheetData>
    <row r="2" spans="1:1">
      <c r="A2" s="2" t="s">
        <v>115</v>
      </c>
    </row>
    <row r="4" spans="1:1">
      <c r="A4" s="17" t="s">
        <v>3282</v>
      </c>
    </row>
    <row r="5" spans="1:1">
      <c r="A5" s="17" t="s">
        <v>3283</v>
      </c>
    </row>
    <row r="6" spans="1:1">
      <c r="A6" s="17" t="s">
        <v>3284</v>
      </c>
    </row>
    <row r="7" spans="1:1">
      <c r="A7" s="17" t="s">
        <v>3285</v>
      </c>
    </row>
    <row r="10" spans="1:1">
      <c r="A10" s="2" t="s">
        <v>114</v>
      </c>
    </row>
    <row r="12" spans="1:1">
      <c r="A12" s="17" t="s">
        <v>3286</v>
      </c>
    </row>
    <row r="13" spans="1:1">
      <c r="A13" s="17" t="s">
        <v>3287</v>
      </c>
    </row>
    <row r="14" spans="1:1">
      <c r="A14" s="17" t="s">
        <v>3288</v>
      </c>
    </row>
    <row r="15" spans="1:1">
      <c r="A15" s="17" t="s">
        <v>3289</v>
      </c>
    </row>
    <row r="18" spans="1:1">
      <c r="A18" s="2" t="s">
        <v>116</v>
      </c>
    </row>
    <row r="19" spans="1:1">
      <c r="A19" s="17" t="s">
        <v>3290</v>
      </c>
    </row>
    <row r="20" spans="1:1">
      <c r="A20" s="17" t="s">
        <v>3291</v>
      </c>
    </row>
    <row r="21" spans="1:1">
      <c r="A21" s="17" t="s">
        <v>3292</v>
      </c>
    </row>
    <row r="22" spans="1:1">
      <c r="A22" s="17" t="s">
        <v>3293</v>
      </c>
    </row>
    <row r="23" spans="1:1">
      <c r="A23" s="17" t="s">
        <v>3294</v>
      </c>
    </row>
    <row r="24" spans="1:1">
      <c r="A24" s="17" t="s">
        <v>3295</v>
      </c>
    </row>
    <row r="27" spans="1:1">
      <c r="A27" s="2" t="s">
        <v>117</v>
      </c>
    </row>
    <row r="28" spans="1:1">
      <c r="A28" s="17" t="s">
        <v>3296</v>
      </c>
    </row>
    <row r="29" spans="1:1">
      <c r="A29" s="17" t="s">
        <v>3297</v>
      </c>
    </row>
    <row r="30" spans="1:1">
      <c r="A30" s="17" t="s">
        <v>3298</v>
      </c>
    </row>
    <row r="31" spans="1:1">
      <c r="A31" s="17" t="s">
        <v>3299</v>
      </c>
    </row>
    <row r="32" spans="1:1">
      <c r="A32" s="17" t="s">
        <v>3300</v>
      </c>
    </row>
    <row r="34" spans="1:1">
      <c r="A34" s="2" t="s">
        <v>124</v>
      </c>
    </row>
    <row r="35" spans="1:1">
      <c r="A35" s="17" t="s">
        <v>3296</v>
      </c>
    </row>
    <row r="36" spans="1:1">
      <c r="A36" s="17" t="s">
        <v>3301</v>
      </c>
    </row>
    <row r="37" spans="1:1">
      <c r="A37" s="17" t="s">
        <v>3302</v>
      </c>
    </row>
    <row r="40" spans="1:1">
      <c r="A40" s="2" t="s">
        <v>118</v>
      </c>
    </row>
    <row r="41" spans="1:1">
      <c r="A41" s="17" t="s">
        <v>3296</v>
      </c>
    </row>
    <row r="42" spans="1:1">
      <c r="A42" s="17" t="s">
        <v>3303</v>
      </c>
    </row>
    <row r="43" spans="1:1">
      <c r="A43" s="17" t="s">
        <v>3304</v>
      </c>
    </row>
    <row r="44" spans="1:1">
      <c r="A44" s="17"/>
    </row>
    <row r="45" spans="1:1">
      <c r="A45" s="17" t="s">
        <v>3302</v>
      </c>
    </row>
    <row r="46" spans="1:1">
      <c r="A46" s="17" t="s">
        <v>3305</v>
      </c>
    </row>
    <row r="47" spans="1:1">
      <c r="A47" s="17" t="s">
        <v>3306</v>
      </c>
    </row>
    <row r="48" spans="1:1">
      <c r="A48" s="17" t="s">
        <v>3307</v>
      </c>
    </row>
    <row r="50" spans="1:1">
      <c r="A50" s="12" t="s">
        <v>125</v>
      </c>
    </row>
    <row r="52" spans="1:1">
      <c r="A52" s="17" t="s">
        <v>3296</v>
      </c>
    </row>
    <row r="53" spans="1:1">
      <c r="A53" s="17" t="s">
        <v>3308</v>
      </c>
    </row>
    <row r="54" spans="1:1">
      <c r="A54" s="17" t="s">
        <v>3302</v>
      </c>
    </row>
    <row r="58" spans="1:1">
      <c r="A58" s="2" t="s">
        <v>2874</v>
      </c>
    </row>
    <row r="59" spans="1:1">
      <c r="A59" s="17" t="s">
        <v>3309</v>
      </c>
    </row>
    <row r="60" spans="1:1">
      <c r="A60" s="17" t="s">
        <v>3310</v>
      </c>
    </row>
    <row r="61" spans="1:1">
      <c r="A61" s="37" t="s">
        <v>3297</v>
      </c>
    </row>
    <row r="62" spans="1:1">
      <c r="A62" s="37" t="s">
        <v>3311</v>
      </c>
    </row>
    <row r="63" spans="1:1">
      <c r="A63" s="37" t="s">
        <v>3299</v>
      </c>
    </row>
    <row r="64" spans="1:1">
      <c r="A64" s="37" t="s">
        <v>3300</v>
      </c>
    </row>
    <row r="65" spans="1:1">
      <c r="A65" s="17" t="s">
        <v>3312</v>
      </c>
    </row>
    <row r="66" spans="1:1">
      <c r="A66" s="17" t="s">
        <v>3313</v>
      </c>
    </row>
    <row r="67" spans="1:1">
      <c r="A67" s="17" t="s">
        <v>3310</v>
      </c>
    </row>
    <row r="68" spans="1:1">
      <c r="A68" s="17" t="s">
        <v>3314</v>
      </c>
    </row>
    <row r="69" spans="1:1">
      <c r="A69" s="17" t="s">
        <v>3315</v>
      </c>
    </row>
    <row r="70" spans="1:1">
      <c r="A70" s="17" t="s">
        <v>3316</v>
      </c>
    </row>
    <row r="71" spans="1:1">
      <c r="A71" s="17" t="s">
        <v>3317</v>
      </c>
    </row>
    <row r="72" spans="1:1">
      <c r="A72" s="17" t="s">
        <v>3318</v>
      </c>
    </row>
    <row r="73" spans="1:1">
      <c r="A73" s="17" t="s">
        <v>3296</v>
      </c>
    </row>
    <row r="74" spans="1:1">
      <c r="A74" s="17" t="s">
        <v>3319</v>
      </c>
    </row>
    <row r="75" spans="1:1">
      <c r="A75" s="17" t="s">
        <v>3320</v>
      </c>
    </row>
    <row r="76" spans="1:1">
      <c r="A76" s="17" t="s">
        <v>3321</v>
      </c>
    </row>
    <row r="77" spans="1:1">
      <c r="A77" s="17" t="s">
        <v>3322</v>
      </c>
    </row>
    <row r="78" spans="1:1">
      <c r="A78" s="17" t="s">
        <v>3323</v>
      </c>
    </row>
    <row r="79" spans="1:1">
      <c r="A79" s="17" t="s">
        <v>3324</v>
      </c>
    </row>
    <row r="80" spans="1:1">
      <c r="A80" s="17" t="s">
        <v>3325</v>
      </c>
    </row>
    <row r="81" spans="1:1">
      <c r="A81" s="17" t="s">
        <v>3326</v>
      </c>
    </row>
    <row r="82" spans="1:1">
      <c r="A82" s="17" t="s">
        <v>3327</v>
      </c>
    </row>
    <row r="83" spans="1:1">
      <c r="A83" s="17" t="s">
        <v>3328</v>
      </c>
    </row>
    <row r="84" spans="1:1">
      <c r="A84" s="17" t="s">
        <v>3371</v>
      </c>
    </row>
    <row r="87" spans="1:1">
      <c r="A87" s="2" t="s">
        <v>3337</v>
      </c>
    </row>
    <row r="88" spans="1:1">
      <c r="A88" s="38" t="s">
        <v>3296</v>
      </c>
    </row>
    <row r="89" spans="1:1">
      <c r="A89" s="38" t="s">
        <v>3329</v>
      </c>
    </row>
    <row r="90" spans="1:1">
      <c r="A90" s="38" t="s">
        <v>3330</v>
      </c>
    </row>
    <row r="91" spans="1:1">
      <c r="A91" s="38" t="s">
        <v>3336</v>
      </c>
    </row>
    <row r="92" spans="1:1">
      <c r="A92" s="38" t="s">
        <v>3302</v>
      </c>
    </row>
    <row r="93" spans="1:1">
      <c r="A93" s="38" t="s">
        <v>3331</v>
      </c>
    </row>
    <row r="94" spans="1:1">
      <c r="A94" s="38" t="s">
        <v>3332</v>
      </c>
    </row>
    <row r="97" spans="1:1">
      <c r="A97" s="2" t="s">
        <v>3338</v>
      </c>
    </row>
    <row r="98" spans="1:1">
      <c r="A98" s="17" t="s">
        <v>3296</v>
      </c>
    </row>
    <row r="99" spans="1:1">
      <c r="A99" s="17" t="s">
        <v>3333</v>
      </c>
    </row>
    <row r="100" spans="1:1">
      <c r="A100" s="17" t="s">
        <v>3334</v>
      </c>
    </row>
    <row r="101" spans="1:1">
      <c r="A101" s="17" t="s">
        <v>3335</v>
      </c>
    </row>
    <row r="102" spans="1:1">
      <c r="A102" s="17" t="s">
        <v>3302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0"/>
  <sheetViews>
    <sheetView topLeftCell="B167" workbookViewId="0">
      <selection activeCell="G186" sqref="G186"/>
    </sheetView>
  </sheetViews>
  <sheetFormatPr defaultRowHeight="15"/>
  <cols>
    <col min="1" max="1" width="18.5703125" customWidth="1"/>
    <col min="2" max="2" width="27.140625" customWidth="1"/>
    <col min="3" max="3" width="31.7109375" bestFit="1" customWidth="1"/>
    <col min="4" max="4" width="44.5703125" customWidth="1"/>
    <col min="5" max="5" width="27.5703125" customWidth="1"/>
    <col min="6" max="6" width="15.42578125" customWidth="1"/>
    <col min="7" max="7" width="15.7109375" customWidth="1"/>
    <col min="8" max="8" width="20.140625" customWidth="1"/>
  </cols>
  <sheetData>
    <row r="1" spans="1:1">
      <c r="A1" s="2" t="s">
        <v>122</v>
      </c>
    </row>
    <row r="2" spans="1:1">
      <c r="A2" s="13">
        <v>2297200.86</v>
      </c>
    </row>
    <row r="3" spans="1:1">
      <c r="A3" s="2"/>
    </row>
    <row r="4" spans="1:1">
      <c r="A4" s="2" t="s">
        <v>121</v>
      </c>
    </row>
    <row r="5" spans="1:1">
      <c r="A5" s="5">
        <v>5009</v>
      </c>
    </row>
    <row r="6" spans="1:1">
      <c r="A6" s="2"/>
    </row>
    <row r="7" spans="1:1">
      <c r="A7" s="2" t="s">
        <v>123</v>
      </c>
    </row>
    <row r="8" spans="1:1">
      <c r="A8" s="5">
        <v>793</v>
      </c>
    </row>
    <row r="10" spans="1:1">
      <c r="A10" s="12" t="s">
        <v>124</v>
      </c>
    </row>
    <row r="11" spans="1:1">
      <c r="A11" s="8">
        <v>286817.02</v>
      </c>
    </row>
    <row r="13" spans="1:1">
      <c r="A13" s="12" t="s">
        <v>125</v>
      </c>
    </row>
    <row r="14" spans="1:1">
      <c r="A14" s="15" t="s">
        <v>126</v>
      </c>
    </row>
    <row r="16" spans="1:1">
      <c r="A16" s="2" t="s">
        <v>114</v>
      </c>
    </row>
    <row r="19" spans="1:3">
      <c r="A19" t="s">
        <v>16</v>
      </c>
      <c r="B19" t="s">
        <v>17</v>
      </c>
    </row>
    <row r="20" spans="1:3">
      <c r="A20" t="s">
        <v>18</v>
      </c>
      <c r="B20" s="4">
        <v>0.17399999999999999</v>
      </c>
      <c r="C20" s="4"/>
    </row>
    <row r="21" spans="1:3">
      <c r="A21" t="s">
        <v>19</v>
      </c>
      <c r="B21" s="4">
        <v>0.1704</v>
      </c>
      <c r="C21" s="4"/>
    </row>
    <row r="22" spans="1:3">
      <c r="A22" t="s">
        <v>20</v>
      </c>
      <c r="B22" s="4">
        <v>2.5399999999999999E-2</v>
      </c>
      <c r="C22" s="4"/>
    </row>
    <row r="24" spans="1:3" ht="18.75">
      <c r="A24" s="11"/>
    </row>
    <row r="25" spans="1:3">
      <c r="A25" s="2" t="s">
        <v>115</v>
      </c>
    </row>
    <row r="27" spans="1:3">
      <c r="A27" t="s">
        <v>21</v>
      </c>
      <c r="B27" t="s">
        <v>111</v>
      </c>
      <c r="C27" t="s">
        <v>22</v>
      </c>
    </row>
    <row r="28" spans="1:3">
      <c r="A28" t="s">
        <v>25</v>
      </c>
      <c r="B28" t="s">
        <v>28</v>
      </c>
      <c r="C28" s="6">
        <v>18703.900000000001</v>
      </c>
    </row>
    <row r="29" spans="1:3">
      <c r="A29" t="s">
        <v>25</v>
      </c>
      <c r="B29" t="s">
        <v>26</v>
      </c>
      <c r="C29" s="6">
        <v>12438.4</v>
      </c>
    </row>
    <row r="30" spans="1:3">
      <c r="A30" t="s">
        <v>25</v>
      </c>
      <c r="B30" t="s">
        <v>24</v>
      </c>
      <c r="C30" s="6">
        <v>8564</v>
      </c>
    </row>
    <row r="31" spans="1:3">
      <c r="A31" t="s">
        <v>27</v>
      </c>
      <c r="B31" t="s">
        <v>24</v>
      </c>
      <c r="C31" s="6">
        <v>41191</v>
      </c>
    </row>
    <row r="32" spans="1:3">
      <c r="A32" t="s">
        <v>27</v>
      </c>
      <c r="B32" t="s">
        <v>26</v>
      </c>
      <c r="C32" s="6">
        <v>26709.200000000001</v>
      </c>
    </row>
    <row r="33" spans="1:5">
      <c r="A33" t="s">
        <v>27</v>
      </c>
      <c r="B33" t="s">
        <v>28</v>
      </c>
      <c r="C33" s="6">
        <v>23622.6</v>
      </c>
    </row>
    <row r="34" spans="1:5">
      <c r="A34" t="s">
        <v>29</v>
      </c>
      <c r="B34" t="s">
        <v>24</v>
      </c>
      <c r="C34" s="6">
        <v>26913.599999999999</v>
      </c>
    </row>
    <row r="35" spans="1:5">
      <c r="A35" t="s">
        <v>29</v>
      </c>
      <c r="B35" t="s">
        <v>28</v>
      </c>
      <c r="C35" s="6">
        <v>15635.2</v>
      </c>
    </row>
    <row r="36" spans="1:5">
      <c r="A36" t="s">
        <v>29</v>
      </c>
      <c r="B36" t="s">
        <v>26</v>
      </c>
      <c r="C36" s="6">
        <v>4620.6000000000004</v>
      </c>
    </row>
    <row r="37" spans="1:5">
      <c r="A37" t="s">
        <v>23</v>
      </c>
      <c r="B37" t="s">
        <v>24</v>
      </c>
      <c r="C37" s="6">
        <v>57450.6</v>
      </c>
    </row>
    <row r="38" spans="1:5">
      <c r="A38" t="s">
        <v>23</v>
      </c>
      <c r="B38" t="s">
        <v>28</v>
      </c>
      <c r="C38" s="6">
        <v>34437.4</v>
      </c>
    </row>
    <row r="39" spans="1:5">
      <c r="A39" t="s">
        <v>23</v>
      </c>
      <c r="B39" t="s">
        <v>26</v>
      </c>
      <c r="C39" s="6">
        <v>16530.400000000001</v>
      </c>
    </row>
    <row r="42" spans="1:5">
      <c r="A42" s="2" t="s">
        <v>116</v>
      </c>
    </row>
    <row r="43" spans="1:5">
      <c r="C43" s="17" t="s">
        <v>3340</v>
      </c>
    </row>
    <row r="44" spans="1:5">
      <c r="A44" t="s">
        <v>30</v>
      </c>
      <c r="B44" t="s">
        <v>31</v>
      </c>
      <c r="C44" t="s">
        <v>127</v>
      </c>
    </row>
    <row r="45" spans="1:5">
      <c r="A45" t="s">
        <v>32</v>
      </c>
      <c r="B45" s="6">
        <v>25043.05</v>
      </c>
      <c r="C45" s="4">
        <f>Table5[[#This Row],[customer_lifetime_value]]/$D$51</f>
        <v>0.16281684873731864</v>
      </c>
      <c r="D45" s="2" t="s">
        <v>33</v>
      </c>
      <c r="E45" s="8">
        <f>AVERAGE(B45:B54)</f>
        <v>15381.116999999998</v>
      </c>
    </row>
    <row r="46" spans="1:5">
      <c r="A46" t="s">
        <v>34</v>
      </c>
      <c r="B46" s="6">
        <v>19052.22</v>
      </c>
      <c r="C46" s="4">
        <f>Table5[[#This Row],[customer_lifetime_value]]/$D$51</f>
        <v>0.12386759687219077</v>
      </c>
      <c r="D46" s="2" t="s">
        <v>35</v>
      </c>
      <c r="E46" s="8">
        <f>MAX(B45:B54)</f>
        <v>25043.05</v>
      </c>
    </row>
    <row r="47" spans="1:5">
      <c r="A47" t="s">
        <v>36</v>
      </c>
      <c r="B47" s="6">
        <v>15117.34</v>
      </c>
      <c r="C47" s="4">
        <f>Table5[[#This Row],[customer_lifetime_value]]/$D$51</f>
        <v>9.8285059531112093E-2</v>
      </c>
      <c r="D47" s="2" t="s">
        <v>37</v>
      </c>
      <c r="E47" s="5">
        <v>10</v>
      </c>
    </row>
    <row r="48" spans="1:5">
      <c r="A48" t="s">
        <v>38</v>
      </c>
      <c r="B48" s="6">
        <v>14595.62</v>
      </c>
      <c r="C48" s="4">
        <f>Table5[[#This Row],[customer_lifetime_value]]/$D$51</f>
        <v>9.4893108218343319E-2</v>
      </c>
      <c r="D48" s="2"/>
      <c r="E48" s="14"/>
    </row>
    <row r="49" spans="1:5">
      <c r="A49" t="s">
        <v>39</v>
      </c>
      <c r="B49" s="6">
        <v>14473.57</v>
      </c>
      <c r="C49" s="4">
        <f>Table5[[#This Row],[customer_lifetime_value]]/$D$51</f>
        <v>9.409960277917398E-2</v>
      </c>
      <c r="D49" s="2"/>
      <c r="E49" s="2"/>
    </row>
    <row r="50" spans="1:5">
      <c r="A50" t="s">
        <v>40</v>
      </c>
      <c r="B50" s="6">
        <v>14175.23</v>
      </c>
      <c r="C50" s="4">
        <f>Table5[[#This Row],[customer_lifetime_value]]/$D$51</f>
        <v>9.2159951712219607E-2</v>
      </c>
      <c r="D50" s="2" t="s">
        <v>41</v>
      </c>
      <c r="E50" s="2" t="s">
        <v>42</v>
      </c>
    </row>
    <row r="51" spans="1:5">
      <c r="A51" t="s">
        <v>43</v>
      </c>
      <c r="B51" s="6">
        <v>14142.33</v>
      </c>
      <c r="C51" s="4">
        <f>Table5[[#This Row],[customer_lifetime_value]]/$D$51</f>
        <v>9.1946053072738482E-2</v>
      </c>
      <c r="D51" s="8">
        <f>SUM(Table5[customer_lifetime_value])</f>
        <v>153811.16999999998</v>
      </c>
      <c r="E51" s="8">
        <v>2297200.86</v>
      </c>
    </row>
    <row r="52" spans="1:5">
      <c r="A52" t="s">
        <v>44</v>
      </c>
      <c r="B52" s="6">
        <v>12873.3</v>
      </c>
      <c r="C52" s="4">
        <f>Table5[[#This Row],[customer_lifetime_value]]/$D$51</f>
        <v>8.3695481934114413E-2</v>
      </c>
      <c r="D52" s="2" t="s">
        <v>2873</v>
      </c>
      <c r="E52" s="3"/>
    </row>
    <row r="53" spans="1:5">
      <c r="A53" t="s">
        <v>45</v>
      </c>
      <c r="B53" s="6">
        <v>12209.44</v>
      </c>
      <c r="C53" s="4">
        <f>Table5[[#This Row],[customer_lifetime_value]]/$D$51</f>
        <v>7.9379410481046353E-2</v>
      </c>
      <c r="D53" s="21">
        <f>SUM(D51/E51)</f>
        <v>6.6955908243913856E-2</v>
      </c>
      <c r="E53" s="2"/>
    </row>
    <row r="54" spans="1:5">
      <c r="A54" t="s">
        <v>46</v>
      </c>
      <c r="B54" s="6">
        <v>12129.07</v>
      </c>
      <c r="C54" s="4">
        <f>Table5[[#This Row],[customer_lifetime_value]]/$D$51</f>
        <v>7.8856886661742454E-2</v>
      </c>
    </row>
    <row r="57" spans="1:5">
      <c r="A57" s="2" t="s">
        <v>117</v>
      </c>
    </row>
    <row r="58" spans="1:5">
      <c r="C58" s="17" t="s">
        <v>3340</v>
      </c>
    </row>
    <row r="59" spans="1:5">
      <c r="A59" t="s">
        <v>1</v>
      </c>
      <c r="B59" s="6" t="s">
        <v>47</v>
      </c>
      <c r="C59" t="s">
        <v>2</v>
      </c>
    </row>
    <row r="60" spans="1:5">
      <c r="A60" t="s">
        <v>48</v>
      </c>
      <c r="B60" s="6">
        <v>14236.89</v>
      </c>
      <c r="C60">
        <f>VALUE(_xlfn.TEXTBEFORE(Table1[[#This Row],[sales_month]], "-", 1))</f>
        <v>2014</v>
      </c>
    </row>
    <row r="61" spans="1:5">
      <c r="A61" t="s">
        <v>49</v>
      </c>
      <c r="B61" s="6">
        <v>4519.8900000000003</v>
      </c>
      <c r="C61">
        <f>VALUE(_xlfn.TEXTBEFORE(Table1[[#This Row],[sales_month]], "-", 1))</f>
        <v>2014</v>
      </c>
    </row>
    <row r="62" spans="1:5">
      <c r="A62" t="s">
        <v>50</v>
      </c>
      <c r="B62" s="6">
        <v>55691.01</v>
      </c>
      <c r="C62">
        <f>VALUE(_xlfn.TEXTBEFORE(Table1[[#This Row],[sales_month]], "-", 1))</f>
        <v>2014</v>
      </c>
    </row>
    <row r="63" spans="1:5">
      <c r="A63" t="s">
        <v>51</v>
      </c>
      <c r="B63" s="6">
        <v>28295.34</v>
      </c>
      <c r="C63">
        <f>VALUE(_xlfn.TEXTBEFORE(Table1[[#This Row],[sales_month]], "-", 1))</f>
        <v>2014</v>
      </c>
    </row>
    <row r="64" spans="1:5">
      <c r="A64" t="s">
        <v>52</v>
      </c>
      <c r="B64" s="6">
        <v>23648.29</v>
      </c>
      <c r="C64">
        <f>VALUE(_xlfn.TEXTBEFORE(Table1[[#This Row],[sales_month]], "-", 1))</f>
        <v>2014</v>
      </c>
    </row>
    <row r="65" spans="1:3">
      <c r="A65" t="s">
        <v>53</v>
      </c>
      <c r="B65" s="6">
        <v>34595.129999999997</v>
      </c>
      <c r="C65">
        <f>VALUE(_xlfn.TEXTBEFORE(Table1[[#This Row],[sales_month]], "-", 1))</f>
        <v>2014</v>
      </c>
    </row>
    <row r="66" spans="1:3">
      <c r="A66" t="s">
        <v>54</v>
      </c>
      <c r="B66" s="6">
        <v>33946.39</v>
      </c>
      <c r="C66">
        <f>VALUE(_xlfn.TEXTBEFORE(Table1[[#This Row],[sales_month]], "-", 1))</f>
        <v>2014</v>
      </c>
    </row>
    <row r="67" spans="1:3">
      <c r="A67" t="s">
        <v>55</v>
      </c>
      <c r="B67" s="6">
        <v>27909.47</v>
      </c>
      <c r="C67">
        <f>VALUE(_xlfn.TEXTBEFORE(Table1[[#This Row],[sales_month]], "-", 1))</f>
        <v>2014</v>
      </c>
    </row>
    <row r="68" spans="1:3">
      <c r="A68" t="s">
        <v>56</v>
      </c>
      <c r="B68" s="6">
        <v>81777.350000000006</v>
      </c>
      <c r="C68">
        <f>VALUE(_xlfn.TEXTBEFORE(Table1[[#This Row],[sales_month]], "-", 1))</f>
        <v>2014</v>
      </c>
    </row>
    <row r="69" spans="1:3">
      <c r="A69" t="s">
        <v>57</v>
      </c>
      <c r="B69" s="6">
        <v>31453.39</v>
      </c>
      <c r="C69">
        <f>VALUE(_xlfn.TEXTBEFORE(Table1[[#This Row],[sales_month]], "-", 1))</f>
        <v>2014</v>
      </c>
    </row>
    <row r="70" spans="1:3">
      <c r="A70" t="s">
        <v>58</v>
      </c>
      <c r="B70" s="6">
        <v>78628.72</v>
      </c>
      <c r="C70">
        <f>VALUE(_xlfn.TEXTBEFORE(Table1[[#This Row],[sales_month]], "-", 1))</f>
        <v>2014</v>
      </c>
    </row>
    <row r="71" spans="1:3">
      <c r="A71" t="s">
        <v>60</v>
      </c>
      <c r="B71" s="6">
        <v>18174.080000000002</v>
      </c>
      <c r="C71">
        <f>VALUE(_xlfn.TEXTBEFORE(Table1[[#This Row],[sales_month]], "-", 1))</f>
        <v>2015</v>
      </c>
    </row>
    <row r="72" spans="1:3">
      <c r="A72" t="s">
        <v>61</v>
      </c>
      <c r="B72" s="6">
        <v>11951.41</v>
      </c>
      <c r="C72">
        <f>VALUE(_xlfn.TEXTBEFORE(Table1[[#This Row],[sales_month]], "-", 1))</f>
        <v>2015</v>
      </c>
    </row>
    <row r="73" spans="1:3">
      <c r="A73" t="s">
        <v>62</v>
      </c>
      <c r="B73" s="6">
        <v>38726.25</v>
      </c>
      <c r="C73">
        <f>VALUE(_xlfn.TEXTBEFORE(Table1[[#This Row],[sales_month]], "-", 1))</f>
        <v>2015</v>
      </c>
    </row>
    <row r="74" spans="1:3">
      <c r="A74" t="s">
        <v>63</v>
      </c>
      <c r="B74" s="6">
        <v>34195.21</v>
      </c>
      <c r="C74">
        <f>VALUE(_xlfn.TEXTBEFORE(Table1[[#This Row],[sales_month]], "-", 1))</f>
        <v>2015</v>
      </c>
    </row>
    <row r="75" spans="1:3">
      <c r="A75" t="s">
        <v>64</v>
      </c>
      <c r="B75" s="6">
        <v>30131.69</v>
      </c>
      <c r="C75">
        <f>VALUE(_xlfn.TEXTBEFORE(Table1[[#This Row],[sales_month]], "-", 1))</f>
        <v>2015</v>
      </c>
    </row>
    <row r="76" spans="1:3">
      <c r="A76" t="s">
        <v>65</v>
      </c>
      <c r="B76" s="6">
        <v>24797.29</v>
      </c>
      <c r="C76">
        <f>VALUE(_xlfn.TEXTBEFORE(Table1[[#This Row],[sales_month]], "-", 1))</f>
        <v>2015</v>
      </c>
    </row>
    <row r="77" spans="1:3">
      <c r="A77" t="s">
        <v>66</v>
      </c>
      <c r="B77" s="6">
        <v>28765.32</v>
      </c>
      <c r="C77">
        <f>VALUE(_xlfn.TEXTBEFORE(Table1[[#This Row],[sales_month]], "-", 1))</f>
        <v>2015</v>
      </c>
    </row>
    <row r="78" spans="1:3">
      <c r="A78" t="s">
        <v>67</v>
      </c>
      <c r="B78" s="6">
        <v>36898.33</v>
      </c>
      <c r="C78">
        <f>VALUE(_xlfn.TEXTBEFORE(Table1[[#This Row],[sales_month]], "-", 1))</f>
        <v>2015</v>
      </c>
    </row>
    <row r="79" spans="1:3">
      <c r="A79" t="s">
        <v>68</v>
      </c>
      <c r="B79" s="6">
        <v>64595.92</v>
      </c>
      <c r="C79">
        <f>VALUE(_xlfn.TEXTBEFORE(Table1[[#This Row],[sales_month]], "-", 1))</f>
        <v>2015</v>
      </c>
    </row>
    <row r="80" spans="1:3">
      <c r="A80" t="s">
        <v>69</v>
      </c>
      <c r="B80" s="6">
        <v>31404.92</v>
      </c>
      <c r="C80">
        <f>VALUE(_xlfn.TEXTBEFORE(Table1[[#This Row],[sales_month]], "-", 1))</f>
        <v>2015</v>
      </c>
    </row>
    <row r="81" spans="1:3">
      <c r="A81" t="s">
        <v>70</v>
      </c>
      <c r="B81" s="6">
        <v>75972.56</v>
      </c>
      <c r="C81">
        <f>VALUE(_xlfn.TEXTBEFORE(Table1[[#This Row],[sales_month]], "-", 1))</f>
        <v>2015</v>
      </c>
    </row>
    <row r="82" spans="1:3">
      <c r="A82" t="s">
        <v>71</v>
      </c>
      <c r="B82" s="6">
        <v>74919.520000000004</v>
      </c>
      <c r="C82">
        <f>VALUE(_xlfn.TEXTBEFORE(Table1[[#This Row],[sales_month]], "-", 1))</f>
        <v>2015</v>
      </c>
    </row>
    <row r="83" spans="1:3">
      <c r="A83" t="s">
        <v>72</v>
      </c>
      <c r="B83" s="6">
        <v>18542.490000000002</v>
      </c>
      <c r="C83">
        <f>VALUE(_xlfn.TEXTBEFORE(Table1[[#This Row],[sales_month]], "-", 1))</f>
        <v>2016</v>
      </c>
    </row>
    <row r="84" spans="1:3">
      <c r="A84" t="s">
        <v>73</v>
      </c>
      <c r="B84" s="6">
        <v>22978.82</v>
      </c>
      <c r="C84">
        <f>VALUE(_xlfn.TEXTBEFORE(Table1[[#This Row],[sales_month]], "-", 1))</f>
        <v>2016</v>
      </c>
    </row>
    <row r="85" spans="1:3">
      <c r="A85" t="s">
        <v>74</v>
      </c>
      <c r="B85" s="6">
        <v>51715.88</v>
      </c>
      <c r="C85">
        <f>VALUE(_xlfn.TEXTBEFORE(Table1[[#This Row],[sales_month]], "-", 1))</f>
        <v>2016</v>
      </c>
    </row>
    <row r="86" spans="1:3">
      <c r="A86" t="s">
        <v>75</v>
      </c>
      <c r="B86" s="6">
        <v>38750.04</v>
      </c>
      <c r="C86">
        <f>VALUE(_xlfn.TEXTBEFORE(Table1[[#This Row],[sales_month]], "-", 1))</f>
        <v>2016</v>
      </c>
    </row>
    <row r="87" spans="1:3">
      <c r="A87" t="s">
        <v>76</v>
      </c>
      <c r="B87" s="6">
        <v>56987.73</v>
      </c>
      <c r="C87">
        <f>VALUE(_xlfn.TEXTBEFORE(Table1[[#This Row],[sales_month]], "-", 1))</f>
        <v>2016</v>
      </c>
    </row>
    <row r="88" spans="1:3">
      <c r="A88" t="s">
        <v>77</v>
      </c>
      <c r="B88" s="6">
        <v>40344.53</v>
      </c>
      <c r="C88">
        <f>VALUE(_xlfn.TEXTBEFORE(Table1[[#This Row],[sales_month]], "-", 1))</f>
        <v>2016</v>
      </c>
    </row>
    <row r="89" spans="1:3">
      <c r="A89" t="s">
        <v>78</v>
      </c>
      <c r="B89" s="6">
        <v>39261.96</v>
      </c>
      <c r="C89">
        <f>VALUE(_xlfn.TEXTBEFORE(Table1[[#This Row],[sales_month]], "-", 1))</f>
        <v>2016</v>
      </c>
    </row>
    <row r="90" spans="1:3">
      <c r="A90" t="s">
        <v>79</v>
      </c>
      <c r="B90" s="6">
        <v>31115.37</v>
      </c>
      <c r="C90">
        <f>VALUE(_xlfn.TEXTBEFORE(Table1[[#This Row],[sales_month]], "-", 1))</f>
        <v>2016</v>
      </c>
    </row>
    <row r="91" spans="1:3">
      <c r="A91" t="s">
        <v>80</v>
      </c>
      <c r="B91" s="6">
        <v>73410.02</v>
      </c>
      <c r="C91">
        <f>VALUE(_xlfn.TEXTBEFORE(Table1[[#This Row],[sales_month]], "-", 1))</f>
        <v>2016</v>
      </c>
    </row>
    <row r="92" spans="1:3">
      <c r="A92" t="s">
        <v>81</v>
      </c>
      <c r="B92" s="6">
        <v>59687.74</v>
      </c>
      <c r="C92">
        <f>VALUE(_xlfn.TEXTBEFORE(Table1[[#This Row],[sales_month]], "-", 1))</f>
        <v>2016</v>
      </c>
    </row>
    <row r="93" spans="1:3">
      <c r="A93" t="s">
        <v>82</v>
      </c>
      <c r="B93" s="6">
        <v>79411.97</v>
      </c>
      <c r="C93">
        <f>VALUE(_xlfn.TEXTBEFORE(Table1[[#This Row],[sales_month]], "-", 1))</f>
        <v>2016</v>
      </c>
    </row>
    <row r="94" spans="1:3">
      <c r="A94" t="s">
        <v>83</v>
      </c>
      <c r="B94" s="6">
        <v>96999.039999999994</v>
      </c>
      <c r="C94">
        <f>VALUE(_xlfn.TEXTBEFORE(Table1[[#This Row],[sales_month]], "-", 1))</f>
        <v>2016</v>
      </c>
    </row>
    <row r="95" spans="1:3">
      <c r="A95" t="s">
        <v>3</v>
      </c>
      <c r="B95" s="6">
        <v>43971.37</v>
      </c>
      <c r="C95">
        <f>VALUE(_xlfn.TEXTBEFORE(Table1[[#This Row],[sales_month]], "-", 1))</f>
        <v>2017</v>
      </c>
    </row>
    <row r="96" spans="1:3">
      <c r="A96" t="s">
        <v>4</v>
      </c>
      <c r="B96" s="6">
        <v>20301.13</v>
      </c>
      <c r="C96">
        <f>VALUE(_xlfn.TEXTBEFORE(Table1[[#This Row],[sales_month]], "-", 1))</f>
        <v>2017</v>
      </c>
    </row>
    <row r="97" spans="1:3">
      <c r="A97" t="s">
        <v>5</v>
      </c>
      <c r="B97" s="6">
        <v>58872.35</v>
      </c>
      <c r="C97">
        <f>VALUE(_xlfn.TEXTBEFORE(Table1[[#This Row],[sales_month]], "-", 1))</f>
        <v>2017</v>
      </c>
    </row>
    <row r="98" spans="1:3">
      <c r="A98" t="s">
        <v>6</v>
      </c>
      <c r="B98" s="6">
        <v>36521.54</v>
      </c>
      <c r="C98">
        <f>VALUE(_xlfn.TEXTBEFORE(Table1[[#This Row],[sales_month]], "-", 1))</f>
        <v>2017</v>
      </c>
    </row>
    <row r="99" spans="1:3">
      <c r="A99" t="s">
        <v>7</v>
      </c>
      <c r="B99" s="6">
        <v>44261.11</v>
      </c>
      <c r="C99">
        <f>VALUE(_xlfn.TEXTBEFORE(Table1[[#This Row],[sales_month]], "-", 1))</f>
        <v>2017</v>
      </c>
    </row>
    <row r="100" spans="1:3">
      <c r="A100" t="s">
        <v>8</v>
      </c>
      <c r="B100" s="6">
        <v>52981.73</v>
      </c>
      <c r="C100">
        <f>VALUE(_xlfn.TEXTBEFORE(Table1[[#This Row],[sales_month]], "-", 1))</f>
        <v>2017</v>
      </c>
    </row>
    <row r="101" spans="1:3">
      <c r="A101" t="s">
        <v>9</v>
      </c>
      <c r="B101" s="6">
        <v>45264.42</v>
      </c>
      <c r="C101">
        <f>VALUE(_xlfn.TEXTBEFORE(Table1[[#This Row],[sales_month]], "-", 1))</f>
        <v>2017</v>
      </c>
    </row>
    <row r="102" spans="1:3">
      <c r="A102" t="s">
        <v>10</v>
      </c>
      <c r="B102" s="6">
        <v>63120.89</v>
      </c>
      <c r="C102">
        <f>VALUE(_xlfn.TEXTBEFORE(Table1[[#This Row],[sales_month]], "-", 1))</f>
        <v>2017</v>
      </c>
    </row>
    <row r="103" spans="1:3">
      <c r="A103" t="s">
        <v>11</v>
      </c>
      <c r="B103" s="6">
        <v>87866.65</v>
      </c>
      <c r="C103">
        <f>VALUE(_xlfn.TEXTBEFORE(Table1[[#This Row],[sales_month]], "-", 1))</f>
        <v>2017</v>
      </c>
    </row>
    <row r="104" spans="1:3">
      <c r="A104" t="s">
        <v>12</v>
      </c>
      <c r="B104" s="6">
        <v>77776.92</v>
      </c>
      <c r="C104">
        <f>VALUE(_xlfn.TEXTBEFORE(Table1[[#This Row],[sales_month]], "-", 1))</f>
        <v>2017</v>
      </c>
    </row>
    <row r="105" spans="1:3">
      <c r="A105" t="s">
        <v>13</v>
      </c>
      <c r="B105" s="6">
        <v>118447.82</v>
      </c>
      <c r="C105">
        <f>VALUE(_xlfn.TEXTBEFORE(Table1[[#This Row],[sales_month]], "-", 1))</f>
        <v>2017</v>
      </c>
    </row>
    <row r="106" spans="1:3">
      <c r="A106" t="s">
        <v>14</v>
      </c>
      <c r="B106" s="6">
        <v>83829.320000000007</v>
      </c>
      <c r="C106">
        <f>VALUE(_xlfn.TEXTBEFORE(Table1[[#This Row],[sales_month]], "-", 1))</f>
        <v>2017</v>
      </c>
    </row>
    <row r="107" spans="1:3">
      <c r="B107" s="6"/>
    </row>
    <row r="114" spans="1:2">
      <c r="A114" s="2" t="s">
        <v>118</v>
      </c>
    </row>
    <row r="116" spans="1:2">
      <c r="A116" t="s">
        <v>84</v>
      </c>
      <c r="B116" t="s">
        <v>85</v>
      </c>
    </row>
    <row r="117" spans="1:2">
      <c r="A117">
        <v>7</v>
      </c>
      <c r="B117" s="6">
        <v>32.74</v>
      </c>
    </row>
    <row r="118" spans="1:2">
      <c r="A118">
        <v>6</v>
      </c>
      <c r="B118" s="6">
        <v>28.03</v>
      </c>
    </row>
    <row r="119" spans="1:2">
      <c r="A119">
        <v>5</v>
      </c>
      <c r="B119" s="6">
        <v>27.08</v>
      </c>
    </row>
    <row r="120" spans="1:2">
      <c r="A120">
        <v>4</v>
      </c>
      <c r="B120" s="6">
        <v>25.64</v>
      </c>
    </row>
    <row r="121" spans="1:2">
      <c r="A121">
        <v>3</v>
      </c>
      <c r="B121" s="6">
        <v>26.74</v>
      </c>
    </row>
    <row r="122" spans="1:2">
      <c r="A122">
        <v>2</v>
      </c>
      <c r="B122" s="6">
        <v>39.82</v>
      </c>
    </row>
    <row r="123" spans="1:2">
      <c r="A123">
        <v>1</v>
      </c>
      <c r="B123" s="6">
        <v>20.440000000000001</v>
      </c>
    </row>
    <row r="124" spans="1:2">
      <c r="A124">
        <v>0</v>
      </c>
      <c r="B124" s="6">
        <v>29.65</v>
      </c>
    </row>
    <row r="127" spans="1:2">
      <c r="A127" s="2" t="s">
        <v>2874</v>
      </c>
    </row>
    <row r="129" spans="1:8">
      <c r="A129" s="17" t="s">
        <v>3340</v>
      </c>
      <c r="F129" s="17" t="s">
        <v>3340</v>
      </c>
    </row>
    <row r="130" spans="1:8">
      <c r="A130" t="s">
        <v>2</v>
      </c>
      <c r="B130" t="s">
        <v>1</v>
      </c>
      <c r="C130" s="7" t="s">
        <v>47</v>
      </c>
      <c r="D130" s="7" t="s">
        <v>86</v>
      </c>
      <c r="E130" t="s">
        <v>87</v>
      </c>
      <c r="F130" t="s">
        <v>88</v>
      </c>
    </row>
    <row r="131" spans="1:8">
      <c r="A131">
        <f>VALUE(_xlfn.TEXTBEFORE(Table912[[#This Row],[sales_month]], "-", 1))</f>
        <v>2014</v>
      </c>
      <c r="B131" t="s">
        <v>48</v>
      </c>
      <c r="C131" s="6">
        <v>14236.8949842453</v>
      </c>
      <c r="D131" s="6" t="s">
        <v>89</v>
      </c>
      <c r="E131" t="s">
        <v>89</v>
      </c>
      <c r="F131" t="s">
        <v>90</v>
      </c>
      <c r="H131" s="39"/>
    </row>
    <row r="132" spans="1:8">
      <c r="A132">
        <f>VALUE(_xlfn.TEXTBEFORE(Table912[[#This Row],[sales_month]], "-", 1))</f>
        <v>2014</v>
      </c>
      <c r="B132" t="s">
        <v>49</v>
      </c>
      <c r="C132" s="6">
        <v>4519.8919588327399</v>
      </c>
      <c r="D132" s="6">
        <v>14236.8949842453</v>
      </c>
      <c r="E132">
        <v>-68.25</v>
      </c>
      <c r="F132" s="4">
        <f>(C132-D132)/D132</f>
        <v>-0.68252263124547163</v>
      </c>
      <c r="H132" s="39"/>
    </row>
    <row r="133" spans="1:8">
      <c r="A133">
        <f>VALUE(_xlfn.TEXTBEFORE(Table912[[#This Row],[sales_month]], "-", 1))</f>
        <v>2014</v>
      </c>
      <c r="B133" t="s">
        <v>50</v>
      </c>
      <c r="C133" s="6">
        <v>55691.009471178098</v>
      </c>
      <c r="D133" s="6">
        <v>4519.8919588327399</v>
      </c>
      <c r="E133">
        <v>1132.1300000000001</v>
      </c>
      <c r="F133" s="4">
        <f t="shared" ref="F133:F178" si="0">(C133-D133)/D133</f>
        <v>11.321314309813785</v>
      </c>
      <c r="H133" s="39"/>
    </row>
    <row r="134" spans="1:8">
      <c r="A134">
        <f>VALUE(_xlfn.TEXTBEFORE(Table912[[#This Row],[sales_month]], "-", 1))</f>
        <v>2014</v>
      </c>
      <c r="B134" t="s">
        <v>51</v>
      </c>
      <c r="C134" s="6">
        <v>28295.344894885999</v>
      </c>
      <c r="D134" s="6">
        <v>55691.009471178098</v>
      </c>
      <c r="E134">
        <v>-49.19</v>
      </c>
      <c r="F134" s="4">
        <f t="shared" si="0"/>
        <v>-0.49192257128092182</v>
      </c>
      <c r="H134" s="39"/>
    </row>
    <row r="135" spans="1:8">
      <c r="A135">
        <f>VALUE(_xlfn.TEXTBEFORE(Table912[[#This Row],[sales_month]], "-", 1))</f>
        <v>2014</v>
      </c>
      <c r="B135" t="s">
        <v>52</v>
      </c>
      <c r="C135" s="6">
        <v>23648.286870241202</v>
      </c>
      <c r="D135" s="6">
        <v>28295.344894885999</v>
      </c>
      <c r="E135">
        <v>-16.420000000000002</v>
      </c>
      <c r="F135" s="4">
        <f t="shared" si="0"/>
        <v>-0.16423401241116131</v>
      </c>
      <c r="H135" s="39"/>
    </row>
    <row r="136" spans="1:8">
      <c r="A136">
        <f>VALUE(_xlfn.TEXTBEFORE(Table912[[#This Row],[sales_month]], "-", 1))</f>
        <v>2014</v>
      </c>
      <c r="B136" t="s">
        <v>53</v>
      </c>
      <c r="C136" s="6">
        <v>34595.127483844801</v>
      </c>
      <c r="D136" s="6">
        <v>23648.286870241202</v>
      </c>
      <c r="E136">
        <v>46.29</v>
      </c>
      <c r="F136" s="4">
        <f t="shared" si="0"/>
        <v>0.46290205602076862</v>
      </c>
      <c r="H136" s="39"/>
    </row>
    <row r="137" spans="1:8">
      <c r="A137">
        <f>VALUE(_xlfn.TEXTBEFORE(Table912[[#This Row],[sales_month]], "-", 1))</f>
        <v>2014</v>
      </c>
      <c r="B137" t="s">
        <v>54</v>
      </c>
      <c r="C137" s="6">
        <v>33946.392790913596</v>
      </c>
      <c r="D137" s="6">
        <v>34595.127483844801</v>
      </c>
      <c r="E137">
        <v>-1.88</v>
      </c>
      <c r="F137" s="4">
        <f t="shared" si="0"/>
        <v>-1.8752198361869019E-2</v>
      </c>
      <c r="H137" s="39"/>
    </row>
    <row r="138" spans="1:8">
      <c r="A138">
        <f>VALUE(_xlfn.TEXTBEFORE(Table912[[#This Row],[sales_month]], "-", 1))</f>
        <v>2014</v>
      </c>
      <c r="B138" t="s">
        <v>55</v>
      </c>
      <c r="C138" s="6">
        <v>27909.468177318598</v>
      </c>
      <c r="D138" s="6">
        <v>33946.392790913596</v>
      </c>
      <c r="E138">
        <v>-17.78</v>
      </c>
      <c r="F138" s="4">
        <f t="shared" si="0"/>
        <v>-0.1778369987874204</v>
      </c>
      <c r="H138" s="39"/>
    </row>
    <row r="139" spans="1:8">
      <c r="A139">
        <f>VALUE(_xlfn.TEXTBEFORE(Table912[[#This Row],[sales_month]], "-", 1))</f>
        <v>2014</v>
      </c>
      <c r="B139" t="s">
        <v>56</v>
      </c>
      <c r="C139" s="6">
        <v>81777.351310551196</v>
      </c>
      <c r="D139" s="6">
        <v>27909.468177318598</v>
      </c>
      <c r="E139">
        <v>193.01</v>
      </c>
      <c r="F139" s="4">
        <f t="shared" si="0"/>
        <v>1.9300935005637199</v>
      </c>
      <c r="H139" s="39"/>
    </row>
    <row r="140" spans="1:8">
      <c r="A140">
        <f>VALUE(_xlfn.TEXTBEFORE(Table912[[#This Row],[sales_month]], "-", 1))</f>
        <v>2014</v>
      </c>
      <c r="B140" t="s">
        <v>57</v>
      </c>
      <c r="C140" s="6">
        <v>31453.3927481174</v>
      </c>
      <c r="D140" s="6">
        <v>81777.351310551196</v>
      </c>
      <c r="E140">
        <v>-61.54</v>
      </c>
      <c r="F140" s="4">
        <f t="shared" si="0"/>
        <v>-0.61537770245611789</v>
      </c>
      <c r="H140" s="39"/>
    </row>
    <row r="141" spans="1:8">
      <c r="A141">
        <f>VALUE(_xlfn.TEXTBEFORE(Table912[[#This Row],[sales_month]], "-", 1))</f>
        <v>2014</v>
      </c>
      <c r="B141" t="s">
        <v>58</v>
      </c>
      <c r="C141" s="6">
        <v>78628.716529250101</v>
      </c>
      <c r="D141" s="6">
        <v>31453.3927481174</v>
      </c>
      <c r="E141">
        <v>149.97999999999999</v>
      </c>
      <c r="F141" s="4">
        <f t="shared" si="0"/>
        <v>1.4998484951661157</v>
      </c>
      <c r="H141" s="39"/>
    </row>
    <row r="142" spans="1:8">
      <c r="A142">
        <f>VALUE(_xlfn.TEXTBEFORE(Table912[[#This Row],[sales_month]], "-", 1))</f>
        <v>2014</v>
      </c>
      <c r="B142" t="s">
        <v>59</v>
      </c>
      <c r="C142" s="6">
        <v>69545.620280623407</v>
      </c>
      <c r="D142" s="6">
        <v>78628.716529250101</v>
      </c>
      <c r="E142">
        <v>-11.55</v>
      </c>
      <c r="F142" s="4">
        <f t="shared" si="0"/>
        <v>-0.115518816147123</v>
      </c>
      <c r="H142" s="39"/>
    </row>
    <row r="143" spans="1:8">
      <c r="A143">
        <f>VALUE(_xlfn.TEXTBEFORE(Table912[[#This Row],[sales_month]], "-", 1))</f>
        <v>2015</v>
      </c>
      <c r="B143" t="s">
        <v>60</v>
      </c>
      <c r="C143" s="6">
        <v>18174.075517892801</v>
      </c>
      <c r="D143" s="6">
        <v>69545.620280623407</v>
      </c>
      <c r="E143">
        <v>-73.87</v>
      </c>
      <c r="F143" s="4">
        <f t="shared" si="0"/>
        <v>-0.73867404669684988</v>
      </c>
      <c r="H143" s="39"/>
    </row>
    <row r="144" spans="1:8">
      <c r="A144">
        <f>VALUE(_xlfn.TEXTBEFORE(Table912[[#This Row],[sales_month]], "-", 1))</f>
        <v>2015</v>
      </c>
      <c r="B144" t="s">
        <v>61</v>
      </c>
      <c r="C144" s="6">
        <v>11951.4109165668</v>
      </c>
      <c r="D144" s="6">
        <v>18174.075517892801</v>
      </c>
      <c r="E144">
        <v>-34.24</v>
      </c>
      <c r="F144" s="4">
        <f t="shared" si="0"/>
        <v>-0.34239235966636339</v>
      </c>
      <c r="H144" s="39"/>
    </row>
    <row r="145" spans="1:8">
      <c r="A145">
        <f>VALUE(_xlfn.TEXTBEFORE(Table912[[#This Row],[sales_month]], "-", 1))</f>
        <v>2015</v>
      </c>
      <c r="B145" t="s">
        <v>62</v>
      </c>
      <c r="C145" s="6">
        <v>38726.252181529999</v>
      </c>
      <c r="D145" s="6">
        <v>11951.4109165668</v>
      </c>
      <c r="E145">
        <v>224.03</v>
      </c>
      <c r="F145" s="4">
        <f t="shared" si="0"/>
        <v>2.2403079813654863</v>
      </c>
      <c r="H145" s="39"/>
    </row>
    <row r="146" spans="1:8">
      <c r="A146">
        <f>VALUE(_xlfn.TEXTBEFORE(Table912[[#This Row],[sales_month]], "-", 1))</f>
        <v>2015</v>
      </c>
      <c r="B146" t="s">
        <v>63</v>
      </c>
      <c r="C146" s="6">
        <v>34195.208497166597</v>
      </c>
      <c r="D146" s="6">
        <v>38726.252181529999</v>
      </c>
      <c r="E146">
        <v>-11.7</v>
      </c>
      <c r="F146" s="4">
        <f t="shared" si="0"/>
        <v>-0.11700186382932315</v>
      </c>
      <c r="H146" s="39"/>
    </row>
    <row r="147" spans="1:8">
      <c r="A147">
        <f>VALUE(_xlfn.TEXTBEFORE(Table912[[#This Row],[sales_month]], "-", 1))</f>
        <v>2015</v>
      </c>
      <c r="B147" t="s">
        <v>64</v>
      </c>
      <c r="C147" s="6">
        <v>30131.686826467499</v>
      </c>
      <c r="D147" s="6">
        <v>34195.208497166597</v>
      </c>
      <c r="E147">
        <v>-11.88</v>
      </c>
      <c r="F147" s="4">
        <f t="shared" si="0"/>
        <v>-0.11883307192104998</v>
      </c>
      <c r="H147" s="39"/>
    </row>
    <row r="148" spans="1:8">
      <c r="A148">
        <f>VALUE(_xlfn.TEXTBEFORE(Table912[[#This Row],[sales_month]], "-", 1))</f>
        <v>2015</v>
      </c>
      <c r="B148" t="s">
        <v>65</v>
      </c>
      <c r="C148" s="6">
        <v>24797.291978180401</v>
      </c>
      <c r="D148" s="6">
        <v>30131.686826467499</v>
      </c>
      <c r="E148">
        <v>-17.7</v>
      </c>
      <c r="F148" s="4">
        <f t="shared" si="0"/>
        <v>-0.1770360510849793</v>
      </c>
      <c r="H148" s="39"/>
    </row>
    <row r="149" spans="1:8">
      <c r="A149">
        <f>VALUE(_xlfn.TEXTBEFORE(Table912[[#This Row],[sales_month]], "-", 1))</f>
        <v>2015</v>
      </c>
      <c r="B149" t="s">
        <v>66</v>
      </c>
      <c r="C149" s="6">
        <v>28765.324925661102</v>
      </c>
      <c r="D149" s="6">
        <v>24797.291978180401</v>
      </c>
      <c r="E149">
        <v>16</v>
      </c>
      <c r="F149" s="4">
        <f t="shared" si="0"/>
        <v>0.16001880168900082</v>
      </c>
      <c r="H149" s="39"/>
    </row>
    <row r="150" spans="1:8">
      <c r="A150">
        <f>VALUE(_xlfn.TEXTBEFORE(Table912[[#This Row],[sales_month]], "-", 1))</f>
        <v>2015</v>
      </c>
      <c r="B150" t="s">
        <v>67</v>
      </c>
      <c r="C150" s="6">
        <v>36898.3321795464</v>
      </c>
      <c r="D150" s="6">
        <v>28765.324925661102</v>
      </c>
      <c r="E150">
        <v>28.27</v>
      </c>
      <c r="F150" s="4">
        <f t="shared" si="0"/>
        <v>0.28273649871515855</v>
      </c>
      <c r="H150" s="39"/>
    </row>
    <row r="151" spans="1:8">
      <c r="A151">
        <f>VALUE(_xlfn.TEXTBEFORE(Table912[[#This Row],[sales_month]], "-", 1))</f>
        <v>2015</v>
      </c>
      <c r="B151" t="s">
        <v>68</v>
      </c>
      <c r="C151" s="6">
        <v>64595.918255209901</v>
      </c>
      <c r="D151" s="6">
        <v>36898.3321795464</v>
      </c>
      <c r="E151">
        <v>75.06</v>
      </c>
      <c r="F151" s="4">
        <f t="shared" si="0"/>
        <v>0.75064601675999099</v>
      </c>
      <c r="H151" s="39"/>
    </row>
    <row r="152" spans="1:8">
      <c r="A152">
        <f>VALUE(_xlfn.TEXTBEFORE(Table912[[#This Row],[sales_month]], "-", 1))</f>
        <v>2015</v>
      </c>
      <c r="B152" t="s">
        <v>69</v>
      </c>
      <c r="C152" s="6">
        <v>31404.923363924001</v>
      </c>
      <c r="D152" s="6">
        <v>64595.918255209901</v>
      </c>
      <c r="E152">
        <v>-51.38</v>
      </c>
      <c r="F152" s="4">
        <f t="shared" si="0"/>
        <v>-0.51382495655766791</v>
      </c>
      <c r="H152" s="39"/>
    </row>
    <row r="153" spans="1:8">
      <c r="A153">
        <f>VALUE(_xlfn.TEXTBEFORE(Table912[[#This Row],[sales_month]], "-", 1))</f>
        <v>2015</v>
      </c>
      <c r="B153" t="s">
        <v>70</v>
      </c>
      <c r="C153" s="6">
        <v>75972.563145756707</v>
      </c>
      <c r="D153" s="6">
        <v>31404.923363924001</v>
      </c>
      <c r="E153">
        <v>141.91</v>
      </c>
      <c r="F153" s="4">
        <f t="shared" si="0"/>
        <v>1.4191290730239199</v>
      </c>
      <c r="H153" s="39"/>
    </row>
    <row r="154" spans="1:8">
      <c r="A154">
        <f>VALUE(_xlfn.TEXTBEFORE(Table912[[#This Row],[sales_month]], "-", 1))</f>
        <v>2015</v>
      </c>
      <c r="B154" t="s">
        <v>71</v>
      </c>
      <c r="C154" s="6">
        <v>74919.521515607805</v>
      </c>
      <c r="D154" s="6">
        <v>75972.563145756707</v>
      </c>
      <c r="E154">
        <v>-1.39</v>
      </c>
      <c r="F154" s="4">
        <f t="shared" si="0"/>
        <v>-1.3860814832962729E-2</v>
      </c>
      <c r="H154" s="39"/>
    </row>
    <row r="155" spans="1:8">
      <c r="A155">
        <f>VALUE(_xlfn.TEXTBEFORE(Table912[[#This Row],[sales_month]], "-", 1))</f>
        <v>2016</v>
      </c>
      <c r="B155" t="s">
        <v>72</v>
      </c>
      <c r="C155" s="6">
        <v>18542.491002917301</v>
      </c>
      <c r="D155" s="6">
        <v>74919.521515607805</v>
      </c>
      <c r="E155">
        <v>-75.25</v>
      </c>
      <c r="F155" s="4">
        <f t="shared" si="0"/>
        <v>-0.75250120892650929</v>
      </c>
      <c r="H155" s="39"/>
    </row>
    <row r="156" spans="1:8">
      <c r="A156">
        <f>VALUE(_xlfn.TEXTBEFORE(Table912[[#This Row],[sales_month]], "-", 1))</f>
        <v>2016</v>
      </c>
      <c r="B156" t="s">
        <v>73</v>
      </c>
      <c r="C156" s="6">
        <v>22978.815188407902</v>
      </c>
      <c r="D156" s="6">
        <v>18542.491002917301</v>
      </c>
      <c r="E156">
        <v>23.93</v>
      </c>
      <c r="F156" s="4">
        <f t="shared" si="0"/>
        <v>0.23925179118558729</v>
      </c>
      <c r="H156" s="39"/>
    </row>
    <row r="157" spans="1:8">
      <c r="A157">
        <f>VALUE(_xlfn.TEXTBEFORE(Table912[[#This Row],[sales_month]], "-", 1))</f>
        <v>2016</v>
      </c>
      <c r="B157" t="s">
        <v>74</v>
      </c>
      <c r="C157" s="6">
        <v>51715.875116467498</v>
      </c>
      <c r="D157" s="6">
        <v>22978.815188407902</v>
      </c>
      <c r="E157">
        <v>125.06</v>
      </c>
      <c r="F157" s="4">
        <f t="shared" si="0"/>
        <v>1.2505892794053433</v>
      </c>
      <c r="H157" s="39"/>
    </row>
    <row r="158" spans="1:8">
      <c r="A158">
        <f>VALUE(_xlfn.TEXTBEFORE(Table912[[#This Row],[sales_month]], "-", 1))</f>
        <v>2016</v>
      </c>
      <c r="B158" t="s">
        <v>75</v>
      </c>
      <c r="C158" s="6">
        <v>38750.038689613299</v>
      </c>
      <c r="D158" s="6">
        <v>51715.875116467498</v>
      </c>
      <c r="E158">
        <v>-25.07</v>
      </c>
      <c r="F158" s="4">
        <f t="shared" si="0"/>
        <v>-0.25071288840523914</v>
      </c>
      <c r="H158" s="39"/>
    </row>
    <row r="159" spans="1:8">
      <c r="A159">
        <f>VALUE(_xlfn.TEXTBEFORE(Table912[[#This Row],[sales_month]], "-", 1))</f>
        <v>2016</v>
      </c>
      <c r="B159" t="s">
        <v>76</v>
      </c>
      <c r="C159" s="6">
        <v>56987.727284669898</v>
      </c>
      <c r="D159" s="6">
        <v>38750.038689613299</v>
      </c>
      <c r="E159">
        <v>47.06</v>
      </c>
      <c r="F159" s="4">
        <f t="shared" si="0"/>
        <v>0.47064955834341132</v>
      </c>
      <c r="H159" s="39"/>
    </row>
    <row r="160" spans="1:8">
      <c r="A160">
        <f>VALUE(_xlfn.TEXTBEFORE(Table912[[#This Row],[sales_month]], "-", 1))</f>
        <v>2016</v>
      </c>
      <c r="B160" t="s">
        <v>77</v>
      </c>
      <c r="C160" s="6">
        <v>40344.533850371801</v>
      </c>
      <c r="D160" s="6">
        <v>56987.727284669898</v>
      </c>
      <c r="E160">
        <v>-29.2</v>
      </c>
      <c r="F160" s="4">
        <f t="shared" si="0"/>
        <v>-0.2920487309690491</v>
      </c>
      <c r="H160" s="39"/>
    </row>
    <row r="161" spans="1:8">
      <c r="A161">
        <f>VALUE(_xlfn.TEXTBEFORE(Table912[[#This Row],[sales_month]], "-", 1))</f>
        <v>2016</v>
      </c>
      <c r="B161" t="s">
        <v>78</v>
      </c>
      <c r="C161" s="6">
        <v>39261.963022470503</v>
      </c>
      <c r="D161" s="6">
        <v>40344.533850371801</v>
      </c>
      <c r="E161">
        <v>-2.68</v>
      </c>
      <c r="F161" s="4">
        <f t="shared" si="0"/>
        <v>-2.6833147506829386E-2</v>
      </c>
      <c r="H161" s="39"/>
    </row>
    <row r="162" spans="1:8">
      <c r="A162">
        <f>VALUE(_xlfn.TEXTBEFORE(Table912[[#This Row],[sales_month]], "-", 1))</f>
        <v>2016</v>
      </c>
      <c r="B162" t="s">
        <v>79</v>
      </c>
      <c r="C162" s="6">
        <v>31115.3742319345</v>
      </c>
      <c r="D162" s="6">
        <v>39261.963022470503</v>
      </c>
      <c r="E162">
        <v>-20.75</v>
      </c>
      <c r="F162" s="4">
        <f t="shared" si="0"/>
        <v>-0.20749316038715454</v>
      </c>
      <c r="H162" s="39"/>
    </row>
    <row r="163" spans="1:8">
      <c r="A163">
        <f>VALUE(_xlfn.TEXTBEFORE(Table912[[#This Row],[sales_month]], "-", 1))</f>
        <v>2016</v>
      </c>
      <c r="B163" t="s">
        <v>80</v>
      </c>
      <c r="C163" s="6">
        <v>73410.024766921997</v>
      </c>
      <c r="D163" s="6">
        <v>31115.3742319345</v>
      </c>
      <c r="E163">
        <v>135.93</v>
      </c>
      <c r="F163" s="4">
        <f t="shared" si="0"/>
        <v>1.3592846487952384</v>
      </c>
      <c r="H163" s="39"/>
    </row>
    <row r="164" spans="1:8">
      <c r="A164">
        <f>VALUE(_xlfn.TEXTBEFORE(Table912[[#This Row],[sales_month]], "-", 1))</f>
        <v>2016</v>
      </c>
      <c r="B164" t="s">
        <v>81</v>
      </c>
      <c r="C164" s="6">
        <v>59687.744676590002</v>
      </c>
      <c r="D164" s="6">
        <v>73410.024766921997</v>
      </c>
      <c r="E164">
        <v>-18.690000000000001</v>
      </c>
      <c r="F164" s="4">
        <f t="shared" si="0"/>
        <v>-0.18692651492627135</v>
      </c>
      <c r="H164" s="39"/>
    </row>
    <row r="165" spans="1:8">
      <c r="A165">
        <f>VALUE(_xlfn.TEXTBEFORE(Table912[[#This Row],[sales_month]], "-", 1))</f>
        <v>2016</v>
      </c>
      <c r="B165" t="s">
        <v>82</v>
      </c>
      <c r="C165" s="6">
        <v>79411.965524077401</v>
      </c>
      <c r="D165" s="6">
        <v>59687.744676590002</v>
      </c>
      <c r="E165">
        <v>33.049999999999997</v>
      </c>
      <c r="F165" s="4">
        <f t="shared" si="0"/>
        <v>0.33045679568495057</v>
      </c>
      <c r="H165" s="39"/>
    </row>
    <row r="166" spans="1:8">
      <c r="A166">
        <f>VALUE(_xlfn.TEXTBEFORE(Table912[[#This Row],[sales_month]], "-", 1))</f>
        <v>2016</v>
      </c>
      <c r="B166" t="s">
        <v>83</v>
      </c>
      <c r="C166" s="6">
        <v>96999.042864680305</v>
      </c>
      <c r="D166" s="6">
        <v>79411.965524077401</v>
      </c>
      <c r="E166">
        <v>22.15</v>
      </c>
      <c r="F166" s="4">
        <f t="shared" si="0"/>
        <v>0.22146633979573985</v>
      </c>
      <c r="H166" s="39"/>
    </row>
    <row r="167" spans="1:8">
      <c r="A167">
        <f>VALUE(_xlfn.TEXTBEFORE(Table912[[#This Row],[sales_month]], "-", 1))</f>
        <v>2017</v>
      </c>
      <c r="B167" t="s">
        <v>3</v>
      </c>
      <c r="C167" s="6">
        <v>43971.373537540399</v>
      </c>
      <c r="D167" s="6">
        <v>96999.042864680305</v>
      </c>
      <c r="E167">
        <v>-54.67</v>
      </c>
      <c r="F167" s="4">
        <f t="shared" si="0"/>
        <v>-0.54668239769248861</v>
      </c>
      <c r="H167" s="39"/>
    </row>
    <row r="168" spans="1:8">
      <c r="A168">
        <f>VALUE(_xlfn.TEXTBEFORE(Table912[[#This Row],[sales_month]], "-", 1))</f>
        <v>2017</v>
      </c>
      <c r="B168" t="s">
        <v>4</v>
      </c>
      <c r="C168" s="6">
        <v>20301.133348107302</v>
      </c>
      <c r="D168" s="6">
        <v>43971.373537540399</v>
      </c>
      <c r="E168">
        <v>-53.83</v>
      </c>
      <c r="F168" s="4">
        <f t="shared" si="0"/>
        <v>-0.53831022970489462</v>
      </c>
      <c r="H168" s="39"/>
    </row>
    <row r="169" spans="1:8">
      <c r="A169">
        <f>VALUE(_xlfn.TEXTBEFORE(Table912[[#This Row],[sales_month]], "-", 1))</f>
        <v>2017</v>
      </c>
      <c r="B169" t="s">
        <v>5</v>
      </c>
      <c r="C169" s="6">
        <v>58872.352521419503</v>
      </c>
      <c r="D169" s="6">
        <v>20301.133348107302</v>
      </c>
      <c r="E169">
        <v>190</v>
      </c>
      <c r="F169" s="4">
        <f t="shared" si="0"/>
        <v>1.8999539834512855</v>
      </c>
      <c r="H169" s="39"/>
    </row>
    <row r="170" spans="1:8">
      <c r="A170">
        <f>VALUE(_xlfn.TEXTBEFORE(Table912[[#This Row],[sales_month]], "-", 1))</f>
        <v>2017</v>
      </c>
      <c r="B170" t="s">
        <v>6</v>
      </c>
      <c r="C170" s="6">
        <v>36521.536115884803</v>
      </c>
      <c r="D170" s="6">
        <v>58872.352521419503</v>
      </c>
      <c r="E170">
        <v>-37.96</v>
      </c>
      <c r="F170" s="4">
        <f t="shared" si="0"/>
        <v>-0.37964877312152273</v>
      </c>
      <c r="H170" s="39"/>
    </row>
    <row r="171" spans="1:8">
      <c r="A171">
        <f>VALUE(_xlfn.TEXTBEFORE(Table912[[#This Row],[sales_month]], "-", 1))</f>
        <v>2017</v>
      </c>
      <c r="B171" t="s">
        <v>7</v>
      </c>
      <c r="C171" s="6">
        <v>44261.109955906897</v>
      </c>
      <c r="D171" s="6">
        <v>36521.536115884803</v>
      </c>
      <c r="E171">
        <v>21.19</v>
      </c>
      <c r="F171" s="4">
        <f t="shared" si="0"/>
        <v>0.21191808075826848</v>
      </c>
      <c r="H171" s="39"/>
    </row>
    <row r="172" spans="1:8">
      <c r="A172">
        <f>VALUE(_xlfn.TEXTBEFORE(Table912[[#This Row],[sales_month]], "-", 1))</f>
        <v>2017</v>
      </c>
      <c r="B172" t="s">
        <v>8</v>
      </c>
      <c r="C172" s="6">
        <v>52981.725668788</v>
      </c>
      <c r="D172" s="6">
        <v>44261.109955906897</v>
      </c>
      <c r="E172">
        <v>19.7</v>
      </c>
      <c r="F172" s="4">
        <f t="shared" si="0"/>
        <v>0.19702659335856279</v>
      </c>
      <c r="H172" s="39"/>
    </row>
    <row r="173" spans="1:8">
      <c r="A173">
        <f>VALUE(_xlfn.TEXTBEFORE(Table912[[#This Row],[sales_month]], "-", 1))</f>
        <v>2017</v>
      </c>
      <c r="B173" t="s">
        <v>9</v>
      </c>
      <c r="C173" s="6">
        <v>45264.415922761</v>
      </c>
      <c r="D173" s="6">
        <v>52981.725668788</v>
      </c>
      <c r="E173">
        <v>-14.57</v>
      </c>
      <c r="F173" s="4">
        <f t="shared" si="0"/>
        <v>-0.14565984117375277</v>
      </c>
      <c r="H173" s="39"/>
    </row>
    <row r="174" spans="1:8">
      <c r="A174">
        <f>VALUE(_xlfn.TEXTBEFORE(Table912[[#This Row],[sales_month]], "-", 1))</f>
        <v>2017</v>
      </c>
      <c r="B174" t="s">
        <v>10</v>
      </c>
      <c r="C174" s="6">
        <v>63120.887763619401</v>
      </c>
      <c r="D174" s="6">
        <v>45264.415922761</v>
      </c>
      <c r="E174">
        <v>39.450000000000003</v>
      </c>
      <c r="F174" s="4">
        <f t="shared" si="0"/>
        <v>0.3944924832638646</v>
      </c>
      <c r="H174" s="39"/>
    </row>
    <row r="175" spans="1:8">
      <c r="A175">
        <f>VALUE(_xlfn.TEXTBEFORE(Table912[[#This Row],[sales_month]], "-", 1))</f>
        <v>2017</v>
      </c>
      <c r="B175" t="s">
        <v>11</v>
      </c>
      <c r="C175" s="6">
        <v>87866.651741981506</v>
      </c>
      <c r="D175" s="6">
        <v>63120.887763619401</v>
      </c>
      <c r="E175">
        <v>39.200000000000003</v>
      </c>
      <c r="F175" s="4">
        <f t="shared" si="0"/>
        <v>0.39203764166043098</v>
      </c>
      <c r="H175" s="39"/>
    </row>
    <row r="176" spans="1:8">
      <c r="A176">
        <f>VALUE(_xlfn.TEXTBEFORE(Table912[[#This Row],[sales_month]], "-", 1))</f>
        <v>2017</v>
      </c>
      <c r="B176" t="s">
        <v>12</v>
      </c>
      <c r="C176" s="6">
        <v>77776.9230260849</v>
      </c>
      <c r="D176" s="6">
        <v>87866.651741981506</v>
      </c>
      <c r="E176">
        <v>-11.48</v>
      </c>
      <c r="F176" s="4">
        <f t="shared" si="0"/>
        <v>-0.11483001247759927</v>
      </c>
      <c r="H176" s="39"/>
    </row>
    <row r="177" spans="1:8">
      <c r="A177">
        <f>VALUE(_xlfn.TEXTBEFORE(Table912[[#This Row],[sales_month]], "-", 1))</f>
        <v>2017</v>
      </c>
      <c r="B177" t="s">
        <v>13</v>
      </c>
      <c r="C177" s="6">
        <v>118447.824670434</v>
      </c>
      <c r="D177" s="6">
        <v>77776.9230260849</v>
      </c>
      <c r="E177">
        <v>52.29</v>
      </c>
      <c r="F177" s="4">
        <f t="shared" si="0"/>
        <v>0.5229173392563865</v>
      </c>
      <c r="H177" s="39"/>
    </row>
    <row r="178" spans="1:8">
      <c r="A178">
        <f>VALUE(_xlfn.TEXTBEFORE(Table912[[#This Row],[sales_month]], "-", 1))</f>
        <v>2017</v>
      </c>
      <c r="B178" t="s">
        <v>14</v>
      </c>
      <c r="C178" s="6">
        <v>83829.318554162994</v>
      </c>
      <c r="D178" s="6">
        <v>118447.824670434</v>
      </c>
      <c r="E178">
        <v>-29.23</v>
      </c>
      <c r="F178" s="4">
        <f t="shared" si="0"/>
        <v>-0.29226797716709946</v>
      </c>
      <c r="H178" s="39"/>
    </row>
    <row r="179" spans="1:8">
      <c r="C179" s="16"/>
      <c r="D179" s="6">
        <f>SUM(Table912[[#Headers],[#Data],[prev_month_sales]])</f>
        <v>2213371.5372951627</v>
      </c>
      <c r="F179" s="4">
        <f>AVERAGE(Table912[[#Headers],[#Data],[percentage]])</f>
        <v>0.41564549553913444</v>
      </c>
    </row>
    <row r="186" spans="1:8">
      <c r="C186" s="17" t="s">
        <v>3340</v>
      </c>
      <c r="D186" s="17" t="s">
        <v>3340</v>
      </c>
    </row>
    <row r="187" spans="1:8">
      <c r="A187" t="s">
        <v>91</v>
      </c>
      <c r="B187" t="s">
        <v>92</v>
      </c>
      <c r="C187" t="s">
        <v>128</v>
      </c>
      <c r="D187" t="s">
        <v>131</v>
      </c>
    </row>
    <row r="188" spans="1:8">
      <c r="A188" t="s">
        <v>99</v>
      </c>
      <c r="B188">
        <v>775</v>
      </c>
      <c r="C188" s="18">
        <f>Table2[[#This Row],[total_items_sold]]/$E$189</f>
        <v>7.7546527916750055E-2</v>
      </c>
      <c r="D188" s="19">
        <f>ROUNDDOWN(AVERAGE('PIVOT TABLE'!B26:AW26),2)</f>
        <v>16.14</v>
      </c>
      <c r="E188" s="2" t="s">
        <v>129</v>
      </c>
    </row>
    <row r="189" spans="1:8">
      <c r="A189" t="s">
        <v>101</v>
      </c>
      <c r="B189">
        <v>466</v>
      </c>
      <c r="C189" s="18">
        <f>Table2[[#This Row],[total_items_sold]]/$E$189</f>
        <v>4.662797678607164E-2</v>
      </c>
      <c r="D189" s="19">
        <f>ROUNDDOWN(AVERAGE('PIVOT TABLE'!B27:AW27),2)</f>
        <v>9.6999999999999993</v>
      </c>
      <c r="E189" s="17">
        <f>SUM(Table2[total_items_sold])</f>
        <v>9994</v>
      </c>
    </row>
    <row r="190" spans="1:8">
      <c r="A190" t="s">
        <v>98</v>
      </c>
      <c r="B190">
        <v>796</v>
      </c>
      <c r="C190" s="18">
        <f>Table2[[#This Row],[total_items_sold]]/$E$189</f>
        <v>7.964778867320392E-2</v>
      </c>
      <c r="D190" s="19">
        <f>ROUNDDOWN(AVERAGE('PIVOT TABLE'!B28:AW28),2)</f>
        <v>16.579999999999998</v>
      </c>
    </row>
    <row r="191" spans="1:8">
      <c r="A191" t="s">
        <v>93</v>
      </c>
      <c r="B191">
        <v>1523</v>
      </c>
      <c r="C191" s="18">
        <f>Table2[[#This Row],[total_items_sold]]/$E$189</f>
        <v>0.15239143486091655</v>
      </c>
      <c r="D191" s="19">
        <f>ROUNDDOWN(AVERAGE('PIVOT TABLE'!B29:AW29),2)</f>
        <v>31.72</v>
      </c>
    </row>
    <row r="192" spans="1:8">
      <c r="A192" t="s">
        <v>105</v>
      </c>
      <c r="B192">
        <v>228</v>
      </c>
      <c r="C192" s="18">
        <f>Table2[[#This Row],[total_items_sold]]/$E$189</f>
        <v>2.2813688212927757E-2</v>
      </c>
      <c r="D192" s="19">
        <f>ROUNDDOWN(AVERAGE('PIVOT TABLE'!B30:AW30),2)</f>
        <v>4.95</v>
      </c>
      <c r="E192" s="2" t="s">
        <v>119</v>
      </c>
      <c r="F192" s="2"/>
    </row>
    <row r="193" spans="1:6">
      <c r="A193" t="s">
        <v>100</v>
      </c>
      <c r="B193">
        <v>617</v>
      </c>
      <c r="C193" s="18">
        <f>Table2[[#This Row],[total_items_sold]]/$E$189</f>
        <v>6.1737042225335201E-2</v>
      </c>
      <c r="D193" s="19">
        <f>ROUNDDOWN(AVERAGE('PIVOT TABLE'!B31:AW31),2)</f>
        <v>12.85</v>
      </c>
      <c r="E193" s="5" t="s">
        <v>93</v>
      </c>
      <c r="F193" s="5">
        <v>1523</v>
      </c>
    </row>
    <row r="194" spans="1:6">
      <c r="A194" t="s">
        <v>109</v>
      </c>
      <c r="B194">
        <v>68</v>
      </c>
      <c r="C194" s="18">
        <f>Table2[[#This Row],[total_items_sold]]/$E$189</f>
        <v>6.8040824494696815E-3</v>
      </c>
      <c r="D194" s="19">
        <f>ROUNDDOWN(AVERAGE('PIVOT TABLE'!B32:AW32),2)</f>
        <v>2.12</v>
      </c>
      <c r="E194" s="2"/>
      <c r="F194" s="2"/>
    </row>
    <row r="195" spans="1:6">
      <c r="A195" t="s">
        <v>104</v>
      </c>
      <c r="B195">
        <v>254</v>
      </c>
      <c r="C195" s="18">
        <f>Table2[[#This Row],[total_items_sold]]/$E$189</f>
        <v>2.5415249149489692E-2</v>
      </c>
      <c r="D195" s="19">
        <f>ROUNDDOWN(AVERAGE('PIVOT TABLE'!B33:AW33),2)</f>
        <v>5.52</v>
      </c>
      <c r="E195" s="2"/>
      <c r="F195" s="2"/>
    </row>
    <row r="196" spans="1:6">
      <c r="A196" t="s">
        <v>106</v>
      </c>
      <c r="B196">
        <v>217</v>
      </c>
      <c r="C196" s="18">
        <f>Table2[[#This Row],[total_items_sold]]/$E$189</f>
        <v>2.1713027816690014E-2</v>
      </c>
      <c r="D196" s="19">
        <f>ROUNDDOWN(AVERAGE('PIVOT TABLE'!B34:AW34),2)</f>
        <v>4.6100000000000003</v>
      </c>
      <c r="E196" s="2"/>
      <c r="F196" s="2"/>
    </row>
    <row r="197" spans="1:6">
      <c r="A197" t="s">
        <v>95</v>
      </c>
      <c r="B197">
        <v>957</v>
      </c>
      <c r="C197" s="18">
        <f>Table2[[#This Row],[total_items_sold]]/$E$189</f>
        <v>9.5757454472683606E-2</v>
      </c>
      <c r="D197" s="19">
        <f>ROUNDDOWN(AVERAGE('PIVOT TABLE'!B35:AW35),2)</f>
        <v>19.93</v>
      </c>
      <c r="E197" s="2" t="s">
        <v>120</v>
      </c>
      <c r="F197" s="2"/>
    </row>
    <row r="198" spans="1:6">
      <c r="A198" t="s">
        <v>102</v>
      </c>
      <c r="B198">
        <v>364</v>
      </c>
      <c r="C198" s="18">
        <f>Table2[[#This Row],[total_items_sold]]/$E$189</f>
        <v>3.6421853111867117E-2</v>
      </c>
      <c r="D198" s="19">
        <f>ROUNDDOWN(AVERAGE('PIVOT TABLE'!B36:AW36),2)</f>
        <v>7.58</v>
      </c>
      <c r="E198" s="5" t="s">
        <v>109</v>
      </c>
      <c r="F198" s="5">
        <v>68</v>
      </c>
    </row>
    <row r="199" spans="1:6">
      <c r="A199" t="s">
        <v>108</v>
      </c>
      <c r="B199">
        <v>115</v>
      </c>
      <c r="C199" s="18">
        <f>Table2[[#This Row],[total_items_sold]]/$E$189</f>
        <v>1.1506904142485491E-2</v>
      </c>
      <c r="D199" s="19">
        <f>ROUNDDOWN(AVERAGE('PIVOT TABLE'!B37:AW37),2)</f>
        <v>2.94</v>
      </c>
    </row>
    <row r="200" spans="1:6">
      <c r="A200" t="s">
        <v>94</v>
      </c>
      <c r="B200">
        <v>1370</v>
      </c>
      <c r="C200" s="18">
        <f>Table2[[#This Row],[total_items_sold]]/$E$189</f>
        <v>0.13708224934960977</v>
      </c>
      <c r="D200" s="19">
        <f>ROUNDDOWN(AVERAGE('PIVOT TABLE'!B38:AW38),2)</f>
        <v>28.54</v>
      </c>
    </row>
    <row r="201" spans="1:6">
      <c r="A201" t="s">
        <v>96</v>
      </c>
      <c r="B201">
        <v>889</v>
      </c>
      <c r="C201" s="18">
        <f>Table2[[#This Row],[total_items_sold]]/$E$189</f>
        <v>8.8953372023213934E-2</v>
      </c>
      <c r="D201" s="19">
        <f>ROUNDDOWN(AVERAGE('PIVOT TABLE'!B39:AW39),2)</f>
        <v>18.52</v>
      </c>
    </row>
    <row r="202" spans="1:6">
      <c r="A202" t="s">
        <v>97</v>
      </c>
      <c r="B202">
        <v>846</v>
      </c>
      <c r="C202" s="18">
        <f>Table2[[#This Row],[total_items_sold]]/$E$189</f>
        <v>8.4650790474284573E-2</v>
      </c>
      <c r="D202" s="19">
        <f>ROUNDDOWN(AVERAGE('PIVOT TABLE'!B40:AW40),2)</f>
        <v>17.62</v>
      </c>
    </row>
    <row r="203" spans="1:6">
      <c r="A203" t="s">
        <v>107</v>
      </c>
      <c r="B203">
        <v>190</v>
      </c>
      <c r="C203" s="18">
        <f>Table2[[#This Row],[total_items_sold]]/$E$189</f>
        <v>1.9011406844106463E-2</v>
      </c>
      <c r="D203" s="19">
        <f>ROUNDDOWN(AVERAGE('PIVOT TABLE'!B41:AW41),2)</f>
        <v>4.3099999999999996</v>
      </c>
    </row>
    <row r="204" spans="1:6">
      <c r="A204" s="7" t="s">
        <v>103</v>
      </c>
      <c r="B204">
        <v>319</v>
      </c>
      <c r="C204" s="18">
        <f>Table2[[#This Row],[total_items_sold]]/$E$189</f>
        <v>3.191915149089454E-2</v>
      </c>
      <c r="D204" s="19">
        <f>ROUNDDOWN(AVERAGE('PIVOT TABLE'!B42:AW42),2)</f>
        <v>6.64</v>
      </c>
    </row>
    <row r="207" spans="1:6">
      <c r="A207" s="17" t="s">
        <v>3340</v>
      </c>
    </row>
    <row r="208" spans="1:6">
      <c r="A208" t="s">
        <v>2</v>
      </c>
      <c r="B208" t="s">
        <v>1</v>
      </c>
      <c r="C208" t="s">
        <v>91</v>
      </c>
      <c r="D208" t="s">
        <v>92</v>
      </c>
    </row>
    <row r="209" spans="1:4">
      <c r="A209">
        <v>2014</v>
      </c>
      <c r="B209" t="s">
        <v>48</v>
      </c>
      <c r="C209" t="s">
        <v>93</v>
      </c>
      <c r="D209">
        <v>12</v>
      </c>
    </row>
    <row r="210" spans="1:4">
      <c r="A210">
        <v>2014</v>
      </c>
      <c r="B210" t="s">
        <v>48</v>
      </c>
      <c r="C210" t="s">
        <v>95</v>
      </c>
      <c r="D210">
        <v>11</v>
      </c>
    </row>
    <row r="211" spans="1:4">
      <c r="A211">
        <v>2014</v>
      </c>
      <c r="B211" t="s">
        <v>48</v>
      </c>
      <c r="C211" t="s">
        <v>94</v>
      </c>
      <c r="D211">
        <v>10</v>
      </c>
    </row>
    <row r="212" spans="1:4">
      <c r="A212">
        <v>2014</v>
      </c>
      <c r="B212" t="s">
        <v>48</v>
      </c>
      <c r="C212" t="s">
        <v>98</v>
      </c>
      <c r="D212">
        <v>9</v>
      </c>
    </row>
    <row r="213" spans="1:4">
      <c r="A213">
        <v>2014</v>
      </c>
      <c r="B213" t="s">
        <v>48</v>
      </c>
      <c r="C213" t="s">
        <v>97</v>
      </c>
      <c r="D213">
        <v>8</v>
      </c>
    </row>
    <row r="214" spans="1:4">
      <c r="A214">
        <v>2014</v>
      </c>
      <c r="B214" t="s">
        <v>48</v>
      </c>
      <c r="C214" t="s">
        <v>96</v>
      </c>
      <c r="D214">
        <v>6</v>
      </c>
    </row>
    <row r="215" spans="1:4">
      <c r="A215">
        <v>2014</v>
      </c>
      <c r="B215" t="s">
        <v>48</v>
      </c>
      <c r="C215" t="s">
        <v>105</v>
      </c>
      <c r="D215">
        <v>5</v>
      </c>
    </row>
    <row r="216" spans="1:4">
      <c r="A216">
        <v>2014</v>
      </c>
      <c r="B216" t="s">
        <v>48</v>
      </c>
      <c r="C216" t="s">
        <v>104</v>
      </c>
      <c r="D216">
        <v>4</v>
      </c>
    </row>
    <row r="217" spans="1:4">
      <c r="A217">
        <v>2014</v>
      </c>
      <c r="B217" t="s">
        <v>48</v>
      </c>
      <c r="C217" t="s">
        <v>99</v>
      </c>
      <c r="D217">
        <v>3</v>
      </c>
    </row>
    <row r="218" spans="1:4">
      <c r="A218">
        <v>2014</v>
      </c>
      <c r="B218" t="s">
        <v>48</v>
      </c>
      <c r="C218" t="s">
        <v>100</v>
      </c>
      <c r="D218">
        <v>3</v>
      </c>
    </row>
    <row r="219" spans="1:4">
      <c r="A219">
        <v>2014</v>
      </c>
      <c r="B219" t="s">
        <v>48</v>
      </c>
      <c r="C219" t="s">
        <v>102</v>
      </c>
      <c r="D219">
        <v>3</v>
      </c>
    </row>
    <row r="220" spans="1:4">
      <c r="A220">
        <v>2014</v>
      </c>
      <c r="B220" t="s">
        <v>48</v>
      </c>
      <c r="C220" t="s">
        <v>106</v>
      </c>
      <c r="D220">
        <v>2</v>
      </c>
    </row>
    <row r="221" spans="1:4">
      <c r="A221">
        <v>2014</v>
      </c>
      <c r="B221" t="s">
        <v>48</v>
      </c>
      <c r="C221" t="s">
        <v>101</v>
      </c>
      <c r="D221">
        <v>2</v>
      </c>
    </row>
    <row r="222" spans="1:4">
      <c r="A222">
        <v>2014</v>
      </c>
      <c r="B222" t="s">
        <v>48</v>
      </c>
      <c r="C222" t="s">
        <v>103</v>
      </c>
      <c r="D222">
        <v>1</v>
      </c>
    </row>
    <row r="223" spans="1:4">
      <c r="A223">
        <v>2014</v>
      </c>
      <c r="B223" t="s">
        <v>49</v>
      </c>
      <c r="C223" t="s">
        <v>93</v>
      </c>
      <c r="D223">
        <v>13</v>
      </c>
    </row>
    <row r="224" spans="1:4">
      <c r="A224">
        <v>2014</v>
      </c>
      <c r="B224" t="s">
        <v>49</v>
      </c>
      <c r="C224" t="s">
        <v>94</v>
      </c>
      <c r="D224">
        <v>6</v>
      </c>
    </row>
    <row r="225" spans="1:4">
      <c r="A225">
        <v>2014</v>
      </c>
      <c r="B225" t="s">
        <v>49</v>
      </c>
      <c r="C225" t="s">
        <v>99</v>
      </c>
      <c r="D225">
        <v>5</v>
      </c>
    </row>
    <row r="226" spans="1:4">
      <c r="A226">
        <v>2014</v>
      </c>
      <c r="B226" t="s">
        <v>49</v>
      </c>
      <c r="C226" t="s">
        <v>95</v>
      </c>
      <c r="D226">
        <v>4</v>
      </c>
    </row>
    <row r="227" spans="1:4">
      <c r="A227">
        <v>2014</v>
      </c>
      <c r="B227" t="s">
        <v>49</v>
      </c>
      <c r="C227" t="s">
        <v>102</v>
      </c>
      <c r="D227">
        <v>3</v>
      </c>
    </row>
    <row r="228" spans="1:4">
      <c r="A228">
        <v>2014</v>
      </c>
      <c r="B228" t="s">
        <v>49</v>
      </c>
      <c r="C228" t="s">
        <v>96</v>
      </c>
      <c r="D228">
        <v>3</v>
      </c>
    </row>
    <row r="229" spans="1:4">
      <c r="A229">
        <v>2014</v>
      </c>
      <c r="B229" t="s">
        <v>49</v>
      </c>
      <c r="C229" t="s">
        <v>97</v>
      </c>
      <c r="D229">
        <v>3</v>
      </c>
    </row>
    <row r="230" spans="1:4">
      <c r="A230">
        <v>2014</v>
      </c>
      <c r="B230" t="s">
        <v>49</v>
      </c>
      <c r="C230" t="s">
        <v>100</v>
      </c>
      <c r="D230">
        <v>2</v>
      </c>
    </row>
    <row r="231" spans="1:4">
      <c r="A231">
        <v>2014</v>
      </c>
      <c r="B231" t="s">
        <v>49</v>
      </c>
      <c r="C231" t="s">
        <v>98</v>
      </c>
      <c r="D231">
        <v>2</v>
      </c>
    </row>
    <row r="232" spans="1:4">
      <c r="A232">
        <v>2014</v>
      </c>
      <c r="B232" t="s">
        <v>49</v>
      </c>
      <c r="C232" t="s">
        <v>101</v>
      </c>
      <c r="D232">
        <v>2</v>
      </c>
    </row>
    <row r="233" spans="1:4">
      <c r="A233">
        <v>2014</v>
      </c>
      <c r="B233" t="s">
        <v>49</v>
      </c>
      <c r="C233" t="s">
        <v>106</v>
      </c>
      <c r="D233">
        <v>1</v>
      </c>
    </row>
    <row r="234" spans="1:4">
      <c r="A234">
        <v>2014</v>
      </c>
      <c r="B234" t="s">
        <v>49</v>
      </c>
      <c r="C234" t="s">
        <v>103</v>
      </c>
      <c r="D234">
        <v>1</v>
      </c>
    </row>
    <row r="235" spans="1:4">
      <c r="A235">
        <v>2014</v>
      </c>
      <c r="B235" t="s">
        <v>49</v>
      </c>
      <c r="C235" t="s">
        <v>107</v>
      </c>
      <c r="D235">
        <v>1</v>
      </c>
    </row>
    <row r="236" spans="1:4">
      <c r="A236">
        <v>2014</v>
      </c>
      <c r="B236" t="s">
        <v>50</v>
      </c>
      <c r="C236" t="s">
        <v>94</v>
      </c>
      <c r="D236">
        <v>23</v>
      </c>
    </row>
    <row r="237" spans="1:4">
      <c r="A237">
        <v>2014</v>
      </c>
      <c r="B237" t="s">
        <v>50</v>
      </c>
      <c r="C237" t="s">
        <v>93</v>
      </c>
      <c r="D237">
        <v>22</v>
      </c>
    </row>
    <row r="238" spans="1:4">
      <c r="A238">
        <v>2014</v>
      </c>
      <c r="B238" t="s">
        <v>50</v>
      </c>
      <c r="C238" t="s">
        <v>98</v>
      </c>
      <c r="D238">
        <v>22</v>
      </c>
    </row>
    <row r="239" spans="1:4">
      <c r="A239">
        <v>2014</v>
      </c>
      <c r="B239" t="s">
        <v>50</v>
      </c>
      <c r="C239" t="s">
        <v>97</v>
      </c>
      <c r="D239">
        <v>16</v>
      </c>
    </row>
    <row r="240" spans="1:4">
      <c r="A240">
        <v>2014</v>
      </c>
      <c r="B240" t="s">
        <v>50</v>
      </c>
      <c r="C240" t="s">
        <v>100</v>
      </c>
      <c r="D240">
        <v>12</v>
      </c>
    </row>
    <row r="241" spans="1:4">
      <c r="A241">
        <v>2014</v>
      </c>
      <c r="B241" t="s">
        <v>50</v>
      </c>
      <c r="C241" t="s">
        <v>96</v>
      </c>
      <c r="D241">
        <v>10</v>
      </c>
    </row>
    <row r="242" spans="1:4">
      <c r="A242">
        <v>2014</v>
      </c>
      <c r="B242" t="s">
        <v>50</v>
      </c>
      <c r="C242" t="s">
        <v>95</v>
      </c>
      <c r="D242">
        <v>10</v>
      </c>
    </row>
    <row r="243" spans="1:4">
      <c r="A243">
        <v>2014</v>
      </c>
      <c r="B243" t="s">
        <v>50</v>
      </c>
      <c r="C243" t="s">
        <v>103</v>
      </c>
      <c r="D243">
        <v>8</v>
      </c>
    </row>
    <row r="244" spans="1:4">
      <c r="A244">
        <v>2014</v>
      </c>
      <c r="B244" t="s">
        <v>50</v>
      </c>
      <c r="C244" t="s">
        <v>99</v>
      </c>
      <c r="D244">
        <v>8</v>
      </c>
    </row>
    <row r="245" spans="1:4">
      <c r="A245">
        <v>2014</v>
      </c>
      <c r="B245" t="s">
        <v>50</v>
      </c>
      <c r="C245" t="s">
        <v>102</v>
      </c>
      <c r="D245">
        <v>7</v>
      </c>
    </row>
    <row r="246" spans="1:4">
      <c r="A246">
        <v>2014</v>
      </c>
      <c r="B246" t="s">
        <v>50</v>
      </c>
      <c r="C246" t="s">
        <v>101</v>
      </c>
      <c r="D246">
        <v>5</v>
      </c>
    </row>
    <row r="247" spans="1:4">
      <c r="A247">
        <v>2014</v>
      </c>
      <c r="B247" t="s">
        <v>50</v>
      </c>
      <c r="C247" t="s">
        <v>108</v>
      </c>
      <c r="D247">
        <v>4</v>
      </c>
    </row>
    <row r="248" spans="1:4">
      <c r="A248">
        <v>2014</v>
      </c>
      <c r="B248" t="s">
        <v>50</v>
      </c>
      <c r="C248" t="s">
        <v>105</v>
      </c>
      <c r="D248">
        <v>3</v>
      </c>
    </row>
    <row r="249" spans="1:4">
      <c r="A249">
        <v>2014</v>
      </c>
      <c r="B249" t="s">
        <v>50</v>
      </c>
      <c r="C249" t="s">
        <v>106</v>
      </c>
      <c r="D249">
        <v>3</v>
      </c>
    </row>
    <row r="250" spans="1:4">
      <c r="A250">
        <v>2014</v>
      </c>
      <c r="B250" t="s">
        <v>50</v>
      </c>
      <c r="C250" t="s">
        <v>104</v>
      </c>
      <c r="D250">
        <v>3</v>
      </c>
    </row>
    <row r="251" spans="1:4">
      <c r="A251">
        <v>2014</v>
      </c>
      <c r="B251" t="s">
        <v>50</v>
      </c>
      <c r="C251" t="s">
        <v>107</v>
      </c>
      <c r="D251">
        <v>1</v>
      </c>
    </row>
    <row r="252" spans="1:4">
      <c r="A252">
        <v>2014</v>
      </c>
      <c r="B252" t="s">
        <v>51</v>
      </c>
      <c r="C252" t="s">
        <v>93</v>
      </c>
      <c r="D252">
        <v>18</v>
      </c>
    </row>
    <row r="253" spans="1:4">
      <c r="A253">
        <v>2014</v>
      </c>
      <c r="B253" t="s">
        <v>51</v>
      </c>
      <c r="C253" t="s">
        <v>94</v>
      </c>
      <c r="D253">
        <v>17</v>
      </c>
    </row>
    <row r="254" spans="1:4">
      <c r="A254">
        <v>2014</v>
      </c>
      <c r="B254" t="s">
        <v>51</v>
      </c>
      <c r="C254" t="s">
        <v>98</v>
      </c>
      <c r="D254">
        <v>16</v>
      </c>
    </row>
    <row r="255" spans="1:4">
      <c r="A255">
        <v>2014</v>
      </c>
      <c r="B255" t="s">
        <v>51</v>
      </c>
      <c r="C255" t="s">
        <v>99</v>
      </c>
      <c r="D255">
        <v>13</v>
      </c>
    </row>
    <row r="256" spans="1:4">
      <c r="A256">
        <v>2014</v>
      </c>
      <c r="B256" t="s">
        <v>51</v>
      </c>
      <c r="C256" t="s">
        <v>97</v>
      </c>
      <c r="D256">
        <v>13</v>
      </c>
    </row>
    <row r="257" spans="1:4">
      <c r="A257">
        <v>2014</v>
      </c>
      <c r="B257" t="s">
        <v>51</v>
      </c>
      <c r="C257" t="s">
        <v>96</v>
      </c>
      <c r="D257">
        <v>12</v>
      </c>
    </row>
    <row r="258" spans="1:4">
      <c r="A258">
        <v>2014</v>
      </c>
      <c r="B258" t="s">
        <v>51</v>
      </c>
      <c r="C258" t="s">
        <v>95</v>
      </c>
      <c r="D258">
        <v>11</v>
      </c>
    </row>
    <row r="259" spans="1:4">
      <c r="A259">
        <v>2014</v>
      </c>
      <c r="B259" t="s">
        <v>51</v>
      </c>
      <c r="C259" t="s">
        <v>100</v>
      </c>
      <c r="D259">
        <v>7</v>
      </c>
    </row>
    <row r="260" spans="1:4">
      <c r="A260">
        <v>2014</v>
      </c>
      <c r="B260" t="s">
        <v>51</v>
      </c>
      <c r="C260" t="s">
        <v>103</v>
      </c>
      <c r="D260">
        <v>7</v>
      </c>
    </row>
    <row r="261" spans="1:4">
      <c r="A261">
        <v>2014</v>
      </c>
      <c r="B261" t="s">
        <v>51</v>
      </c>
      <c r="C261" t="s">
        <v>102</v>
      </c>
      <c r="D261">
        <v>6</v>
      </c>
    </row>
    <row r="262" spans="1:4">
      <c r="A262">
        <v>2014</v>
      </c>
      <c r="B262" t="s">
        <v>51</v>
      </c>
      <c r="C262" t="s">
        <v>106</v>
      </c>
      <c r="D262">
        <v>5</v>
      </c>
    </row>
    <row r="263" spans="1:4">
      <c r="A263">
        <v>2014</v>
      </c>
      <c r="B263" t="s">
        <v>51</v>
      </c>
      <c r="C263" t="s">
        <v>101</v>
      </c>
      <c r="D263">
        <v>3</v>
      </c>
    </row>
    <row r="264" spans="1:4">
      <c r="A264">
        <v>2014</v>
      </c>
      <c r="B264" t="s">
        <v>51</v>
      </c>
      <c r="C264" t="s">
        <v>104</v>
      </c>
      <c r="D264">
        <v>3</v>
      </c>
    </row>
    <row r="265" spans="1:4">
      <c r="A265">
        <v>2014</v>
      </c>
      <c r="B265" t="s">
        <v>51</v>
      </c>
      <c r="C265" t="s">
        <v>107</v>
      </c>
      <c r="D265">
        <v>2</v>
      </c>
    </row>
    <row r="266" spans="1:4">
      <c r="A266">
        <v>2014</v>
      </c>
      <c r="B266" t="s">
        <v>51</v>
      </c>
      <c r="C266" t="s">
        <v>105</v>
      </c>
      <c r="D266">
        <v>1</v>
      </c>
    </row>
    <row r="267" spans="1:4">
      <c r="A267">
        <v>2014</v>
      </c>
      <c r="B267" t="s">
        <v>51</v>
      </c>
      <c r="C267" t="s">
        <v>108</v>
      </c>
      <c r="D267">
        <v>1</v>
      </c>
    </row>
    <row r="268" spans="1:4">
      <c r="A268">
        <v>2014</v>
      </c>
      <c r="B268" t="s">
        <v>52</v>
      </c>
      <c r="C268" t="s">
        <v>93</v>
      </c>
      <c r="D268">
        <v>19</v>
      </c>
    </row>
    <row r="269" spans="1:4">
      <c r="A269">
        <v>2014</v>
      </c>
      <c r="B269" t="s">
        <v>52</v>
      </c>
      <c r="C269" t="s">
        <v>94</v>
      </c>
      <c r="D269">
        <v>18</v>
      </c>
    </row>
    <row r="270" spans="1:4">
      <c r="A270">
        <v>2014</v>
      </c>
      <c r="B270" t="s">
        <v>52</v>
      </c>
      <c r="C270" t="s">
        <v>96</v>
      </c>
      <c r="D270">
        <v>15</v>
      </c>
    </row>
    <row r="271" spans="1:4">
      <c r="A271">
        <v>2014</v>
      </c>
      <c r="B271" t="s">
        <v>52</v>
      </c>
      <c r="C271" t="s">
        <v>99</v>
      </c>
      <c r="D271">
        <v>9</v>
      </c>
    </row>
    <row r="272" spans="1:4">
      <c r="A272">
        <v>2014</v>
      </c>
      <c r="B272" t="s">
        <v>52</v>
      </c>
      <c r="C272" t="s">
        <v>98</v>
      </c>
      <c r="D272">
        <v>9</v>
      </c>
    </row>
    <row r="273" spans="1:4">
      <c r="A273">
        <v>2014</v>
      </c>
      <c r="B273" t="s">
        <v>52</v>
      </c>
      <c r="C273" t="s">
        <v>100</v>
      </c>
      <c r="D273">
        <v>9</v>
      </c>
    </row>
    <row r="274" spans="1:4">
      <c r="A274">
        <v>2014</v>
      </c>
      <c r="B274" t="s">
        <v>52</v>
      </c>
      <c r="C274" t="s">
        <v>95</v>
      </c>
      <c r="D274">
        <v>9</v>
      </c>
    </row>
    <row r="275" spans="1:4">
      <c r="A275">
        <v>2014</v>
      </c>
      <c r="B275" t="s">
        <v>52</v>
      </c>
      <c r="C275" t="s">
        <v>101</v>
      </c>
      <c r="D275">
        <v>8</v>
      </c>
    </row>
    <row r="276" spans="1:4">
      <c r="A276">
        <v>2014</v>
      </c>
      <c r="B276" t="s">
        <v>52</v>
      </c>
      <c r="C276" t="s">
        <v>97</v>
      </c>
      <c r="D276">
        <v>6</v>
      </c>
    </row>
    <row r="277" spans="1:4">
      <c r="A277">
        <v>2014</v>
      </c>
      <c r="B277" t="s">
        <v>52</v>
      </c>
      <c r="C277" t="s">
        <v>103</v>
      </c>
      <c r="D277">
        <v>4</v>
      </c>
    </row>
    <row r="278" spans="1:4">
      <c r="A278">
        <v>2014</v>
      </c>
      <c r="B278" t="s">
        <v>52</v>
      </c>
      <c r="C278" t="s">
        <v>102</v>
      </c>
      <c r="D278">
        <v>4</v>
      </c>
    </row>
    <row r="279" spans="1:4">
      <c r="A279">
        <v>2014</v>
      </c>
      <c r="B279" t="s">
        <v>52</v>
      </c>
      <c r="C279" t="s">
        <v>109</v>
      </c>
      <c r="D279">
        <v>3</v>
      </c>
    </row>
    <row r="280" spans="1:4">
      <c r="A280">
        <v>2014</v>
      </c>
      <c r="B280" t="s">
        <v>52</v>
      </c>
      <c r="C280" t="s">
        <v>107</v>
      </c>
      <c r="D280">
        <v>3</v>
      </c>
    </row>
    <row r="281" spans="1:4">
      <c r="A281">
        <v>2014</v>
      </c>
      <c r="B281" t="s">
        <v>52</v>
      </c>
      <c r="C281" t="s">
        <v>104</v>
      </c>
      <c r="D281">
        <v>2</v>
      </c>
    </row>
    <row r="282" spans="1:4">
      <c r="A282">
        <v>2014</v>
      </c>
      <c r="B282" t="s">
        <v>52</v>
      </c>
      <c r="C282" t="s">
        <v>106</v>
      </c>
      <c r="D282">
        <v>2</v>
      </c>
    </row>
    <row r="283" spans="1:4">
      <c r="A283">
        <v>2014</v>
      </c>
      <c r="B283" t="s">
        <v>52</v>
      </c>
      <c r="C283" t="s">
        <v>105</v>
      </c>
      <c r="D283">
        <v>2</v>
      </c>
    </row>
    <row r="284" spans="1:4">
      <c r="A284">
        <v>2014</v>
      </c>
      <c r="B284" t="s">
        <v>53</v>
      </c>
      <c r="C284" t="s">
        <v>93</v>
      </c>
      <c r="D284">
        <v>22</v>
      </c>
    </row>
    <row r="285" spans="1:4">
      <c r="A285">
        <v>2014</v>
      </c>
      <c r="B285" t="s">
        <v>53</v>
      </c>
      <c r="C285" t="s">
        <v>98</v>
      </c>
      <c r="D285">
        <v>19</v>
      </c>
    </row>
    <row r="286" spans="1:4">
      <c r="A286">
        <v>2014</v>
      </c>
      <c r="B286" t="s">
        <v>53</v>
      </c>
      <c r="C286" t="s">
        <v>94</v>
      </c>
      <c r="D286">
        <v>14</v>
      </c>
    </row>
    <row r="287" spans="1:4">
      <c r="A287">
        <v>2014</v>
      </c>
      <c r="B287" t="s">
        <v>53</v>
      </c>
      <c r="C287" t="s">
        <v>96</v>
      </c>
      <c r="D287">
        <v>13</v>
      </c>
    </row>
    <row r="288" spans="1:4">
      <c r="A288">
        <v>2014</v>
      </c>
      <c r="B288" t="s">
        <v>53</v>
      </c>
      <c r="C288" t="s">
        <v>95</v>
      </c>
      <c r="D288">
        <v>11</v>
      </c>
    </row>
    <row r="289" spans="1:4">
      <c r="A289">
        <v>2014</v>
      </c>
      <c r="B289" t="s">
        <v>53</v>
      </c>
      <c r="C289" t="s">
        <v>97</v>
      </c>
      <c r="D289">
        <v>9</v>
      </c>
    </row>
    <row r="290" spans="1:4">
      <c r="A290">
        <v>2014</v>
      </c>
      <c r="B290" t="s">
        <v>53</v>
      </c>
      <c r="C290" t="s">
        <v>103</v>
      </c>
      <c r="D290">
        <v>8</v>
      </c>
    </row>
    <row r="291" spans="1:4">
      <c r="A291">
        <v>2014</v>
      </c>
      <c r="B291" t="s">
        <v>53</v>
      </c>
      <c r="C291" t="s">
        <v>100</v>
      </c>
      <c r="D291">
        <v>8</v>
      </c>
    </row>
    <row r="292" spans="1:4">
      <c r="A292">
        <v>2014</v>
      </c>
      <c r="B292" t="s">
        <v>53</v>
      </c>
      <c r="C292" t="s">
        <v>101</v>
      </c>
      <c r="D292">
        <v>7</v>
      </c>
    </row>
    <row r="293" spans="1:4">
      <c r="A293">
        <v>2014</v>
      </c>
      <c r="B293" t="s">
        <v>53</v>
      </c>
      <c r="C293" t="s">
        <v>99</v>
      </c>
      <c r="D293">
        <v>5</v>
      </c>
    </row>
    <row r="294" spans="1:4">
      <c r="A294">
        <v>2014</v>
      </c>
      <c r="B294" t="s">
        <v>53</v>
      </c>
      <c r="C294" t="s">
        <v>104</v>
      </c>
      <c r="D294">
        <v>4</v>
      </c>
    </row>
    <row r="295" spans="1:4">
      <c r="A295">
        <v>2014</v>
      </c>
      <c r="B295" t="s">
        <v>53</v>
      </c>
      <c r="C295" t="s">
        <v>105</v>
      </c>
      <c r="D295">
        <v>3</v>
      </c>
    </row>
    <row r="296" spans="1:4">
      <c r="A296">
        <v>2014</v>
      </c>
      <c r="B296" t="s">
        <v>53</v>
      </c>
      <c r="C296" t="s">
        <v>106</v>
      </c>
      <c r="D296">
        <v>3</v>
      </c>
    </row>
    <row r="297" spans="1:4">
      <c r="A297">
        <v>2014</v>
      </c>
      <c r="B297" t="s">
        <v>53</v>
      </c>
      <c r="C297" t="s">
        <v>108</v>
      </c>
      <c r="D297">
        <v>3</v>
      </c>
    </row>
    <row r="298" spans="1:4">
      <c r="A298">
        <v>2014</v>
      </c>
      <c r="B298" t="s">
        <v>53</v>
      </c>
      <c r="C298" t="s">
        <v>102</v>
      </c>
      <c r="D298">
        <v>3</v>
      </c>
    </row>
    <row r="299" spans="1:4">
      <c r="A299">
        <v>2014</v>
      </c>
      <c r="B299" t="s">
        <v>53</v>
      </c>
      <c r="C299" t="s">
        <v>107</v>
      </c>
      <c r="D299">
        <v>3</v>
      </c>
    </row>
    <row r="300" spans="1:4">
      <c r="A300">
        <v>2014</v>
      </c>
      <c r="B300" t="s">
        <v>54</v>
      </c>
      <c r="C300" t="s">
        <v>93</v>
      </c>
      <c r="D300">
        <v>24</v>
      </c>
    </row>
    <row r="301" spans="1:4">
      <c r="A301">
        <v>2014</v>
      </c>
      <c r="B301" t="s">
        <v>54</v>
      </c>
      <c r="C301" t="s">
        <v>94</v>
      </c>
      <c r="D301">
        <v>17</v>
      </c>
    </row>
    <row r="302" spans="1:4">
      <c r="A302">
        <v>2014</v>
      </c>
      <c r="B302" t="s">
        <v>54</v>
      </c>
      <c r="C302" t="s">
        <v>96</v>
      </c>
      <c r="D302">
        <v>14</v>
      </c>
    </row>
    <row r="303" spans="1:4">
      <c r="A303">
        <v>2014</v>
      </c>
      <c r="B303" t="s">
        <v>54</v>
      </c>
      <c r="C303" t="s">
        <v>99</v>
      </c>
      <c r="D303">
        <v>13</v>
      </c>
    </row>
    <row r="304" spans="1:4">
      <c r="A304">
        <v>2014</v>
      </c>
      <c r="B304" t="s">
        <v>54</v>
      </c>
      <c r="C304" t="s">
        <v>100</v>
      </c>
      <c r="D304">
        <v>13</v>
      </c>
    </row>
    <row r="305" spans="1:4">
      <c r="A305">
        <v>2014</v>
      </c>
      <c r="B305" t="s">
        <v>54</v>
      </c>
      <c r="C305" t="s">
        <v>97</v>
      </c>
      <c r="D305">
        <v>13</v>
      </c>
    </row>
    <row r="306" spans="1:4">
      <c r="A306">
        <v>2014</v>
      </c>
      <c r="B306" t="s">
        <v>54</v>
      </c>
      <c r="C306" t="s">
        <v>95</v>
      </c>
      <c r="D306">
        <v>12</v>
      </c>
    </row>
    <row r="307" spans="1:4">
      <c r="A307">
        <v>2014</v>
      </c>
      <c r="B307" t="s">
        <v>54</v>
      </c>
      <c r="C307" t="s">
        <v>98</v>
      </c>
      <c r="D307">
        <v>12</v>
      </c>
    </row>
    <row r="308" spans="1:4">
      <c r="A308">
        <v>2014</v>
      </c>
      <c r="B308" t="s">
        <v>54</v>
      </c>
      <c r="C308" t="s">
        <v>103</v>
      </c>
      <c r="D308">
        <v>6</v>
      </c>
    </row>
    <row r="309" spans="1:4">
      <c r="A309">
        <v>2014</v>
      </c>
      <c r="B309" t="s">
        <v>54</v>
      </c>
      <c r="C309" t="s">
        <v>102</v>
      </c>
      <c r="D309">
        <v>4</v>
      </c>
    </row>
    <row r="310" spans="1:4">
      <c r="A310">
        <v>2014</v>
      </c>
      <c r="B310" t="s">
        <v>54</v>
      </c>
      <c r="C310" t="s">
        <v>101</v>
      </c>
      <c r="D310">
        <v>4</v>
      </c>
    </row>
    <row r="311" spans="1:4">
      <c r="A311">
        <v>2014</v>
      </c>
      <c r="B311" t="s">
        <v>54</v>
      </c>
      <c r="C311" t="s">
        <v>106</v>
      </c>
      <c r="D311">
        <v>3</v>
      </c>
    </row>
    <row r="312" spans="1:4">
      <c r="A312">
        <v>2014</v>
      </c>
      <c r="B312" t="s">
        <v>54</v>
      </c>
      <c r="C312" t="s">
        <v>107</v>
      </c>
      <c r="D312">
        <v>3</v>
      </c>
    </row>
    <row r="313" spans="1:4">
      <c r="A313">
        <v>2014</v>
      </c>
      <c r="B313" t="s">
        <v>54</v>
      </c>
      <c r="C313" t="s">
        <v>104</v>
      </c>
      <c r="D313">
        <v>2</v>
      </c>
    </row>
    <row r="314" spans="1:4">
      <c r="A314">
        <v>2014</v>
      </c>
      <c r="B314" t="s">
        <v>54</v>
      </c>
      <c r="C314" t="s">
        <v>105</v>
      </c>
      <c r="D314">
        <v>2</v>
      </c>
    </row>
    <row r="315" spans="1:4">
      <c r="A315">
        <v>2014</v>
      </c>
      <c r="B315" t="s">
        <v>54</v>
      </c>
      <c r="C315" t="s">
        <v>109</v>
      </c>
      <c r="D315">
        <v>1</v>
      </c>
    </row>
    <row r="316" spans="1:4">
      <c r="A316">
        <v>2014</v>
      </c>
      <c r="B316" t="s">
        <v>55</v>
      </c>
      <c r="C316" t="s">
        <v>94</v>
      </c>
      <c r="D316">
        <v>29</v>
      </c>
    </row>
    <row r="317" spans="1:4">
      <c r="A317">
        <v>2014</v>
      </c>
      <c r="B317" t="s">
        <v>55</v>
      </c>
      <c r="C317" t="s">
        <v>93</v>
      </c>
      <c r="D317">
        <v>26</v>
      </c>
    </row>
    <row r="318" spans="1:4">
      <c r="A318">
        <v>2014</v>
      </c>
      <c r="B318" t="s">
        <v>55</v>
      </c>
      <c r="C318" t="s">
        <v>99</v>
      </c>
      <c r="D318">
        <v>13</v>
      </c>
    </row>
    <row r="319" spans="1:4">
      <c r="A319">
        <v>2014</v>
      </c>
      <c r="B319" t="s">
        <v>55</v>
      </c>
      <c r="C319" t="s">
        <v>96</v>
      </c>
      <c r="D319">
        <v>12</v>
      </c>
    </row>
    <row r="320" spans="1:4">
      <c r="A320">
        <v>2014</v>
      </c>
      <c r="B320" t="s">
        <v>55</v>
      </c>
      <c r="C320" t="s">
        <v>95</v>
      </c>
      <c r="D320">
        <v>12</v>
      </c>
    </row>
    <row r="321" spans="1:4">
      <c r="A321">
        <v>2014</v>
      </c>
      <c r="B321" t="s">
        <v>55</v>
      </c>
      <c r="C321" t="s">
        <v>98</v>
      </c>
      <c r="D321">
        <v>10</v>
      </c>
    </row>
    <row r="322" spans="1:4">
      <c r="A322">
        <v>2014</v>
      </c>
      <c r="B322" t="s">
        <v>55</v>
      </c>
      <c r="C322" t="s">
        <v>101</v>
      </c>
      <c r="D322">
        <v>10</v>
      </c>
    </row>
    <row r="323" spans="1:4">
      <c r="A323">
        <v>2014</v>
      </c>
      <c r="B323" t="s">
        <v>55</v>
      </c>
      <c r="C323" t="s">
        <v>97</v>
      </c>
      <c r="D323">
        <v>9</v>
      </c>
    </row>
    <row r="324" spans="1:4">
      <c r="A324">
        <v>2014</v>
      </c>
      <c r="B324" t="s">
        <v>55</v>
      </c>
      <c r="C324" t="s">
        <v>107</v>
      </c>
      <c r="D324">
        <v>6</v>
      </c>
    </row>
    <row r="325" spans="1:4">
      <c r="A325">
        <v>2014</v>
      </c>
      <c r="B325" t="s">
        <v>55</v>
      </c>
      <c r="C325" t="s">
        <v>100</v>
      </c>
      <c r="D325">
        <v>5</v>
      </c>
    </row>
    <row r="326" spans="1:4">
      <c r="A326">
        <v>2014</v>
      </c>
      <c r="B326" t="s">
        <v>55</v>
      </c>
      <c r="C326" t="s">
        <v>106</v>
      </c>
      <c r="D326">
        <v>5</v>
      </c>
    </row>
    <row r="327" spans="1:4">
      <c r="A327">
        <v>2014</v>
      </c>
      <c r="B327" t="s">
        <v>55</v>
      </c>
      <c r="C327" t="s">
        <v>103</v>
      </c>
      <c r="D327">
        <v>5</v>
      </c>
    </row>
    <row r="328" spans="1:4">
      <c r="A328">
        <v>2014</v>
      </c>
      <c r="B328" t="s">
        <v>55</v>
      </c>
      <c r="C328" t="s">
        <v>104</v>
      </c>
      <c r="D328">
        <v>4</v>
      </c>
    </row>
    <row r="329" spans="1:4">
      <c r="A329">
        <v>2014</v>
      </c>
      <c r="B329" t="s">
        <v>55</v>
      </c>
      <c r="C329" t="s">
        <v>102</v>
      </c>
      <c r="D329">
        <v>3</v>
      </c>
    </row>
    <row r="330" spans="1:4">
      <c r="A330">
        <v>2014</v>
      </c>
      <c r="B330" t="s">
        <v>55</v>
      </c>
      <c r="C330" t="s">
        <v>109</v>
      </c>
      <c r="D330">
        <v>2</v>
      </c>
    </row>
    <row r="331" spans="1:4">
      <c r="A331">
        <v>2014</v>
      </c>
      <c r="B331" t="s">
        <v>55</v>
      </c>
      <c r="C331" t="s">
        <v>105</v>
      </c>
      <c r="D331">
        <v>2</v>
      </c>
    </row>
    <row r="332" spans="1:4">
      <c r="A332">
        <v>2014</v>
      </c>
      <c r="B332" t="s">
        <v>56</v>
      </c>
      <c r="C332" t="s">
        <v>94</v>
      </c>
      <c r="D332">
        <v>38</v>
      </c>
    </row>
    <row r="333" spans="1:4">
      <c r="A333">
        <v>2014</v>
      </c>
      <c r="B333" t="s">
        <v>56</v>
      </c>
      <c r="C333" t="s">
        <v>93</v>
      </c>
      <c r="D333">
        <v>37</v>
      </c>
    </row>
    <row r="334" spans="1:4">
      <c r="A334">
        <v>2014</v>
      </c>
      <c r="B334" t="s">
        <v>56</v>
      </c>
      <c r="C334" t="s">
        <v>95</v>
      </c>
      <c r="D334">
        <v>28</v>
      </c>
    </row>
    <row r="335" spans="1:4">
      <c r="A335">
        <v>2014</v>
      </c>
      <c r="B335" t="s">
        <v>56</v>
      </c>
      <c r="C335" t="s">
        <v>97</v>
      </c>
      <c r="D335">
        <v>24</v>
      </c>
    </row>
    <row r="336" spans="1:4">
      <c r="A336">
        <v>2014</v>
      </c>
      <c r="B336" t="s">
        <v>56</v>
      </c>
      <c r="C336" t="s">
        <v>98</v>
      </c>
      <c r="D336">
        <v>20</v>
      </c>
    </row>
    <row r="337" spans="1:4">
      <c r="A337">
        <v>2014</v>
      </c>
      <c r="B337" t="s">
        <v>56</v>
      </c>
      <c r="C337" t="s">
        <v>101</v>
      </c>
      <c r="D337">
        <v>19</v>
      </c>
    </row>
    <row r="338" spans="1:4">
      <c r="A338">
        <v>2014</v>
      </c>
      <c r="B338" t="s">
        <v>56</v>
      </c>
      <c r="C338" t="s">
        <v>99</v>
      </c>
      <c r="D338">
        <v>19</v>
      </c>
    </row>
    <row r="339" spans="1:4">
      <c r="A339">
        <v>2014</v>
      </c>
      <c r="B339" t="s">
        <v>56</v>
      </c>
      <c r="C339" t="s">
        <v>100</v>
      </c>
      <c r="D339">
        <v>15</v>
      </c>
    </row>
    <row r="340" spans="1:4">
      <c r="A340">
        <v>2014</v>
      </c>
      <c r="B340" t="s">
        <v>56</v>
      </c>
      <c r="C340" t="s">
        <v>96</v>
      </c>
      <c r="D340">
        <v>14</v>
      </c>
    </row>
    <row r="341" spans="1:4">
      <c r="A341">
        <v>2014</v>
      </c>
      <c r="B341" t="s">
        <v>56</v>
      </c>
      <c r="C341" t="s">
        <v>108</v>
      </c>
      <c r="D341">
        <v>12</v>
      </c>
    </row>
    <row r="342" spans="1:4">
      <c r="A342">
        <v>2014</v>
      </c>
      <c r="B342" t="s">
        <v>56</v>
      </c>
      <c r="C342" t="s">
        <v>102</v>
      </c>
      <c r="D342">
        <v>10</v>
      </c>
    </row>
    <row r="343" spans="1:4">
      <c r="A343">
        <v>2014</v>
      </c>
      <c r="B343" t="s">
        <v>56</v>
      </c>
      <c r="C343" t="s">
        <v>103</v>
      </c>
      <c r="D343">
        <v>8</v>
      </c>
    </row>
    <row r="344" spans="1:4">
      <c r="A344">
        <v>2014</v>
      </c>
      <c r="B344" t="s">
        <v>56</v>
      </c>
      <c r="C344" t="s">
        <v>106</v>
      </c>
      <c r="D344">
        <v>8</v>
      </c>
    </row>
    <row r="345" spans="1:4">
      <c r="A345">
        <v>2014</v>
      </c>
      <c r="B345" t="s">
        <v>56</v>
      </c>
      <c r="C345" t="s">
        <v>104</v>
      </c>
      <c r="D345">
        <v>7</v>
      </c>
    </row>
    <row r="346" spans="1:4">
      <c r="A346">
        <v>2014</v>
      </c>
      <c r="B346" t="s">
        <v>56</v>
      </c>
      <c r="C346" t="s">
        <v>105</v>
      </c>
      <c r="D346">
        <v>5</v>
      </c>
    </row>
    <row r="347" spans="1:4">
      <c r="A347">
        <v>2014</v>
      </c>
      <c r="B347" t="s">
        <v>56</v>
      </c>
      <c r="C347" t="s">
        <v>107</v>
      </c>
      <c r="D347">
        <v>3</v>
      </c>
    </row>
    <row r="348" spans="1:4">
      <c r="A348">
        <v>2014</v>
      </c>
      <c r="B348" t="s">
        <v>56</v>
      </c>
      <c r="C348" t="s">
        <v>109</v>
      </c>
      <c r="D348">
        <v>1</v>
      </c>
    </row>
    <row r="349" spans="1:4">
      <c r="A349">
        <v>2014</v>
      </c>
      <c r="B349" t="s">
        <v>57</v>
      </c>
      <c r="C349" t="s">
        <v>93</v>
      </c>
      <c r="D349">
        <v>25</v>
      </c>
    </row>
    <row r="350" spans="1:4">
      <c r="A350">
        <v>2014</v>
      </c>
      <c r="B350" t="s">
        <v>57</v>
      </c>
      <c r="C350" t="s">
        <v>97</v>
      </c>
      <c r="D350">
        <v>19</v>
      </c>
    </row>
    <row r="351" spans="1:4">
      <c r="A351">
        <v>2014</v>
      </c>
      <c r="B351" t="s">
        <v>57</v>
      </c>
      <c r="C351" t="s">
        <v>94</v>
      </c>
      <c r="D351">
        <v>17</v>
      </c>
    </row>
    <row r="352" spans="1:4">
      <c r="A352">
        <v>2014</v>
      </c>
      <c r="B352" t="s">
        <v>57</v>
      </c>
      <c r="C352" t="s">
        <v>99</v>
      </c>
      <c r="D352">
        <v>15</v>
      </c>
    </row>
    <row r="353" spans="1:4">
      <c r="A353">
        <v>2014</v>
      </c>
      <c r="B353" t="s">
        <v>57</v>
      </c>
      <c r="C353" t="s">
        <v>96</v>
      </c>
      <c r="D353">
        <v>13</v>
      </c>
    </row>
    <row r="354" spans="1:4">
      <c r="A354">
        <v>2014</v>
      </c>
      <c r="B354" t="s">
        <v>57</v>
      </c>
      <c r="C354" t="s">
        <v>95</v>
      </c>
      <c r="D354">
        <v>12</v>
      </c>
    </row>
    <row r="355" spans="1:4">
      <c r="A355">
        <v>2014</v>
      </c>
      <c r="B355" t="s">
        <v>57</v>
      </c>
      <c r="C355" t="s">
        <v>100</v>
      </c>
      <c r="D355">
        <v>12</v>
      </c>
    </row>
    <row r="356" spans="1:4">
      <c r="A356">
        <v>2014</v>
      </c>
      <c r="B356" t="s">
        <v>57</v>
      </c>
      <c r="C356" t="s">
        <v>98</v>
      </c>
      <c r="D356">
        <v>9</v>
      </c>
    </row>
    <row r="357" spans="1:4">
      <c r="A357">
        <v>2014</v>
      </c>
      <c r="B357" t="s">
        <v>57</v>
      </c>
      <c r="C357" t="s">
        <v>104</v>
      </c>
      <c r="D357">
        <v>7</v>
      </c>
    </row>
    <row r="358" spans="1:4">
      <c r="A358">
        <v>2014</v>
      </c>
      <c r="B358" t="s">
        <v>57</v>
      </c>
      <c r="C358" t="s">
        <v>103</v>
      </c>
      <c r="D358">
        <v>7</v>
      </c>
    </row>
    <row r="359" spans="1:4">
      <c r="A359">
        <v>2014</v>
      </c>
      <c r="B359" t="s">
        <v>57</v>
      </c>
      <c r="C359" t="s">
        <v>102</v>
      </c>
      <c r="D359">
        <v>6</v>
      </c>
    </row>
    <row r="360" spans="1:4">
      <c r="A360">
        <v>2014</v>
      </c>
      <c r="B360" t="s">
        <v>57</v>
      </c>
      <c r="C360" t="s">
        <v>106</v>
      </c>
      <c r="D360">
        <v>6</v>
      </c>
    </row>
    <row r="361" spans="1:4">
      <c r="A361">
        <v>2014</v>
      </c>
      <c r="B361" t="s">
        <v>57</v>
      </c>
      <c r="C361" t="s">
        <v>107</v>
      </c>
      <c r="D361">
        <v>4</v>
      </c>
    </row>
    <row r="362" spans="1:4">
      <c r="A362">
        <v>2014</v>
      </c>
      <c r="B362" t="s">
        <v>57</v>
      </c>
      <c r="C362" t="s">
        <v>101</v>
      </c>
      <c r="D362">
        <v>4</v>
      </c>
    </row>
    <row r="363" spans="1:4">
      <c r="A363">
        <v>2014</v>
      </c>
      <c r="B363" t="s">
        <v>57</v>
      </c>
      <c r="C363" t="s">
        <v>105</v>
      </c>
      <c r="D363">
        <v>1</v>
      </c>
    </row>
    <row r="364" spans="1:4">
      <c r="A364">
        <v>2014</v>
      </c>
      <c r="B364" t="s">
        <v>57</v>
      </c>
      <c r="C364" t="s">
        <v>109</v>
      </c>
      <c r="D364">
        <v>1</v>
      </c>
    </row>
    <row r="365" spans="1:4">
      <c r="A365">
        <v>2014</v>
      </c>
      <c r="B365" t="s">
        <v>57</v>
      </c>
      <c r="C365" t="s">
        <v>108</v>
      </c>
      <c r="D365">
        <v>1</v>
      </c>
    </row>
    <row r="366" spans="1:4">
      <c r="A366">
        <v>2014</v>
      </c>
      <c r="B366" t="s">
        <v>58</v>
      </c>
      <c r="C366" t="s">
        <v>94</v>
      </c>
      <c r="D366">
        <v>48</v>
      </c>
    </row>
    <row r="367" spans="1:4">
      <c r="A367">
        <v>2014</v>
      </c>
      <c r="B367" t="s">
        <v>58</v>
      </c>
      <c r="C367" t="s">
        <v>93</v>
      </c>
      <c r="D367">
        <v>42</v>
      </c>
    </row>
    <row r="368" spans="1:4">
      <c r="A368">
        <v>2014</v>
      </c>
      <c r="B368" t="s">
        <v>58</v>
      </c>
      <c r="C368" t="s">
        <v>96</v>
      </c>
      <c r="D368">
        <v>36</v>
      </c>
    </row>
    <row r="369" spans="1:4">
      <c r="A369">
        <v>2014</v>
      </c>
      <c r="B369" t="s">
        <v>58</v>
      </c>
      <c r="C369" t="s">
        <v>95</v>
      </c>
      <c r="D369">
        <v>28</v>
      </c>
    </row>
    <row r="370" spans="1:4">
      <c r="A370">
        <v>2014</v>
      </c>
      <c r="B370" t="s">
        <v>58</v>
      </c>
      <c r="C370" t="s">
        <v>97</v>
      </c>
      <c r="D370">
        <v>27</v>
      </c>
    </row>
    <row r="371" spans="1:4">
      <c r="A371">
        <v>2014</v>
      </c>
      <c r="B371" t="s">
        <v>58</v>
      </c>
      <c r="C371" t="s">
        <v>99</v>
      </c>
      <c r="D371">
        <v>22</v>
      </c>
    </row>
    <row r="372" spans="1:4">
      <c r="A372">
        <v>2014</v>
      </c>
      <c r="B372" t="s">
        <v>58</v>
      </c>
      <c r="C372" t="s">
        <v>98</v>
      </c>
      <c r="D372">
        <v>21</v>
      </c>
    </row>
    <row r="373" spans="1:4">
      <c r="A373">
        <v>2014</v>
      </c>
      <c r="B373" t="s">
        <v>58</v>
      </c>
      <c r="C373" t="s">
        <v>100</v>
      </c>
      <c r="D373">
        <v>18</v>
      </c>
    </row>
    <row r="374" spans="1:4">
      <c r="A374">
        <v>2014</v>
      </c>
      <c r="B374" t="s">
        <v>58</v>
      </c>
      <c r="C374" t="s">
        <v>102</v>
      </c>
      <c r="D374">
        <v>16</v>
      </c>
    </row>
    <row r="375" spans="1:4">
      <c r="A375">
        <v>2014</v>
      </c>
      <c r="B375" t="s">
        <v>58</v>
      </c>
      <c r="C375" t="s">
        <v>101</v>
      </c>
      <c r="D375">
        <v>13</v>
      </c>
    </row>
    <row r="376" spans="1:4">
      <c r="A376">
        <v>2014</v>
      </c>
      <c r="B376" t="s">
        <v>58</v>
      </c>
      <c r="C376" t="s">
        <v>104</v>
      </c>
      <c r="D376">
        <v>13</v>
      </c>
    </row>
    <row r="377" spans="1:4">
      <c r="A377">
        <v>2014</v>
      </c>
      <c r="B377" t="s">
        <v>58</v>
      </c>
      <c r="C377" t="s">
        <v>105</v>
      </c>
      <c r="D377">
        <v>9</v>
      </c>
    </row>
    <row r="378" spans="1:4">
      <c r="A378">
        <v>2014</v>
      </c>
      <c r="B378" t="s">
        <v>58</v>
      </c>
      <c r="C378" t="s">
        <v>107</v>
      </c>
      <c r="D378">
        <v>9</v>
      </c>
    </row>
    <row r="379" spans="1:4">
      <c r="A379">
        <v>2014</v>
      </c>
      <c r="B379" t="s">
        <v>58</v>
      </c>
      <c r="C379" t="s">
        <v>103</v>
      </c>
      <c r="D379">
        <v>7</v>
      </c>
    </row>
    <row r="380" spans="1:4">
      <c r="A380">
        <v>2014</v>
      </c>
      <c r="B380" t="s">
        <v>58</v>
      </c>
      <c r="C380" t="s">
        <v>106</v>
      </c>
      <c r="D380">
        <v>6</v>
      </c>
    </row>
    <row r="381" spans="1:4">
      <c r="A381">
        <v>2014</v>
      </c>
      <c r="B381" t="s">
        <v>58</v>
      </c>
      <c r="C381" t="s">
        <v>108</v>
      </c>
      <c r="D381">
        <v>3</v>
      </c>
    </row>
    <row r="382" spans="1:4">
      <c r="A382">
        <v>2014</v>
      </c>
      <c r="B382" t="s">
        <v>59</v>
      </c>
      <c r="C382" t="s">
        <v>94</v>
      </c>
      <c r="D382">
        <v>36</v>
      </c>
    </row>
    <row r="383" spans="1:4">
      <c r="A383">
        <v>2014</v>
      </c>
      <c r="B383" t="s">
        <v>59</v>
      </c>
      <c r="C383" t="s">
        <v>95</v>
      </c>
      <c r="D383">
        <v>36</v>
      </c>
    </row>
    <row r="384" spans="1:4">
      <c r="A384">
        <v>2014</v>
      </c>
      <c r="B384" t="s">
        <v>59</v>
      </c>
      <c r="C384" t="s">
        <v>97</v>
      </c>
      <c r="D384">
        <v>30</v>
      </c>
    </row>
    <row r="385" spans="1:4">
      <c r="A385">
        <v>2014</v>
      </c>
      <c r="B385" t="s">
        <v>59</v>
      </c>
      <c r="C385" t="s">
        <v>93</v>
      </c>
      <c r="D385">
        <v>30</v>
      </c>
    </row>
    <row r="386" spans="1:4">
      <c r="A386">
        <v>2014</v>
      </c>
      <c r="B386" t="s">
        <v>59</v>
      </c>
      <c r="C386" t="s">
        <v>100</v>
      </c>
      <c r="D386">
        <v>25</v>
      </c>
    </row>
    <row r="387" spans="1:4">
      <c r="A387">
        <v>2014</v>
      </c>
      <c r="B387" t="s">
        <v>59</v>
      </c>
      <c r="C387" t="s">
        <v>99</v>
      </c>
      <c r="D387">
        <v>23</v>
      </c>
    </row>
    <row r="388" spans="1:4">
      <c r="A388">
        <v>2014</v>
      </c>
      <c r="B388" t="s">
        <v>59</v>
      </c>
      <c r="C388" t="s">
        <v>96</v>
      </c>
      <c r="D388">
        <v>23</v>
      </c>
    </row>
    <row r="389" spans="1:4">
      <c r="A389">
        <v>2014</v>
      </c>
      <c r="B389" t="s">
        <v>59</v>
      </c>
      <c r="C389" t="s">
        <v>101</v>
      </c>
      <c r="D389">
        <v>16</v>
      </c>
    </row>
    <row r="390" spans="1:4">
      <c r="A390">
        <v>2014</v>
      </c>
      <c r="B390" t="s">
        <v>59</v>
      </c>
      <c r="C390" t="s">
        <v>98</v>
      </c>
      <c r="D390">
        <v>15</v>
      </c>
    </row>
    <row r="391" spans="1:4">
      <c r="A391">
        <v>2014</v>
      </c>
      <c r="B391" t="s">
        <v>59</v>
      </c>
      <c r="C391" t="s">
        <v>102</v>
      </c>
      <c r="D391">
        <v>11</v>
      </c>
    </row>
    <row r="392" spans="1:4">
      <c r="A392">
        <v>2014</v>
      </c>
      <c r="B392" t="s">
        <v>59</v>
      </c>
      <c r="C392" t="s">
        <v>103</v>
      </c>
      <c r="D392">
        <v>9</v>
      </c>
    </row>
    <row r="393" spans="1:4">
      <c r="A393">
        <v>2014</v>
      </c>
      <c r="B393" t="s">
        <v>59</v>
      </c>
      <c r="C393" t="s">
        <v>106</v>
      </c>
      <c r="D393">
        <v>6</v>
      </c>
    </row>
    <row r="394" spans="1:4">
      <c r="A394">
        <v>2014</v>
      </c>
      <c r="B394" t="s">
        <v>59</v>
      </c>
      <c r="C394" t="s">
        <v>104</v>
      </c>
      <c r="D394">
        <v>5</v>
      </c>
    </row>
    <row r="395" spans="1:4">
      <c r="A395">
        <v>2014</v>
      </c>
      <c r="B395" t="s">
        <v>59</v>
      </c>
      <c r="C395" t="s">
        <v>107</v>
      </c>
      <c r="D395">
        <v>5</v>
      </c>
    </row>
    <row r="396" spans="1:4">
      <c r="A396">
        <v>2014</v>
      </c>
      <c r="B396" t="s">
        <v>59</v>
      </c>
      <c r="C396" t="s">
        <v>105</v>
      </c>
      <c r="D396">
        <v>4</v>
      </c>
    </row>
    <row r="397" spans="1:4">
      <c r="A397">
        <v>2014</v>
      </c>
      <c r="B397" t="s">
        <v>59</v>
      </c>
      <c r="C397" t="s">
        <v>108</v>
      </c>
      <c r="D397">
        <v>2</v>
      </c>
    </row>
    <row r="398" spans="1:4">
      <c r="A398">
        <v>2014</v>
      </c>
      <c r="B398" t="s">
        <v>59</v>
      </c>
      <c r="C398" t="s">
        <v>109</v>
      </c>
      <c r="D398">
        <v>2</v>
      </c>
    </row>
    <row r="399" spans="1:4">
      <c r="A399">
        <v>2015</v>
      </c>
      <c r="B399" t="s">
        <v>60</v>
      </c>
      <c r="C399" t="s">
        <v>94</v>
      </c>
      <c r="D399">
        <v>10</v>
      </c>
    </row>
    <row r="400" spans="1:4">
      <c r="A400">
        <v>2015</v>
      </c>
      <c r="B400" t="s">
        <v>60</v>
      </c>
      <c r="C400" t="s">
        <v>98</v>
      </c>
      <c r="D400">
        <v>7</v>
      </c>
    </row>
    <row r="401" spans="1:4">
      <c r="A401">
        <v>2015</v>
      </c>
      <c r="B401" t="s">
        <v>60</v>
      </c>
      <c r="C401" t="s">
        <v>96</v>
      </c>
      <c r="D401">
        <v>6</v>
      </c>
    </row>
    <row r="402" spans="1:4">
      <c r="A402">
        <v>2015</v>
      </c>
      <c r="B402" t="s">
        <v>60</v>
      </c>
      <c r="C402" t="s">
        <v>95</v>
      </c>
      <c r="D402">
        <v>6</v>
      </c>
    </row>
    <row r="403" spans="1:4">
      <c r="A403">
        <v>2015</v>
      </c>
      <c r="B403" t="s">
        <v>60</v>
      </c>
      <c r="C403" t="s">
        <v>93</v>
      </c>
      <c r="D403">
        <v>6</v>
      </c>
    </row>
    <row r="404" spans="1:4">
      <c r="A404">
        <v>2015</v>
      </c>
      <c r="B404" t="s">
        <v>60</v>
      </c>
      <c r="C404" t="s">
        <v>100</v>
      </c>
      <c r="D404">
        <v>4</v>
      </c>
    </row>
    <row r="405" spans="1:4">
      <c r="A405">
        <v>2015</v>
      </c>
      <c r="B405" t="s">
        <v>60</v>
      </c>
      <c r="C405" t="s">
        <v>99</v>
      </c>
      <c r="D405">
        <v>3</v>
      </c>
    </row>
    <row r="406" spans="1:4">
      <c r="A406">
        <v>2015</v>
      </c>
      <c r="B406" t="s">
        <v>60</v>
      </c>
      <c r="C406" t="s">
        <v>102</v>
      </c>
      <c r="D406">
        <v>3</v>
      </c>
    </row>
    <row r="407" spans="1:4">
      <c r="A407">
        <v>2015</v>
      </c>
      <c r="B407" t="s">
        <v>60</v>
      </c>
      <c r="C407" t="s">
        <v>103</v>
      </c>
      <c r="D407">
        <v>3</v>
      </c>
    </row>
    <row r="408" spans="1:4">
      <c r="A408">
        <v>2015</v>
      </c>
      <c r="B408" t="s">
        <v>60</v>
      </c>
      <c r="C408" t="s">
        <v>97</v>
      </c>
      <c r="D408">
        <v>2</v>
      </c>
    </row>
    <row r="409" spans="1:4">
      <c r="A409">
        <v>2015</v>
      </c>
      <c r="B409" t="s">
        <v>60</v>
      </c>
      <c r="C409" t="s">
        <v>108</v>
      </c>
      <c r="D409">
        <v>2</v>
      </c>
    </row>
    <row r="410" spans="1:4">
      <c r="A410">
        <v>2015</v>
      </c>
      <c r="B410" t="s">
        <v>60</v>
      </c>
      <c r="C410" t="s">
        <v>105</v>
      </c>
      <c r="D410">
        <v>2</v>
      </c>
    </row>
    <row r="411" spans="1:4">
      <c r="A411">
        <v>2015</v>
      </c>
      <c r="B411" t="s">
        <v>60</v>
      </c>
      <c r="C411" t="s">
        <v>101</v>
      </c>
      <c r="D411">
        <v>2</v>
      </c>
    </row>
    <row r="412" spans="1:4">
      <c r="A412">
        <v>2015</v>
      </c>
      <c r="B412" t="s">
        <v>60</v>
      </c>
      <c r="C412" t="s">
        <v>104</v>
      </c>
      <c r="D412">
        <v>1</v>
      </c>
    </row>
    <row r="413" spans="1:4">
      <c r="A413">
        <v>2015</v>
      </c>
      <c r="B413" t="s">
        <v>60</v>
      </c>
      <c r="C413" t="s">
        <v>107</v>
      </c>
      <c r="D413">
        <v>1</v>
      </c>
    </row>
    <row r="414" spans="1:4">
      <c r="A414">
        <v>2015</v>
      </c>
      <c r="B414" t="s">
        <v>61</v>
      </c>
      <c r="C414" t="s">
        <v>93</v>
      </c>
      <c r="D414">
        <v>10</v>
      </c>
    </row>
    <row r="415" spans="1:4">
      <c r="A415">
        <v>2015</v>
      </c>
      <c r="B415" t="s">
        <v>61</v>
      </c>
      <c r="C415" t="s">
        <v>94</v>
      </c>
      <c r="D415">
        <v>9</v>
      </c>
    </row>
    <row r="416" spans="1:4">
      <c r="A416">
        <v>2015</v>
      </c>
      <c r="B416" t="s">
        <v>61</v>
      </c>
      <c r="C416" t="s">
        <v>99</v>
      </c>
      <c r="D416">
        <v>8</v>
      </c>
    </row>
    <row r="417" spans="1:4">
      <c r="A417">
        <v>2015</v>
      </c>
      <c r="B417" t="s">
        <v>61</v>
      </c>
      <c r="C417" t="s">
        <v>98</v>
      </c>
      <c r="D417">
        <v>7</v>
      </c>
    </row>
    <row r="418" spans="1:4">
      <c r="A418">
        <v>2015</v>
      </c>
      <c r="B418" t="s">
        <v>61</v>
      </c>
      <c r="C418" t="s">
        <v>96</v>
      </c>
      <c r="D418">
        <v>6</v>
      </c>
    </row>
    <row r="419" spans="1:4">
      <c r="A419">
        <v>2015</v>
      </c>
      <c r="B419" t="s">
        <v>61</v>
      </c>
      <c r="C419" t="s">
        <v>100</v>
      </c>
      <c r="D419">
        <v>5</v>
      </c>
    </row>
    <row r="420" spans="1:4">
      <c r="A420">
        <v>2015</v>
      </c>
      <c r="B420" t="s">
        <v>61</v>
      </c>
      <c r="C420" t="s">
        <v>102</v>
      </c>
      <c r="D420">
        <v>5</v>
      </c>
    </row>
    <row r="421" spans="1:4">
      <c r="A421">
        <v>2015</v>
      </c>
      <c r="B421" t="s">
        <v>61</v>
      </c>
      <c r="C421" t="s">
        <v>95</v>
      </c>
      <c r="D421">
        <v>3</v>
      </c>
    </row>
    <row r="422" spans="1:4">
      <c r="A422">
        <v>2015</v>
      </c>
      <c r="B422" t="s">
        <v>61</v>
      </c>
      <c r="C422" t="s">
        <v>97</v>
      </c>
      <c r="D422">
        <v>3</v>
      </c>
    </row>
    <row r="423" spans="1:4">
      <c r="A423">
        <v>2015</v>
      </c>
      <c r="B423" t="s">
        <v>61</v>
      </c>
      <c r="C423" t="s">
        <v>103</v>
      </c>
      <c r="D423">
        <v>2</v>
      </c>
    </row>
    <row r="424" spans="1:4">
      <c r="A424">
        <v>2015</v>
      </c>
      <c r="B424" t="s">
        <v>61</v>
      </c>
      <c r="C424" t="s">
        <v>104</v>
      </c>
      <c r="D424">
        <v>2</v>
      </c>
    </row>
    <row r="425" spans="1:4">
      <c r="A425">
        <v>2015</v>
      </c>
      <c r="B425" t="s">
        <v>61</v>
      </c>
      <c r="C425" t="s">
        <v>101</v>
      </c>
      <c r="D425">
        <v>2</v>
      </c>
    </row>
    <row r="426" spans="1:4">
      <c r="A426">
        <v>2015</v>
      </c>
      <c r="B426" t="s">
        <v>61</v>
      </c>
      <c r="C426" t="s">
        <v>105</v>
      </c>
      <c r="D426">
        <v>1</v>
      </c>
    </row>
    <row r="427" spans="1:4">
      <c r="A427">
        <v>2015</v>
      </c>
      <c r="B427" t="s">
        <v>61</v>
      </c>
      <c r="C427" t="s">
        <v>106</v>
      </c>
      <c r="D427">
        <v>1</v>
      </c>
    </row>
    <row r="428" spans="1:4">
      <c r="A428">
        <v>2015</v>
      </c>
      <c r="B428" t="s">
        <v>62</v>
      </c>
      <c r="C428" t="s">
        <v>94</v>
      </c>
      <c r="D428">
        <v>22</v>
      </c>
    </row>
    <row r="429" spans="1:4">
      <c r="A429">
        <v>2015</v>
      </c>
      <c r="B429" t="s">
        <v>62</v>
      </c>
      <c r="C429" t="s">
        <v>96</v>
      </c>
      <c r="D429">
        <v>16</v>
      </c>
    </row>
    <row r="430" spans="1:4">
      <c r="A430">
        <v>2015</v>
      </c>
      <c r="B430" t="s">
        <v>62</v>
      </c>
      <c r="C430" t="s">
        <v>93</v>
      </c>
      <c r="D430">
        <v>15</v>
      </c>
    </row>
    <row r="431" spans="1:4">
      <c r="A431">
        <v>2015</v>
      </c>
      <c r="B431" t="s">
        <v>62</v>
      </c>
      <c r="C431" t="s">
        <v>97</v>
      </c>
      <c r="D431">
        <v>13</v>
      </c>
    </row>
    <row r="432" spans="1:4">
      <c r="A432">
        <v>2015</v>
      </c>
      <c r="B432" t="s">
        <v>62</v>
      </c>
      <c r="C432" t="s">
        <v>95</v>
      </c>
      <c r="D432">
        <v>12</v>
      </c>
    </row>
    <row r="433" spans="1:4">
      <c r="A433">
        <v>2015</v>
      </c>
      <c r="B433" t="s">
        <v>62</v>
      </c>
      <c r="C433" t="s">
        <v>99</v>
      </c>
      <c r="D433">
        <v>10</v>
      </c>
    </row>
    <row r="434" spans="1:4">
      <c r="A434">
        <v>2015</v>
      </c>
      <c r="B434" t="s">
        <v>62</v>
      </c>
      <c r="C434" t="s">
        <v>98</v>
      </c>
      <c r="D434">
        <v>9</v>
      </c>
    </row>
    <row r="435" spans="1:4">
      <c r="A435">
        <v>2015</v>
      </c>
      <c r="B435" t="s">
        <v>62</v>
      </c>
      <c r="C435" t="s">
        <v>100</v>
      </c>
      <c r="D435">
        <v>8</v>
      </c>
    </row>
    <row r="436" spans="1:4">
      <c r="A436">
        <v>2015</v>
      </c>
      <c r="B436" t="s">
        <v>62</v>
      </c>
      <c r="C436" t="s">
        <v>101</v>
      </c>
      <c r="D436">
        <v>7</v>
      </c>
    </row>
    <row r="437" spans="1:4">
      <c r="A437">
        <v>2015</v>
      </c>
      <c r="B437" t="s">
        <v>62</v>
      </c>
      <c r="C437" t="s">
        <v>104</v>
      </c>
      <c r="D437">
        <v>6</v>
      </c>
    </row>
    <row r="438" spans="1:4">
      <c r="A438">
        <v>2015</v>
      </c>
      <c r="B438" t="s">
        <v>62</v>
      </c>
      <c r="C438" t="s">
        <v>105</v>
      </c>
      <c r="D438">
        <v>5</v>
      </c>
    </row>
    <row r="439" spans="1:4">
      <c r="A439">
        <v>2015</v>
      </c>
      <c r="B439" t="s">
        <v>62</v>
      </c>
      <c r="C439" t="s">
        <v>102</v>
      </c>
      <c r="D439">
        <v>5</v>
      </c>
    </row>
    <row r="440" spans="1:4">
      <c r="A440">
        <v>2015</v>
      </c>
      <c r="B440" t="s">
        <v>62</v>
      </c>
      <c r="C440" t="s">
        <v>106</v>
      </c>
      <c r="D440">
        <v>4</v>
      </c>
    </row>
    <row r="441" spans="1:4">
      <c r="A441">
        <v>2015</v>
      </c>
      <c r="B441" t="s">
        <v>62</v>
      </c>
      <c r="C441" t="s">
        <v>103</v>
      </c>
      <c r="D441">
        <v>3</v>
      </c>
    </row>
    <row r="442" spans="1:4">
      <c r="A442">
        <v>2015</v>
      </c>
      <c r="B442" t="s">
        <v>62</v>
      </c>
      <c r="C442" t="s">
        <v>109</v>
      </c>
      <c r="D442">
        <v>2</v>
      </c>
    </row>
    <row r="443" spans="1:4">
      <c r="A443">
        <v>2015</v>
      </c>
      <c r="B443" t="s">
        <v>62</v>
      </c>
      <c r="C443" t="s">
        <v>107</v>
      </c>
      <c r="D443">
        <v>1</v>
      </c>
    </row>
    <row r="444" spans="1:4">
      <c r="A444">
        <v>2015</v>
      </c>
      <c r="B444" t="s">
        <v>63</v>
      </c>
      <c r="C444" t="s">
        <v>93</v>
      </c>
      <c r="D444">
        <v>22</v>
      </c>
    </row>
    <row r="445" spans="1:4">
      <c r="A445">
        <v>2015</v>
      </c>
      <c r="B445" t="s">
        <v>63</v>
      </c>
      <c r="C445" t="s">
        <v>96</v>
      </c>
      <c r="D445">
        <v>20</v>
      </c>
    </row>
    <row r="446" spans="1:4">
      <c r="A446">
        <v>2015</v>
      </c>
      <c r="B446" t="s">
        <v>63</v>
      </c>
      <c r="C446" t="s">
        <v>98</v>
      </c>
      <c r="D446">
        <v>17</v>
      </c>
    </row>
    <row r="447" spans="1:4">
      <c r="A447">
        <v>2015</v>
      </c>
      <c r="B447" t="s">
        <v>63</v>
      </c>
      <c r="C447" t="s">
        <v>101</v>
      </c>
      <c r="D447">
        <v>16</v>
      </c>
    </row>
    <row r="448" spans="1:4">
      <c r="A448">
        <v>2015</v>
      </c>
      <c r="B448" t="s">
        <v>63</v>
      </c>
      <c r="C448" t="s">
        <v>95</v>
      </c>
      <c r="D448">
        <v>14</v>
      </c>
    </row>
    <row r="449" spans="1:4">
      <c r="A449">
        <v>2015</v>
      </c>
      <c r="B449" t="s">
        <v>63</v>
      </c>
      <c r="C449" t="s">
        <v>94</v>
      </c>
      <c r="D449">
        <v>13</v>
      </c>
    </row>
    <row r="450" spans="1:4">
      <c r="A450">
        <v>2015</v>
      </c>
      <c r="B450" t="s">
        <v>63</v>
      </c>
      <c r="C450" t="s">
        <v>99</v>
      </c>
      <c r="D450">
        <v>12</v>
      </c>
    </row>
    <row r="451" spans="1:4">
      <c r="A451">
        <v>2015</v>
      </c>
      <c r="B451" t="s">
        <v>63</v>
      </c>
      <c r="C451" t="s">
        <v>100</v>
      </c>
      <c r="D451">
        <v>11</v>
      </c>
    </row>
    <row r="452" spans="1:4">
      <c r="A452">
        <v>2015</v>
      </c>
      <c r="B452" t="s">
        <v>63</v>
      </c>
      <c r="C452" t="s">
        <v>97</v>
      </c>
      <c r="D452">
        <v>11</v>
      </c>
    </row>
    <row r="453" spans="1:4">
      <c r="A453">
        <v>2015</v>
      </c>
      <c r="B453" t="s">
        <v>63</v>
      </c>
      <c r="C453" t="s">
        <v>103</v>
      </c>
      <c r="D453">
        <v>6</v>
      </c>
    </row>
    <row r="454" spans="1:4">
      <c r="A454">
        <v>2015</v>
      </c>
      <c r="B454" t="s">
        <v>63</v>
      </c>
      <c r="C454" t="s">
        <v>106</v>
      </c>
      <c r="D454">
        <v>4</v>
      </c>
    </row>
    <row r="455" spans="1:4">
      <c r="A455">
        <v>2015</v>
      </c>
      <c r="B455" t="s">
        <v>63</v>
      </c>
      <c r="C455" t="s">
        <v>109</v>
      </c>
      <c r="D455">
        <v>3</v>
      </c>
    </row>
    <row r="456" spans="1:4">
      <c r="A456">
        <v>2015</v>
      </c>
      <c r="B456" t="s">
        <v>63</v>
      </c>
      <c r="C456" t="s">
        <v>102</v>
      </c>
      <c r="D456">
        <v>3</v>
      </c>
    </row>
    <row r="457" spans="1:4">
      <c r="A457">
        <v>2015</v>
      </c>
      <c r="B457" t="s">
        <v>63</v>
      </c>
      <c r="C457" t="s">
        <v>107</v>
      </c>
      <c r="D457">
        <v>2</v>
      </c>
    </row>
    <row r="458" spans="1:4">
      <c r="A458">
        <v>2015</v>
      </c>
      <c r="B458" t="s">
        <v>63</v>
      </c>
      <c r="C458" t="s">
        <v>108</v>
      </c>
      <c r="D458">
        <v>2</v>
      </c>
    </row>
    <row r="459" spans="1:4">
      <c r="A459">
        <v>2015</v>
      </c>
      <c r="B459" t="s">
        <v>63</v>
      </c>
      <c r="C459" t="s">
        <v>104</v>
      </c>
      <c r="D459">
        <v>2</v>
      </c>
    </row>
    <row r="460" spans="1:4">
      <c r="A460">
        <v>2015</v>
      </c>
      <c r="B460" t="s">
        <v>63</v>
      </c>
      <c r="C460" t="s">
        <v>105</v>
      </c>
      <c r="D460">
        <v>2</v>
      </c>
    </row>
    <row r="461" spans="1:4">
      <c r="A461">
        <v>2015</v>
      </c>
      <c r="B461" t="s">
        <v>64</v>
      </c>
      <c r="C461" t="s">
        <v>94</v>
      </c>
      <c r="D461">
        <v>20</v>
      </c>
    </row>
    <row r="462" spans="1:4">
      <c r="A462">
        <v>2015</v>
      </c>
      <c r="B462" t="s">
        <v>64</v>
      </c>
      <c r="C462" t="s">
        <v>93</v>
      </c>
      <c r="D462">
        <v>19</v>
      </c>
    </row>
    <row r="463" spans="1:4">
      <c r="A463">
        <v>2015</v>
      </c>
      <c r="B463" t="s">
        <v>64</v>
      </c>
      <c r="C463" t="s">
        <v>95</v>
      </c>
      <c r="D463">
        <v>17</v>
      </c>
    </row>
    <row r="464" spans="1:4">
      <c r="A464">
        <v>2015</v>
      </c>
      <c r="B464" t="s">
        <v>64</v>
      </c>
      <c r="C464" t="s">
        <v>97</v>
      </c>
      <c r="D464">
        <v>14</v>
      </c>
    </row>
    <row r="465" spans="1:4">
      <c r="A465">
        <v>2015</v>
      </c>
      <c r="B465" t="s">
        <v>64</v>
      </c>
      <c r="C465" t="s">
        <v>96</v>
      </c>
      <c r="D465">
        <v>12</v>
      </c>
    </row>
    <row r="466" spans="1:4">
      <c r="A466">
        <v>2015</v>
      </c>
      <c r="B466" t="s">
        <v>64</v>
      </c>
      <c r="C466" t="s">
        <v>98</v>
      </c>
      <c r="D466">
        <v>12</v>
      </c>
    </row>
    <row r="467" spans="1:4">
      <c r="A467">
        <v>2015</v>
      </c>
      <c r="B467" t="s">
        <v>64</v>
      </c>
      <c r="C467" t="s">
        <v>100</v>
      </c>
      <c r="D467">
        <v>10</v>
      </c>
    </row>
    <row r="468" spans="1:4">
      <c r="A468">
        <v>2015</v>
      </c>
      <c r="B468" t="s">
        <v>64</v>
      </c>
      <c r="C468" t="s">
        <v>102</v>
      </c>
      <c r="D468">
        <v>9</v>
      </c>
    </row>
    <row r="469" spans="1:4">
      <c r="A469">
        <v>2015</v>
      </c>
      <c r="B469" t="s">
        <v>64</v>
      </c>
      <c r="C469" t="s">
        <v>101</v>
      </c>
      <c r="D469">
        <v>8</v>
      </c>
    </row>
    <row r="470" spans="1:4">
      <c r="A470">
        <v>2015</v>
      </c>
      <c r="B470" t="s">
        <v>64</v>
      </c>
      <c r="C470" t="s">
        <v>99</v>
      </c>
      <c r="D470">
        <v>7</v>
      </c>
    </row>
    <row r="471" spans="1:4">
      <c r="A471">
        <v>2015</v>
      </c>
      <c r="B471" t="s">
        <v>64</v>
      </c>
      <c r="C471" t="s">
        <v>107</v>
      </c>
      <c r="D471">
        <v>5</v>
      </c>
    </row>
    <row r="472" spans="1:4">
      <c r="A472">
        <v>2015</v>
      </c>
      <c r="B472" t="s">
        <v>64</v>
      </c>
      <c r="C472" t="s">
        <v>104</v>
      </c>
      <c r="D472">
        <v>4</v>
      </c>
    </row>
    <row r="473" spans="1:4">
      <c r="A473">
        <v>2015</v>
      </c>
      <c r="B473" t="s">
        <v>64</v>
      </c>
      <c r="C473" t="s">
        <v>106</v>
      </c>
      <c r="D473">
        <v>3</v>
      </c>
    </row>
    <row r="474" spans="1:4">
      <c r="A474">
        <v>2015</v>
      </c>
      <c r="B474" t="s">
        <v>64</v>
      </c>
      <c r="C474" t="s">
        <v>108</v>
      </c>
      <c r="D474">
        <v>2</v>
      </c>
    </row>
    <row r="475" spans="1:4">
      <c r="A475">
        <v>2015</v>
      </c>
      <c r="B475" t="s">
        <v>64</v>
      </c>
      <c r="C475" t="s">
        <v>105</v>
      </c>
      <c r="D475">
        <v>2</v>
      </c>
    </row>
    <row r="476" spans="1:4">
      <c r="A476">
        <v>2015</v>
      </c>
      <c r="B476" t="s">
        <v>64</v>
      </c>
      <c r="C476" t="s">
        <v>109</v>
      </c>
      <c r="D476">
        <v>1</v>
      </c>
    </row>
    <row r="477" spans="1:4">
      <c r="A477">
        <v>2015</v>
      </c>
      <c r="B477" t="s">
        <v>64</v>
      </c>
      <c r="C477" t="s">
        <v>103</v>
      </c>
      <c r="D477">
        <v>1</v>
      </c>
    </row>
    <row r="478" spans="1:4">
      <c r="A478">
        <v>2015</v>
      </c>
      <c r="B478" t="s">
        <v>65</v>
      </c>
      <c r="C478" t="s">
        <v>93</v>
      </c>
      <c r="D478">
        <v>29</v>
      </c>
    </row>
    <row r="479" spans="1:4">
      <c r="A479">
        <v>2015</v>
      </c>
      <c r="B479" t="s">
        <v>65</v>
      </c>
      <c r="C479" t="s">
        <v>94</v>
      </c>
      <c r="D479">
        <v>22</v>
      </c>
    </row>
    <row r="480" spans="1:4">
      <c r="A480">
        <v>2015</v>
      </c>
      <c r="B480" t="s">
        <v>65</v>
      </c>
      <c r="C480" t="s">
        <v>95</v>
      </c>
      <c r="D480">
        <v>18</v>
      </c>
    </row>
    <row r="481" spans="1:4">
      <c r="A481">
        <v>2015</v>
      </c>
      <c r="B481" t="s">
        <v>65</v>
      </c>
      <c r="C481" t="s">
        <v>96</v>
      </c>
      <c r="D481">
        <v>16</v>
      </c>
    </row>
    <row r="482" spans="1:4">
      <c r="A482">
        <v>2015</v>
      </c>
      <c r="B482" t="s">
        <v>65</v>
      </c>
      <c r="C482" t="s">
        <v>98</v>
      </c>
      <c r="D482">
        <v>11</v>
      </c>
    </row>
    <row r="483" spans="1:4">
      <c r="A483">
        <v>2015</v>
      </c>
      <c r="B483" t="s">
        <v>65</v>
      </c>
      <c r="C483" t="s">
        <v>97</v>
      </c>
      <c r="D483">
        <v>11</v>
      </c>
    </row>
    <row r="484" spans="1:4">
      <c r="A484">
        <v>2015</v>
      </c>
      <c r="B484" t="s">
        <v>65</v>
      </c>
      <c r="C484" t="s">
        <v>99</v>
      </c>
      <c r="D484">
        <v>10</v>
      </c>
    </row>
    <row r="485" spans="1:4">
      <c r="A485">
        <v>2015</v>
      </c>
      <c r="B485" t="s">
        <v>65</v>
      </c>
      <c r="C485" t="s">
        <v>102</v>
      </c>
      <c r="D485">
        <v>6</v>
      </c>
    </row>
    <row r="486" spans="1:4">
      <c r="A486">
        <v>2015</v>
      </c>
      <c r="B486" t="s">
        <v>65</v>
      </c>
      <c r="C486" t="s">
        <v>100</v>
      </c>
      <c r="D486">
        <v>6</v>
      </c>
    </row>
    <row r="487" spans="1:4">
      <c r="A487">
        <v>2015</v>
      </c>
      <c r="B487" t="s">
        <v>65</v>
      </c>
      <c r="C487" t="s">
        <v>104</v>
      </c>
      <c r="D487">
        <v>3</v>
      </c>
    </row>
    <row r="488" spans="1:4">
      <c r="A488">
        <v>2015</v>
      </c>
      <c r="B488" t="s">
        <v>65</v>
      </c>
      <c r="C488" t="s">
        <v>106</v>
      </c>
      <c r="D488">
        <v>2</v>
      </c>
    </row>
    <row r="489" spans="1:4">
      <c r="A489">
        <v>2015</v>
      </c>
      <c r="B489" t="s">
        <v>65</v>
      </c>
      <c r="C489" t="s">
        <v>101</v>
      </c>
      <c r="D489">
        <v>1</v>
      </c>
    </row>
    <row r="490" spans="1:4">
      <c r="A490">
        <v>2015</v>
      </c>
      <c r="B490" t="s">
        <v>65</v>
      </c>
      <c r="C490" t="s">
        <v>105</v>
      </c>
      <c r="D490">
        <v>1</v>
      </c>
    </row>
    <row r="491" spans="1:4">
      <c r="A491">
        <v>2015</v>
      </c>
      <c r="B491" t="s">
        <v>65</v>
      </c>
      <c r="C491" t="s">
        <v>109</v>
      </c>
      <c r="D491">
        <v>1</v>
      </c>
    </row>
    <row r="492" spans="1:4">
      <c r="A492">
        <v>2015</v>
      </c>
      <c r="B492" t="s">
        <v>65</v>
      </c>
      <c r="C492" t="s">
        <v>103</v>
      </c>
      <c r="D492">
        <v>1</v>
      </c>
    </row>
    <row r="493" spans="1:4">
      <c r="A493">
        <v>2015</v>
      </c>
      <c r="B493" t="s">
        <v>66</v>
      </c>
      <c r="C493" t="s">
        <v>93</v>
      </c>
      <c r="D493">
        <v>27</v>
      </c>
    </row>
    <row r="494" spans="1:4">
      <c r="A494">
        <v>2015</v>
      </c>
      <c r="B494" t="s">
        <v>66</v>
      </c>
      <c r="C494" t="s">
        <v>94</v>
      </c>
      <c r="D494">
        <v>18</v>
      </c>
    </row>
    <row r="495" spans="1:4">
      <c r="A495">
        <v>2015</v>
      </c>
      <c r="B495" t="s">
        <v>66</v>
      </c>
      <c r="C495" t="s">
        <v>95</v>
      </c>
      <c r="D495">
        <v>15</v>
      </c>
    </row>
    <row r="496" spans="1:4">
      <c r="A496">
        <v>2015</v>
      </c>
      <c r="B496" t="s">
        <v>66</v>
      </c>
      <c r="C496" t="s">
        <v>100</v>
      </c>
      <c r="D496">
        <v>14</v>
      </c>
    </row>
    <row r="497" spans="1:4">
      <c r="A497">
        <v>2015</v>
      </c>
      <c r="B497" t="s">
        <v>66</v>
      </c>
      <c r="C497" t="s">
        <v>96</v>
      </c>
      <c r="D497">
        <v>13</v>
      </c>
    </row>
    <row r="498" spans="1:4">
      <c r="A498">
        <v>2015</v>
      </c>
      <c r="B498" t="s">
        <v>66</v>
      </c>
      <c r="C498" t="s">
        <v>97</v>
      </c>
      <c r="D498">
        <v>9</v>
      </c>
    </row>
    <row r="499" spans="1:4">
      <c r="A499">
        <v>2015</v>
      </c>
      <c r="B499" t="s">
        <v>66</v>
      </c>
      <c r="C499" t="s">
        <v>98</v>
      </c>
      <c r="D499">
        <v>8</v>
      </c>
    </row>
    <row r="500" spans="1:4">
      <c r="A500">
        <v>2015</v>
      </c>
      <c r="B500" t="s">
        <v>66</v>
      </c>
      <c r="C500" t="s">
        <v>99</v>
      </c>
      <c r="D500">
        <v>8</v>
      </c>
    </row>
    <row r="501" spans="1:4">
      <c r="A501">
        <v>2015</v>
      </c>
      <c r="B501" t="s">
        <v>66</v>
      </c>
      <c r="C501" t="s">
        <v>105</v>
      </c>
      <c r="D501">
        <v>7</v>
      </c>
    </row>
    <row r="502" spans="1:4">
      <c r="A502">
        <v>2015</v>
      </c>
      <c r="B502" t="s">
        <v>66</v>
      </c>
      <c r="C502" t="s">
        <v>103</v>
      </c>
      <c r="D502">
        <v>4</v>
      </c>
    </row>
    <row r="503" spans="1:4">
      <c r="A503">
        <v>2015</v>
      </c>
      <c r="B503" t="s">
        <v>66</v>
      </c>
      <c r="C503" t="s">
        <v>102</v>
      </c>
      <c r="D503">
        <v>4</v>
      </c>
    </row>
    <row r="504" spans="1:4">
      <c r="A504">
        <v>2015</v>
      </c>
      <c r="B504" t="s">
        <v>66</v>
      </c>
      <c r="C504" t="s">
        <v>104</v>
      </c>
      <c r="D504">
        <v>4</v>
      </c>
    </row>
    <row r="505" spans="1:4">
      <c r="A505">
        <v>2015</v>
      </c>
      <c r="B505" t="s">
        <v>66</v>
      </c>
      <c r="C505" t="s">
        <v>106</v>
      </c>
      <c r="D505">
        <v>4</v>
      </c>
    </row>
    <row r="506" spans="1:4">
      <c r="A506">
        <v>2015</v>
      </c>
      <c r="B506" t="s">
        <v>66</v>
      </c>
      <c r="C506" t="s">
        <v>101</v>
      </c>
      <c r="D506">
        <v>3</v>
      </c>
    </row>
    <row r="507" spans="1:4">
      <c r="A507">
        <v>2015</v>
      </c>
      <c r="B507" t="s">
        <v>66</v>
      </c>
      <c r="C507" t="s">
        <v>108</v>
      </c>
      <c r="D507">
        <v>1</v>
      </c>
    </row>
    <row r="508" spans="1:4">
      <c r="A508">
        <v>2015</v>
      </c>
      <c r="B508" t="s">
        <v>66</v>
      </c>
      <c r="C508" t="s">
        <v>107</v>
      </c>
      <c r="D508">
        <v>1</v>
      </c>
    </row>
    <row r="509" spans="1:4">
      <c r="A509">
        <v>2015</v>
      </c>
      <c r="B509" t="s">
        <v>67</v>
      </c>
      <c r="C509" t="s">
        <v>93</v>
      </c>
      <c r="D509">
        <v>24</v>
      </c>
    </row>
    <row r="510" spans="1:4">
      <c r="A510">
        <v>2015</v>
      </c>
      <c r="B510" t="s">
        <v>67</v>
      </c>
      <c r="C510" t="s">
        <v>94</v>
      </c>
      <c r="D510">
        <v>20</v>
      </c>
    </row>
    <row r="511" spans="1:4">
      <c r="A511">
        <v>2015</v>
      </c>
      <c r="B511" t="s">
        <v>67</v>
      </c>
      <c r="C511" t="s">
        <v>97</v>
      </c>
      <c r="D511">
        <v>16</v>
      </c>
    </row>
    <row r="512" spans="1:4">
      <c r="A512">
        <v>2015</v>
      </c>
      <c r="B512" t="s">
        <v>67</v>
      </c>
      <c r="C512" t="s">
        <v>96</v>
      </c>
      <c r="D512">
        <v>15</v>
      </c>
    </row>
    <row r="513" spans="1:4">
      <c r="A513">
        <v>2015</v>
      </c>
      <c r="B513" t="s">
        <v>67</v>
      </c>
      <c r="C513" t="s">
        <v>95</v>
      </c>
      <c r="D513">
        <v>14</v>
      </c>
    </row>
    <row r="514" spans="1:4">
      <c r="A514">
        <v>2015</v>
      </c>
      <c r="B514" t="s">
        <v>67</v>
      </c>
      <c r="C514" t="s">
        <v>98</v>
      </c>
      <c r="D514">
        <v>14</v>
      </c>
    </row>
    <row r="515" spans="1:4">
      <c r="A515">
        <v>2015</v>
      </c>
      <c r="B515" t="s">
        <v>67</v>
      </c>
      <c r="C515" t="s">
        <v>99</v>
      </c>
      <c r="D515">
        <v>12</v>
      </c>
    </row>
    <row r="516" spans="1:4">
      <c r="A516">
        <v>2015</v>
      </c>
      <c r="B516" t="s">
        <v>67</v>
      </c>
      <c r="C516" t="s">
        <v>102</v>
      </c>
      <c r="D516">
        <v>9</v>
      </c>
    </row>
    <row r="517" spans="1:4">
      <c r="A517">
        <v>2015</v>
      </c>
      <c r="B517" t="s">
        <v>67</v>
      </c>
      <c r="C517" t="s">
        <v>101</v>
      </c>
      <c r="D517">
        <v>7</v>
      </c>
    </row>
    <row r="518" spans="1:4">
      <c r="A518">
        <v>2015</v>
      </c>
      <c r="B518" t="s">
        <v>67</v>
      </c>
      <c r="C518" t="s">
        <v>103</v>
      </c>
      <c r="D518">
        <v>7</v>
      </c>
    </row>
    <row r="519" spans="1:4">
      <c r="A519">
        <v>2015</v>
      </c>
      <c r="B519" t="s">
        <v>67</v>
      </c>
      <c r="C519" t="s">
        <v>105</v>
      </c>
      <c r="D519">
        <v>6</v>
      </c>
    </row>
    <row r="520" spans="1:4">
      <c r="A520">
        <v>2015</v>
      </c>
      <c r="B520" t="s">
        <v>67</v>
      </c>
      <c r="C520" t="s">
        <v>100</v>
      </c>
      <c r="D520">
        <v>5</v>
      </c>
    </row>
    <row r="521" spans="1:4">
      <c r="A521">
        <v>2015</v>
      </c>
      <c r="B521" t="s">
        <v>67</v>
      </c>
      <c r="C521" t="s">
        <v>107</v>
      </c>
      <c r="D521">
        <v>4</v>
      </c>
    </row>
    <row r="522" spans="1:4">
      <c r="A522">
        <v>2015</v>
      </c>
      <c r="B522" t="s">
        <v>67</v>
      </c>
      <c r="C522" t="s">
        <v>108</v>
      </c>
      <c r="D522">
        <v>3</v>
      </c>
    </row>
    <row r="523" spans="1:4">
      <c r="A523">
        <v>2015</v>
      </c>
      <c r="B523" t="s">
        <v>67</v>
      </c>
      <c r="C523" t="s">
        <v>106</v>
      </c>
      <c r="D523">
        <v>2</v>
      </c>
    </row>
    <row r="524" spans="1:4">
      <c r="A524">
        <v>2015</v>
      </c>
      <c r="B524" t="s">
        <v>67</v>
      </c>
      <c r="C524" t="s">
        <v>109</v>
      </c>
      <c r="D524">
        <v>1</v>
      </c>
    </row>
    <row r="525" spans="1:4">
      <c r="A525">
        <v>2015</v>
      </c>
      <c r="B525" t="s">
        <v>68</v>
      </c>
      <c r="C525" t="s">
        <v>93</v>
      </c>
      <c r="D525">
        <v>53</v>
      </c>
    </row>
    <row r="526" spans="1:4">
      <c r="A526">
        <v>2015</v>
      </c>
      <c r="B526" t="s">
        <v>68</v>
      </c>
      <c r="C526" t="s">
        <v>97</v>
      </c>
      <c r="D526">
        <v>34</v>
      </c>
    </row>
    <row r="527" spans="1:4">
      <c r="A527">
        <v>2015</v>
      </c>
      <c r="B527" t="s">
        <v>68</v>
      </c>
      <c r="C527" t="s">
        <v>94</v>
      </c>
      <c r="D527">
        <v>31</v>
      </c>
    </row>
    <row r="528" spans="1:4">
      <c r="A528">
        <v>2015</v>
      </c>
      <c r="B528" t="s">
        <v>68</v>
      </c>
      <c r="C528" t="s">
        <v>95</v>
      </c>
      <c r="D528">
        <v>26</v>
      </c>
    </row>
    <row r="529" spans="1:4">
      <c r="A529">
        <v>2015</v>
      </c>
      <c r="B529" t="s">
        <v>68</v>
      </c>
      <c r="C529" t="s">
        <v>96</v>
      </c>
      <c r="D529">
        <v>22</v>
      </c>
    </row>
    <row r="530" spans="1:4">
      <c r="A530">
        <v>2015</v>
      </c>
      <c r="B530" t="s">
        <v>68</v>
      </c>
      <c r="C530" t="s">
        <v>99</v>
      </c>
      <c r="D530">
        <v>22</v>
      </c>
    </row>
    <row r="531" spans="1:4">
      <c r="A531">
        <v>2015</v>
      </c>
      <c r="B531" t="s">
        <v>68</v>
      </c>
      <c r="C531" t="s">
        <v>98</v>
      </c>
      <c r="D531">
        <v>21</v>
      </c>
    </row>
    <row r="532" spans="1:4">
      <c r="A532">
        <v>2015</v>
      </c>
      <c r="B532" t="s">
        <v>68</v>
      </c>
      <c r="C532" t="s">
        <v>100</v>
      </c>
      <c r="D532">
        <v>17</v>
      </c>
    </row>
    <row r="533" spans="1:4">
      <c r="A533">
        <v>2015</v>
      </c>
      <c r="B533" t="s">
        <v>68</v>
      </c>
      <c r="C533" t="s">
        <v>104</v>
      </c>
      <c r="D533">
        <v>13</v>
      </c>
    </row>
    <row r="534" spans="1:4">
      <c r="A534">
        <v>2015</v>
      </c>
      <c r="B534" t="s">
        <v>68</v>
      </c>
      <c r="C534" t="s">
        <v>101</v>
      </c>
      <c r="D534">
        <v>11</v>
      </c>
    </row>
    <row r="535" spans="1:4">
      <c r="A535">
        <v>2015</v>
      </c>
      <c r="B535" t="s">
        <v>68</v>
      </c>
      <c r="C535" t="s">
        <v>105</v>
      </c>
      <c r="D535">
        <v>9</v>
      </c>
    </row>
    <row r="536" spans="1:4">
      <c r="A536">
        <v>2015</v>
      </c>
      <c r="B536" t="s">
        <v>68</v>
      </c>
      <c r="C536" t="s">
        <v>102</v>
      </c>
      <c r="D536">
        <v>9</v>
      </c>
    </row>
    <row r="537" spans="1:4">
      <c r="A537">
        <v>2015</v>
      </c>
      <c r="B537" t="s">
        <v>68</v>
      </c>
      <c r="C537" t="s">
        <v>103</v>
      </c>
      <c r="D537">
        <v>8</v>
      </c>
    </row>
    <row r="538" spans="1:4">
      <c r="A538">
        <v>2015</v>
      </c>
      <c r="B538" t="s">
        <v>68</v>
      </c>
      <c r="C538" t="s">
        <v>107</v>
      </c>
      <c r="D538">
        <v>7</v>
      </c>
    </row>
    <row r="539" spans="1:4">
      <c r="A539">
        <v>2015</v>
      </c>
      <c r="B539" t="s">
        <v>68</v>
      </c>
      <c r="C539" t="s">
        <v>106</v>
      </c>
      <c r="D539">
        <v>6</v>
      </c>
    </row>
    <row r="540" spans="1:4">
      <c r="A540">
        <v>2015</v>
      </c>
      <c r="B540" t="s">
        <v>68</v>
      </c>
      <c r="C540" t="s">
        <v>109</v>
      </c>
      <c r="D540">
        <v>3</v>
      </c>
    </row>
    <row r="541" spans="1:4">
      <c r="A541">
        <v>2015</v>
      </c>
      <c r="B541" t="s">
        <v>68</v>
      </c>
      <c r="C541" t="s">
        <v>108</v>
      </c>
      <c r="D541">
        <v>1</v>
      </c>
    </row>
    <row r="542" spans="1:4">
      <c r="A542">
        <v>2015</v>
      </c>
      <c r="B542" t="s">
        <v>69</v>
      </c>
      <c r="C542" t="s">
        <v>93</v>
      </c>
      <c r="D542">
        <v>23</v>
      </c>
    </row>
    <row r="543" spans="1:4">
      <c r="A543">
        <v>2015</v>
      </c>
      <c r="B543" t="s">
        <v>69</v>
      </c>
      <c r="C543" t="s">
        <v>96</v>
      </c>
      <c r="D543">
        <v>21</v>
      </c>
    </row>
    <row r="544" spans="1:4">
      <c r="A544">
        <v>2015</v>
      </c>
      <c r="B544" t="s">
        <v>69</v>
      </c>
      <c r="C544" t="s">
        <v>94</v>
      </c>
      <c r="D544">
        <v>18</v>
      </c>
    </row>
    <row r="545" spans="1:4">
      <c r="A545">
        <v>2015</v>
      </c>
      <c r="B545" t="s">
        <v>69</v>
      </c>
      <c r="C545" t="s">
        <v>99</v>
      </c>
      <c r="D545">
        <v>16</v>
      </c>
    </row>
    <row r="546" spans="1:4">
      <c r="A546">
        <v>2015</v>
      </c>
      <c r="B546" t="s">
        <v>69</v>
      </c>
      <c r="C546" t="s">
        <v>97</v>
      </c>
      <c r="D546">
        <v>14</v>
      </c>
    </row>
    <row r="547" spans="1:4">
      <c r="A547">
        <v>2015</v>
      </c>
      <c r="B547" t="s">
        <v>69</v>
      </c>
      <c r="C547" t="s">
        <v>100</v>
      </c>
      <c r="D547">
        <v>13</v>
      </c>
    </row>
    <row r="548" spans="1:4">
      <c r="A548">
        <v>2015</v>
      </c>
      <c r="B548" t="s">
        <v>69</v>
      </c>
      <c r="C548" t="s">
        <v>95</v>
      </c>
      <c r="D548">
        <v>12</v>
      </c>
    </row>
    <row r="549" spans="1:4">
      <c r="A549">
        <v>2015</v>
      </c>
      <c r="B549" t="s">
        <v>69</v>
      </c>
      <c r="C549" t="s">
        <v>98</v>
      </c>
      <c r="D549">
        <v>10</v>
      </c>
    </row>
    <row r="550" spans="1:4">
      <c r="A550">
        <v>2015</v>
      </c>
      <c r="B550" t="s">
        <v>69</v>
      </c>
      <c r="C550" t="s">
        <v>104</v>
      </c>
      <c r="D550">
        <v>9</v>
      </c>
    </row>
    <row r="551" spans="1:4">
      <c r="A551">
        <v>2015</v>
      </c>
      <c r="B551" t="s">
        <v>69</v>
      </c>
      <c r="C551" t="s">
        <v>101</v>
      </c>
      <c r="D551">
        <v>7</v>
      </c>
    </row>
    <row r="552" spans="1:4">
      <c r="A552">
        <v>2015</v>
      </c>
      <c r="B552" t="s">
        <v>69</v>
      </c>
      <c r="C552" t="s">
        <v>105</v>
      </c>
      <c r="D552">
        <v>6</v>
      </c>
    </row>
    <row r="553" spans="1:4">
      <c r="A553">
        <v>2015</v>
      </c>
      <c r="B553" t="s">
        <v>69</v>
      </c>
      <c r="C553" t="s">
        <v>103</v>
      </c>
      <c r="D553">
        <v>5</v>
      </c>
    </row>
    <row r="554" spans="1:4">
      <c r="A554">
        <v>2015</v>
      </c>
      <c r="B554" t="s">
        <v>69</v>
      </c>
      <c r="C554" t="s">
        <v>102</v>
      </c>
      <c r="D554">
        <v>4</v>
      </c>
    </row>
    <row r="555" spans="1:4">
      <c r="A555">
        <v>2015</v>
      </c>
      <c r="B555" t="s">
        <v>69</v>
      </c>
      <c r="C555" t="s">
        <v>107</v>
      </c>
      <c r="D555">
        <v>3</v>
      </c>
    </row>
    <row r="556" spans="1:4">
      <c r="A556">
        <v>2015</v>
      </c>
      <c r="B556" t="s">
        <v>69</v>
      </c>
      <c r="C556" t="s">
        <v>108</v>
      </c>
      <c r="D556">
        <v>2</v>
      </c>
    </row>
    <row r="557" spans="1:4">
      <c r="A557">
        <v>2015</v>
      </c>
      <c r="B557" t="s">
        <v>69</v>
      </c>
      <c r="C557" t="s">
        <v>109</v>
      </c>
      <c r="D557">
        <v>2</v>
      </c>
    </row>
    <row r="558" spans="1:4">
      <c r="A558">
        <v>2015</v>
      </c>
      <c r="B558" t="s">
        <v>69</v>
      </c>
      <c r="C558" t="s">
        <v>106</v>
      </c>
      <c r="D558">
        <v>1</v>
      </c>
    </row>
    <row r="559" spans="1:4">
      <c r="A559">
        <v>2015</v>
      </c>
      <c r="B559" t="s">
        <v>70</v>
      </c>
      <c r="C559" t="s">
        <v>93</v>
      </c>
      <c r="D559">
        <v>51</v>
      </c>
    </row>
    <row r="560" spans="1:4">
      <c r="A560">
        <v>2015</v>
      </c>
      <c r="B560" t="s">
        <v>70</v>
      </c>
      <c r="C560" t="s">
        <v>94</v>
      </c>
      <c r="D560">
        <v>38</v>
      </c>
    </row>
    <row r="561" spans="1:4">
      <c r="A561">
        <v>2015</v>
      </c>
      <c r="B561" t="s">
        <v>70</v>
      </c>
      <c r="C561" t="s">
        <v>95</v>
      </c>
      <c r="D561">
        <v>34</v>
      </c>
    </row>
    <row r="562" spans="1:4">
      <c r="A562">
        <v>2015</v>
      </c>
      <c r="B562" t="s">
        <v>70</v>
      </c>
      <c r="C562" t="s">
        <v>99</v>
      </c>
      <c r="D562">
        <v>27</v>
      </c>
    </row>
    <row r="563" spans="1:4">
      <c r="A563">
        <v>2015</v>
      </c>
      <c r="B563" t="s">
        <v>70</v>
      </c>
      <c r="C563" t="s">
        <v>97</v>
      </c>
      <c r="D563">
        <v>27</v>
      </c>
    </row>
    <row r="564" spans="1:4">
      <c r="A564">
        <v>2015</v>
      </c>
      <c r="B564" t="s">
        <v>70</v>
      </c>
      <c r="C564" t="s">
        <v>96</v>
      </c>
      <c r="D564">
        <v>25</v>
      </c>
    </row>
    <row r="565" spans="1:4">
      <c r="A565">
        <v>2015</v>
      </c>
      <c r="B565" t="s">
        <v>70</v>
      </c>
      <c r="C565" t="s">
        <v>98</v>
      </c>
      <c r="D565">
        <v>22</v>
      </c>
    </row>
    <row r="566" spans="1:4">
      <c r="A566">
        <v>2015</v>
      </c>
      <c r="B566" t="s">
        <v>70</v>
      </c>
      <c r="C566" t="s">
        <v>100</v>
      </c>
      <c r="D566">
        <v>21</v>
      </c>
    </row>
    <row r="567" spans="1:4">
      <c r="A567">
        <v>2015</v>
      </c>
      <c r="B567" t="s">
        <v>70</v>
      </c>
      <c r="C567" t="s">
        <v>101</v>
      </c>
      <c r="D567">
        <v>16</v>
      </c>
    </row>
    <row r="568" spans="1:4">
      <c r="A568">
        <v>2015</v>
      </c>
      <c r="B568" t="s">
        <v>70</v>
      </c>
      <c r="C568" t="s">
        <v>104</v>
      </c>
      <c r="D568">
        <v>12</v>
      </c>
    </row>
    <row r="569" spans="1:4">
      <c r="A569">
        <v>2015</v>
      </c>
      <c r="B569" t="s">
        <v>70</v>
      </c>
      <c r="C569" t="s">
        <v>105</v>
      </c>
      <c r="D569">
        <v>12</v>
      </c>
    </row>
    <row r="570" spans="1:4">
      <c r="A570">
        <v>2015</v>
      </c>
      <c r="B570" t="s">
        <v>70</v>
      </c>
      <c r="C570" t="s">
        <v>103</v>
      </c>
      <c r="D570">
        <v>10</v>
      </c>
    </row>
    <row r="571" spans="1:4">
      <c r="A571">
        <v>2015</v>
      </c>
      <c r="B571" t="s">
        <v>70</v>
      </c>
      <c r="C571" t="s">
        <v>106</v>
      </c>
      <c r="D571">
        <v>10</v>
      </c>
    </row>
    <row r="572" spans="1:4">
      <c r="A572">
        <v>2015</v>
      </c>
      <c r="B572" t="s">
        <v>70</v>
      </c>
      <c r="C572" t="s">
        <v>102</v>
      </c>
      <c r="D572">
        <v>6</v>
      </c>
    </row>
    <row r="573" spans="1:4">
      <c r="A573">
        <v>2015</v>
      </c>
      <c r="B573" t="s">
        <v>70</v>
      </c>
      <c r="C573" t="s">
        <v>108</v>
      </c>
      <c r="D573">
        <v>6</v>
      </c>
    </row>
    <row r="574" spans="1:4">
      <c r="A574">
        <v>2015</v>
      </c>
      <c r="B574" t="s">
        <v>70</v>
      </c>
      <c r="C574" t="s">
        <v>107</v>
      </c>
      <c r="D574">
        <v>4</v>
      </c>
    </row>
    <row r="575" spans="1:4">
      <c r="A575">
        <v>2015</v>
      </c>
      <c r="B575" t="s">
        <v>70</v>
      </c>
      <c r="C575" t="s">
        <v>109</v>
      </c>
      <c r="D575">
        <v>3</v>
      </c>
    </row>
    <row r="576" spans="1:4">
      <c r="A576">
        <v>2015</v>
      </c>
      <c r="B576" t="s">
        <v>71</v>
      </c>
      <c r="C576" t="s">
        <v>94</v>
      </c>
      <c r="D576">
        <v>51</v>
      </c>
    </row>
    <row r="577" spans="1:4">
      <c r="A577">
        <v>2015</v>
      </c>
      <c r="B577" t="s">
        <v>71</v>
      </c>
      <c r="C577" t="s">
        <v>93</v>
      </c>
      <c r="D577">
        <v>39</v>
      </c>
    </row>
    <row r="578" spans="1:4">
      <c r="A578">
        <v>2015</v>
      </c>
      <c r="B578" t="s">
        <v>71</v>
      </c>
      <c r="C578" t="s">
        <v>99</v>
      </c>
      <c r="D578">
        <v>31</v>
      </c>
    </row>
    <row r="579" spans="1:4">
      <c r="A579">
        <v>2015</v>
      </c>
      <c r="B579" t="s">
        <v>71</v>
      </c>
      <c r="C579" t="s">
        <v>98</v>
      </c>
      <c r="D579">
        <v>29</v>
      </c>
    </row>
    <row r="580" spans="1:4">
      <c r="A580">
        <v>2015</v>
      </c>
      <c r="B580" t="s">
        <v>71</v>
      </c>
      <c r="C580" t="s">
        <v>95</v>
      </c>
      <c r="D580">
        <v>29</v>
      </c>
    </row>
    <row r="581" spans="1:4">
      <c r="A581">
        <v>2015</v>
      </c>
      <c r="B581" t="s">
        <v>71</v>
      </c>
      <c r="C581" t="s">
        <v>96</v>
      </c>
      <c r="D581">
        <v>27</v>
      </c>
    </row>
    <row r="582" spans="1:4">
      <c r="A582">
        <v>2015</v>
      </c>
      <c r="B582" t="s">
        <v>71</v>
      </c>
      <c r="C582" t="s">
        <v>100</v>
      </c>
      <c r="D582">
        <v>19</v>
      </c>
    </row>
    <row r="583" spans="1:4">
      <c r="A583">
        <v>2015</v>
      </c>
      <c r="B583" t="s">
        <v>71</v>
      </c>
      <c r="C583" t="s">
        <v>97</v>
      </c>
      <c r="D583">
        <v>17</v>
      </c>
    </row>
    <row r="584" spans="1:4">
      <c r="A584">
        <v>2015</v>
      </c>
      <c r="B584" t="s">
        <v>71</v>
      </c>
      <c r="C584" t="s">
        <v>102</v>
      </c>
      <c r="D584">
        <v>14</v>
      </c>
    </row>
    <row r="585" spans="1:4">
      <c r="A585">
        <v>2015</v>
      </c>
      <c r="B585" t="s">
        <v>71</v>
      </c>
      <c r="C585" t="s">
        <v>101</v>
      </c>
      <c r="D585">
        <v>14</v>
      </c>
    </row>
    <row r="586" spans="1:4">
      <c r="A586">
        <v>2015</v>
      </c>
      <c r="B586" t="s">
        <v>71</v>
      </c>
      <c r="C586" t="s">
        <v>104</v>
      </c>
      <c r="D586">
        <v>11</v>
      </c>
    </row>
    <row r="587" spans="1:4">
      <c r="A587">
        <v>2015</v>
      </c>
      <c r="B587" t="s">
        <v>71</v>
      </c>
      <c r="C587" t="s">
        <v>103</v>
      </c>
      <c r="D587">
        <v>8</v>
      </c>
    </row>
    <row r="588" spans="1:4">
      <c r="A588">
        <v>2015</v>
      </c>
      <c r="B588" t="s">
        <v>71</v>
      </c>
      <c r="C588" t="s">
        <v>105</v>
      </c>
      <c r="D588">
        <v>8</v>
      </c>
    </row>
    <row r="589" spans="1:4">
      <c r="A589">
        <v>2015</v>
      </c>
      <c r="B589" t="s">
        <v>71</v>
      </c>
      <c r="C589" t="s">
        <v>106</v>
      </c>
      <c r="D589">
        <v>7</v>
      </c>
    </row>
    <row r="590" spans="1:4">
      <c r="A590">
        <v>2015</v>
      </c>
      <c r="B590" t="s">
        <v>71</v>
      </c>
      <c r="C590" t="s">
        <v>108</v>
      </c>
      <c r="D590">
        <v>5</v>
      </c>
    </row>
    <row r="591" spans="1:4">
      <c r="A591">
        <v>2015</v>
      </c>
      <c r="B591" t="s">
        <v>71</v>
      </c>
      <c r="C591" t="s">
        <v>109</v>
      </c>
      <c r="D591">
        <v>4</v>
      </c>
    </row>
    <row r="592" spans="1:4">
      <c r="A592">
        <v>2015</v>
      </c>
      <c r="B592" t="s">
        <v>71</v>
      </c>
      <c r="C592" t="s">
        <v>107</v>
      </c>
      <c r="D592">
        <v>3</v>
      </c>
    </row>
    <row r="593" spans="1:4">
      <c r="A593">
        <v>2016</v>
      </c>
      <c r="B593" t="s">
        <v>72</v>
      </c>
      <c r="C593" t="s">
        <v>93</v>
      </c>
      <c r="D593">
        <v>13</v>
      </c>
    </row>
    <row r="594" spans="1:4">
      <c r="A594">
        <v>2016</v>
      </c>
      <c r="B594" t="s">
        <v>72</v>
      </c>
      <c r="C594" t="s">
        <v>99</v>
      </c>
      <c r="D594">
        <v>12</v>
      </c>
    </row>
    <row r="595" spans="1:4">
      <c r="A595">
        <v>2016</v>
      </c>
      <c r="B595" t="s">
        <v>72</v>
      </c>
      <c r="C595" t="s">
        <v>94</v>
      </c>
      <c r="D595">
        <v>11</v>
      </c>
    </row>
    <row r="596" spans="1:4">
      <c r="A596">
        <v>2016</v>
      </c>
      <c r="B596" t="s">
        <v>72</v>
      </c>
      <c r="C596" t="s">
        <v>95</v>
      </c>
      <c r="D596">
        <v>11</v>
      </c>
    </row>
    <row r="597" spans="1:4">
      <c r="A597">
        <v>2016</v>
      </c>
      <c r="B597" t="s">
        <v>72</v>
      </c>
      <c r="C597" t="s">
        <v>96</v>
      </c>
      <c r="D597">
        <v>9</v>
      </c>
    </row>
    <row r="598" spans="1:4">
      <c r="A598">
        <v>2016</v>
      </c>
      <c r="B598" t="s">
        <v>72</v>
      </c>
      <c r="C598" t="s">
        <v>98</v>
      </c>
      <c r="D598">
        <v>8</v>
      </c>
    </row>
    <row r="599" spans="1:4">
      <c r="A599">
        <v>2016</v>
      </c>
      <c r="B599" t="s">
        <v>72</v>
      </c>
      <c r="C599" t="s">
        <v>97</v>
      </c>
      <c r="D599">
        <v>4</v>
      </c>
    </row>
    <row r="600" spans="1:4">
      <c r="A600">
        <v>2016</v>
      </c>
      <c r="B600" t="s">
        <v>72</v>
      </c>
      <c r="C600" t="s">
        <v>103</v>
      </c>
      <c r="D600">
        <v>4</v>
      </c>
    </row>
    <row r="601" spans="1:4">
      <c r="A601">
        <v>2016</v>
      </c>
      <c r="B601" t="s">
        <v>72</v>
      </c>
      <c r="C601" t="s">
        <v>104</v>
      </c>
      <c r="D601">
        <v>4</v>
      </c>
    </row>
    <row r="602" spans="1:4">
      <c r="A602">
        <v>2016</v>
      </c>
      <c r="B602" t="s">
        <v>72</v>
      </c>
      <c r="C602" t="s">
        <v>105</v>
      </c>
      <c r="D602">
        <v>4</v>
      </c>
    </row>
    <row r="603" spans="1:4">
      <c r="A603">
        <v>2016</v>
      </c>
      <c r="B603" t="s">
        <v>72</v>
      </c>
      <c r="C603" t="s">
        <v>100</v>
      </c>
      <c r="D603">
        <v>3</v>
      </c>
    </row>
    <row r="604" spans="1:4">
      <c r="A604">
        <v>2016</v>
      </c>
      <c r="B604" t="s">
        <v>72</v>
      </c>
      <c r="C604" t="s">
        <v>102</v>
      </c>
      <c r="D604">
        <v>3</v>
      </c>
    </row>
    <row r="605" spans="1:4">
      <c r="A605">
        <v>2016</v>
      </c>
      <c r="B605" t="s">
        <v>72</v>
      </c>
      <c r="C605" t="s">
        <v>101</v>
      </c>
      <c r="D605">
        <v>1</v>
      </c>
    </row>
    <row r="606" spans="1:4">
      <c r="A606">
        <v>2016</v>
      </c>
      <c r="B606" t="s">
        <v>72</v>
      </c>
      <c r="C606" t="s">
        <v>106</v>
      </c>
      <c r="D606">
        <v>1</v>
      </c>
    </row>
    <row r="607" spans="1:4">
      <c r="A607">
        <v>2016</v>
      </c>
      <c r="B607" t="s">
        <v>72</v>
      </c>
      <c r="C607" t="s">
        <v>109</v>
      </c>
      <c r="D607">
        <v>1</v>
      </c>
    </row>
    <row r="608" spans="1:4">
      <c r="A608">
        <v>2016</v>
      </c>
      <c r="B608" t="s">
        <v>73</v>
      </c>
      <c r="C608" t="s">
        <v>95</v>
      </c>
      <c r="D608">
        <v>11</v>
      </c>
    </row>
    <row r="609" spans="1:4">
      <c r="A609">
        <v>2016</v>
      </c>
      <c r="B609" t="s">
        <v>73</v>
      </c>
      <c r="C609" t="s">
        <v>97</v>
      </c>
      <c r="D609">
        <v>11</v>
      </c>
    </row>
    <row r="610" spans="1:4">
      <c r="A610">
        <v>2016</v>
      </c>
      <c r="B610" t="s">
        <v>73</v>
      </c>
      <c r="C610" t="s">
        <v>94</v>
      </c>
      <c r="D610">
        <v>10</v>
      </c>
    </row>
    <row r="611" spans="1:4">
      <c r="A611">
        <v>2016</v>
      </c>
      <c r="B611" t="s">
        <v>73</v>
      </c>
      <c r="C611" t="s">
        <v>93</v>
      </c>
      <c r="D611">
        <v>9</v>
      </c>
    </row>
    <row r="612" spans="1:4">
      <c r="A612">
        <v>2016</v>
      </c>
      <c r="B612" t="s">
        <v>73</v>
      </c>
      <c r="C612" t="s">
        <v>96</v>
      </c>
      <c r="D612">
        <v>9</v>
      </c>
    </row>
    <row r="613" spans="1:4">
      <c r="A613">
        <v>2016</v>
      </c>
      <c r="B613" t="s">
        <v>73</v>
      </c>
      <c r="C613" t="s">
        <v>99</v>
      </c>
      <c r="D613">
        <v>6</v>
      </c>
    </row>
    <row r="614" spans="1:4">
      <c r="A614">
        <v>2016</v>
      </c>
      <c r="B614" t="s">
        <v>73</v>
      </c>
      <c r="C614" t="s">
        <v>100</v>
      </c>
      <c r="D614">
        <v>5</v>
      </c>
    </row>
    <row r="615" spans="1:4">
      <c r="A615">
        <v>2016</v>
      </c>
      <c r="B615" t="s">
        <v>73</v>
      </c>
      <c r="C615" t="s">
        <v>106</v>
      </c>
      <c r="D615">
        <v>5</v>
      </c>
    </row>
    <row r="616" spans="1:4">
      <c r="A616">
        <v>2016</v>
      </c>
      <c r="B616" t="s">
        <v>73</v>
      </c>
      <c r="C616" t="s">
        <v>101</v>
      </c>
      <c r="D616">
        <v>3</v>
      </c>
    </row>
    <row r="617" spans="1:4">
      <c r="A617">
        <v>2016</v>
      </c>
      <c r="B617" t="s">
        <v>73</v>
      </c>
      <c r="C617" t="s">
        <v>98</v>
      </c>
      <c r="D617">
        <v>3</v>
      </c>
    </row>
    <row r="618" spans="1:4">
      <c r="A618">
        <v>2016</v>
      </c>
      <c r="B618" t="s">
        <v>73</v>
      </c>
      <c r="C618" t="s">
        <v>104</v>
      </c>
      <c r="D618">
        <v>3</v>
      </c>
    </row>
    <row r="619" spans="1:4">
      <c r="A619">
        <v>2016</v>
      </c>
      <c r="B619" t="s">
        <v>73</v>
      </c>
      <c r="C619" t="s">
        <v>102</v>
      </c>
      <c r="D619">
        <v>3</v>
      </c>
    </row>
    <row r="620" spans="1:4">
      <c r="A620">
        <v>2016</v>
      </c>
      <c r="B620" t="s">
        <v>73</v>
      </c>
      <c r="C620" t="s">
        <v>103</v>
      </c>
      <c r="D620">
        <v>2</v>
      </c>
    </row>
    <row r="621" spans="1:4">
      <c r="A621">
        <v>2016</v>
      </c>
      <c r="B621" t="s">
        <v>73</v>
      </c>
      <c r="C621" t="s">
        <v>105</v>
      </c>
      <c r="D621">
        <v>1</v>
      </c>
    </row>
    <row r="622" spans="1:4">
      <c r="A622">
        <v>2016</v>
      </c>
      <c r="B622" t="s">
        <v>73</v>
      </c>
      <c r="C622" t="s">
        <v>108</v>
      </c>
      <c r="D622">
        <v>1</v>
      </c>
    </row>
    <row r="623" spans="1:4">
      <c r="A623">
        <v>2016</v>
      </c>
      <c r="B623" t="s">
        <v>73</v>
      </c>
      <c r="C623" t="s">
        <v>107</v>
      </c>
      <c r="D623">
        <v>1</v>
      </c>
    </row>
    <row r="624" spans="1:4">
      <c r="A624">
        <v>2016</v>
      </c>
      <c r="B624" t="s">
        <v>74</v>
      </c>
      <c r="C624" t="s">
        <v>93</v>
      </c>
      <c r="D624">
        <v>25</v>
      </c>
    </row>
    <row r="625" spans="1:4">
      <c r="A625">
        <v>2016</v>
      </c>
      <c r="B625" t="s">
        <v>74</v>
      </c>
      <c r="C625" t="s">
        <v>94</v>
      </c>
      <c r="D625">
        <v>21</v>
      </c>
    </row>
    <row r="626" spans="1:4">
      <c r="A626">
        <v>2016</v>
      </c>
      <c r="B626" t="s">
        <v>74</v>
      </c>
      <c r="C626" t="s">
        <v>96</v>
      </c>
      <c r="D626">
        <v>20</v>
      </c>
    </row>
    <row r="627" spans="1:4">
      <c r="A627">
        <v>2016</v>
      </c>
      <c r="B627" t="s">
        <v>74</v>
      </c>
      <c r="C627" t="s">
        <v>95</v>
      </c>
      <c r="D627">
        <v>17</v>
      </c>
    </row>
    <row r="628" spans="1:4">
      <c r="A628">
        <v>2016</v>
      </c>
      <c r="B628" t="s">
        <v>74</v>
      </c>
      <c r="C628" t="s">
        <v>99</v>
      </c>
      <c r="D628">
        <v>13</v>
      </c>
    </row>
    <row r="629" spans="1:4">
      <c r="A629">
        <v>2016</v>
      </c>
      <c r="B629" t="s">
        <v>74</v>
      </c>
      <c r="C629" t="s">
        <v>97</v>
      </c>
      <c r="D629">
        <v>12</v>
      </c>
    </row>
    <row r="630" spans="1:4">
      <c r="A630">
        <v>2016</v>
      </c>
      <c r="B630" t="s">
        <v>74</v>
      </c>
      <c r="C630" t="s">
        <v>100</v>
      </c>
      <c r="D630">
        <v>11</v>
      </c>
    </row>
    <row r="631" spans="1:4">
      <c r="A631">
        <v>2016</v>
      </c>
      <c r="B631" t="s">
        <v>74</v>
      </c>
      <c r="C631" t="s">
        <v>103</v>
      </c>
      <c r="D631">
        <v>8</v>
      </c>
    </row>
    <row r="632" spans="1:4">
      <c r="A632">
        <v>2016</v>
      </c>
      <c r="B632" t="s">
        <v>74</v>
      </c>
      <c r="C632" t="s">
        <v>98</v>
      </c>
      <c r="D632">
        <v>8</v>
      </c>
    </row>
    <row r="633" spans="1:4">
      <c r="A633">
        <v>2016</v>
      </c>
      <c r="B633" t="s">
        <v>74</v>
      </c>
      <c r="C633" t="s">
        <v>101</v>
      </c>
      <c r="D633">
        <v>7</v>
      </c>
    </row>
    <row r="634" spans="1:4">
      <c r="A634">
        <v>2016</v>
      </c>
      <c r="B634" t="s">
        <v>74</v>
      </c>
      <c r="C634" t="s">
        <v>104</v>
      </c>
      <c r="D634">
        <v>6</v>
      </c>
    </row>
    <row r="635" spans="1:4">
      <c r="A635">
        <v>2016</v>
      </c>
      <c r="B635" t="s">
        <v>74</v>
      </c>
      <c r="C635" t="s">
        <v>105</v>
      </c>
      <c r="D635">
        <v>5</v>
      </c>
    </row>
    <row r="636" spans="1:4">
      <c r="A636">
        <v>2016</v>
      </c>
      <c r="B636" t="s">
        <v>74</v>
      </c>
      <c r="C636" t="s">
        <v>108</v>
      </c>
      <c r="D636">
        <v>4</v>
      </c>
    </row>
    <row r="637" spans="1:4">
      <c r="A637">
        <v>2016</v>
      </c>
      <c r="B637" t="s">
        <v>74</v>
      </c>
      <c r="C637" t="s">
        <v>107</v>
      </c>
      <c r="D637">
        <v>3</v>
      </c>
    </row>
    <row r="638" spans="1:4">
      <c r="A638">
        <v>2016</v>
      </c>
      <c r="B638" t="s">
        <v>74</v>
      </c>
      <c r="C638" t="s">
        <v>106</v>
      </c>
      <c r="D638">
        <v>2</v>
      </c>
    </row>
    <row r="639" spans="1:4">
      <c r="A639">
        <v>2016</v>
      </c>
      <c r="B639" t="s">
        <v>74</v>
      </c>
      <c r="C639" t="s">
        <v>102</v>
      </c>
      <c r="D639">
        <v>1</v>
      </c>
    </row>
    <row r="640" spans="1:4">
      <c r="A640">
        <v>2016</v>
      </c>
      <c r="B640" t="s">
        <v>75</v>
      </c>
      <c r="C640" t="s">
        <v>93</v>
      </c>
      <c r="D640">
        <v>29</v>
      </c>
    </row>
    <row r="641" spans="1:4">
      <c r="A641">
        <v>2016</v>
      </c>
      <c r="B641" t="s">
        <v>75</v>
      </c>
      <c r="C641" t="s">
        <v>94</v>
      </c>
      <c r="D641">
        <v>22</v>
      </c>
    </row>
    <row r="642" spans="1:4">
      <c r="A642">
        <v>2016</v>
      </c>
      <c r="B642" t="s">
        <v>75</v>
      </c>
      <c r="C642" t="s">
        <v>97</v>
      </c>
      <c r="D642">
        <v>18</v>
      </c>
    </row>
    <row r="643" spans="1:4">
      <c r="A643">
        <v>2016</v>
      </c>
      <c r="B643" t="s">
        <v>75</v>
      </c>
      <c r="C643" t="s">
        <v>98</v>
      </c>
      <c r="D643">
        <v>18</v>
      </c>
    </row>
    <row r="644" spans="1:4">
      <c r="A644">
        <v>2016</v>
      </c>
      <c r="B644" t="s">
        <v>75</v>
      </c>
      <c r="C644" t="s">
        <v>95</v>
      </c>
      <c r="D644">
        <v>15</v>
      </c>
    </row>
    <row r="645" spans="1:4">
      <c r="A645">
        <v>2016</v>
      </c>
      <c r="B645" t="s">
        <v>75</v>
      </c>
      <c r="C645" t="s">
        <v>100</v>
      </c>
      <c r="D645">
        <v>13</v>
      </c>
    </row>
    <row r="646" spans="1:4">
      <c r="A646">
        <v>2016</v>
      </c>
      <c r="B646" t="s">
        <v>75</v>
      </c>
      <c r="C646" t="s">
        <v>96</v>
      </c>
      <c r="D646">
        <v>13</v>
      </c>
    </row>
    <row r="647" spans="1:4">
      <c r="A647">
        <v>2016</v>
      </c>
      <c r="B647" t="s">
        <v>75</v>
      </c>
      <c r="C647" t="s">
        <v>107</v>
      </c>
      <c r="D647">
        <v>8</v>
      </c>
    </row>
    <row r="648" spans="1:4">
      <c r="A648">
        <v>2016</v>
      </c>
      <c r="B648" t="s">
        <v>75</v>
      </c>
      <c r="C648" t="s">
        <v>99</v>
      </c>
      <c r="D648">
        <v>7</v>
      </c>
    </row>
    <row r="649" spans="1:4">
      <c r="A649">
        <v>2016</v>
      </c>
      <c r="B649" t="s">
        <v>75</v>
      </c>
      <c r="C649" t="s">
        <v>104</v>
      </c>
      <c r="D649">
        <v>6</v>
      </c>
    </row>
    <row r="650" spans="1:4">
      <c r="A650">
        <v>2016</v>
      </c>
      <c r="B650" t="s">
        <v>75</v>
      </c>
      <c r="C650" t="s">
        <v>101</v>
      </c>
      <c r="D650">
        <v>6</v>
      </c>
    </row>
    <row r="651" spans="1:4">
      <c r="A651">
        <v>2016</v>
      </c>
      <c r="B651" t="s">
        <v>75</v>
      </c>
      <c r="C651" t="s">
        <v>106</v>
      </c>
      <c r="D651">
        <v>4</v>
      </c>
    </row>
    <row r="652" spans="1:4">
      <c r="A652">
        <v>2016</v>
      </c>
      <c r="B652" t="s">
        <v>75</v>
      </c>
      <c r="C652" t="s">
        <v>105</v>
      </c>
      <c r="D652">
        <v>4</v>
      </c>
    </row>
    <row r="653" spans="1:4">
      <c r="A653">
        <v>2016</v>
      </c>
      <c r="B653" t="s">
        <v>75</v>
      </c>
      <c r="C653" t="s">
        <v>103</v>
      </c>
      <c r="D653">
        <v>3</v>
      </c>
    </row>
    <row r="654" spans="1:4">
      <c r="A654">
        <v>2016</v>
      </c>
      <c r="B654" t="s">
        <v>75</v>
      </c>
      <c r="C654" t="s">
        <v>102</v>
      </c>
      <c r="D654">
        <v>2</v>
      </c>
    </row>
    <row r="655" spans="1:4">
      <c r="A655">
        <v>2016</v>
      </c>
      <c r="B655" t="s">
        <v>75</v>
      </c>
      <c r="C655" t="s">
        <v>109</v>
      </c>
      <c r="D655">
        <v>1</v>
      </c>
    </row>
    <row r="656" spans="1:4">
      <c r="A656">
        <v>2016</v>
      </c>
      <c r="B656" t="s">
        <v>75</v>
      </c>
      <c r="C656" t="s">
        <v>108</v>
      </c>
      <c r="D656">
        <v>1</v>
      </c>
    </row>
    <row r="657" spans="1:4">
      <c r="A657">
        <v>2016</v>
      </c>
      <c r="B657" t="s">
        <v>76</v>
      </c>
      <c r="C657" t="s">
        <v>94</v>
      </c>
      <c r="D657">
        <v>41</v>
      </c>
    </row>
    <row r="658" spans="1:4">
      <c r="A658">
        <v>2016</v>
      </c>
      <c r="B658" t="s">
        <v>76</v>
      </c>
      <c r="C658" t="s">
        <v>93</v>
      </c>
      <c r="D658">
        <v>36</v>
      </c>
    </row>
    <row r="659" spans="1:4">
      <c r="A659">
        <v>2016</v>
      </c>
      <c r="B659" t="s">
        <v>76</v>
      </c>
      <c r="C659" t="s">
        <v>95</v>
      </c>
      <c r="D659">
        <v>27</v>
      </c>
    </row>
    <row r="660" spans="1:4">
      <c r="A660">
        <v>2016</v>
      </c>
      <c r="B660" t="s">
        <v>76</v>
      </c>
      <c r="C660" t="s">
        <v>96</v>
      </c>
      <c r="D660">
        <v>19</v>
      </c>
    </row>
    <row r="661" spans="1:4">
      <c r="A661">
        <v>2016</v>
      </c>
      <c r="B661" t="s">
        <v>76</v>
      </c>
      <c r="C661" t="s">
        <v>98</v>
      </c>
      <c r="D661">
        <v>17</v>
      </c>
    </row>
    <row r="662" spans="1:4">
      <c r="A662">
        <v>2016</v>
      </c>
      <c r="B662" t="s">
        <v>76</v>
      </c>
      <c r="C662" t="s">
        <v>97</v>
      </c>
      <c r="D662">
        <v>16</v>
      </c>
    </row>
    <row r="663" spans="1:4">
      <c r="A663">
        <v>2016</v>
      </c>
      <c r="B663" t="s">
        <v>76</v>
      </c>
      <c r="C663" t="s">
        <v>99</v>
      </c>
      <c r="D663">
        <v>16</v>
      </c>
    </row>
    <row r="664" spans="1:4">
      <c r="A664">
        <v>2016</v>
      </c>
      <c r="B664" t="s">
        <v>76</v>
      </c>
      <c r="C664" t="s">
        <v>101</v>
      </c>
      <c r="D664">
        <v>11</v>
      </c>
    </row>
    <row r="665" spans="1:4">
      <c r="A665">
        <v>2016</v>
      </c>
      <c r="B665" t="s">
        <v>76</v>
      </c>
      <c r="C665" t="s">
        <v>100</v>
      </c>
      <c r="D665">
        <v>10</v>
      </c>
    </row>
    <row r="666" spans="1:4">
      <c r="A666">
        <v>2016</v>
      </c>
      <c r="B666" t="s">
        <v>76</v>
      </c>
      <c r="C666" t="s">
        <v>102</v>
      </c>
      <c r="D666">
        <v>8</v>
      </c>
    </row>
    <row r="667" spans="1:4">
      <c r="A667">
        <v>2016</v>
      </c>
      <c r="B667" t="s">
        <v>76</v>
      </c>
      <c r="C667" t="s">
        <v>103</v>
      </c>
      <c r="D667">
        <v>6</v>
      </c>
    </row>
    <row r="668" spans="1:4">
      <c r="A668">
        <v>2016</v>
      </c>
      <c r="B668" t="s">
        <v>76</v>
      </c>
      <c r="C668" t="s">
        <v>104</v>
      </c>
      <c r="D668">
        <v>5</v>
      </c>
    </row>
    <row r="669" spans="1:4">
      <c r="A669">
        <v>2016</v>
      </c>
      <c r="B669" t="s">
        <v>76</v>
      </c>
      <c r="C669" t="s">
        <v>108</v>
      </c>
      <c r="D669">
        <v>5</v>
      </c>
    </row>
    <row r="670" spans="1:4">
      <c r="A670">
        <v>2016</v>
      </c>
      <c r="B670" t="s">
        <v>76</v>
      </c>
      <c r="C670" t="s">
        <v>106</v>
      </c>
      <c r="D670">
        <v>3</v>
      </c>
    </row>
    <row r="671" spans="1:4">
      <c r="A671">
        <v>2016</v>
      </c>
      <c r="B671" t="s">
        <v>76</v>
      </c>
      <c r="C671" t="s">
        <v>107</v>
      </c>
      <c r="D671">
        <v>3</v>
      </c>
    </row>
    <row r="672" spans="1:4">
      <c r="A672">
        <v>2016</v>
      </c>
      <c r="B672" t="s">
        <v>76</v>
      </c>
      <c r="C672" t="s">
        <v>109</v>
      </c>
      <c r="D672">
        <v>2</v>
      </c>
    </row>
    <row r="673" spans="1:4">
      <c r="A673">
        <v>2016</v>
      </c>
      <c r="B673" t="s">
        <v>77</v>
      </c>
      <c r="C673" t="s">
        <v>94</v>
      </c>
      <c r="D673">
        <v>38</v>
      </c>
    </row>
    <row r="674" spans="1:4">
      <c r="A674">
        <v>2016</v>
      </c>
      <c r="B674" t="s">
        <v>77</v>
      </c>
      <c r="C674" t="s">
        <v>93</v>
      </c>
      <c r="D674">
        <v>27</v>
      </c>
    </row>
    <row r="675" spans="1:4">
      <c r="A675">
        <v>2016</v>
      </c>
      <c r="B675" t="s">
        <v>77</v>
      </c>
      <c r="C675" t="s">
        <v>97</v>
      </c>
      <c r="D675">
        <v>16</v>
      </c>
    </row>
    <row r="676" spans="1:4">
      <c r="A676">
        <v>2016</v>
      </c>
      <c r="B676" t="s">
        <v>77</v>
      </c>
      <c r="C676" t="s">
        <v>99</v>
      </c>
      <c r="D676">
        <v>16</v>
      </c>
    </row>
    <row r="677" spans="1:4">
      <c r="A677">
        <v>2016</v>
      </c>
      <c r="B677" t="s">
        <v>77</v>
      </c>
      <c r="C677" t="s">
        <v>95</v>
      </c>
      <c r="D677">
        <v>15</v>
      </c>
    </row>
    <row r="678" spans="1:4">
      <c r="A678">
        <v>2016</v>
      </c>
      <c r="B678" t="s">
        <v>77</v>
      </c>
      <c r="C678" t="s">
        <v>96</v>
      </c>
      <c r="D678">
        <v>15</v>
      </c>
    </row>
    <row r="679" spans="1:4">
      <c r="A679">
        <v>2016</v>
      </c>
      <c r="B679" t="s">
        <v>77</v>
      </c>
      <c r="C679" t="s">
        <v>102</v>
      </c>
      <c r="D679">
        <v>14</v>
      </c>
    </row>
    <row r="680" spans="1:4">
      <c r="A680">
        <v>2016</v>
      </c>
      <c r="B680" t="s">
        <v>77</v>
      </c>
      <c r="C680" t="s">
        <v>101</v>
      </c>
      <c r="D680">
        <v>12</v>
      </c>
    </row>
    <row r="681" spans="1:4">
      <c r="A681">
        <v>2016</v>
      </c>
      <c r="B681" t="s">
        <v>77</v>
      </c>
      <c r="C681" t="s">
        <v>98</v>
      </c>
      <c r="D681">
        <v>11</v>
      </c>
    </row>
    <row r="682" spans="1:4">
      <c r="A682">
        <v>2016</v>
      </c>
      <c r="B682" t="s">
        <v>77</v>
      </c>
      <c r="C682" t="s">
        <v>100</v>
      </c>
      <c r="D682">
        <v>9</v>
      </c>
    </row>
    <row r="683" spans="1:4">
      <c r="A683">
        <v>2016</v>
      </c>
      <c r="B683" t="s">
        <v>77</v>
      </c>
      <c r="C683" t="s">
        <v>103</v>
      </c>
      <c r="D683">
        <v>9</v>
      </c>
    </row>
    <row r="684" spans="1:4">
      <c r="A684">
        <v>2016</v>
      </c>
      <c r="B684" t="s">
        <v>77</v>
      </c>
      <c r="C684" t="s">
        <v>105</v>
      </c>
      <c r="D684">
        <v>5</v>
      </c>
    </row>
    <row r="685" spans="1:4">
      <c r="A685">
        <v>2016</v>
      </c>
      <c r="B685" t="s">
        <v>77</v>
      </c>
      <c r="C685" t="s">
        <v>108</v>
      </c>
      <c r="D685">
        <v>5</v>
      </c>
    </row>
    <row r="686" spans="1:4">
      <c r="A686">
        <v>2016</v>
      </c>
      <c r="B686" t="s">
        <v>77</v>
      </c>
      <c r="C686" t="s">
        <v>106</v>
      </c>
      <c r="D686">
        <v>3</v>
      </c>
    </row>
    <row r="687" spans="1:4">
      <c r="A687">
        <v>2016</v>
      </c>
      <c r="B687" t="s">
        <v>77</v>
      </c>
      <c r="C687" t="s">
        <v>107</v>
      </c>
      <c r="D687">
        <v>3</v>
      </c>
    </row>
    <row r="688" spans="1:4">
      <c r="A688">
        <v>2016</v>
      </c>
      <c r="B688" t="s">
        <v>77</v>
      </c>
      <c r="C688" t="s">
        <v>104</v>
      </c>
      <c r="D688">
        <v>1</v>
      </c>
    </row>
    <row r="689" spans="1:4">
      <c r="A689">
        <v>2016</v>
      </c>
      <c r="B689" t="s">
        <v>78</v>
      </c>
      <c r="C689" t="s">
        <v>93</v>
      </c>
      <c r="D689">
        <v>30</v>
      </c>
    </row>
    <row r="690" spans="1:4">
      <c r="A690">
        <v>2016</v>
      </c>
      <c r="B690" t="s">
        <v>78</v>
      </c>
      <c r="C690" t="s">
        <v>94</v>
      </c>
      <c r="D690">
        <v>26</v>
      </c>
    </row>
    <row r="691" spans="1:4">
      <c r="A691">
        <v>2016</v>
      </c>
      <c r="B691" t="s">
        <v>78</v>
      </c>
      <c r="C691" t="s">
        <v>96</v>
      </c>
      <c r="D691">
        <v>21</v>
      </c>
    </row>
    <row r="692" spans="1:4">
      <c r="A692">
        <v>2016</v>
      </c>
      <c r="B692" t="s">
        <v>78</v>
      </c>
      <c r="C692" t="s">
        <v>97</v>
      </c>
      <c r="D692">
        <v>21</v>
      </c>
    </row>
    <row r="693" spans="1:4">
      <c r="A693">
        <v>2016</v>
      </c>
      <c r="B693" t="s">
        <v>78</v>
      </c>
      <c r="C693" t="s">
        <v>95</v>
      </c>
      <c r="D693">
        <v>19</v>
      </c>
    </row>
    <row r="694" spans="1:4">
      <c r="A694">
        <v>2016</v>
      </c>
      <c r="B694" t="s">
        <v>78</v>
      </c>
      <c r="C694" t="s">
        <v>98</v>
      </c>
      <c r="D694">
        <v>15</v>
      </c>
    </row>
    <row r="695" spans="1:4">
      <c r="A695">
        <v>2016</v>
      </c>
      <c r="B695" t="s">
        <v>78</v>
      </c>
      <c r="C695" t="s">
        <v>100</v>
      </c>
      <c r="D695">
        <v>14</v>
      </c>
    </row>
    <row r="696" spans="1:4">
      <c r="A696">
        <v>2016</v>
      </c>
      <c r="B696" t="s">
        <v>78</v>
      </c>
      <c r="C696" t="s">
        <v>101</v>
      </c>
      <c r="D696">
        <v>10</v>
      </c>
    </row>
    <row r="697" spans="1:4">
      <c r="A697">
        <v>2016</v>
      </c>
      <c r="B697" t="s">
        <v>78</v>
      </c>
      <c r="C697" t="s">
        <v>102</v>
      </c>
      <c r="D697">
        <v>9</v>
      </c>
    </row>
    <row r="698" spans="1:4">
      <c r="A698">
        <v>2016</v>
      </c>
      <c r="B698" t="s">
        <v>78</v>
      </c>
      <c r="C698" t="s">
        <v>99</v>
      </c>
      <c r="D698">
        <v>8</v>
      </c>
    </row>
    <row r="699" spans="1:4">
      <c r="A699">
        <v>2016</v>
      </c>
      <c r="B699" t="s">
        <v>78</v>
      </c>
      <c r="C699" t="s">
        <v>107</v>
      </c>
      <c r="D699">
        <v>7</v>
      </c>
    </row>
    <row r="700" spans="1:4">
      <c r="A700">
        <v>2016</v>
      </c>
      <c r="B700" t="s">
        <v>78</v>
      </c>
      <c r="C700" t="s">
        <v>106</v>
      </c>
      <c r="D700">
        <v>6</v>
      </c>
    </row>
    <row r="701" spans="1:4">
      <c r="A701">
        <v>2016</v>
      </c>
      <c r="B701" t="s">
        <v>78</v>
      </c>
      <c r="C701" t="s">
        <v>104</v>
      </c>
      <c r="D701">
        <v>4</v>
      </c>
    </row>
    <row r="702" spans="1:4">
      <c r="A702">
        <v>2016</v>
      </c>
      <c r="B702" t="s">
        <v>78</v>
      </c>
      <c r="C702" t="s">
        <v>105</v>
      </c>
      <c r="D702">
        <v>4</v>
      </c>
    </row>
    <row r="703" spans="1:4">
      <c r="A703">
        <v>2016</v>
      </c>
      <c r="B703" t="s">
        <v>78</v>
      </c>
      <c r="C703" t="s">
        <v>109</v>
      </c>
      <c r="D703">
        <v>3</v>
      </c>
    </row>
    <row r="704" spans="1:4">
      <c r="A704">
        <v>2016</v>
      </c>
      <c r="B704" t="s">
        <v>78</v>
      </c>
      <c r="C704" t="s">
        <v>103</v>
      </c>
      <c r="D704">
        <v>2</v>
      </c>
    </row>
    <row r="705" spans="1:4">
      <c r="A705">
        <v>2016</v>
      </c>
      <c r="B705" t="s">
        <v>78</v>
      </c>
      <c r="C705" t="s">
        <v>108</v>
      </c>
      <c r="D705">
        <v>2</v>
      </c>
    </row>
    <row r="706" spans="1:4">
      <c r="A706">
        <v>2016</v>
      </c>
      <c r="B706" t="s">
        <v>79</v>
      </c>
      <c r="C706" t="s">
        <v>93</v>
      </c>
      <c r="D706">
        <v>31</v>
      </c>
    </row>
    <row r="707" spans="1:4">
      <c r="A707">
        <v>2016</v>
      </c>
      <c r="B707" t="s">
        <v>79</v>
      </c>
      <c r="C707" t="s">
        <v>94</v>
      </c>
      <c r="D707">
        <v>28</v>
      </c>
    </row>
    <row r="708" spans="1:4">
      <c r="A708">
        <v>2016</v>
      </c>
      <c r="B708" t="s">
        <v>79</v>
      </c>
      <c r="C708" t="s">
        <v>96</v>
      </c>
      <c r="D708">
        <v>21</v>
      </c>
    </row>
    <row r="709" spans="1:4">
      <c r="A709">
        <v>2016</v>
      </c>
      <c r="B709" t="s">
        <v>79</v>
      </c>
      <c r="C709" t="s">
        <v>99</v>
      </c>
      <c r="D709">
        <v>14</v>
      </c>
    </row>
    <row r="710" spans="1:4">
      <c r="A710">
        <v>2016</v>
      </c>
      <c r="B710" t="s">
        <v>79</v>
      </c>
      <c r="C710" t="s">
        <v>103</v>
      </c>
      <c r="D710">
        <v>10</v>
      </c>
    </row>
    <row r="711" spans="1:4">
      <c r="A711">
        <v>2016</v>
      </c>
      <c r="B711" t="s">
        <v>79</v>
      </c>
      <c r="C711" t="s">
        <v>101</v>
      </c>
      <c r="D711">
        <v>10</v>
      </c>
    </row>
    <row r="712" spans="1:4">
      <c r="A712">
        <v>2016</v>
      </c>
      <c r="B712" t="s">
        <v>79</v>
      </c>
      <c r="C712" t="s">
        <v>98</v>
      </c>
      <c r="D712">
        <v>9</v>
      </c>
    </row>
    <row r="713" spans="1:4">
      <c r="A713">
        <v>2016</v>
      </c>
      <c r="B713" t="s">
        <v>79</v>
      </c>
      <c r="C713" t="s">
        <v>102</v>
      </c>
      <c r="D713">
        <v>9</v>
      </c>
    </row>
    <row r="714" spans="1:4">
      <c r="A714">
        <v>2016</v>
      </c>
      <c r="B714" t="s">
        <v>79</v>
      </c>
      <c r="C714" t="s">
        <v>95</v>
      </c>
      <c r="D714">
        <v>9</v>
      </c>
    </row>
    <row r="715" spans="1:4">
      <c r="A715">
        <v>2016</v>
      </c>
      <c r="B715" t="s">
        <v>79</v>
      </c>
      <c r="C715" t="s">
        <v>100</v>
      </c>
      <c r="D715">
        <v>7</v>
      </c>
    </row>
    <row r="716" spans="1:4">
      <c r="A716">
        <v>2016</v>
      </c>
      <c r="B716" t="s">
        <v>79</v>
      </c>
      <c r="C716" t="s">
        <v>107</v>
      </c>
      <c r="D716">
        <v>7</v>
      </c>
    </row>
    <row r="717" spans="1:4">
      <c r="A717">
        <v>2016</v>
      </c>
      <c r="B717" t="s">
        <v>79</v>
      </c>
      <c r="C717" t="s">
        <v>97</v>
      </c>
      <c r="D717">
        <v>7</v>
      </c>
    </row>
    <row r="718" spans="1:4">
      <c r="A718">
        <v>2016</v>
      </c>
      <c r="B718" t="s">
        <v>79</v>
      </c>
      <c r="C718" t="s">
        <v>106</v>
      </c>
      <c r="D718">
        <v>5</v>
      </c>
    </row>
    <row r="719" spans="1:4">
      <c r="A719">
        <v>2016</v>
      </c>
      <c r="B719" t="s">
        <v>79</v>
      </c>
      <c r="C719" t="s">
        <v>104</v>
      </c>
      <c r="D719">
        <v>4</v>
      </c>
    </row>
    <row r="720" spans="1:4">
      <c r="A720">
        <v>2016</v>
      </c>
      <c r="B720" t="s">
        <v>79</v>
      </c>
      <c r="C720" t="s">
        <v>105</v>
      </c>
      <c r="D720">
        <v>3</v>
      </c>
    </row>
    <row r="721" spans="1:4">
      <c r="A721">
        <v>2016</v>
      </c>
      <c r="B721" t="s">
        <v>79</v>
      </c>
      <c r="C721" t="s">
        <v>108</v>
      </c>
      <c r="D721">
        <v>2</v>
      </c>
    </row>
    <row r="722" spans="1:4">
      <c r="A722">
        <v>2016</v>
      </c>
      <c r="B722" t="s">
        <v>80</v>
      </c>
      <c r="C722" t="s">
        <v>93</v>
      </c>
      <c r="D722">
        <v>60</v>
      </c>
    </row>
    <row r="723" spans="1:4">
      <c r="A723">
        <v>2016</v>
      </c>
      <c r="B723" t="s">
        <v>80</v>
      </c>
      <c r="C723" t="s">
        <v>94</v>
      </c>
      <c r="D723">
        <v>52</v>
      </c>
    </row>
    <row r="724" spans="1:4">
      <c r="A724">
        <v>2016</v>
      </c>
      <c r="B724" t="s">
        <v>80</v>
      </c>
      <c r="C724" t="s">
        <v>95</v>
      </c>
      <c r="D724">
        <v>36</v>
      </c>
    </row>
    <row r="725" spans="1:4">
      <c r="A725">
        <v>2016</v>
      </c>
      <c r="B725" t="s">
        <v>80</v>
      </c>
      <c r="C725" t="s">
        <v>97</v>
      </c>
      <c r="D725">
        <v>30</v>
      </c>
    </row>
    <row r="726" spans="1:4">
      <c r="A726">
        <v>2016</v>
      </c>
      <c r="B726" t="s">
        <v>80</v>
      </c>
      <c r="C726" t="s">
        <v>98</v>
      </c>
      <c r="D726">
        <v>30</v>
      </c>
    </row>
    <row r="727" spans="1:4">
      <c r="A727">
        <v>2016</v>
      </c>
      <c r="B727" t="s">
        <v>80</v>
      </c>
      <c r="C727" t="s">
        <v>100</v>
      </c>
      <c r="D727">
        <v>27</v>
      </c>
    </row>
    <row r="728" spans="1:4">
      <c r="A728">
        <v>2016</v>
      </c>
      <c r="B728" t="s">
        <v>80</v>
      </c>
      <c r="C728" t="s">
        <v>96</v>
      </c>
      <c r="D728">
        <v>26</v>
      </c>
    </row>
    <row r="729" spans="1:4">
      <c r="A729">
        <v>2016</v>
      </c>
      <c r="B729" t="s">
        <v>80</v>
      </c>
      <c r="C729" t="s">
        <v>102</v>
      </c>
      <c r="D729">
        <v>20</v>
      </c>
    </row>
    <row r="730" spans="1:4">
      <c r="A730">
        <v>2016</v>
      </c>
      <c r="B730" t="s">
        <v>80</v>
      </c>
      <c r="C730" t="s">
        <v>99</v>
      </c>
      <c r="D730">
        <v>18</v>
      </c>
    </row>
    <row r="731" spans="1:4">
      <c r="A731">
        <v>2016</v>
      </c>
      <c r="B731" t="s">
        <v>80</v>
      </c>
      <c r="C731" t="s">
        <v>104</v>
      </c>
      <c r="D731">
        <v>12</v>
      </c>
    </row>
    <row r="732" spans="1:4">
      <c r="A732">
        <v>2016</v>
      </c>
      <c r="B732" t="s">
        <v>80</v>
      </c>
      <c r="C732" t="s">
        <v>101</v>
      </c>
      <c r="D732">
        <v>12</v>
      </c>
    </row>
    <row r="733" spans="1:4">
      <c r="A733">
        <v>2016</v>
      </c>
      <c r="B733" t="s">
        <v>80</v>
      </c>
      <c r="C733" t="s">
        <v>105</v>
      </c>
      <c r="D733">
        <v>11</v>
      </c>
    </row>
    <row r="734" spans="1:4">
      <c r="A734">
        <v>2016</v>
      </c>
      <c r="B734" t="s">
        <v>80</v>
      </c>
      <c r="C734" t="s">
        <v>103</v>
      </c>
      <c r="D734">
        <v>9</v>
      </c>
    </row>
    <row r="735" spans="1:4">
      <c r="A735">
        <v>2016</v>
      </c>
      <c r="B735" t="s">
        <v>80</v>
      </c>
      <c r="C735" t="s">
        <v>106</v>
      </c>
      <c r="D735">
        <v>7</v>
      </c>
    </row>
    <row r="736" spans="1:4">
      <c r="A736">
        <v>2016</v>
      </c>
      <c r="B736" t="s">
        <v>80</v>
      </c>
      <c r="C736" t="s">
        <v>107</v>
      </c>
      <c r="D736">
        <v>7</v>
      </c>
    </row>
    <row r="737" spans="1:4">
      <c r="A737">
        <v>2016</v>
      </c>
      <c r="B737" t="s">
        <v>80</v>
      </c>
      <c r="C737" t="s">
        <v>109</v>
      </c>
      <c r="D737">
        <v>4</v>
      </c>
    </row>
    <row r="738" spans="1:4">
      <c r="A738">
        <v>2016</v>
      </c>
      <c r="B738" t="s">
        <v>80</v>
      </c>
      <c r="C738" t="s">
        <v>108</v>
      </c>
      <c r="D738">
        <v>2</v>
      </c>
    </row>
    <row r="739" spans="1:4">
      <c r="A739">
        <v>2016</v>
      </c>
      <c r="B739" t="s">
        <v>81</v>
      </c>
      <c r="C739" t="s">
        <v>93</v>
      </c>
      <c r="D739">
        <v>33</v>
      </c>
    </row>
    <row r="740" spans="1:4">
      <c r="A740">
        <v>2016</v>
      </c>
      <c r="B740" t="s">
        <v>81</v>
      </c>
      <c r="C740" t="s">
        <v>94</v>
      </c>
      <c r="D740">
        <v>28</v>
      </c>
    </row>
    <row r="741" spans="1:4">
      <c r="A741">
        <v>2016</v>
      </c>
      <c r="B741" t="s">
        <v>81</v>
      </c>
      <c r="C741" t="s">
        <v>95</v>
      </c>
      <c r="D741">
        <v>25</v>
      </c>
    </row>
    <row r="742" spans="1:4">
      <c r="A742">
        <v>2016</v>
      </c>
      <c r="B742" t="s">
        <v>81</v>
      </c>
      <c r="C742" t="s">
        <v>98</v>
      </c>
      <c r="D742">
        <v>16</v>
      </c>
    </row>
    <row r="743" spans="1:4">
      <c r="A743">
        <v>2016</v>
      </c>
      <c r="B743" t="s">
        <v>81</v>
      </c>
      <c r="C743" t="s">
        <v>97</v>
      </c>
      <c r="D743">
        <v>15</v>
      </c>
    </row>
    <row r="744" spans="1:4">
      <c r="A744">
        <v>2016</v>
      </c>
      <c r="B744" t="s">
        <v>81</v>
      </c>
      <c r="C744" t="s">
        <v>100</v>
      </c>
      <c r="D744">
        <v>14</v>
      </c>
    </row>
    <row r="745" spans="1:4">
      <c r="A745">
        <v>2016</v>
      </c>
      <c r="B745" t="s">
        <v>81</v>
      </c>
      <c r="C745" t="s">
        <v>96</v>
      </c>
      <c r="D745">
        <v>13</v>
      </c>
    </row>
    <row r="746" spans="1:4">
      <c r="A746">
        <v>2016</v>
      </c>
      <c r="B746" t="s">
        <v>81</v>
      </c>
      <c r="C746" t="s">
        <v>99</v>
      </c>
      <c r="D746">
        <v>12</v>
      </c>
    </row>
    <row r="747" spans="1:4">
      <c r="A747">
        <v>2016</v>
      </c>
      <c r="B747" t="s">
        <v>81</v>
      </c>
      <c r="C747" t="s">
        <v>102</v>
      </c>
      <c r="D747">
        <v>6</v>
      </c>
    </row>
    <row r="748" spans="1:4">
      <c r="A748">
        <v>2016</v>
      </c>
      <c r="B748" t="s">
        <v>81</v>
      </c>
      <c r="C748" t="s">
        <v>106</v>
      </c>
      <c r="D748">
        <v>6</v>
      </c>
    </row>
    <row r="749" spans="1:4">
      <c r="A749">
        <v>2016</v>
      </c>
      <c r="B749" t="s">
        <v>81</v>
      </c>
      <c r="C749" t="s">
        <v>101</v>
      </c>
      <c r="D749">
        <v>6</v>
      </c>
    </row>
    <row r="750" spans="1:4">
      <c r="A750">
        <v>2016</v>
      </c>
      <c r="B750" t="s">
        <v>81</v>
      </c>
      <c r="C750" t="s">
        <v>103</v>
      </c>
      <c r="D750">
        <v>5</v>
      </c>
    </row>
    <row r="751" spans="1:4">
      <c r="A751">
        <v>2016</v>
      </c>
      <c r="B751" t="s">
        <v>81</v>
      </c>
      <c r="C751" t="s">
        <v>107</v>
      </c>
      <c r="D751">
        <v>5</v>
      </c>
    </row>
    <row r="752" spans="1:4">
      <c r="A752">
        <v>2016</v>
      </c>
      <c r="B752" t="s">
        <v>81</v>
      </c>
      <c r="C752" t="s">
        <v>104</v>
      </c>
      <c r="D752">
        <v>4</v>
      </c>
    </row>
    <row r="753" spans="1:4">
      <c r="A753">
        <v>2016</v>
      </c>
      <c r="B753" t="s">
        <v>81</v>
      </c>
      <c r="C753" t="s">
        <v>105</v>
      </c>
      <c r="D753">
        <v>4</v>
      </c>
    </row>
    <row r="754" spans="1:4">
      <c r="A754">
        <v>2016</v>
      </c>
      <c r="B754" t="s">
        <v>81</v>
      </c>
      <c r="C754" t="s">
        <v>108</v>
      </c>
      <c r="D754">
        <v>2</v>
      </c>
    </row>
    <row r="755" spans="1:4">
      <c r="A755">
        <v>2016</v>
      </c>
      <c r="B755" t="s">
        <v>81</v>
      </c>
      <c r="C755" t="s">
        <v>109</v>
      </c>
      <c r="D755">
        <v>2</v>
      </c>
    </row>
    <row r="756" spans="1:4">
      <c r="A756">
        <v>2016</v>
      </c>
      <c r="B756" t="s">
        <v>82</v>
      </c>
      <c r="C756" t="s">
        <v>93</v>
      </c>
      <c r="D756">
        <v>66</v>
      </c>
    </row>
    <row r="757" spans="1:4">
      <c r="A757">
        <v>2016</v>
      </c>
      <c r="B757" t="s">
        <v>82</v>
      </c>
      <c r="C757" t="s">
        <v>94</v>
      </c>
      <c r="D757">
        <v>45</v>
      </c>
    </row>
    <row r="758" spans="1:4">
      <c r="A758">
        <v>2016</v>
      </c>
      <c r="B758" t="s">
        <v>82</v>
      </c>
      <c r="C758" t="s">
        <v>95</v>
      </c>
      <c r="D758">
        <v>37</v>
      </c>
    </row>
    <row r="759" spans="1:4">
      <c r="A759">
        <v>2016</v>
      </c>
      <c r="B759" t="s">
        <v>82</v>
      </c>
      <c r="C759" t="s">
        <v>99</v>
      </c>
      <c r="D759">
        <v>37</v>
      </c>
    </row>
    <row r="760" spans="1:4">
      <c r="A760">
        <v>2016</v>
      </c>
      <c r="B760" t="s">
        <v>82</v>
      </c>
      <c r="C760" t="s">
        <v>97</v>
      </c>
      <c r="D760">
        <v>30</v>
      </c>
    </row>
    <row r="761" spans="1:4">
      <c r="A761">
        <v>2016</v>
      </c>
      <c r="B761" t="s">
        <v>82</v>
      </c>
      <c r="C761" t="s">
        <v>96</v>
      </c>
      <c r="D761">
        <v>29</v>
      </c>
    </row>
    <row r="762" spans="1:4">
      <c r="A762">
        <v>2016</v>
      </c>
      <c r="B762" t="s">
        <v>82</v>
      </c>
      <c r="C762" t="s">
        <v>100</v>
      </c>
      <c r="D762">
        <v>27</v>
      </c>
    </row>
    <row r="763" spans="1:4">
      <c r="A763">
        <v>2016</v>
      </c>
      <c r="B763" t="s">
        <v>82</v>
      </c>
      <c r="C763" t="s">
        <v>98</v>
      </c>
      <c r="D763">
        <v>24</v>
      </c>
    </row>
    <row r="764" spans="1:4">
      <c r="A764">
        <v>2016</v>
      </c>
      <c r="B764" t="s">
        <v>82</v>
      </c>
      <c r="C764" t="s">
        <v>101</v>
      </c>
      <c r="D764">
        <v>15</v>
      </c>
    </row>
    <row r="765" spans="1:4">
      <c r="A765">
        <v>2016</v>
      </c>
      <c r="B765" t="s">
        <v>82</v>
      </c>
      <c r="C765" t="s">
        <v>102</v>
      </c>
      <c r="D765">
        <v>12</v>
      </c>
    </row>
    <row r="766" spans="1:4">
      <c r="A766">
        <v>2016</v>
      </c>
      <c r="B766" t="s">
        <v>82</v>
      </c>
      <c r="C766" t="s">
        <v>106</v>
      </c>
      <c r="D766">
        <v>11</v>
      </c>
    </row>
    <row r="767" spans="1:4">
      <c r="A767">
        <v>2016</v>
      </c>
      <c r="B767" t="s">
        <v>82</v>
      </c>
      <c r="C767" t="s">
        <v>103</v>
      </c>
      <c r="D767">
        <v>9</v>
      </c>
    </row>
    <row r="768" spans="1:4">
      <c r="A768">
        <v>2016</v>
      </c>
      <c r="B768" t="s">
        <v>82</v>
      </c>
      <c r="C768" t="s">
        <v>105</v>
      </c>
      <c r="D768">
        <v>8</v>
      </c>
    </row>
    <row r="769" spans="1:4">
      <c r="A769">
        <v>2016</v>
      </c>
      <c r="B769" t="s">
        <v>82</v>
      </c>
      <c r="C769" t="s">
        <v>107</v>
      </c>
      <c r="D769">
        <v>7</v>
      </c>
    </row>
    <row r="770" spans="1:4">
      <c r="A770">
        <v>2016</v>
      </c>
      <c r="B770" t="s">
        <v>82</v>
      </c>
      <c r="C770" t="s">
        <v>108</v>
      </c>
      <c r="D770">
        <v>6</v>
      </c>
    </row>
    <row r="771" spans="1:4">
      <c r="A771">
        <v>2016</v>
      </c>
      <c r="B771" t="s">
        <v>82</v>
      </c>
      <c r="C771" t="s">
        <v>104</v>
      </c>
      <c r="D771">
        <v>6</v>
      </c>
    </row>
    <row r="772" spans="1:4">
      <c r="A772">
        <v>2016</v>
      </c>
      <c r="B772" t="s">
        <v>82</v>
      </c>
      <c r="C772" t="s">
        <v>109</v>
      </c>
      <c r="D772">
        <v>1</v>
      </c>
    </row>
    <row r="773" spans="1:4">
      <c r="A773">
        <v>2016</v>
      </c>
      <c r="B773" t="s">
        <v>83</v>
      </c>
      <c r="C773" t="s">
        <v>93</v>
      </c>
      <c r="D773">
        <v>56</v>
      </c>
    </row>
    <row r="774" spans="1:4">
      <c r="A774">
        <v>2016</v>
      </c>
      <c r="B774" t="s">
        <v>83</v>
      </c>
      <c r="C774" t="s">
        <v>94</v>
      </c>
      <c r="D774">
        <v>44</v>
      </c>
    </row>
    <row r="775" spans="1:4">
      <c r="A775">
        <v>2016</v>
      </c>
      <c r="B775" t="s">
        <v>83</v>
      </c>
      <c r="C775" t="s">
        <v>95</v>
      </c>
      <c r="D775">
        <v>35</v>
      </c>
    </row>
    <row r="776" spans="1:4">
      <c r="A776">
        <v>2016</v>
      </c>
      <c r="B776" t="s">
        <v>83</v>
      </c>
      <c r="C776" t="s">
        <v>96</v>
      </c>
      <c r="D776">
        <v>30</v>
      </c>
    </row>
    <row r="777" spans="1:4">
      <c r="A777">
        <v>2016</v>
      </c>
      <c r="B777" t="s">
        <v>83</v>
      </c>
      <c r="C777" t="s">
        <v>97</v>
      </c>
      <c r="D777">
        <v>30</v>
      </c>
    </row>
    <row r="778" spans="1:4">
      <c r="A778">
        <v>2016</v>
      </c>
      <c r="B778" t="s">
        <v>83</v>
      </c>
      <c r="C778" t="s">
        <v>99</v>
      </c>
      <c r="D778">
        <v>27</v>
      </c>
    </row>
    <row r="779" spans="1:4">
      <c r="A779">
        <v>2016</v>
      </c>
      <c r="B779" t="s">
        <v>83</v>
      </c>
      <c r="C779" t="s">
        <v>100</v>
      </c>
      <c r="D779">
        <v>25</v>
      </c>
    </row>
    <row r="780" spans="1:4">
      <c r="A780">
        <v>2016</v>
      </c>
      <c r="B780" t="s">
        <v>83</v>
      </c>
      <c r="C780" t="s">
        <v>98</v>
      </c>
      <c r="D780">
        <v>24</v>
      </c>
    </row>
    <row r="781" spans="1:4">
      <c r="A781">
        <v>2016</v>
      </c>
      <c r="B781" t="s">
        <v>83</v>
      </c>
      <c r="C781" t="s">
        <v>101</v>
      </c>
      <c r="D781">
        <v>21</v>
      </c>
    </row>
    <row r="782" spans="1:4">
      <c r="A782">
        <v>2016</v>
      </c>
      <c r="B782" t="s">
        <v>83</v>
      </c>
      <c r="C782" t="s">
        <v>103</v>
      </c>
      <c r="D782">
        <v>19</v>
      </c>
    </row>
    <row r="783" spans="1:4">
      <c r="A783">
        <v>2016</v>
      </c>
      <c r="B783" t="s">
        <v>83</v>
      </c>
      <c r="C783" t="s">
        <v>102</v>
      </c>
      <c r="D783">
        <v>10</v>
      </c>
    </row>
    <row r="784" spans="1:4">
      <c r="A784">
        <v>2016</v>
      </c>
      <c r="B784" t="s">
        <v>83</v>
      </c>
      <c r="C784" t="s">
        <v>107</v>
      </c>
      <c r="D784">
        <v>9</v>
      </c>
    </row>
    <row r="785" spans="1:4">
      <c r="A785">
        <v>2016</v>
      </c>
      <c r="B785" t="s">
        <v>83</v>
      </c>
      <c r="C785" t="s">
        <v>104</v>
      </c>
      <c r="D785">
        <v>7</v>
      </c>
    </row>
    <row r="786" spans="1:4">
      <c r="A786">
        <v>2016</v>
      </c>
      <c r="B786" t="s">
        <v>83</v>
      </c>
      <c r="C786" t="s">
        <v>106</v>
      </c>
      <c r="D786">
        <v>6</v>
      </c>
    </row>
    <row r="787" spans="1:4">
      <c r="A787">
        <v>2016</v>
      </c>
      <c r="B787" t="s">
        <v>83</v>
      </c>
      <c r="C787" t="s">
        <v>105</v>
      </c>
      <c r="D787">
        <v>5</v>
      </c>
    </row>
    <row r="788" spans="1:4">
      <c r="A788">
        <v>2016</v>
      </c>
      <c r="B788" t="s">
        <v>83</v>
      </c>
      <c r="C788" t="s">
        <v>108</v>
      </c>
      <c r="D788">
        <v>2</v>
      </c>
    </row>
    <row r="789" spans="1:4">
      <c r="A789">
        <v>2016</v>
      </c>
      <c r="B789" t="s">
        <v>83</v>
      </c>
      <c r="C789" t="s">
        <v>109</v>
      </c>
      <c r="D789">
        <v>2</v>
      </c>
    </row>
    <row r="790" spans="1:4">
      <c r="A790">
        <v>2017</v>
      </c>
      <c r="B790" t="s">
        <v>3</v>
      </c>
      <c r="C790" t="s">
        <v>93</v>
      </c>
      <c r="D790">
        <v>30</v>
      </c>
    </row>
    <row r="791" spans="1:4">
      <c r="A791">
        <v>2017</v>
      </c>
      <c r="B791" t="s">
        <v>3</v>
      </c>
      <c r="C791" t="s">
        <v>94</v>
      </c>
      <c r="D791">
        <v>17</v>
      </c>
    </row>
    <row r="792" spans="1:4">
      <c r="A792">
        <v>2017</v>
      </c>
      <c r="B792" t="s">
        <v>3</v>
      </c>
      <c r="C792" t="s">
        <v>98</v>
      </c>
      <c r="D792">
        <v>16</v>
      </c>
    </row>
    <row r="793" spans="1:4">
      <c r="A793">
        <v>2017</v>
      </c>
      <c r="B793" t="s">
        <v>3</v>
      </c>
      <c r="C793" t="s">
        <v>96</v>
      </c>
      <c r="D793">
        <v>15</v>
      </c>
    </row>
    <row r="794" spans="1:4">
      <c r="A794">
        <v>2017</v>
      </c>
      <c r="B794" t="s">
        <v>3</v>
      </c>
      <c r="C794" t="s">
        <v>97</v>
      </c>
      <c r="D794">
        <v>14</v>
      </c>
    </row>
    <row r="795" spans="1:4">
      <c r="A795">
        <v>2017</v>
      </c>
      <c r="B795" t="s">
        <v>3</v>
      </c>
      <c r="C795" t="s">
        <v>99</v>
      </c>
      <c r="D795">
        <v>12</v>
      </c>
    </row>
    <row r="796" spans="1:4">
      <c r="A796">
        <v>2017</v>
      </c>
      <c r="B796" t="s">
        <v>3</v>
      </c>
      <c r="C796" t="s">
        <v>95</v>
      </c>
      <c r="D796">
        <v>11</v>
      </c>
    </row>
    <row r="797" spans="1:4">
      <c r="A797">
        <v>2017</v>
      </c>
      <c r="B797" t="s">
        <v>3</v>
      </c>
      <c r="C797" t="s">
        <v>100</v>
      </c>
      <c r="D797">
        <v>6</v>
      </c>
    </row>
    <row r="798" spans="1:4">
      <c r="A798">
        <v>2017</v>
      </c>
      <c r="B798" t="s">
        <v>3</v>
      </c>
      <c r="C798" t="s">
        <v>101</v>
      </c>
      <c r="D798">
        <v>6</v>
      </c>
    </row>
    <row r="799" spans="1:4">
      <c r="A799">
        <v>2017</v>
      </c>
      <c r="B799" t="s">
        <v>3</v>
      </c>
      <c r="C799" t="s">
        <v>104</v>
      </c>
      <c r="D799">
        <v>5</v>
      </c>
    </row>
    <row r="800" spans="1:4">
      <c r="A800">
        <v>2017</v>
      </c>
      <c r="B800" t="s">
        <v>3</v>
      </c>
      <c r="C800" t="s">
        <v>106</v>
      </c>
      <c r="D800">
        <v>5</v>
      </c>
    </row>
    <row r="801" spans="1:4">
      <c r="A801">
        <v>2017</v>
      </c>
      <c r="B801" t="s">
        <v>3</v>
      </c>
      <c r="C801" t="s">
        <v>103</v>
      </c>
      <c r="D801">
        <v>5</v>
      </c>
    </row>
    <row r="802" spans="1:4">
      <c r="A802">
        <v>2017</v>
      </c>
      <c r="B802" t="s">
        <v>3</v>
      </c>
      <c r="C802" t="s">
        <v>107</v>
      </c>
      <c r="D802">
        <v>4</v>
      </c>
    </row>
    <row r="803" spans="1:4">
      <c r="A803">
        <v>2017</v>
      </c>
      <c r="B803" t="s">
        <v>3</v>
      </c>
      <c r="C803" t="s">
        <v>108</v>
      </c>
      <c r="D803">
        <v>3</v>
      </c>
    </row>
    <row r="804" spans="1:4">
      <c r="A804">
        <v>2017</v>
      </c>
      <c r="B804" t="s">
        <v>3</v>
      </c>
      <c r="C804" t="s">
        <v>102</v>
      </c>
      <c r="D804">
        <v>3</v>
      </c>
    </row>
    <row r="805" spans="1:4">
      <c r="A805">
        <v>2017</v>
      </c>
      <c r="B805" t="s">
        <v>3</v>
      </c>
      <c r="C805" t="s">
        <v>105</v>
      </c>
      <c r="D805">
        <v>2</v>
      </c>
    </row>
    <row r="806" spans="1:4">
      <c r="A806">
        <v>2017</v>
      </c>
      <c r="B806" t="s">
        <v>3</v>
      </c>
      <c r="C806" t="s">
        <v>109</v>
      </c>
      <c r="D806">
        <v>1</v>
      </c>
    </row>
    <row r="807" spans="1:4">
      <c r="A807">
        <v>2017</v>
      </c>
      <c r="B807" t="s">
        <v>4</v>
      </c>
      <c r="C807" t="s">
        <v>94</v>
      </c>
      <c r="D807">
        <v>16</v>
      </c>
    </row>
    <row r="808" spans="1:4">
      <c r="A808">
        <v>2017</v>
      </c>
      <c r="B808" t="s">
        <v>4</v>
      </c>
      <c r="C808" t="s">
        <v>96</v>
      </c>
      <c r="D808">
        <v>15</v>
      </c>
    </row>
    <row r="809" spans="1:4">
      <c r="A809">
        <v>2017</v>
      </c>
      <c r="B809" t="s">
        <v>4</v>
      </c>
      <c r="C809" t="s">
        <v>95</v>
      </c>
      <c r="D809">
        <v>13</v>
      </c>
    </row>
    <row r="810" spans="1:4">
      <c r="A810">
        <v>2017</v>
      </c>
      <c r="B810" t="s">
        <v>4</v>
      </c>
      <c r="C810" t="s">
        <v>93</v>
      </c>
      <c r="D810">
        <v>11</v>
      </c>
    </row>
    <row r="811" spans="1:4">
      <c r="A811">
        <v>2017</v>
      </c>
      <c r="B811" t="s">
        <v>4</v>
      </c>
      <c r="C811" t="s">
        <v>101</v>
      </c>
      <c r="D811">
        <v>9</v>
      </c>
    </row>
    <row r="812" spans="1:4">
      <c r="A812">
        <v>2017</v>
      </c>
      <c r="B812" t="s">
        <v>4</v>
      </c>
      <c r="C812" t="s">
        <v>98</v>
      </c>
      <c r="D812">
        <v>7</v>
      </c>
    </row>
    <row r="813" spans="1:4">
      <c r="A813">
        <v>2017</v>
      </c>
      <c r="B813" t="s">
        <v>4</v>
      </c>
      <c r="C813" t="s">
        <v>97</v>
      </c>
      <c r="D813">
        <v>7</v>
      </c>
    </row>
    <row r="814" spans="1:4">
      <c r="A814">
        <v>2017</v>
      </c>
      <c r="B814" t="s">
        <v>4</v>
      </c>
      <c r="C814" t="s">
        <v>99</v>
      </c>
      <c r="D814">
        <v>6</v>
      </c>
    </row>
    <row r="815" spans="1:4">
      <c r="A815">
        <v>2017</v>
      </c>
      <c r="B815" t="s">
        <v>4</v>
      </c>
      <c r="C815" t="s">
        <v>105</v>
      </c>
      <c r="D815">
        <v>5</v>
      </c>
    </row>
    <row r="816" spans="1:4">
      <c r="A816">
        <v>2017</v>
      </c>
      <c r="B816" t="s">
        <v>4</v>
      </c>
      <c r="C816" t="s">
        <v>100</v>
      </c>
      <c r="D816">
        <v>5</v>
      </c>
    </row>
    <row r="817" spans="1:4">
      <c r="A817">
        <v>2017</v>
      </c>
      <c r="B817" t="s">
        <v>4</v>
      </c>
      <c r="C817" t="s">
        <v>106</v>
      </c>
      <c r="D817">
        <v>5</v>
      </c>
    </row>
    <row r="818" spans="1:4">
      <c r="A818">
        <v>2017</v>
      </c>
      <c r="B818" t="s">
        <v>4</v>
      </c>
      <c r="C818" t="s">
        <v>103</v>
      </c>
      <c r="D818">
        <v>3</v>
      </c>
    </row>
    <row r="819" spans="1:4">
      <c r="A819">
        <v>2017</v>
      </c>
      <c r="B819" t="s">
        <v>4</v>
      </c>
      <c r="C819" t="s">
        <v>102</v>
      </c>
      <c r="D819">
        <v>2</v>
      </c>
    </row>
    <row r="820" spans="1:4">
      <c r="A820">
        <v>2017</v>
      </c>
      <c r="B820" t="s">
        <v>4</v>
      </c>
      <c r="C820" t="s">
        <v>104</v>
      </c>
      <c r="D820">
        <v>1</v>
      </c>
    </row>
    <row r="821" spans="1:4">
      <c r="A821">
        <v>2017</v>
      </c>
      <c r="B821" t="s">
        <v>4</v>
      </c>
      <c r="C821" t="s">
        <v>108</v>
      </c>
      <c r="D821">
        <v>1</v>
      </c>
    </row>
    <row r="822" spans="1:4">
      <c r="A822">
        <v>2017</v>
      </c>
      <c r="B822" t="s">
        <v>4</v>
      </c>
      <c r="C822" t="s">
        <v>107</v>
      </c>
      <c r="D822">
        <v>1</v>
      </c>
    </row>
    <row r="823" spans="1:4">
      <c r="A823">
        <v>2017</v>
      </c>
      <c r="B823" t="s">
        <v>5</v>
      </c>
      <c r="C823" t="s">
        <v>93</v>
      </c>
      <c r="D823">
        <v>38</v>
      </c>
    </row>
    <row r="824" spans="1:4">
      <c r="A824">
        <v>2017</v>
      </c>
      <c r="B824" t="s">
        <v>5</v>
      </c>
      <c r="C824" t="s">
        <v>94</v>
      </c>
      <c r="D824">
        <v>30</v>
      </c>
    </row>
    <row r="825" spans="1:4">
      <c r="A825">
        <v>2017</v>
      </c>
      <c r="B825" t="s">
        <v>5</v>
      </c>
      <c r="C825" t="s">
        <v>96</v>
      </c>
      <c r="D825">
        <v>26</v>
      </c>
    </row>
    <row r="826" spans="1:4">
      <c r="A826">
        <v>2017</v>
      </c>
      <c r="B826" t="s">
        <v>5</v>
      </c>
      <c r="C826" t="s">
        <v>99</v>
      </c>
      <c r="D826">
        <v>21</v>
      </c>
    </row>
    <row r="827" spans="1:4">
      <c r="A827">
        <v>2017</v>
      </c>
      <c r="B827" t="s">
        <v>5</v>
      </c>
      <c r="C827" t="s">
        <v>97</v>
      </c>
      <c r="D827">
        <v>21</v>
      </c>
    </row>
    <row r="828" spans="1:4">
      <c r="A828">
        <v>2017</v>
      </c>
      <c r="B828" t="s">
        <v>5</v>
      </c>
      <c r="C828" t="s">
        <v>95</v>
      </c>
      <c r="D828">
        <v>18</v>
      </c>
    </row>
    <row r="829" spans="1:4">
      <c r="A829">
        <v>2017</v>
      </c>
      <c r="B829" t="s">
        <v>5</v>
      </c>
      <c r="C829" t="s">
        <v>98</v>
      </c>
      <c r="D829">
        <v>18</v>
      </c>
    </row>
    <row r="830" spans="1:4">
      <c r="A830">
        <v>2017</v>
      </c>
      <c r="B830" t="s">
        <v>5</v>
      </c>
      <c r="C830" t="s">
        <v>101</v>
      </c>
      <c r="D830">
        <v>13</v>
      </c>
    </row>
    <row r="831" spans="1:4">
      <c r="A831">
        <v>2017</v>
      </c>
      <c r="B831" t="s">
        <v>5</v>
      </c>
      <c r="C831" t="s">
        <v>100</v>
      </c>
      <c r="D831">
        <v>11</v>
      </c>
    </row>
    <row r="832" spans="1:4">
      <c r="A832">
        <v>2017</v>
      </c>
      <c r="B832" t="s">
        <v>5</v>
      </c>
      <c r="C832" t="s">
        <v>102</v>
      </c>
      <c r="D832">
        <v>11</v>
      </c>
    </row>
    <row r="833" spans="1:4">
      <c r="A833">
        <v>2017</v>
      </c>
      <c r="B833" t="s">
        <v>5</v>
      </c>
      <c r="C833" t="s">
        <v>104</v>
      </c>
      <c r="D833">
        <v>7</v>
      </c>
    </row>
    <row r="834" spans="1:4">
      <c r="A834">
        <v>2017</v>
      </c>
      <c r="B834" t="s">
        <v>5</v>
      </c>
      <c r="C834" t="s">
        <v>109</v>
      </c>
      <c r="D834">
        <v>6</v>
      </c>
    </row>
    <row r="835" spans="1:4">
      <c r="A835">
        <v>2017</v>
      </c>
      <c r="B835" t="s">
        <v>5</v>
      </c>
      <c r="C835" t="s">
        <v>103</v>
      </c>
      <c r="D835">
        <v>5</v>
      </c>
    </row>
    <row r="836" spans="1:4">
      <c r="A836">
        <v>2017</v>
      </c>
      <c r="B836" t="s">
        <v>5</v>
      </c>
      <c r="C836" t="s">
        <v>107</v>
      </c>
      <c r="D836">
        <v>4</v>
      </c>
    </row>
    <row r="837" spans="1:4">
      <c r="A837">
        <v>2017</v>
      </c>
      <c r="B837" t="s">
        <v>5</v>
      </c>
      <c r="C837" t="s">
        <v>105</v>
      </c>
      <c r="D837">
        <v>4</v>
      </c>
    </row>
    <row r="838" spans="1:4">
      <c r="A838">
        <v>2017</v>
      </c>
      <c r="B838" t="s">
        <v>5</v>
      </c>
      <c r="C838" t="s">
        <v>106</v>
      </c>
      <c r="D838">
        <v>3</v>
      </c>
    </row>
    <row r="839" spans="1:4">
      <c r="A839">
        <v>2017</v>
      </c>
      <c r="B839" t="s">
        <v>5</v>
      </c>
      <c r="C839" t="s">
        <v>108</v>
      </c>
      <c r="D839">
        <v>2</v>
      </c>
    </row>
    <row r="840" spans="1:4">
      <c r="A840">
        <v>2017</v>
      </c>
      <c r="B840" t="s">
        <v>6</v>
      </c>
      <c r="C840" t="s">
        <v>93</v>
      </c>
      <c r="D840">
        <v>36</v>
      </c>
    </row>
    <row r="841" spans="1:4">
      <c r="A841">
        <v>2017</v>
      </c>
      <c r="B841" t="s">
        <v>6</v>
      </c>
      <c r="C841" t="s">
        <v>95</v>
      </c>
      <c r="D841">
        <v>28</v>
      </c>
    </row>
    <row r="842" spans="1:4">
      <c r="A842">
        <v>2017</v>
      </c>
      <c r="B842" t="s">
        <v>6</v>
      </c>
      <c r="C842" t="s">
        <v>94</v>
      </c>
      <c r="D842">
        <v>24</v>
      </c>
    </row>
    <row r="843" spans="1:4">
      <c r="A843">
        <v>2017</v>
      </c>
      <c r="B843" t="s">
        <v>6</v>
      </c>
      <c r="C843" t="s">
        <v>98</v>
      </c>
      <c r="D843">
        <v>22</v>
      </c>
    </row>
    <row r="844" spans="1:4">
      <c r="A844">
        <v>2017</v>
      </c>
      <c r="B844" t="s">
        <v>6</v>
      </c>
      <c r="C844" t="s">
        <v>99</v>
      </c>
      <c r="D844">
        <v>15</v>
      </c>
    </row>
    <row r="845" spans="1:4">
      <c r="A845">
        <v>2017</v>
      </c>
      <c r="B845" t="s">
        <v>6</v>
      </c>
      <c r="C845" t="s">
        <v>102</v>
      </c>
      <c r="D845">
        <v>15</v>
      </c>
    </row>
    <row r="846" spans="1:4">
      <c r="A846">
        <v>2017</v>
      </c>
      <c r="B846" t="s">
        <v>6</v>
      </c>
      <c r="C846" t="s">
        <v>97</v>
      </c>
      <c r="D846">
        <v>15</v>
      </c>
    </row>
    <row r="847" spans="1:4">
      <c r="A847">
        <v>2017</v>
      </c>
      <c r="B847" t="s">
        <v>6</v>
      </c>
      <c r="C847" t="s">
        <v>96</v>
      </c>
      <c r="D847">
        <v>9</v>
      </c>
    </row>
    <row r="848" spans="1:4">
      <c r="A848">
        <v>2017</v>
      </c>
      <c r="B848" t="s">
        <v>6</v>
      </c>
      <c r="C848" t="s">
        <v>101</v>
      </c>
      <c r="D848">
        <v>8</v>
      </c>
    </row>
    <row r="849" spans="1:4">
      <c r="A849">
        <v>2017</v>
      </c>
      <c r="B849" t="s">
        <v>6</v>
      </c>
      <c r="C849" t="s">
        <v>105</v>
      </c>
      <c r="D849">
        <v>7</v>
      </c>
    </row>
    <row r="850" spans="1:4">
      <c r="A850">
        <v>2017</v>
      </c>
      <c r="B850" t="s">
        <v>6</v>
      </c>
      <c r="C850" t="s">
        <v>100</v>
      </c>
      <c r="D850">
        <v>5</v>
      </c>
    </row>
    <row r="851" spans="1:4">
      <c r="A851">
        <v>2017</v>
      </c>
      <c r="B851" t="s">
        <v>6</v>
      </c>
      <c r="C851" t="s">
        <v>104</v>
      </c>
      <c r="D851">
        <v>5</v>
      </c>
    </row>
    <row r="852" spans="1:4">
      <c r="A852">
        <v>2017</v>
      </c>
      <c r="B852" t="s">
        <v>6</v>
      </c>
      <c r="C852" t="s">
        <v>107</v>
      </c>
      <c r="D852">
        <v>4</v>
      </c>
    </row>
    <row r="853" spans="1:4">
      <c r="A853">
        <v>2017</v>
      </c>
      <c r="B853" t="s">
        <v>6</v>
      </c>
      <c r="C853" t="s">
        <v>103</v>
      </c>
      <c r="D853">
        <v>4</v>
      </c>
    </row>
    <row r="854" spans="1:4">
      <c r="A854">
        <v>2017</v>
      </c>
      <c r="B854" t="s">
        <v>6</v>
      </c>
      <c r="C854" t="s">
        <v>106</v>
      </c>
      <c r="D854">
        <v>4</v>
      </c>
    </row>
    <row r="855" spans="1:4">
      <c r="A855">
        <v>2017</v>
      </c>
      <c r="B855" t="s">
        <v>6</v>
      </c>
      <c r="C855" t="s">
        <v>108</v>
      </c>
      <c r="D855">
        <v>2</v>
      </c>
    </row>
    <row r="856" spans="1:4">
      <c r="A856">
        <v>2017</v>
      </c>
      <c r="B856" t="s">
        <v>7</v>
      </c>
      <c r="C856" t="s">
        <v>93</v>
      </c>
      <c r="D856">
        <v>35</v>
      </c>
    </row>
    <row r="857" spans="1:4">
      <c r="A857">
        <v>2017</v>
      </c>
      <c r="B857" t="s">
        <v>7</v>
      </c>
      <c r="C857" t="s">
        <v>94</v>
      </c>
      <c r="D857">
        <v>30</v>
      </c>
    </row>
    <row r="858" spans="1:4">
      <c r="A858">
        <v>2017</v>
      </c>
      <c r="B858" t="s">
        <v>7</v>
      </c>
      <c r="C858" t="s">
        <v>98</v>
      </c>
      <c r="D858">
        <v>22</v>
      </c>
    </row>
    <row r="859" spans="1:4">
      <c r="A859">
        <v>2017</v>
      </c>
      <c r="B859" t="s">
        <v>7</v>
      </c>
      <c r="C859" t="s">
        <v>96</v>
      </c>
      <c r="D859">
        <v>21</v>
      </c>
    </row>
    <row r="860" spans="1:4">
      <c r="A860">
        <v>2017</v>
      </c>
      <c r="B860" t="s">
        <v>7</v>
      </c>
      <c r="C860" t="s">
        <v>95</v>
      </c>
      <c r="D860">
        <v>20</v>
      </c>
    </row>
    <row r="861" spans="1:4">
      <c r="A861">
        <v>2017</v>
      </c>
      <c r="B861" t="s">
        <v>7</v>
      </c>
      <c r="C861" t="s">
        <v>99</v>
      </c>
      <c r="D861">
        <v>20</v>
      </c>
    </row>
    <row r="862" spans="1:4">
      <c r="A862">
        <v>2017</v>
      </c>
      <c r="B862" t="s">
        <v>7</v>
      </c>
      <c r="C862" t="s">
        <v>97</v>
      </c>
      <c r="D862">
        <v>18</v>
      </c>
    </row>
    <row r="863" spans="1:4">
      <c r="A863">
        <v>2017</v>
      </c>
      <c r="B863" t="s">
        <v>7</v>
      </c>
      <c r="C863" t="s">
        <v>100</v>
      </c>
      <c r="D863">
        <v>18</v>
      </c>
    </row>
    <row r="864" spans="1:4">
      <c r="A864">
        <v>2017</v>
      </c>
      <c r="B864" t="s">
        <v>7</v>
      </c>
      <c r="C864" t="s">
        <v>101</v>
      </c>
      <c r="D864">
        <v>15</v>
      </c>
    </row>
    <row r="865" spans="1:4">
      <c r="A865">
        <v>2017</v>
      </c>
      <c r="B865" t="s">
        <v>7</v>
      </c>
      <c r="C865" t="s">
        <v>102</v>
      </c>
      <c r="D865">
        <v>10</v>
      </c>
    </row>
    <row r="866" spans="1:4">
      <c r="A866">
        <v>2017</v>
      </c>
      <c r="B866" t="s">
        <v>7</v>
      </c>
      <c r="C866" t="s">
        <v>105</v>
      </c>
      <c r="D866">
        <v>9</v>
      </c>
    </row>
    <row r="867" spans="1:4">
      <c r="A867">
        <v>2017</v>
      </c>
      <c r="B867" t="s">
        <v>7</v>
      </c>
      <c r="C867" t="s">
        <v>107</v>
      </c>
      <c r="D867">
        <v>6</v>
      </c>
    </row>
    <row r="868" spans="1:4">
      <c r="A868">
        <v>2017</v>
      </c>
      <c r="B868" t="s">
        <v>7</v>
      </c>
      <c r="C868" t="s">
        <v>103</v>
      </c>
      <c r="D868">
        <v>6</v>
      </c>
    </row>
    <row r="869" spans="1:4">
      <c r="A869">
        <v>2017</v>
      </c>
      <c r="B869" t="s">
        <v>7</v>
      </c>
      <c r="C869" t="s">
        <v>106</v>
      </c>
      <c r="D869">
        <v>5</v>
      </c>
    </row>
    <row r="870" spans="1:4">
      <c r="A870">
        <v>2017</v>
      </c>
      <c r="B870" t="s">
        <v>7</v>
      </c>
      <c r="C870" t="s">
        <v>104</v>
      </c>
      <c r="D870">
        <v>5</v>
      </c>
    </row>
    <row r="871" spans="1:4">
      <c r="A871">
        <v>2017</v>
      </c>
      <c r="B871" t="s">
        <v>7</v>
      </c>
      <c r="C871" t="s">
        <v>109</v>
      </c>
      <c r="D871">
        <v>1</v>
      </c>
    </row>
    <row r="872" spans="1:4">
      <c r="A872">
        <v>2017</v>
      </c>
      <c r="B872" t="s">
        <v>7</v>
      </c>
      <c r="C872" t="s">
        <v>108</v>
      </c>
      <c r="D872">
        <v>1</v>
      </c>
    </row>
    <row r="873" spans="1:4">
      <c r="A873">
        <v>2017</v>
      </c>
      <c r="B873" t="s">
        <v>8</v>
      </c>
      <c r="C873" t="s">
        <v>94</v>
      </c>
      <c r="D873">
        <v>39</v>
      </c>
    </row>
    <row r="874" spans="1:4">
      <c r="A874">
        <v>2017</v>
      </c>
      <c r="B874" t="s">
        <v>8</v>
      </c>
      <c r="C874" t="s">
        <v>93</v>
      </c>
      <c r="D874">
        <v>35</v>
      </c>
    </row>
    <row r="875" spans="1:4">
      <c r="A875">
        <v>2017</v>
      </c>
      <c r="B875" t="s">
        <v>8</v>
      </c>
      <c r="C875" t="s">
        <v>97</v>
      </c>
      <c r="D875">
        <v>27</v>
      </c>
    </row>
    <row r="876" spans="1:4">
      <c r="A876">
        <v>2017</v>
      </c>
      <c r="B876" t="s">
        <v>8</v>
      </c>
      <c r="C876" t="s">
        <v>96</v>
      </c>
      <c r="D876">
        <v>24</v>
      </c>
    </row>
    <row r="877" spans="1:4">
      <c r="A877">
        <v>2017</v>
      </c>
      <c r="B877" t="s">
        <v>8</v>
      </c>
      <c r="C877" t="s">
        <v>98</v>
      </c>
      <c r="D877">
        <v>20</v>
      </c>
    </row>
    <row r="878" spans="1:4">
      <c r="A878">
        <v>2017</v>
      </c>
      <c r="B878" t="s">
        <v>8</v>
      </c>
      <c r="C878" t="s">
        <v>95</v>
      </c>
      <c r="D878">
        <v>19</v>
      </c>
    </row>
    <row r="879" spans="1:4">
      <c r="A879">
        <v>2017</v>
      </c>
      <c r="B879" t="s">
        <v>8</v>
      </c>
      <c r="C879" t="s">
        <v>99</v>
      </c>
      <c r="D879">
        <v>18</v>
      </c>
    </row>
    <row r="880" spans="1:4">
      <c r="A880">
        <v>2017</v>
      </c>
      <c r="B880" t="s">
        <v>8</v>
      </c>
      <c r="C880" t="s">
        <v>100</v>
      </c>
      <c r="D880">
        <v>14</v>
      </c>
    </row>
    <row r="881" spans="1:4">
      <c r="A881">
        <v>2017</v>
      </c>
      <c r="B881" t="s">
        <v>8</v>
      </c>
      <c r="C881" t="s">
        <v>101</v>
      </c>
      <c r="D881">
        <v>12</v>
      </c>
    </row>
    <row r="882" spans="1:4">
      <c r="A882">
        <v>2017</v>
      </c>
      <c r="B882" t="s">
        <v>8</v>
      </c>
      <c r="C882" t="s">
        <v>105</v>
      </c>
      <c r="D882">
        <v>10</v>
      </c>
    </row>
    <row r="883" spans="1:4">
      <c r="A883">
        <v>2017</v>
      </c>
      <c r="B883" t="s">
        <v>8</v>
      </c>
      <c r="C883" t="s">
        <v>103</v>
      </c>
      <c r="D883">
        <v>8</v>
      </c>
    </row>
    <row r="884" spans="1:4">
      <c r="A884">
        <v>2017</v>
      </c>
      <c r="B884" t="s">
        <v>8</v>
      </c>
      <c r="C884" t="s">
        <v>102</v>
      </c>
      <c r="D884">
        <v>6</v>
      </c>
    </row>
    <row r="885" spans="1:4">
      <c r="A885">
        <v>2017</v>
      </c>
      <c r="B885" t="s">
        <v>8</v>
      </c>
      <c r="C885" t="s">
        <v>107</v>
      </c>
      <c r="D885">
        <v>5</v>
      </c>
    </row>
    <row r="886" spans="1:4">
      <c r="A886">
        <v>2017</v>
      </c>
      <c r="B886" t="s">
        <v>8</v>
      </c>
      <c r="C886" t="s">
        <v>106</v>
      </c>
      <c r="D886">
        <v>3</v>
      </c>
    </row>
    <row r="887" spans="1:4">
      <c r="A887">
        <v>2017</v>
      </c>
      <c r="B887" t="s">
        <v>8</v>
      </c>
      <c r="C887" t="s">
        <v>108</v>
      </c>
      <c r="D887">
        <v>3</v>
      </c>
    </row>
    <row r="888" spans="1:4">
      <c r="A888">
        <v>2017</v>
      </c>
      <c r="B888" t="s">
        <v>8</v>
      </c>
      <c r="C888" t="s">
        <v>104</v>
      </c>
      <c r="D888">
        <v>2</v>
      </c>
    </row>
    <row r="889" spans="1:4">
      <c r="A889">
        <v>2017</v>
      </c>
      <c r="B889" t="s">
        <v>9</v>
      </c>
      <c r="C889" t="s">
        <v>93</v>
      </c>
      <c r="D889">
        <v>31</v>
      </c>
    </row>
    <row r="890" spans="1:4">
      <c r="A890">
        <v>2017</v>
      </c>
      <c r="B890" t="s">
        <v>9</v>
      </c>
      <c r="C890" t="s">
        <v>94</v>
      </c>
      <c r="D890">
        <v>31</v>
      </c>
    </row>
    <row r="891" spans="1:4">
      <c r="A891">
        <v>2017</v>
      </c>
      <c r="B891" t="s">
        <v>9</v>
      </c>
      <c r="C891" t="s">
        <v>95</v>
      </c>
      <c r="D891">
        <v>26</v>
      </c>
    </row>
    <row r="892" spans="1:4">
      <c r="A892">
        <v>2017</v>
      </c>
      <c r="B892" t="s">
        <v>9</v>
      </c>
      <c r="C892" t="s">
        <v>96</v>
      </c>
      <c r="D892">
        <v>24</v>
      </c>
    </row>
    <row r="893" spans="1:4">
      <c r="A893">
        <v>2017</v>
      </c>
      <c r="B893" t="s">
        <v>9</v>
      </c>
      <c r="C893" t="s">
        <v>98</v>
      </c>
      <c r="D893">
        <v>22</v>
      </c>
    </row>
    <row r="894" spans="1:4">
      <c r="A894">
        <v>2017</v>
      </c>
      <c r="B894" t="s">
        <v>9</v>
      </c>
      <c r="C894" t="s">
        <v>99</v>
      </c>
      <c r="D894">
        <v>20</v>
      </c>
    </row>
    <row r="895" spans="1:4">
      <c r="A895">
        <v>2017</v>
      </c>
      <c r="B895" t="s">
        <v>9</v>
      </c>
      <c r="C895" t="s">
        <v>97</v>
      </c>
      <c r="D895">
        <v>16</v>
      </c>
    </row>
    <row r="896" spans="1:4">
      <c r="A896">
        <v>2017</v>
      </c>
      <c r="B896" t="s">
        <v>9</v>
      </c>
      <c r="C896" t="s">
        <v>100</v>
      </c>
      <c r="D896">
        <v>15</v>
      </c>
    </row>
    <row r="897" spans="1:4">
      <c r="A897">
        <v>2017</v>
      </c>
      <c r="B897" t="s">
        <v>9</v>
      </c>
      <c r="C897" t="s">
        <v>101</v>
      </c>
      <c r="D897">
        <v>9</v>
      </c>
    </row>
    <row r="898" spans="1:4">
      <c r="A898">
        <v>2017</v>
      </c>
      <c r="B898" t="s">
        <v>9</v>
      </c>
      <c r="C898" t="s">
        <v>102</v>
      </c>
      <c r="D898">
        <v>9</v>
      </c>
    </row>
    <row r="899" spans="1:4">
      <c r="A899">
        <v>2017</v>
      </c>
      <c r="B899" t="s">
        <v>9</v>
      </c>
      <c r="C899" t="s">
        <v>103</v>
      </c>
      <c r="D899">
        <v>7</v>
      </c>
    </row>
    <row r="900" spans="1:4">
      <c r="A900">
        <v>2017</v>
      </c>
      <c r="B900" t="s">
        <v>9</v>
      </c>
      <c r="C900" t="s">
        <v>105</v>
      </c>
      <c r="D900">
        <v>4</v>
      </c>
    </row>
    <row r="901" spans="1:4">
      <c r="A901">
        <v>2017</v>
      </c>
      <c r="B901" t="s">
        <v>9</v>
      </c>
      <c r="C901" t="s">
        <v>106</v>
      </c>
      <c r="D901">
        <v>3</v>
      </c>
    </row>
    <row r="902" spans="1:4">
      <c r="A902">
        <v>2017</v>
      </c>
      <c r="B902" t="s">
        <v>9</v>
      </c>
      <c r="C902" t="s">
        <v>109</v>
      </c>
      <c r="D902">
        <v>3</v>
      </c>
    </row>
    <row r="903" spans="1:4">
      <c r="A903">
        <v>2017</v>
      </c>
      <c r="B903" t="s">
        <v>9</v>
      </c>
      <c r="C903" t="s">
        <v>107</v>
      </c>
      <c r="D903">
        <v>3</v>
      </c>
    </row>
    <row r="904" spans="1:4">
      <c r="A904">
        <v>2017</v>
      </c>
      <c r="B904" t="s">
        <v>9</v>
      </c>
      <c r="C904" t="s">
        <v>108</v>
      </c>
      <c r="D904">
        <v>2</v>
      </c>
    </row>
    <row r="905" spans="1:4">
      <c r="A905">
        <v>2017</v>
      </c>
      <c r="B905" t="s">
        <v>9</v>
      </c>
      <c r="C905" t="s">
        <v>104</v>
      </c>
      <c r="D905">
        <v>1</v>
      </c>
    </row>
    <row r="906" spans="1:4">
      <c r="A906">
        <v>2017</v>
      </c>
      <c r="B906" t="s">
        <v>10</v>
      </c>
      <c r="C906" t="s">
        <v>93</v>
      </c>
      <c r="D906">
        <v>35</v>
      </c>
    </row>
    <row r="907" spans="1:4">
      <c r="A907">
        <v>2017</v>
      </c>
      <c r="B907" t="s">
        <v>10</v>
      </c>
      <c r="C907" t="s">
        <v>94</v>
      </c>
      <c r="D907">
        <v>28</v>
      </c>
    </row>
    <row r="908" spans="1:4">
      <c r="A908">
        <v>2017</v>
      </c>
      <c r="B908" t="s">
        <v>10</v>
      </c>
      <c r="C908" t="s">
        <v>97</v>
      </c>
      <c r="D908">
        <v>25</v>
      </c>
    </row>
    <row r="909" spans="1:4">
      <c r="A909">
        <v>2017</v>
      </c>
      <c r="B909" t="s">
        <v>10</v>
      </c>
      <c r="C909" t="s">
        <v>95</v>
      </c>
      <c r="D909">
        <v>20</v>
      </c>
    </row>
    <row r="910" spans="1:4">
      <c r="A910">
        <v>2017</v>
      </c>
      <c r="B910" t="s">
        <v>10</v>
      </c>
      <c r="C910" t="s">
        <v>96</v>
      </c>
      <c r="D910">
        <v>17</v>
      </c>
    </row>
    <row r="911" spans="1:4">
      <c r="A911">
        <v>2017</v>
      </c>
      <c r="B911" t="s">
        <v>10</v>
      </c>
      <c r="C911" t="s">
        <v>99</v>
      </c>
      <c r="D911">
        <v>16</v>
      </c>
    </row>
    <row r="912" spans="1:4">
      <c r="A912">
        <v>2017</v>
      </c>
      <c r="B912" t="s">
        <v>10</v>
      </c>
      <c r="C912" t="s">
        <v>98</v>
      </c>
      <c r="D912">
        <v>15</v>
      </c>
    </row>
    <row r="913" spans="1:4">
      <c r="A913">
        <v>2017</v>
      </c>
      <c r="B913" t="s">
        <v>10</v>
      </c>
      <c r="C913" t="s">
        <v>101</v>
      </c>
      <c r="D913">
        <v>14</v>
      </c>
    </row>
    <row r="914" spans="1:4">
      <c r="A914">
        <v>2017</v>
      </c>
      <c r="B914" t="s">
        <v>10</v>
      </c>
      <c r="C914" t="s">
        <v>100</v>
      </c>
      <c r="D914">
        <v>10</v>
      </c>
    </row>
    <row r="915" spans="1:4">
      <c r="A915">
        <v>2017</v>
      </c>
      <c r="B915" t="s">
        <v>10</v>
      </c>
      <c r="C915" t="s">
        <v>102</v>
      </c>
      <c r="D915">
        <v>9</v>
      </c>
    </row>
    <row r="916" spans="1:4">
      <c r="A916">
        <v>2017</v>
      </c>
      <c r="B916" t="s">
        <v>10</v>
      </c>
      <c r="C916" t="s">
        <v>107</v>
      </c>
      <c r="D916">
        <v>8</v>
      </c>
    </row>
    <row r="917" spans="1:4">
      <c r="A917">
        <v>2017</v>
      </c>
      <c r="B917" t="s">
        <v>10</v>
      </c>
      <c r="C917" t="s">
        <v>103</v>
      </c>
      <c r="D917">
        <v>6</v>
      </c>
    </row>
    <row r="918" spans="1:4">
      <c r="A918">
        <v>2017</v>
      </c>
      <c r="B918" t="s">
        <v>10</v>
      </c>
      <c r="C918" t="s">
        <v>104</v>
      </c>
      <c r="D918">
        <v>6</v>
      </c>
    </row>
    <row r="919" spans="1:4">
      <c r="A919">
        <v>2017</v>
      </c>
      <c r="B919" t="s">
        <v>10</v>
      </c>
      <c r="C919" t="s">
        <v>105</v>
      </c>
      <c r="D919">
        <v>3</v>
      </c>
    </row>
    <row r="920" spans="1:4">
      <c r="A920">
        <v>2017</v>
      </c>
      <c r="B920" t="s">
        <v>10</v>
      </c>
      <c r="C920" t="s">
        <v>106</v>
      </c>
      <c r="D920">
        <v>3</v>
      </c>
    </row>
    <row r="921" spans="1:4">
      <c r="A921">
        <v>2017</v>
      </c>
      <c r="B921" t="s">
        <v>10</v>
      </c>
      <c r="C921" t="s">
        <v>109</v>
      </c>
      <c r="D921">
        <v>2</v>
      </c>
    </row>
    <row r="922" spans="1:4">
      <c r="A922">
        <v>2017</v>
      </c>
      <c r="B922" t="s">
        <v>10</v>
      </c>
      <c r="C922" t="s">
        <v>108</v>
      </c>
      <c r="D922">
        <v>1</v>
      </c>
    </row>
    <row r="923" spans="1:4">
      <c r="A923">
        <v>2017</v>
      </c>
      <c r="B923" t="s">
        <v>11</v>
      </c>
      <c r="C923" t="s">
        <v>94</v>
      </c>
      <c r="D923">
        <v>76</v>
      </c>
    </row>
    <row r="924" spans="1:4">
      <c r="A924">
        <v>2017</v>
      </c>
      <c r="B924" t="s">
        <v>11</v>
      </c>
      <c r="C924" t="s">
        <v>93</v>
      </c>
      <c r="D924">
        <v>64</v>
      </c>
    </row>
    <row r="925" spans="1:4">
      <c r="A925">
        <v>2017</v>
      </c>
      <c r="B925" t="s">
        <v>11</v>
      </c>
      <c r="C925" t="s">
        <v>99</v>
      </c>
      <c r="D925">
        <v>50</v>
      </c>
    </row>
    <row r="926" spans="1:4">
      <c r="A926">
        <v>2017</v>
      </c>
      <c r="B926" t="s">
        <v>11</v>
      </c>
      <c r="C926" t="s">
        <v>98</v>
      </c>
      <c r="D926">
        <v>42</v>
      </c>
    </row>
    <row r="927" spans="1:4">
      <c r="A927">
        <v>2017</v>
      </c>
      <c r="B927" t="s">
        <v>11</v>
      </c>
      <c r="C927" t="s">
        <v>96</v>
      </c>
      <c r="D927">
        <v>36</v>
      </c>
    </row>
    <row r="928" spans="1:4">
      <c r="A928">
        <v>2017</v>
      </c>
      <c r="B928" t="s">
        <v>11</v>
      </c>
      <c r="C928" t="s">
        <v>97</v>
      </c>
      <c r="D928">
        <v>36</v>
      </c>
    </row>
    <row r="929" spans="1:4">
      <c r="A929">
        <v>2017</v>
      </c>
      <c r="B929" t="s">
        <v>11</v>
      </c>
      <c r="C929" t="s">
        <v>95</v>
      </c>
      <c r="D929">
        <v>35</v>
      </c>
    </row>
    <row r="930" spans="1:4">
      <c r="A930">
        <v>2017</v>
      </c>
      <c r="B930" t="s">
        <v>11</v>
      </c>
      <c r="C930" t="s">
        <v>100</v>
      </c>
      <c r="D930">
        <v>32</v>
      </c>
    </row>
    <row r="931" spans="1:4">
      <c r="A931">
        <v>2017</v>
      </c>
      <c r="B931" t="s">
        <v>11</v>
      </c>
      <c r="C931" t="s">
        <v>101</v>
      </c>
      <c r="D931">
        <v>22</v>
      </c>
    </row>
    <row r="932" spans="1:4">
      <c r="A932">
        <v>2017</v>
      </c>
      <c r="B932" t="s">
        <v>11</v>
      </c>
      <c r="C932" t="s">
        <v>102</v>
      </c>
      <c r="D932">
        <v>14</v>
      </c>
    </row>
    <row r="933" spans="1:4">
      <c r="A933">
        <v>2017</v>
      </c>
      <c r="B933" t="s">
        <v>11</v>
      </c>
      <c r="C933" t="s">
        <v>104</v>
      </c>
      <c r="D933">
        <v>14</v>
      </c>
    </row>
    <row r="934" spans="1:4">
      <c r="A934">
        <v>2017</v>
      </c>
      <c r="B934" t="s">
        <v>11</v>
      </c>
      <c r="C934" t="s">
        <v>103</v>
      </c>
      <c r="D934">
        <v>9</v>
      </c>
    </row>
    <row r="935" spans="1:4">
      <c r="A935">
        <v>2017</v>
      </c>
      <c r="B935" t="s">
        <v>11</v>
      </c>
      <c r="C935" t="s">
        <v>107</v>
      </c>
      <c r="D935">
        <v>8</v>
      </c>
    </row>
    <row r="936" spans="1:4">
      <c r="A936">
        <v>2017</v>
      </c>
      <c r="B936" t="s">
        <v>11</v>
      </c>
      <c r="C936" t="s">
        <v>106</v>
      </c>
      <c r="D936">
        <v>8</v>
      </c>
    </row>
    <row r="937" spans="1:4">
      <c r="A937">
        <v>2017</v>
      </c>
      <c r="B937" t="s">
        <v>11</v>
      </c>
      <c r="C937" t="s">
        <v>105</v>
      </c>
      <c r="D937">
        <v>7</v>
      </c>
    </row>
    <row r="938" spans="1:4">
      <c r="A938">
        <v>2017</v>
      </c>
      <c r="B938" t="s">
        <v>11</v>
      </c>
      <c r="C938" t="s">
        <v>108</v>
      </c>
      <c r="D938">
        <v>5</v>
      </c>
    </row>
    <row r="939" spans="1:4">
      <c r="A939">
        <v>2017</v>
      </c>
      <c r="B939" t="s">
        <v>11</v>
      </c>
      <c r="C939" t="s">
        <v>109</v>
      </c>
      <c r="D939">
        <v>1</v>
      </c>
    </row>
    <row r="940" spans="1:4">
      <c r="A940">
        <v>2017</v>
      </c>
      <c r="B940" t="s">
        <v>12</v>
      </c>
      <c r="C940" t="s">
        <v>94</v>
      </c>
      <c r="D940">
        <v>44</v>
      </c>
    </row>
    <row r="941" spans="1:4">
      <c r="A941">
        <v>2017</v>
      </c>
      <c r="B941" t="s">
        <v>12</v>
      </c>
      <c r="C941" t="s">
        <v>93</v>
      </c>
      <c r="D941">
        <v>42</v>
      </c>
    </row>
    <row r="942" spans="1:4">
      <c r="A942">
        <v>2017</v>
      </c>
      <c r="B942" t="s">
        <v>12</v>
      </c>
      <c r="C942" t="s">
        <v>96</v>
      </c>
      <c r="D942">
        <v>30</v>
      </c>
    </row>
    <row r="943" spans="1:4">
      <c r="A943">
        <v>2017</v>
      </c>
      <c r="B943" t="s">
        <v>12</v>
      </c>
      <c r="C943" t="s">
        <v>95</v>
      </c>
      <c r="D943">
        <v>27</v>
      </c>
    </row>
    <row r="944" spans="1:4">
      <c r="A944">
        <v>2017</v>
      </c>
      <c r="B944" t="s">
        <v>12</v>
      </c>
      <c r="C944" t="s">
        <v>97</v>
      </c>
      <c r="D944">
        <v>24</v>
      </c>
    </row>
    <row r="945" spans="1:4">
      <c r="A945">
        <v>2017</v>
      </c>
      <c r="B945" t="s">
        <v>12</v>
      </c>
      <c r="C945" t="s">
        <v>103</v>
      </c>
      <c r="D945">
        <v>22</v>
      </c>
    </row>
    <row r="946" spans="1:4">
      <c r="A946">
        <v>2017</v>
      </c>
      <c r="B946" t="s">
        <v>12</v>
      </c>
      <c r="C946" t="s">
        <v>99</v>
      </c>
      <c r="D946">
        <v>22</v>
      </c>
    </row>
    <row r="947" spans="1:4">
      <c r="A947">
        <v>2017</v>
      </c>
      <c r="B947" t="s">
        <v>12</v>
      </c>
      <c r="C947" t="s">
        <v>98</v>
      </c>
      <c r="D947">
        <v>22</v>
      </c>
    </row>
    <row r="948" spans="1:4">
      <c r="A948">
        <v>2017</v>
      </c>
      <c r="B948" t="s">
        <v>12</v>
      </c>
      <c r="C948" t="s">
        <v>100</v>
      </c>
      <c r="D948">
        <v>15</v>
      </c>
    </row>
    <row r="949" spans="1:4">
      <c r="A949">
        <v>2017</v>
      </c>
      <c r="B949" t="s">
        <v>12</v>
      </c>
      <c r="C949" t="s">
        <v>102</v>
      </c>
      <c r="D949">
        <v>13</v>
      </c>
    </row>
    <row r="950" spans="1:4">
      <c r="A950">
        <v>2017</v>
      </c>
      <c r="B950" t="s">
        <v>12</v>
      </c>
      <c r="C950" t="s">
        <v>101</v>
      </c>
      <c r="D950">
        <v>11</v>
      </c>
    </row>
    <row r="951" spans="1:4">
      <c r="A951">
        <v>2017</v>
      </c>
      <c r="B951" t="s">
        <v>12</v>
      </c>
      <c r="C951" t="s">
        <v>105</v>
      </c>
      <c r="D951">
        <v>7</v>
      </c>
    </row>
    <row r="952" spans="1:4">
      <c r="A952">
        <v>2017</v>
      </c>
      <c r="B952" t="s">
        <v>12</v>
      </c>
      <c r="C952" t="s">
        <v>104</v>
      </c>
      <c r="D952">
        <v>7</v>
      </c>
    </row>
    <row r="953" spans="1:4">
      <c r="A953">
        <v>2017</v>
      </c>
      <c r="B953" t="s">
        <v>12</v>
      </c>
      <c r="C953" t="s">
        <v>106</v>
      </c>
      <c r="D953">
        <v>5</v>
      </c>
    </row>
    <row r="954" spans="1:4">
      <c r="A954">
        <v>2017</v>
      </c>
      <c r="B954" t="s">
        <v>12</v>
      </c>
      <c r="C954" t="s">
        <v>108</v>
      </c>
      <c r="D954">
        <v>4</v>
      </c>
    </row>
    <row r="955" spans="1:4">
      <c r="A955">
        <v>2017</v>
      </c>
      <c r="B955" t="s">
        <v>12</v>
      </c>
      <c r="C955" t="s">
        <v>107</v>
      </c>
      <c r="D955">
        <v>2</v>
      </c>
    </row>
    <row r="956" spans="1:4">
      <c r="A956">
        <v>2017</v>
      </c>
      <c r="B956" t="s">
        <v>12</v>
      </c>
      <c r="C956" t="s">
        <v>109</v>
      </c>
      <c r="D956">
        <v>1</v>
      </c>
    </row>
    <row r="957" spans="1:4">
      <c r="A957">
        <v>2017</v>
      </c>
      <c r="B957" t="s">
        <v>13</v>
      </c>
      <c r="C957" t="s">
        <v>93</v>
      </c>
      <c r="D957">
        <v>63</v>
      </c>
    </row>
    <row r="958" spans="1:4">
      <c r="A958">
        <v>2017</v>
      </c>
      <c r="B958" t="s">
        <v>13</v>
      </c>
      <c r="C958" t="s">
        <v>94</v>
      </c>
      <c r="D958">
        <v>63</v>
      </c>
    </row>
    <row r="959" spans="1:4">
      <c r="A959">
        <v>2017</v>
      </c>
      <c r="B959" t="s">
        <v>13</v>
      </c>
      <c r="C959" t="s">
        <v>95</v>
      </c>
      <c r="D959">
        <v>49</v>
      </c>
    </row>
    <row r="960" spans="1:4">
      <c r="A960">
        <v>2017</v>
      </c>
      <c r="B960" t="s">
        <v>13</v>
      </c>
      <c r="C960" t="s">
        <v>96</v>
      </c>
      <c r="D960">
        <v>44</v>
      </c>
    </row>
    <row r="961" spans="1:4">
      <c r="A961">
        <v>2017</v>
      </c>
      <c r="B961" t="s">
        <v>13</v>
      </c>
      <c r="C961" t="s">
        <v>97</v>
      </c>
      <c r="D961">
        <v>42</v>
      </c>
    </row>
    <row r="962" spans="1:4">
      <c r="A962">
        <v>2017</v>
      </c>
      <c r="B962" t="s">
        <v>13</v>
      </c>
      <c r="C962" t="s">
        <v>98</v>
      </c>
      <c r="D962">
        <v>40</v>
      </c>
    </row>
    <row r="963" spans="1:4">
      <c r="A963">
        <v>2017</v>
      </c>
      <c r="B963" t="s">
        <v>13</v>
      </c>
      <c r="C963" t="s">
        <v>99</v>
      </c>
      <c r="D963">
        <v>40</v>
      </c>
    </row>
    <row r="964" spans="1:4">
      <c r="A964">
        <v>2017</v>
      </c>
      <c r="B964" t="s">
        <v>13</v>
      </c>
      <c r="C964" t="s">
        <v>100</v>
      </c>
      <c r="D964">
        <v>27</v>
      </c>
    </row>
    <row r="965" spans="1:4">
      <c r="A965">
        <v>2017</v>
      </c>
      <c r="B965" t="s">
        <v>13</v>
      </c>
      <c r="C965" t="s">
        <v>101</v>
      </c>
      <c r="D965">
        <v>22</v>
      </c>
    </row>
    <row r="966" spans="1:4">
      <c r="A966">
        <v>2017</v>
      </c>
      <c r="B966" t="s">
        <v>13</v>
      </c>
      <c r="C966" t="s">
        <v>103</v>
      </c>
      <c r="D966">
        <v>17</v>
      </c>
    </row>
    <row r="967" spans="1:4">
      <c r="A967">
        <v>2017</v>
      </c>
      <c r="B967" t="s">
        <v>13</v>
      </c>
      <c r="C967" t="s">
        <v>104</v>
      </c>
      <c r="D967">
        <v>11</v>
      </c>
    </row>
    <row r="968" spans="1:4">
      <c r="A968">
        <v>2017</v>
      </c>
      <c r="B968" t="s">
        <v>13</v>
      </c>
      <c r="C968" t="s">
        <v>102</v>
      </c>
      <c r="D968">
        <v>11</v>
      </c>
    </row>
    <row r="969" spans="1:4">
      <c r="A969">
        <v>2017</v>
      </c>
      <c r="B969" t="s">
        <v>13</v>
      </c>
      <c r="C969" t="s">
        <v>106</v>
      </c>
      <c r="D969">
        <v>9</v>
      </c>
    </row>
    <row r="970" spans="1:4">
      <c r="A970">
        <v>2017</v>
      </c>
      <c r="B970" t="s">
        <v>13</v>
      </c>
      <c r="C970" t="s">
        <v>107</v>
      </c>
      <c r="D970">
        <v>6</v>
      </c>
    </row>
    <row r="971" spans="1:4">
      <c r="A971">
        <v>2017</v>
      </c>
      <c r="B971" t="s">
        <v>13</v>
      </c>
      <c r="C971" t="s">
        <v>108</v>
      </c>
      <c r="D971">
        <v>6</v>
      </c>
    </row>
    <row r="972" spans="1:4">
      <c r="A972">
        <v>2017</v>
      </c>
      <c r="B972" t="s">
        <v>13</v>
      </c>
      <c r="C972" t="s">
        <v>105</v>
      </c>
      <c r="D972">
        <v>6</v>
      </c>
    </row>
    <row r="973" spans="1:4">
      <c r="A973">
        <v>2017</v>
      </c>
      <c r="B973" t="s">
        <v>13</v>
      </c>
      <c r="C973" t="s">
        <v>109</v>
      </c>
      <c r="D973">
        <v>3</v>
      </c>
    </row>
    <row r="974" spans="1:4">
      <c r="A974">
        <v>2017</v>
      </c>
      <c r="B974" t="s">
        <v>14</v>
      </c>
      <c r="C974" t="s">
        <v>93</v>
      </c>
      <c r="D974">
        <v>80</v>
      </c>
    </row>
    <row r="975" spans="1:4">
      <c r="A975">
        <v>2017</v>
      </c>
      <c r="B975" t="s">
        <v>14</v>
      </c>
      <c r="C975" t="s">
        <v>94</v>
      </c>
      <c r="D975">
        <v>61</v>
      </c>
    </row>
    <row r="976" spans="1:4">
      <c r="A976">
        <v>2017</v>
      </c>
      <c r="B976" t="s">
        <v>14</v>
      </c>
      <c r="C976" t="s">
        <v>95</v>
      </c>
      <c r="D976">
        <v>50</v>
      </c>
    </row>
    <row r="977" spans="1:4">
      <c r="A977">
        <v>2017</v>
      </c>
      <c r="B977" t="s">
        <v>14</v>
      </c>
      <c r="C977" t="s">
        <v>97</v>
      </c>
      <c r="D977">
        <v>43</v>
      </c>
    </row>
    <row r="978" spans="1:4">
      <c r="A978">
        <v>2017</v>
      </c>
      <c r="B978" t="s">
        <v>14</v>
      </c>
      <c r="C978" t="s">
        <v>98</v>
      </c>
      <c r="D978">
        <v>36</v>
      </c>
    </row>
    <row r="979" spans="1:4">
      <c r="A979">
        <v>2017</v>
      </c>
      <c r="B979" t="s">
        <v>14</v>
      </c>
      <c r="C979" t="s">
        <v>99</v>
      </c>
      <c r="D979">
        <v>35</v>
      </c>
    </row>
    <row r="980" spans="1:4">
      <c r="A980">
        <v>2017</v>
      </c>
      <c r="B980" t="s">
        <v>14</v>
      </c>
      <c r="C980" t="s">
        <v>96</v>
      </c>
      <c r="D980">
        <v>33</v>
      </c>
    </row>
    <row r="981" spans="1:4">
      <c r="A981">
        <v>2017</v>
      </c>
      <c r="B981" t="s">
        <v>14</v>
      </c>
      <c r="C981" t="s">
        <v>100</v>
      </c>
      <c r="D981">
        <v>32</v>
      </c>
    </row>
    <row r="982" spans="1:4">
      <c r="A982">
        <v>2017</v>
      </c>
      <c r="B982" t="s">
        <v>14</v>
      </c>
      <c r="C982" t="s">
        <v>101</v>
      </c>
      <c r="D982">
        <v>24</v>
      </c>
    </row>
    <row r="983" spans="1:4">
      <c r="A983">
        <v>2017</v>
      </c>
      <c r="B983" t="s">
        <v>14</v>
      </c>
      <c r="C983" t="s">
        <v>103</v>
      </c>
      <c r="D983">
        <v>12</v>
      </c>
    </row>
    <row r="984" spans="1:4">
      <c r="A984">
        <v>2017</v>
      </c>
      <c r="B984" t="s">
        <v>14</v>
      </c>
      <c r="C984" t="s">
        <v>105</v>
      </c>
      <c r="D984">
        <v>12</v>
      </c>
    </row>
    <row r="985" spans="1:4">
      <c r="A985">
        <v>2017</v>
      </c>
      <c r="B985" t="s">
        <v>14</v>
      </c>
      <c r="C985" t="s">
        <v>106</v>
      </c>
      <c r="D985">
        <v>11</v>
      </c>
    </row>
    <row r="986" spans="1:4">
      <c r="A986">
        <v>2017</v>
      </c>
      <c r="B986" t="s">
        <v>14</v>
      </c>
      <c r="C986" t="s">
        <v>102</v>
      </c>
      <c r="D986">
        <v>11</v>
      </c>
    </row>
    <row r="987" spans="1:4">
      <c r="A987">
        <v>2017</v>
      </c>
      <c r="B987" t="s">
        <v>14</v>
      </c>
      <c r="C987" t="s">
        <v>107</v>
      </c>
      <c r="D987">
        <v>8</v>
      </c>
    </row>
    <row r="988" spans="1:4">
      <c r="A988">
        <v>2017</v>
      </c>
      <c r="B988" t="s">
        <v>14</v>
      </c>
      <c r="C988" t="s">
        <v>104</v>
      </c>
      <c r="D988">
        <v>7</v>
      </c>
    </row>
    <row r="989" spans="1:4">
      <c r="A989">
        <v>2017</v>
      </c>
      <c r="B989" t="s">
        <v>14</v>
      </c>
      <c r="C989" t="s">
        <v>109</v>
      </c>
      <c r="D989">
        <v>4</v>
      </c>
    </row>
    <row r="990" spans="1:4">
      <c r="A990">
        <v>2017</v>
      </c>
      <c r="B990" t="s">
        <v>14</v>
      </c>
      <c r="C990" t="s">
        <v>108</v>
      </c>
      <c r="D990">
        <v>3</v>
      </c>
    </row>
  </sheetData>
  <pageMargins left="0.7" right="0.7" top="0.75" bottom="0.75" header="0.3" footer="0.3"/>
  <pageSetup paperSize="9" orientation="portrait" r:id="rId1"/>
  <drawing r:id="rId2"/>
  <tableParts count="9">
    <tablePart r:id="rId3"/>
    <tablePart r:id="rId4"/>
    <tablePart r:id="rId5"/>
    <tablePart r:id="rId6"/>
    <tablePart r:id="rId7"/>
    <tablePart r:id="rId8"/>
    <tablePart r:id="rId9"/>
    <tablePart r:id="rId10"/>
    <tablePart r:id="rId1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BE77C-F52B-4AB3-9DA8-4CA93312AD59}">
  <dimension ref="A2:BE90"/>
  <sheetViews>
    <sheetView topLeftCell="A76" workbookViewId="0">
      <selection activeCell="P87" sqref="P87"/>
    </sheetView>
  </sheetViews>
  <sheetFormatPr defaultRowHeight="15"/>
  <cols>
    <col min="1" max="1" width="11.28515625" bestFit="1" customWidth="1"/>
    <col min="2" max="2" width="18.140625" bestFit="1" customWidth="1"/>
    <col min="3" max="3" width="11.28515625" bestFit="1" customWidth="1"/>
    <col min="4" max="4" width="12.42578125" bestFit="1" customWidth="1"/>
    <col min="5" max="5" width="12.85546875" bestFit="1" customWidth="1"/>
    <col min="6" max="14" width="7.7109375" bestFit="1" customWidth="1"/>
    <col min="15" max="15" width="13.42578125" bestFit="1" customWidth="1"/>
    <col min="16" max="16" width="17.7109375" bestFit="1" customWidth="1"/>
    <col min="17" max="49" width="7.7109375" bestFit="1" customWidth="1"/>
    <col min="50" max="50" width="11.28515625" bestFit="1" customWidth="1"/>
    <col min="51" max="51" width="27.28515625" bestFit="1" customWidth="1"/>
    <col min="52" max="52" width="23" bestFit="1" customWidth="1"/>
    <col min="53" max="53" width="27.28515625" bestFit="1" customWidth="1"/>
    <col min="54" max="54" width="23" bestFit="1" customWidth="1"/>
    <col min="55" max="55" width="27.28515625" bestFit="1" customWidth="1"/>
    <col min="56" max="56" width="23" bestFit="1" customWidth="1"/>
    <col min="57" max="57" width="27.28515625" bestFit="1" customWidth="1"/>
    <col min="58" max="58" width="23" bestFit="1" customWidth="1"/>
    <col min="59" max="59" width="27.28515625" bestFit="1" customWidth="1"/>
    <col min="60" max="60" width="23" bestFit="1" customWidth="1"/>
    <col min="61" max="61" width="27.28515625" bestFit="1" customWidth="1"/>
    <col min="62" max="62" width="23" bestFit="1" customWidth="1"/>
    <col min="63" max="63" width="27.28515625" bestFit="1" customWidth="1"/>
    <col min="64" max="64" width="23" bestFit="1" customWidth="1"/>
    <col min="65" max="65" width="27.28515625" bestFit="1" customWidth="1"/>
    <col min="66" max="66" width="23" bestFit="1" customWidth="1"/>
    <col min="67" max="67" width="27.28515625" bestFit="1" customWidth="1"/>
    <col min="68" max="68" width="23" bestFit="1" customWidth="1"/>
    <col min="69" max="69" width="27.28515625" bestFit="1" customWidth="1"/>
    <col min="70" max="70" width="23" bestFit="1" customWidth="1"/>
    <col min="71" max="71" width="27.28515625" bestFit="1" customWidth="1"/>
    <col min="72" max="72" width="23" bestFit="1" customWidth="1"/>
    <col min="73" max="73" width="27.28515625" bestFit="1" customWidth="1"/>
    <col min="74" max="74" width="23" bestFit="1" customWidth="1"/>
    <col min="75" max="75" width="27.28515625" bestFit="1" customWidth="1"/>
    <col min="76" max="76" width="23" bestFit="1" customWidth="1"/>
    <col min="77" max="77" width="27.28515625" bestFit="1" customWidth="1"/>
    <col min="78" max="78" width="23" bestFit="1" customWidth="1"/>
    <col min="79" max="79" width="27.28515625" bestFit="1" customWidth="1"/>
    <col min="80" max="80" width="23" bestFit="1" customWidth="1"/>
    <col min="81" max="81" width="27.28515625" bestFit="1" customWidth="1"/>
    <col min="82" max="82" width="23" bestFit="1" customWidth="1"/>
    <col min="83" max="83" width="27.28515625" bestFit="1" customWidth="1"/>
    <col min="84" max="84" width="23" bestFit="1" customWidth="1"/>
    <col min="85" max="85" width="27.28515625" bestFit="1" customWidth="1"/>
    <col min="86" max="86" width="23" bestFit="1" customWidth="1"/>
    <col min="87" max="87" width="27.28515625" bestFit="1" customWidth="1"/>
    <col min="88" max="88" width="23" bestFit="1" customWidth="1"/>
    <col min="89" max="89" width="27.28515625" bestFit="1" customWidth="1"/>
    <col min="90" max="90" width="23" bestFit="1" customWidth="1"/>
    <col min="91" max="91" width="27.28515625" bestFit="1" customWidth="1"/>
    <col min="92" max="92" width="23" bestFit="1" customWidth="1"/>
    <col min="93" max="93" width="27.28515625" bestFit="1" customWidth="1"/>
    <col min="94" max="94" width="23" bestFit="1" customWidth="1"/>
    <col min="95" max="95" width="27.28515625" bestFit="1" customWidth="1"/>
    <col min="96" max="96" width="23" bestFit="1" customWidth="1"/>
    <col min="97" max="97" width="27.28515625" bestFit="1" customWidth="1"/>
    <col min="98" max="98" width="28" bestFit="1" customWidth="1"/>
    <col min="99" max="99" width="32.28515625" bestFit="1" customWidth="1"/>
  </cols>
  <sheetData>
    <row r="2" spans="1:5">
      <c r="A2" s="1" t="s">
        <v>110</v>
      </c>
      <c r="B2" s="1" t="s">
        <v>113</v>
      </c>
    </row>
    <row r="3" spans="1:5">
      <c r="A3" s="1" t="s">
        <v>112</v>
      </c>
      <c r="B3" t="s">
        <v>24</v>
      </c>
      <c r="C3" t="s">
        <v>28</v>
      </c>
      <c r="D3" t="s">
        <v>26</v>
      </c>
      <c r="E3" t="s">
        <v>15</v>
      </c>
    </row>
    <row r="4" spans="1:5">
      <c r="A4" s="9" t="s">
        <v>25</v>
      </c>
      <c r="B4" s="10">
        <v>8564</v>
      </c>
      <c r="C4" s="10">
        <v>18703.900000000001</v>
      </c>
      <c r="D4" s="10">
        <v>12438.4</v>
      </c>
      <c r="E4" s="10">
        <v>39706.300000000003</v>
      </c>
    </row>
    <row r="5" spans="1:5">
      <c r="A5" s="9" t="s">
        <v>27</v>
      </c>
      <c r="B5" s="10">
        <v>41191</v>
      </c>
      <c r="C5" s="10">
        <v>23622.6</v>
      </c>
      <c r="D5" s="10">
        <v>26709.200000000001</v>
      </c>
      <c r="E5" s="10">
        <v>91522.8</v>
      </c>
    </row>
    <row r="6" spans="1:5">
      <c r="A6" s="9" t="s">
        <v>29</v>
      </c>
      <c r="B6" s="10">
        <v>26913.599999999999</v>
      </c>
      <c r="C6" s="10">
        <v>15635.2</v>
      </c>
      <c r="D6" s="10">
        <v>4620.6000000000004</v>
      </c>
      <c r="E6" s="10">
        <v>47169.4</v>
      </c>
    </row>
    <row r="7" spans="1:5">
      <c r="A7" s="9" t="s">
        <v>23</v>
      </c>
      <c r="B7" s="10">
        <v>57450.6</v>
      </c>
      <c r="C7" s="10">
        <v>34437.4</v>
      </c>
      <c r="D7" s="10">
        <v>16530.400000000001</v>
      </c>
      <c r="E7" s="10">
        <v>108418.4</v>
      </c>
    </row>
    <row r="8" spans="1:5">
      <c r="A8" s="9" t="s">
        <v>15</v>
      </c>
      <c r="B8" s="10">
        <v>134119.20000000001</v>
      </c>
      <c r="C8" s="10">
        <v>92399.1</v>
      </c>
      <c r="D8" s="10">
        <v>60298.6</v>
      </c>
      <c r="E8" s="10">
        <v>286816.90000000002</v>
      </c>
    </row>
    <row r="24" spans="1:57">
      <c r="A24" s="1" t="s">
        <v>130</v>
      </c>
      <c r="B24" s="1" t="s">
        <v>113</v>
      </c>
    </row>
    <row r="25" spans="1:57">
      <c r="A25" s="1" t="s">
        <v>112</v>
      </c>
      <c r="B25" t="s">
        <v>48</v>
      </c>
      <c r="C25" t="s">
        <v>49</v>
      </c>
      <c r="D25" t="s">
        <v>50</v>
      </c>
      <c r="E25" t="s">
        <v>51</v>
      </c>
      <c r="F25" t="s">
        <v>52</v>
      </c>
      <c r="G25" t="s">
        <v>53</v>
      </c>
      <c r="H25" t="s">
        <v>54</v>
      </c>
      <c r="I25" t="s">
        <v>55</v>
      </c>
      <c r="J25" t="s">
        <v>56</v>
      </c>
      <c r="K25" t="s">
        <v>57</v>
      </c>
      <c r="L25" t="s">
        <v>58</v>
      </c>
      <c r="M25" t="s">
        <v>59</v>
      </c>
      <c r="N25" t="s">
        <v>60</v>
      </c>
      <c r="O25" t="s">
        <v>61</v>
      </c>
      <c r="P25" t="s">
        <v>62</v>
      </c>
      <c r="Q25" t="s">
        <v>63</v>
      </c>
      <c r="R25" t="s">
        <v>64</v>
      </c>
      <c r="S25" t="s">
        <v>65</v>
      </c>
      <c r="T25" t="s">
        <v>66</v>
      </c>
      <c r="U25" t="s">
        <v>67</v>
      </c>
      <c r="V25" t="s">
        <v>68</v>
      </c>
      <c r="W25" t="s">
        <v>69</v>
      </c>
      <c r="X25" t="s">
        <v>70</v>
      </c>
      <c r="Y25" t="s">
        <v>71</v>
      </c>
      <c r="Z25" t="s">
        <v>72</v>
      </c>
      <c r="AA25" t="s">
        <v>73</v>
      </c>
      <c r="AB25" t="s">
        <v>74</v>
      </c>
      <c r="AC25" t="s">
        <v>75</v>
      </c>
      <c r="AD25" t="s">
        <v>76</v>
      </c>
      <c r="AE25" t="s">
        <v>77</v>
      </c>
      <c r="AF25" t="s">
        <v>78</v>
      </c>
      <c r="AG25" t="s">
        <v>79</v>
      </c>
      <c r="AH25" t="s">
        <v>80</v>
      </c>
      <c r="AI25" t="s">
        <v>81</v>
      </c>
      <c r="AJ25" t="s">
        <v>82</v>
      </c>
      <c r="AK25" t="s">
        <v>83</v>
      </c>
      <c r="AL25" t="s">
        <v>3</v>
      </c>
      <c r="AM25" t="s">
        <v>4</v>
      </c>
      <c r="AN25" t="s">
        <v>5</v>
      </c>
      <c r="AO25" t="s">
        <v>6</v>
      </c>
      <c r="AP25" t="s">
        <v>7</v>
      </c>
      <c r="AQ25" t="s">
        <v>8</v>
      </c>
      <c r="AR25" t="s">
        <v>9</v>
      </c>
      <c r="AS25" t="s">
        <v>10</v>
      </c>
      <c r="AT25" t="s">
        <v>11</v>
      </c>
      <c r="AU25" t="s">
        <v>12</v>
      </c>
      <c r="AV25" t="s">
        <v>13</v>
      </c>
      <c r="AW25" t="s">
        <v>14</v>
      </c>
      <c r="AX25" t="s">
        <v>15</v>
      </c>
      <c r="AZ25" s="17" t="s">
        <v>3372</v>
      </c>
      <c r="BC25" s="40"/>
    </row>
    <row r="26" spans="1:57">
      <c r="A26" s="9" t="s">
        <v>99</v>
      </c>
      <c r="B26">
        <v>3</v>
      </c>
      <c r="C26">
        <v>5</v>
      </c>
      <c r="D26">
        <v>8</v>
      </c>
      <c r="E26">
        <v>13</v>
      </c>
      <c r="F26">
        <v>9</v>
      </c>
      <c r="G26">
        <v>5</v>
      </c>
      <c r="H26">
        <v>13</v>
      </c>
      <c r="I26">
        <v>13</v>
      </c>
      <c r="J26">
        <v>19</v>
      </c>
      <c r="K26">
        <v>15</v>
      </c>
      <c r="L26">
        <v>22</v>
      </c>
      <c r="M26">
        <v>23</v>
      </c>
      <c r="N26">
        <v>3</v>
      </c>
      <c r="O26">
        <v>8</v>
      </c>
      <c r="P26">
        <v>10</v>
      </c>
      <c r="Q26">
        <v>12</v>
      </c>
      <c r="R26">
        <v>7</v>
      </c>
      <c r="S26">
        <v>10</v>
      </c>
      <c r="T26">
        <v>8</v>
      </c>
      <c r="U26">
        <v>12</v>
      </c>
      <c r="V26">
        <v>22</v>
      </c>
      <c r="W26">
        <v>16</v>
      </c>
      <c r="X26">
        <v>27</v>
      </c>
      <c r="Y26">
        <v>31</v>
      </c>
      <c r="Z26">
        <v>12</v>
      </c>
      <c r="AA26">
        <v>6</v>
      </c>
      <c r="AB26">
        <v>13</v>
      </c>
      <c r="AC26">
        <v>7</v>
      </c>
      <c r="AD26">
        <v>16</v>
      </c>
      <c r="AE26">
        <v>16</v>
      </c>
      <c r="AF26">
        <v>8</v>
      </c>
      <c r="AG26">
        <v>14</v>
      </c>
      <c r="AH26">
        <v>18</v>
      </c>
      <c r="AI26">
        <v>12</v>
      </c>
      <c r="AJ26">
        <v>37</v>
      </c>
      <c r="AK26">
        <v>27</v>
      </c>
      <c r="AL26">
        <v>12</v>
      </c>
      <c r="AM26">
        <v>6</v>
      </c>
      <c r="AN26">
        <v>21</v>
      </c>
      <c r="AO26">
        <v>15</v>
      </c>
      <c r="AP26">
        <v>20</v>
      </c>
      <c r="AQ26">
        <v>18</v>
      </c>
      <c r="AR26">
        <v>20</v>
      </c>
      <c r="AS26">
        <v>16</v>
      </c>
      <c r="AT26">
        <v>50</v>
      </c>
      <c r="AU26">
        <v>22</v>
      </c>
      <c r="AV26">
        <v>40</v>
      </c>
      <c r="AW26">
        <v>35</v>
      </c>
      <c r="AX26">
        <v>775</v>
      </c>
      <c r="AZ26">
        <f t="shared" ref="AZ26:AZ42" si="0">AVERAGE(B26:AW26)</f>
        <v>16.145833333333332</v>
      </c>
      <c r="BA26" s="19">
        <f>ROUNDDOWN(AZ26,2)</f>
        <v>16.14</v>
      </c>
      <c r="BC26" s="40"/>
      <c r="BD26" s="40">
        <v>466</v>
      </c>
      <c r="BE26" s="40">
        <v>9.7100000000000009</v>
      </c>
    </row>
    <row r="27" spans="1:57">
      <c r="A27" s="9" t="s">
        <v>101</v>
      </c>
      <c r="B27">
        <v>2</v>
      </c>
      <c r="C27">
        <v>2</v>
      </c>
      <c r="D27">
        <v>5</v>
      </c>
      <c r="E27">
        <v>3</v>
      </c>
      <c r="F27">
        <v>8</v>
      </c>
      <c r="G27">
        <v>7</v>
      </c>
      <c r="H27">
        <v>4</v>
      </c>
      <c r="I27">
        <v>10</v>
      </c>
      <c r="J27">
        <v>19</v>
      </c>
      <c r="K27">
        <v>4</v>
      </c>
      <c r="L27">
        <v>13</v>
      </c>
      <c r="M27">
        <v>16</v>
      </c>
      <c r="N27">
        <v>2</v>
      </c>
      <c r="O27">
        <v>2</v>
      </c>
      <c r="P27">
        <v>7</v>
      </c>
      <c r="Q27">
        <v>16</v>
      </c>
      <c r="R27">
        <v>8</v>
      </c>
      <c r="S27">
        <v>1</v>
      </c>
      <c r="T27">
        <v>3</v>
      </c>
      <c r="U27">
        <v>7</v>
      </c>
      <c r="V27">
        <v>11</v>
      </c>
      <c r="W27">
        <v>7</v>
      </c>
      <c r="X27">
        <v>16</v>
      </c>
      <c r="Y27">
        <v>14</v>
      </c>
      <c r="Z27">
        <v>1</v>
      </c>
      <c r="AA27">
        <v>3</v>
      </c>
      <c r="AB27">
        <v>7</v>
      </c>
      <c r="AC27">
        <v>6</v>
      </c>
      <c r="AD27">
        <v>11</v>
      </c>
      <c r="AE27">
        <v>12</v>
      </c>
      <c r="AF27">
        <v>10</v>
      </c>
      <c r="AG27">
        <v>10</v>
      </c>
      <c r="AH27">
        <v>12</v>
      </c>
      <c r="AI27">
        <v>6</v>
      </c>
      <c r="AJ27">
        <v>15</v>
      </c>
      <c r="AK27">
        <v>21</v>
      </c>
      <c r="AL27">
        <v>6</v>
      </c>
      <c r="AM27">
        <v>9</v>
      </c>
      <c r="AN27">
        <v>13</v>
      </c>
      <c r="AO27">
        <v>8</v>
      </c>
      <c r="AP27">
        <v>15</v>
      </c>
      <c r="AQ27">
        <v>12</v>
      </c>
      <c r="AR27">
        <v>9</v>
      </c>
      <c r="AS27">
        <v>14</v>
      </c>
      <c r="AT27">
        <v>22</v>
      </c>
      <c r="AU27">
        <v>11</v>
      </c>
      <c r="AV27">
        <v>22</v>
      </c>
      <c r="AW27">
        <v>24</v>
      </c>
      <c r="AX27">
        <v>466</v>
      </c>
      <c r="AZ27">
        <f t="shared" si="0"/>
        <v>9.7083333333333339</v>
      </c>
      <c r="BA27" s="19">
        <f t="shared" ref="BA27:BA42" si="1">ROUNDDOWN(AZ27,2)</f>
        <v>9.6999999999999993</v>
      </c>
      <c r="BC27" s="40"/>
      <c r="BD27" s="40">
        <v>404</v>
      </c>
      <c r="BE27" s="40">
        <v>8.42</v>
      </c>
    </row>
    <row r="28" spans="1:57">
      <c r="A28" s="9" t="s">
        <v>98</v>
      </c>
      <c r="B28">
        <v>9</v>
      </c>
      <c r="C28">
        <v>2</v>
      </c>
      <c r="D28">
        <v>22</v>
      </c>
      <c r="E28">
        <v>16</v>
      </c>
      <c r="F28">
        <v>9</v>
      </c>
      <c r="G28">
        <v>19</v>
      </c>
      <c r="H28">
        <v>12</v>
      </c>
      <c r="I28">
        <v>10</v>
      </c>
      <c r="J28">
        <v>20</v>
      </c>
      <c r="K28">
        <v>9</v>
      </c>
      <c r="L28">
        <v>21</v>
      </c>
      <c r="M28">
        <v>15</v>
      </c>
      <c r="N28">
        <v>7</v>
      </c>
      <c r="O28">
        <v>7</v>
      </c>
      <c r="P28">
        <v>9</v>
      </c>
      <c r="Q28">
        <v>17</v>
      </c>
      <c r="R28">
        <v>12</v>
      </c>
      <c r="S28">
        <v>11</v>
      </c>
      <c r="T28">
        <v>8</v>
      </c>
      <c r="U28">
        <v>14</v>
      </c>
      <c r="V28">
        <v>21</v>
      </c>
      <c r="W28">
        <v>10</v>
      </c>
      <c r="X28">
        <v>22</v>
      </c>
      <c r="Y28">
        <v>29</v>
      </c>
      <c r="Z28">
        <v>8</v>
      </c>
      <c r="AA28">
        <v>3</v>
      </c>
      <c r="AB28">
        <v>8</v>
      </c>
      <c r="AC28">
        <v>18</v>
      </c>
      <c r="AD28">
        <v>17</v>
      </c>
      <c r="AE28">
        <v>11</v>
      </c>
      <c r="AF28">
        <v>15</v>
      </c>
      <c r="AG28">
        <v>9</v>
      </c>
      <c r="AH28">
        <v>30</v>
      </c>
      <c r="AI28">
        <v>16</v>
      </c>
      <c r="AJ28">
        <v>24</v>
      </c>
      <c r="AK28">
        <v>24</v>
      </c>
      <c r="AL28">
        <v>16</v>
      </c>
      <c r="AM28">
        <v>7</v>
      </c>
      <c r="AN28">
        <v>18</v>
      </c>
      <c r="AO28">
        <v>22</v>
      </c>
      <c r="AP28">
        <v>22</v>
      </c>
      <c r="AQ28">
        <v>20</v>
      </c>
      <c r="AR28">
        <v>22</v>
      </c>
      <c r="AS28">
        <v>15</v>
      </c>
      <c r="AT28">
        <v>42</v>
      </c>
      <c r="AU28">
        <v>22</v>
      </c>
      <c r="AV28">
        <v>40</v>
      </c>
      <c r="AW28">
        <v>36</v>
      </c>
      <c r="AX28">
        <v>796</v>
      </c>
      <c r="AZ28">
        <f t="shared" si="0"/>
        <v>16.583333333333332</v>
      </c>
      <c r="BA28" s="19">
        <f t="shared" si="1"/>
        <v>16.579999999999998</v>
      </c>
      <c r="BC28" s="40"/>
      <c r="BD28" s="40">
        <v>1523</v>
      </c>
      <c r="BE28" s="40">
        <v>31.73</v>
      </c>
    </row>
    <row r="29" spans="1:57">
      <c r="A29" s="9" t="s">
        <v>93</v>
      </c>
      <c r="B29">
        <v>12</v>
      </c>
      <c r="C29">
        <v>13</v>
      </c>
      <c r="D29">
        <v>22</v>
      </c>
      <c r="E29">
        <v>18</v>
      </c>
      <c r="F29">
        <v>19</v>
      </c>
      <c r="G29">
        <v>22</v>
      </c>
      <c r="H29">
        <v>24</v>
      </c>
      <c r="I29">
        <v>26</v>
      </c>
      <c r="J29">
        <v>37</v>
      </c>
      <c r="K29">
        <v>25</v>
      </c>
      <c r="L29">
        <v>42</v>
      </c>
      <c r="M29">
        <v>30</v>
      </c>
      <c r="N29">
        <v>6</v>
      </c>
      <c r="O29">
        <v>10</v>
      </c>
      <c r="P29">
        <v>15</v>
      </c>
      <c r="Q29">
        <v>22</v>
      </c>
      <c r="R29">
        <v>19</v>
      </c>
      <c r="S29">
        <v>29</v>
      </c>
      <c r="T29">
        <v>27</v>
      </c>
      <c r="U29">
        <v>24</v>
      </c>
      <c r="V29">
        <v>53</v>
      </c>
      <c r="W29">
        <v>23</v>
      </c>
      <c r="X29">
        <v>51</v>
      </c>
      <c r="Y29">
        <v>39</v>
      </c>
      <c r="Z29">
        <v>13</v>
      </c>
      <c r="AA29">
        <v>9</v>
      </c>
      <c r="AB29">
        <v>25</v>
      </c>
      <c r="AC29">
        <v>29</v>
      </c>
      <c r="AD29">
        <v>36</v>
      </c>
      <c r="AE29">
        <v>27</v>
      </c>
      <c r="AF29">
        <v>30</v>
      </c>
      <c r="AG29">
        <v>31</v>
      </c>
      <c r="AH29">
        <v>60</v>
      </c>
      <c r="AI29">
        <v>33</v>
      </c>
      <c r="AJ29">
        <v>66</v>
      </c>
      <c r="AK29">
        <v>56</v>
      </c>
      <c r="AL29">
        <v>30</v>
      </c>
      <c r="AM29">
        <v>11</v>
      </c>
      <c r="AN29">
        <v>38</v>
      </c>
      <c r="AO29">
        <v>36</v>
      </c>
      <c r="AP29">
        <v>35</v>
      </c>
      <c r="AQ29">
        <v>35</v>
      </c>
      <c r="AR29">
        <v>31</v>
      </c>
      <c r="AS29">
        <v>35</v>
      </c>
      <c r="AT29">
        <v>64</v>
      </c>
      <c r="AU29">
        <v>42</v>
      </c>
      <c r="AV29">
        <v>63</v>
      </c>
      <c r="AW29">
        <v>80</v>
      </c>
      <c r="AX29">
        <v>1523</v>
      </c>
      <c r="AZ29">
        <f t="shared" si="0"/>
        <v>31.729166666666668</v>
      </c>
      <c r="BA29" s="19">
        <f t="shared" si="1"/>
        <v>31.72</v>
      </c>
      <c r="BC29" s="40"/>
      <c r="BD29" s="40">
        <v>263</v>
      </c>
      <c r="BE29" s="40">
        <v>5.48</v>
      </c>
    </row>
    <row r="30" spans="1:57">
      <c r="A30" s="9" t="s">
        <v>105</v>
      </c>
      <c r="B30">
        <v>5</v>
      </c>
      <c r="D30">
        <v>3</v>
      </c>
      <c r="E30">
        <v>1</v>
      </c>
      <c r="F30">
        <v>2</v>
      </c>
      <c r="G30">
        <v>3</v>
      </c>
      <c r="H30">
        <v>2</v>
      </c>
      <c r="I30">
        <v>2</v>
      </c>
      <c r="J30">
        <v>5</v>
      </c>
      <c r="K30">
        <v>1</v>
      </c>
      <c r="L30">
        <v>9</v>
      </c>
      <c r="M30">
        <v>4</v>
      </c>
      <c r="N30">
        <v>2</v>
      </c>
      <c r="O30">
        <v>1</v>
      </c>
      <c r="P30">
        <v>5</v>
      </c>
      <c r="Q30">
        <v>2</v>
      </c>
      <c r="R30">
        <v>2</v>
      </c>
      <c r="S30">
        <v>1</v>
      </c>
      <c r="T30">
        <v>7</v>
      </c>
      <c r="U30">
        <v>6</v>
      </c>
      <c r="V30">
        <v>9</v>
      </c>
      <c r="W30">
        <v>6</v>
      </c>
      <c r="X30">
        <v>12</v>
      </c>
      <c r="Y30">
        <v>8</v>
      </c>
      <c r="Z30">
        <v>4</v>
      </c>
      <c r="AA30">
        <v>1</v>
      </c>
      <c r="AB30">
        <v>5</v>
      </c>
      <c r="AC30">
        <v>4</v>
      </c>
      <c r="AE30">
        <v>5</v>
      </c>
      <c r="AF30">
        <v>4</v>
      </c>
      <c r="AG30">
        <v>3</v>
      </c>
      <c r="AH30">
        <v>11</v>
      </c>
      <c r="AI30">
        <v>4</v>
      </c>
      <c r="AJ30">
        <v>8</v>
      </c>
      <c r="AK30">
        <v>5</v>
      </c>
      <c r="AL30">
        <v>2</v>
      </c>
      <c r="AM30">
        <v>5</v>
      </c>
      <c r="AN30">
        <v>4</v>
      </c>
      <c r="AO30">
        <v>7</v>
      </c>
      <c r="AP30">
        <v>9</v>
      </c>
      <c r="AQ30">
        <v>10</v>
      </c>
      <c r="AR30">
        <v>4</v>
      </c>
      <c r="AS30">
        <v>3</v>
      </c>
      <c r="AT30">
        <v>7</v>
      </c>
      <c r="AU30">
        <v>7</v>
      </c>
      <c r="AV30">
        <v>6</v>
      </c>
      <c r="AW30">
        <v>12</v>
      </c>
      <c r="AX30">
        <v>228</v>
      </c>
      <c r="AZ30">
        <f t="shared" si="0"/>
        <v>4.9565217391304346</v>
      </c>
      <c r="BA30" s="19">
        <f t="shared" si="1"/>
        <v>4.95</v>
      </c>
      <c r="BC30" s="40"/>
      <c r="BD30" s="40">
        <v>617</v>
      </c>
      <c r="BE30" s="40">
        <v>12.85</v>
      </c>
    </row>
    <row r="31" spans="1:57">
      <c r="A31" s="9" t="s">
        <v>100</v>
      </c>
      <c r="B31">
        <v>3</v>
      </c>
      <c r="C31">
        <v>2</v>
      </c>
      <c r="D31">
        <v>12</v>
      </c>
      <c r="E31">
        <v>7</v>
      </c>
      <c r="F31">
        <v>9</v>
      </c>
      <c r="G31">
        <v>8</v>
      </c>
      <c r="H31">
        <v>13</v>
      </c>
      <c r="I31">
        <v>5</v>
      </c>
      <c r="J31">
        <v>15</v>
      </c>
      <c r="K31">
        <v>12</v>
      </c>
      <c r="L31">
        <v>18</v>
      </c>
      <c r="M31">
        <v>25</v>
      </c>
      <c r="N31">
        <v>4</v>
      </c>
      <c r="O31">
        <v>5</v>
      </c>
      <c r="P31">
        <v>8</v>
      </c>
      <c r="Q31">
        <v>11</v>
      </c>
      <c r="R31">
        <v>10</v>
      </c>
      <c r="S31">
        <v>6</v>
      </c>
      <c r="T31">
        <v>14</v>
      </c>
      <c r="U31">
        <v>5</v>
      </c>
      <c r="V31">
        <v>17</v>
      </c>
      <c r="W31">
        <v>13</v>
      </c>
      <c r="X31">
        <v>21</v>
      </c>
      <c r="Y31">
        <v>19</v>
      </c>
      <c r="Z31">
        <v>3</v>
      </c>
      <c r="AA31">
        <v>5</v>
      </c>
      <c r="AB31">
        <v>11</v>
      </c>
      <c r="AC31">
        <v>13</v>
      </c>
      <c r="AD31">
        <v>10</v>
      </c>
      <c r="AE31">
        <v>9</v>
      </c>
      <c r="AF31">
        <v>14</v>
      </c>
      <c r="AG31">
        <v>7</v>
      </c>
      <c r="AH31">
        <v>27</v>
      </c>
      <c r="AI31">
        <v>14</v>
      </c>
      <c r="AJ31">
        <v>27</v>
      </c>
      <c r="AK31">
        <v>25</v>
      </c>
      <c r="AL31">
        <v>6</v>
      </c>
      <c r="AM31">
        <v>5</v>
      </c>
      <c r="AN31">
        <v>11</v>
      </c>
      <c r="AO31">
        <v>5</v>
      </c>
      <c r="AP31">
        <v>18</v>
      </c>
      <c r="AQ31">
        <v>14</v>
      </c>
      <c r="AR31">
        <v>15</v>
      </c>
      <c r="AS31">
        <v>10</v>
      </c>
      <c r="AT31">
        <v>32</v>
      </c>
      <c r="AU31">
        <v>15</v>
      </c>
      <c r="AV31">
        <v>27</v>
      </c>
      <c r="AW31">
        <v>32</v>
      </c>
      <c r="AX31">
        <v>617</v>
      </c>
      <c r="AZ31">
        <f t="shared" si="0"/>
        <v>12.854166666666666</v>
      </c>
      <c r="BA31" s="19">
        <f t="shared" si="1"/>
        <v>12.85</v>
      </c>
      <c r="BC31" s="40"/>
      <c r="BD31" s="40">
        <v>112</v>
      </c>
      <c r="BE31" s="40">
        <v>2.33</v>
      </c>
    </row>
    <row r="32" spans="1:57">
      <c r="A32" s="9" t="s">
        <v>109</v>
      </c>
      <c r="F32">
        <v>3</v>
      </c>
      <c r="H32">
        <v>1</v>
      </c>
      <c r="I32">
        <v>2</v>
      </c>
      <c r="J32">
        <v>1</v>
      </c>
      <c r="K32">
        <v>1</v>
      </c>
      <c r="M32">
        <v>2</v>
      </c>
      <c r="P32">
        <v>2</v>
      </c>
      <c r="Q32">
        <v>3</v>
      </c>
      <c r="R32">
        <v>1</v>
      </c>
      <c r="S32">
        <v>1</v>
      </c>
      <c r="U32">
        <v>1</v>
      </c>
      <c r="V32">
        <v>3</v>
      </c>
      <c r="W32">
        <v>2</v>
      </c>
      <c r="X32">
        <v>3</v>
      </c>
      <c r="Y32">
        <v>4</v>
      </c>
      <c r="Z32">
        <v>1</v>
      </c>
      <c r="AC32">
        <v>1</v>
      </c>
      <c r="AD32">
        <v>2</v>
      </c>
      <c r="AF32">
        <v>3</v>
      </c>
      <c r="AH32">
        <v>4</v>
      </c>
      <c r="AI32">
        <v>2</v>
      </c>
      <c r="AJ32">
        <v>1</v>
      </c>
      <c r="AK32">
        <v>2</v>
      </c>
      <c r="AL32">
        <v>1</v>
      </c>
      <c r="AN32">
        <v>6</v>
      </c>
      <c r="AP32">
        <v>1</v>
      </c>
      <c r="AR32">
        <v>3</v>
      </c>
      <c r="AS32">
        <v>2</v>
      </c>
      <c r="AT32">
        <v>1</v>
      </c>
      <c r="AU32">
        <v>1</v>
      </c>
      <c r="AV32">
        <v>3</v>
      </c>
      <c r="AW32">
        <v>4</v>
      </c>
      <c r="AX32">
        <v>68</v>
      </c>
      <c r="AZ32">
        <f t="shared" si="0"/>
        <v>2.125</v>
      </c>
      <c r="BA32" s="19">
        <f t="shared" si="1"/>
        <v>2.12</v>
      </c>
      <c r="BC32" s="40"/>
      <c r="BD32" s="40">
        <v>254</v>
      </c>
      <c r="BE32" s="40">
        <v>5.29</v>
      </c>
    </row>
    <row r="33" spans="1:57">
      <c r="A33" s="9" t="s">
        <v>104</v>
      </c>
      <c r="B33">
        <v>4</v>
      </c>
      <c r="D33">
        <v>3</v>
      </c>
      <c r="E33">
        <v>3</v>
      </c>
      <c r="F33">
        <v>2</v>
      </c>
      <c r="G33">
        <v>4</v>
      </c>
      <c r="H33">
        <v>2</v>
      </c>
      <c r="I33">
        <v>4</v>
      </c>
      <c r="J33">
        <v>7</v>
      </c>
      <c r="K33">
        <v>7</v>
      </c>
      <c r="L33">
        <v>13</v>
      </c>
      <c r="M33">
        <v>5</v>
      </c>
      <c r="N33">
        <v>1</v>
      </c>
      <c r="O33">
        <v>2</v>
      </c>
      <c r="P33">
        <v>6</v>
      </c>
      <c r="Q33">
        <v>2</v>
      </c>
      <c r="R33">
        <v>4</v>
      </c>
      <c r="S33">
        <v>3</v>
      </c>
      <c r="T33">
        <v>4</v>
      </c>
      <c r="V33">
        <v>13</v>
      </c>
      <c r="W33">
        <v>9</v>
      </c>
      <c r="X33">
        <v>12</v>
      </c>
      <c r="Y33">
        <v>11</v>
      </c>
      <c r="Z33">
        <v>4</v>
      </c>
      <c r="AA33">
        <v>3</v>
      </c>
      <c r="AB33">
        <v>6</v>
      </c>
      <c r="AC33">
        <v>6</v>
      </c>
      <c r="AD33">
        <v>5</v>
      </c>
      <c r="AE33">
        <v>1</v>
      </c>
      <c r="AF33">
        <v>4</v>
      </c>
      <c r="AG33">
        <v>4</v>
      </c>
      <c r="AH33">
        <v>12</v>
      </c>
      <c r="AI33">
        <v>4</v>
      </c>
      <c r="AJ33">
        <v>6</v>
      </c>
      <c r="AK33">
        <v>7</v>
      </c>
      <c r="AL33">
        <v>5</v>
      </c>
      <c r="AM33">
        <v>1</v>
      </c>
      <c r="AN33">
        <v>7</v>
      </c>
      <c r="AO33">
        <v>5</v>
      </c>
      <c r="AP33">
        <v>5</v>
      </c>
      <c r="AQ33">
        <v>2</v>
      </c>
      <c r="AR33">
        <v>1</v>
      </c>
      <c r="AS33">
        <v>6</v>
      </c>
      <c r="AT33">
        <v>14</v>
      </c>
      <c r="AU33">
        <v>7</v>
      </c>
      <c r="AV33">
        <v>11</v>
      </c>
      <c r="AW33">
        <v>7</v>
      </c>
      <c r="AX33">
        <v>254</v>
      </c>
      <c r="AZ33">
        <f t="shared" si="0"/>
        <v>5.5217391304347823</v>
      </c>
      <c r="BA33" s="19">
        <f t="shared" si="1"/>
        <v>5.52</v>
      </c>
      <c r="BC33" s="40"/>
      <c r="BD33" s="40">
        <v>84</v>
      </c>
      <c r="BE33" s="40">
        <v>1.75</v>
      </c>
    </row>
    <row r="34" spans="1:57">
      <c r="A34" s="9" t="s">
        <v>106</v>
      </c>
      <c r="B34">
        <v>2</v>
      </c>
      <c r="C34">
        <v>1</v>
      </c>
      <c r="D34">
        <v>3</v>
      </c>
      <c r="E34">
        <v>5</v>
      </c>
      <c r="F34">
        <v>2</v>
      </c>
      <c r="G34">
        <v>3</v>
      </c>
      <c r="H34">
        <v>3</v>
      </c>
      <c r="I34">
        <v>5</v>
      </c>
      <c r="J34">
        <v>8</v>
      </c>
      <c r="K34">
        <v>6</v>
      </c>
      <c r="L34">
        <v>6</v>
      </c>
      <c r="M34">
        <v>6</v>
      </c>
      <c r="O34">
        <v>1</v>
      </c>
      <c r="P34">
        <v>4</v>
      </c>
      <c r="Q34">
        <v>4</v>
      </c>
      <c r="R34">
        <v>3</v>
      </c>
      <c r="S34">
        <v>2</v>
      </c>
      <c r="T34">
        <v>4</v>
      </c>
      <c r="U34">
        <v>2</v>
      </c>
      <c r="V34">
        <v>6</v>
      </c>
      <c r="W34">
        <v>1</v>
      </c>
      <c r="X34">
        <v>10</v>
      </c>
      <c r="Y34">
        <v>7</v>
      </c>
      <c r="Z34">
        <v>1</v>
      </c>
      <c r="AA34">
        <v>5</v>
      </c>
      <c r="AB34">
        <v>2</v>
      </c>
      <c r="AC34">
        <v>4</v>
      </c>
      <c r="AD34">
        <v>3</v>
      </c>
      <c r="AE34">
        <v>3</v>
      </c>
      <c r="AF34">
        <v>6</v>
      </c>
      <c r="AG34">
        <v>5</v>
      </c>
      <c r="AH34">
        <v>7</v>
      </c>
      <c r="AI34">
        <v>6</v>
      </c>
      <c r="AJ34">
        <v>11</v>
      </c>
      <c r="AK34">
        <v>6</v>
      </c>
      <c r="AL34">
        <v>5</v>
      </c>
      <c r="AM34">
        <v>5</v>
      </c>
      <c r="AN34">
        <v>3</v>
      </c>
      <c r="AO34">
        <v>4</v>
      </c>
      <c r="AP34">
        <v>5</v>
      </c>
      <c r="AQ34">
        <v>3</v>
      </c>
      <c r="AR34">
        <v>3</v>
      </c>
      <c r="AS34">
        <v>3</v>
      </c>
      <c r="AT34">
        <v>8</v>
      </c>
      <c r="AU34">
        <v>5</v>
      </c>
      <c r="AV34">
        <v>9</v>
      </c>
      <c r="AW34">
        <v>11</v>
      </c>
      <c r="AX34">
        <v>217</v>
      </c>
      <c r="AZ34">
        <f t="shared" si="0"/>
        <v>4.6170212765957448</v>
      </c>
      <c r="BA34" s="19">
        <f t="shared" si="1"/>
        <v>4.6100000000000003</v>
      </c>
      <c r="BC34" s="40"/>
      <c r="BD34" s="40">
        <v>510</v>
      </c>
      <c r="BE34" s="40">
        <v>10.63</v>
      </c>
    </row>
    <row r="35" spans="1:57">
      <c r="A35" s="9" t="s">
        <v>95</v>
      </c>
      <c r="B35">
        <v>11</v>
      </c>
      <c r="C35">
        <v>4</v>
      </c>
      <c r="D35">
        <v>10</v>
      </c>
      <c r="E35">
        <v>11</v>
      </c>
      <c r="F35">
        <v>9</v>
      </c>
      <c r="G35">
        <v>11</v>
      </c>
      <c r="H35">
        <v>12</v>
      </c>
      <c r="I35">
        <v>12</v>
      </c>
      <c r="J35">
        <v>28</v>
      </c>
      <c r="K35">
        <v>12</v>
      </c>
      <c r="L35">
        <v>28</v>
      </c>
      <c r="M35">
        <v>36</v>
      </c>
      <c r="N35">
        <v>6</v>
      </c>
      <c r="O35">
        <v>3</v>
      </c>
      <c r="P35">
        <v>12</v>
      </c>
      <c r="Q35">
        <v>14</v>
      </c>
      <c r="R35">
        <v>17</v>
      </c>
      <c r="S35">
        <v>18</v>
      </c>
      <c r="T35">
        <v>15</v>
      </c>
      <c r="U35">
        <v>14</v>
      </c>
      <c r="V35">
        <v>26</v>
      </c>
      <c r="W35">
        <v>12</v>
      </c>
      <c r="X35">
        <v>34</v>
      </c>
      <c r="Y35">
        <v>29</v>
      </c>
      <c r="Z35">
        <v>11</v>
      </c>
      <c r="AA35">
        <v>11</v>
      </c>
      <c r="AB35">
        <v>17</v>
      </c>
      <c r="AC35">
        <v>15</v>
      </c>
      <c r="AD35">
        <v>27</v>
      </c>
      <c r="AE35">
        <v>15</v>
      </c>
      <c r="AF35">
        <v>19</v>
      </c>
      <c r="AG35">
        <v>9</v>
      </c>
      <c r="AH35">
        <v>36</v>
      </c>
      <c r="AI35">
        <v>25</v>
      </c>
      <c r="AJ35">
        <v>37</v>
      </c>
      <c r="AK35">
        <v>35</v>
      </c>
      <c r="AL35">
        <v>11</v>
      </c>
      <c r="AM35">
        <v>13</v>
      </c>
      <c r="AN35">
        <v>18</v>
      </c>
      <c r="AO35">
        <v>28</v>
      </c>
      <c r="AP35">
        <v>20</v>
      </c>
      <c r="AQ35">
        <v>19</v>
      </c>
      <c r="AR35">
        <v>26</v>
      </c>
      <c r="AS35">
        <v>20</v>
      </c>
      <c r="AT35">
        <v>35</v>
      </c>
      <c r="AU35">
        <v>27</v>
      </c>
      <c r="AV35">
        <v>49</v>
      </c>
      <c r="AW35">
        <v>50</v>
      </c>
      <c r="AX35">
        <v>957</v>
      </c>
      <c r="AZ35">
        <f t="shared" si="0"/>
        <v>19.9375</v>
      </c>
      <c r="BA35" s="19">
        <f t="shared" si="1"/>
        <v>19.93</v>
      </c>
      <c r="BC35" s="40"/>
      <c r="BD35" s="40">
        <v>201</v>
      </c>
      <c r="BE35" s="40">
        <v>4.1900000000000004</v>
      </c>
    </row>
    <row r="36" spans="1:57">
      <c r="A36" s="9" t="s">
        <v>102</v>
      </c>
      <c r="B36">
        <v>3</v>
      </c>
      <c r="C36">
        <v>3</v>
      </c>
      <c r="D36">
        <v>7</v>
      </c>
      <c r="E36">
        <v>6</v>
      </c>
      <c r="F36">
        <v>4</v>
      </c>
      <c r="G36">
        <v>3</v>
      </c>
      <c r="H36">
        <v>4</v>
      </c>
      <c r="I36">
        <v>3</v>
      </c>
      <c r="J36">
        <v>10</v>
      </c>
      <c r="K36">
        <v>6</v>
      </c>
      <c r="L36">
        <v>16</v>
      </c>
      <c r="M36">
        <v>11</v>
      </c>
      <c r="N36">
        <v>3</v>
      </c>
      <c r="O36">
        <v>5</v>
      </c>
      <c r="P36">
        <v>5</v>
      </c>
      <c r="Q36">
        <v>3</v>
      </c>
      <c r="R36">
        <v>9</v>
      </c>
      <c r="S36">
        <v>6</v>
      </c>
      <c r="T36">
        <v>4</v>
      </c>
      <c r="U36">
        <v>9</v>
      </c>
      <c r="V36">
        <v>9</v>
      </c>
      <c r="W36">
        <v>4</v>
      </c>
      <c r="X36">
        <v>6</v>
      </c>
      <c r="Y36">
        <v>14</v>
      </c>
      <c r="Z36">
        <v>3</v>
      </c>
      <c r="AA36">
        <v>3</v>
      </c>
      <c r="AB36">
        <v>1</v>
      </c>
      <c r="AC36">
        <v>2</v>
      </c>
      <c r="AD36">
        <v>8</v>
      </c>
      <c r="AE36">
        <v>14</v>
      </c>
      <c r="AF36">
        <v>9</v>
      </c>
      <c r="AG36">
        <v>9</v>
      </c>
      <c r="AH36">
        <v>20</v>
      </c>
      <c r="AI36">
        <v>6</v>
      </c>
      <c r="AJ36">
        <v>12</v>
      </c>
      <c r="AK36">
        <v>10</v>
      </c>
      <c r="AL36">
        <v>3</v>
      </c>
      <c r="AM36">
        <v>2</v>
      </c>
      <c r="AN36">
        <v>11</v>
      </c>
      <c r="AO36">
        <v>15</v>
      </c>
      <c r="AP36">
        <v>10</v>
      </c>
      <c r="AQ36">
        <v>6</v>
      </c>
      <c r="AR36">
        <v>9</v>
      </c>
      <c r="AS36">
        <v>9</v>
      </c>
      <c r="AT36">
        <v>14</v>
      </c>
      <c r="AU36">
        <v>13</v>
      </c>
      <c r="AV36">
        <v>11</v>
      </c>
      <c r="AW36">
        <v>11</v>
      </c>
      <c r="AX36">
        <v>364</v>
      </c>
      <c r="AZ36">
        <f t="shared" si="0"/>
        <v>7.583333333333333</v>
      </c>
      <c r="BA36" s="19">
        <f t="shared" si="1"/>
        <v>7.58</v>
      </c>
      <c r="BC36" s="40"/>
      <c r="BD36" s="40">
        <v>344</v>
      </c>
      <c r="BE36" s="40">
        <v>7.17</v>
      </c>
    </row>
    <row r="37" spans="1:57">
      <c r="A37" s="9" t="s">
        <v>108</v>
      </c>
      <c r="D37">
        <v>4</v>
      </c>
      <c r="E37">
        <v>1</v>
      </c>
      <c r="G37">
        <v>3</v>
      </c>
      <c r="J37">
        <v>12</v>
      </c>
      <c r="K37">
        <v>1</v>
      </c>
      <c r="L37">
        <v>3</v>
      </c>
      <c r="M37">
        <v>2</v>
      </c>
      <c r="N37">
        <v>2</v>
      </c>
      <c r="Q37">
        <v>2</v>
      </c>
      <c r="R37">
        <v>2</v>
      </c>
      <c r="T37">
        <v>1</v>
      </c>
      <c r="U37">
        <v>3</v>
      </c>
      <c r="V37">
        <v>1</v>
      </c>
      <c r="W37">
        <v>2</v>
      </c>
      <c r="X37">
        <v>6</v>
      </c>
      <c r="Y37">
        <v>5</v>
      </c>
      <c r="AA37">
        <v>1</v>
      </c>
      <c r="AB37">
        <v>4</v>
      </c>
      <c r="AC37">
        <v>1</v>
      </c>
      <c r="AD37">
        <v>5</v>
      </c>
      <c r="AE37">
        <v>5</v>
      </c>
      <c r="AF37">
        <v>2</v>
      </c>
      <c r="AG37">
        <v>2</v>
      </c>
      <c r="AH37">
        <v>2</v>
      </c>
      <c r="AI37">
        <v>2</v>
      </c>
      <c r="AJ37">
        <v>6</v>
      </c>
      <c r="AK37">
        <v>2</v>
      </c>
      <c r="AL37">
        <v>3</v>
      </c>
      <c r="AM37">
        <v>1</v>
      </c>
      <c r="AN37">
        <v>2</v>
      </c>
      <c r="AO37">
        <v>2</v>
      </c>
      <c r="AP37">
        <v>1</v>
      </c>
      <c r="AQ37">
        <v>3</v>
      </c>
      <c r="AR37">
        <v>2</v>
      </c>
      <c r="AS37">
        <v>1</v>
      </c>
      <c r="AT37">
        <v>5</v>
      </c>
      <c r="AU37">
        <v>4</v>
      </c>
      <c r="AV37">
        <v>6</v>
      </c>
      <c r="AW37">
        <v>3</v>
      </c>
      <c r="AX37">
        <v>115</v>
      </c>
      <c r="AZ37">
        <f t="shared" si="0"/>
        <v>2.9487179487179489</v>
      </c>
      <c r="BA37" s="19">
        <f t="shared" si="1"/>
        <v>2.94</v>
      </c>
      <c r="BC37" s="40"/>
      <c r="BD37" s="40">
        <v>1370</v>
      </c>
      <c r="BE37" s="40">
        <v>28.54</v>
      </c>
    </row>
    <row r="38" spans="1:57">
      <c r="A38" s="9" t="s">
        <v>94</v>
      </c>
      <c r="B38">
        <v>10</v>
      </c>
      <c r="C38">
        <v>6</v>
      </c>
      <c r="D38">
        <v>23</v>
      </c>
      <c r="E38">
        <v>17</v>
      </c>
      <c r="F38">
        <v>18</v>
      </c>
      <c r="G38">
        <v>14</v>
      </c>
      <c r="H38">
        <v>17</v>
      </c>
      <c r="I38">
        <v>29</v>
      </c>
      <c r="J38">
        <v>38</v>
      </c>
      <c r="K38">
        <v>17</v>
      </c>
      <c r="L38">
        <v>48</v>
      </c>
      <c r="M38">
        <v>36</v>
      </c>
      <c r="N38">
        <v>10</v>
      </c>
      <c r="O38">
        <v>9</v>
      </c>
      <c r="P38">
        <v>22</v>
      </c>
      <c r="Q38">
        <v>13</v>
      </c>
      <c r="R38">
        <v>20</v>
      </c>
      <c r="S38">
        <v>22</v>
      </c>
      <c r="T38">
        <v>18</v>
      </c>
      <c r="U38">
        <v>20</v>
      </c>
      <c r="V38">
        <v>31</v>
      </c>
      <c r="W38">
        <v>18</v>
      </c>
      <c r="X38">
        <v>38</v>
      </c>
      <c r="Y38">
        <v>51</v>
      </c>
      <c r="Z38">
        <v>11</v>
      </c>
      <c r="AA38">
        <v>10</v>
      </c>
      <c r="AB38">
        <v>21</v>
      </c>
      <c r="AC38">
        <v>22</v>
      </c>
      <c r="AD38">
        <v>41</v>
      </c>
      <c r="AE38">
        <v>38</v>
      </c>
      <c r="AF38">
        <v>26</v>
      </c>
      <c r="AG38">
        <v>28</v>
      </c>
      <c r="AH38">
        <v>52</v>
      </c>
      <c r="AI38">
        <v>28</v>
      </c>
      <c r="AJ38">
        <v>45</v>
      </c>
      <c r="AK38">
        <v>44</v>
      </c>
      <c r="AL38">
        <v>17</v>
      </c>
      <c r="AM38">
        <v>16</v>
      </c>
      <c r="AN38">
        <v>30</v>
      </c>
      <c r="AO38">
        <v>24</v>
      </c>
      <c r="AP38">
        <v>30</v>
      </c>
      <c r="AQ38">
        <v>39</v>
      </c>
      <c r="AR38">
        <v>31</v>
      </c>
      <c r="AS38">
        <v>28</v>
      </c>
      <c r="AT38">
        <v>76</v>
      </c>
      <c r="AU38">
        <v>44</v>
      </c>
      <c r="AV38">
        <v>63</v>
      </c>
      <c r="AW38">
        <v>61</v>
      </c>
      <c r="AX38">
        <v>1370</v>
      </c>
      <c r="AZ38">
        <f t="shared" si="0"/>
        <v>28.541666666666668</v>
      </c>
      <c r="BA38" s="19">
        <f t="shared" si="1"/>
        <v>28.54</v>
      </c>
      <c r="BC38" s="40"/>
      <c r="BD38" s="40">
        <v>723</v>
      </c>
      <c r="BE38" s="40">
        <v>15.06</v>
      </c>
    </row>
    <row r="39" spans="1:57">
      <c r="A39" s="9" t="s">
        <v>96</v>
      </c>
      <c r="B39">
        <v>6</v>
      </c>
      <c r="C39">
        <v>3</v>
      </c>
      <c r="D39">
        <v>10</v>
      </c>
      <c r="E39">
        <v>12</v>
      </c>
      <c r="F39">
        <v>15</v>
      </c>
      <c r="G39">
        <v>13</v>
      </c>
      <c r="H39">
        <v>14</v>
      </c>
      <c r="I39">
        <v>12</v>
      </c>
      <c r="J39">
        <v>14</v>
      </c>
      <c r="K39">
        <v>13</v>
      </c>
      <c r="L39">
        <v>36</v>
      </c>
      <c r="M39">
        <v>23</v>
      </c>
      <c r="N39">
        <v>6</v>
      </c>
      <c r="O39">
        <v>6</v>
      </c>
      <c r="P39">
        <v>16</v>
      </c>
      <c r="Q39">
        <v>20</v>
      </c>
      <c r="R39">
        <v>12</v>
      </c>
      <c r="S39">
        <v>16</v>
      </c>
      <c r="T39">
        <v>13</v>
      </c>
      <c r="U39">
        <v>15</v>
      </c>
      <c r="V39">
        <v>22</v>
      </c>
      <c r="W39">
        <v>21</v>
      </c>
      <c r="X39">
        <v>25</v>
      </c>
      <c r="Y39">
        <v>27</v>
      </c>
      <c r="Z39">
        <v>9</v>
      </c>
      <c r="AA39">
        <v>9</v>
      </c>
      <c r="AB39">
        <v>20</v>
      </c>
      <c r="AC39">
        <v>13</v>
      </c>
      <c r="AD39">
        <v>19</v>
      </c>
      <c r="AE39">
        <v>15</v>
      </c>
      <c r="AF39">
        <v>21</v>
      </c>
      <c r="AG39">
        <v>21</v>
      </c>
      <c r="AH39">
        <v>26</v>
      </c>
      <c r="AI39">
        <v>13</v>
      </c>
      <c r="AJ39">
        <v>29</v>
      </c>
      <c r="AK39">
        <v>30</v>
      </c>
      <c r="AL39">
        <v>15</v>
      </c>
      <c r="AM39">
        <v>15</v>
      </c>
      <c r="AN39">
        <v>26</v>
      </c>
      <c r="AO39">
        <v>9</v>
      </c>
      <c r="AP39">
        <v>21</v>
      </c>
      <c r="AQ39">
        <v>24</v>
      </c>
      <c r="AR39">
        <v>24</v>
      </c>
      <c r="AS39">
        <v>17</v>
      </c>
      <c r="AT39">
        <v>36</v>
      </c>
      <c r="AU39">
        <v>30</v>
      </c>
      <c r="AV39">
        <v>44</v>
      </c>
      <c r="AW39">
        <v>33</v>
      </c>
      <c r="AX39">
        <v>889</v>
      </c>
      <c r="AZ39">
        <f t="shared" si="0"/>
        <v>18.520833333333332</v>
      </c>
      <c r="BA39" s="19">
        <f t="shared" si="1"/>
        <v>18.52</v>
      </c>
      <c r="BC39" s="40"/>
      <c r="BD39" s="40">
        <v>648</v>
      </c>
      <c r="BE39" s="40">
        <v>13.5</v>
      </c>
    </row>
    <row r="40" spans="1:57">
      <c r="A40" s="9" t="s">
        <v>97</v>
      </c>
      <c r="B40">
        <v>8</v>
      </c>
      <c r="C40">
        <v>3</v>
      </c>
      <c r="D40">
        <v>16</v>
      </c>
      <c r="E40">
        <v>13</v>
      </c>
      <c r="F40">
        <v>6</v>
      </c>
      <c r="G40">
        <v>9</v>
      </c>
      <c r="H40">
        <v>13</v>
      </c>
      <c r="I40">
        <v>9</v>
      </c>
      <c r="J40">
        <v>24</v>
      </c>
      <c r="K40">
        <v>19</v>
      </c>
      <c r="L40">
        <v>27</v>
      </c>
      <c r="M40">
        <v>30</v>
      </c>
      <c r="N40">
        <v>2</v>
      </c>
      <c r="O40">
        <v>3</v>
      </c>
      <c r="P40">
        <v>13</v>
      </c>
      <c r="Q40">
        <v>11</v>
      </c>
      <c r="R40">
        <v>14</v>
      </c>
      <c r="S40">
        <v>11</v>
      </c>
      <c r="T40">
        <v>9</v>
      </c>
      <c r="U40">
        <v>16</v>
      </c>
      <c r="V40">
        <v>34</v>
      </c>
      <c r="W40">
        <v>14</v>
      </c>
      <c r="X40">
        <v>27</v>
      </c>
      <c r="Y40">
        <v>17</v>
      </c>
      <c r="Z40">
        <v>4</v>
      </c>
      <c r="AA40">
        <v>11</v>
      </c>
      <c r="AB40">
        <v>12</v>
      </c>
      <c r="AC40">
        <v>18</v>
      </c>
      <c r="AD40">
        <v>16</v>
      </c>
      <c r="AE40">
        <v>16</v>
      </c>
      <c r="AF40">
        <v>21</v>
      </c>
      <c r="AG40">
        <v>7</v>
      </c>
      <c r="AH40">
        <v>30</v>
      </c>
      <c r="AI40">
        <v>15</v>
      </c>
      <c r="AJ40">
        <v>30</v>
      </c>
      <c r="AK40">
        <v>30</v>
      </c>
      <c r="AL40">
        <v>14</v>
      </c>
      <c r="AM40">
        <v>7</v>
      </c>
      <c r="AN40">
        <v>21</v>
      </c>
      <c r="AO40">
        <v>15</v>
      </c>
      <c r="AP40">
        <v>18</v>
      </c>
      <c r="AQ40">
        <v>27</v>
      </c>
      <c r="AR40">
        <v>16</v>
      </c>
      <c r="AS40">
        <v>25</v>
      </c>
      <c r="AT40">
        <v>36</v>
      </c>
      <c r="AU40">
        <v>24</v>
      </c>
      <c r="AV40">
        <v>42</v>
      </c>
      <c r="AW40">
        <v>43</v>
      </c>
      <c r="AX40">
        <v>846</v>
      </c>
      <c r="AZ40">
        <f t="shared" si="0"/>
        <v>17.625</v>
      </c>
      <c r="BA40" s="19">
        <f t="shared" si="1"/>
        <v>17.62</v>
      </c>
      <c r="BC40" s="40"/>
      <c r="BD40" s="40">
        <v>263</v>
      </c>
      <c r="BE40" s="40">
        <v>5.48</v>
      </c>
    </row>
    <row r="41" spans="1:57">
      <c r="A41" s="9" t="s">
        <v>107</v>
      </c>
      <c r="C41">
        <v>1</v>
      </c>
      <c r="D41">
        <v>1</v>
      </c>
      <c r="E41">
        <v>2</v>
      </c>
      <c r="F41">
        <v>3</v>
      </c>
      <c r="G41">
        <v>3</v>
      </c>
      <c r="H41">
        <v>3</v>
      </c>
      <c r="I41">
        <v>6</v>
      </c>
      <c r="J41">
        <v>3</v>
      </c>
      <c r="K41">
        <v>4</v>
      </c>
      <c r="L41">
        <v>9</v>
      </c>
      <c r="M41">
        <v>5</v>
      </c>
      <c r="N41">
        <v>1</v>
      </c>
      <c r="P41">
        <v>1</v>
      </c>
      <c r="Q41">
        <v>2</v>
      </c>
      <c r="R41">
        <v>5</v>
      </c>
      <c r="T41">
        <v>1</v>
      </c>
      <c r="U41">
        <v>4</v>
      </c>
      <c r="V41">
        <v>7</v>
      </c>
      <c r="W41">
        <v>3</v>
      </c>
      <c r="X41">
        <v>4</v>
      </c>
      <c r="Y41">
        <v>3</v>
      </c>
      <c r="AA41">
        <v>1</v>
      </c>
      <c r="AB41">
        <v>3</v>
      </c>
      <c r="AC41">
        <v>8</v>
      </c>
      <c r="AD41">
        <v>3</v>
      </c>
      <c r="AE41">
        <v>3</v>
      </c>
      <c r="AF41">
        <v>7</v>
      </c>
      <c r="AG41">
        <v>7</v>
      </c>
      <c r="AH41">
        <v>7</v>
      </c>
      <c r="AI41">
        <v>5</v>
      </c>
      <c r="AJ41">
        <v>7</v>
      </c>
      <c r="AK41">
        <v>9</v>
      </c>
      <c r="AL41">
        <v>4</v>
      </c>
      <c r="AM41">
        <v>1</v>
      </c>
      <c r="AN41">
        <v>4</v>
      </c>
      <c r="AO41">
        <v>4</v>
      </c>
      <c r="AP41">
        <v>6</v>
      </c>
      <c r="AQ41">
        <v>5</v>
      </c>
      <c r="AR41">
        <v>3</v>
      </c>
      <c r="AS41">
        <v>8</v>
      </c>
      <c r="AT41">
        <v>8</v>
      </c>
      <c r="AU41">
        <v>2</v>
      </c>
      <c r="AV41">
        <v>6</v>
      </c>
      <c r="AW41">
        <v>8</v>
      </c>
      <c r="AX41">
        <v>190</v>
      </c>
      <c r="AZ41">
        <f t="shared" si="0"/>
        <v>4.3181818181818183</v>
      </c>
      <c r="BA41" s="19">
        <f t="shared" si="1"/>
        <v>4.3099999999999996</v>
      </c>
      <c r="BC41" s="40"/>
      <c r="BD41" s="40">
        <v>319</v>
      </c>
      <c r="BE41" s="40">
        <v>6.65</v>
      </c>
    </row>
    <row r="42" spans="1:57">
      <c r="A42" s="9" t="s">
        <v>103</v>
      </c>
      <c r="B42">
        <v>1</v>
      </c>
      <c r="C42">
        <v>1</v>
      </c>
      <c r="D42">
        <v>8</v>
      </c>
      <c r="E42">
        <v>7</v>
      </c>
      <c r="F42">
        <v>4</v>
      </c>
      <c r="G42">
        <v>8</v>
      </c>
      <c r="H42">
        <v>6</v>
      </c>
      <c r="I42">
        <v>5</v>
      </c>
      <c r="J42">
        <v>8</v>
      </c>
      <c r="K42">
        <v>7</v>
      </c>
      <c r="L42">
        <v>7</v>
      </c>
      <c r="M42">
        <v>9</v>
      </c>
      <c r="N42">
        <v>3</v>
      </c>
      <c r="O42">
        <v>2</v>
      </c>
      <c r="P42">
        <v>3</v>
      </c>
      <c r="Q42">
        <v>6</v>
      </c>
      <c r="R42">
        <v>1</v>
      </c>
      <c r="S42">
        <v>1</v>
      </c>
      <c r="T42">
        <v>4</v>
      </c>
      <c r="U42">
        <v>7</v>
      </c>
      <c r="V42">
        <v>8</v>
      </c>
      <c r="W42">
        <v>5</v>
      </c>
      <c r="X42">
        <v>10</v>
      </c>
      <c r="Y42">
        <v>8</v>
      </c>
      <c r="Z42">
        <v>4</v>
      </c>
      <c r="AA42">
        <v>2</v>
      </c>
      <c r="AB42">
        <v>8</v>
      </c>
      <c r="AC42">
        <v>3</v>
      </c>
      <c r="AD42">
        <v>6</v>
      </c>
      <c r="AE42">
        <v>9</v>
      </c>
      <c r="AF42">
        <v>2</v>
      </c>
      <c r="AG42">
        <v>10</v>
      </c>
      <c r="AH42">
        <v>9</v>
      </c>
      <c r="AI42">
        <v>5</v>
      </c>
      <c r="AJ42">
        <v>9</v>
      </c>
      <c r="AK42">
        <v>19</v>
      </c>
      <c r="AL42">
        <v>5</v>
      </c>
      <c r="AM42">
        <v>3</v>
      </c>
      <c r="AN42">
        <v>5</v>
      </c>
      <c r="AO42">
        <v>4</v>
      </c>
      <c r="AP42">
        <v>6</v>
      </c>
      <c r="AQ42">
        <v>8</v>
      </c>
      <c r="AR42">
        <v>7</v>
      </c>
      <c r="AS42">
        <v>6</v>
      </c>
      <c r="AT42">
        <v>9</v>
      </c>
      <c r="AU42">
        <v>22</v>
      </c>
      <c r="AV42">
        <v>17</v>
      </c>
      <c r="AW42">
        <v>12</v>
      </c>
      <c r="AX42">
        <v>319</v>
      </c>
      <c r="AZ42">
        <f t="shared" si="0"/>
        <v>6.645833333333333</v>
      </c>
      <c r="BA42" s="19">
        <f t="shared" si="1"/>
        <v>6.64</v>
      </c>
    </row>
    <row r="43" spans="1:57">
      <c r="A43" s="9" t="s">
        <v>15</v>
      </c>
      <c r="B43">
        <v>79</v>
      </c>
      <c r="C43">
        <v>46</v>
      </c>
      <c r="D43">
        <v>157</v>
      </c>
      <c r="E43">
        <v>135</v>
      </c>
      <c r="F43">
        <v>122</v>
      </c>
      <c r="G43">
        <v>135</v>
      </c>
      <c r="H43">
        <v>143</v>
      </c>
      <c r="I43">
        <v>153</v>
      </c>
      <c r="J43">
        <v>268</v>
      </c>
      <c r="K43">
        <v>159</v>
      </c>
      <c r="L43">
        <v>318</v>
      </c>
      <c r="M43">
        <v>278</v>
      </c>
      <c r="N43">
        <v>58</v>
      </c>
      <c r="O43">
        <v>64</v>
      </c>
      <c r="P43">
        <v>138</v>
      </c>
      <c r="Q43">
        <v>160</v>
      </c>
      <c r="R43">
        <v>146</v>
      </c>
      <c r="S43">
        <v>138</v>
      </c>
      <c r="T43">
        <v>140</v>
      </c>
      <c r="U43">
        <v>159</v>
      </c>
      <c r="V43">
        <v>293</v>
      </c>
      <c r="W43">
        <v>166</v>
      </c>
      <c r="X43">
        <v>324</v>
      </c>
      <c r="Y43">
        <v>316</v>
      </c>
      <c r="Z43">
        <v>89</v>
      </c>
      <c r="AA43">
        <v>83</v>
      </c>
      <c r="AB43">
        <v>163</v>
      </c>
      <c r="AC43">
        <v>170</v>
      </c>
      <c r="AD43">
        <v>225</v>
      </c>
      <c r="AE43">
        <v>199</v>
      </c>
      <c r="AF43">
        <v>201</v>
      </c>
      <c r="AG43">
        <v>176</v>
      </c>
      <c r="AH43">
        <v>363</v>
      </c>
      <c r="AI43">
        <v>196</v>
      </c>
      <c r="AJ43">
        <v>370</v>
      </c>
      <c r="AK43">
        <v>352</v>
      </c>
      <c r="AL43">
        <v>155</v>
      </c>
      <c r="AM43">
        <v>107</v>
      </c>
      <c r="AN43">
        <v>238</v>
      </c>
      <c r="AO43">
        <v>203</v>
      </c>
      <c r="AP43">
        <v>242</v>
      </c>
      <c r="AQ43">
        <v>245</v>
      </c>
      <c r="AR43">
        <v>226</v>
      </c>
      <c r="AS43">
        <v>218</v>
      </c>
      <c r="AT43">
        <v>459</v>
      </c>
      <c r="AU43">
        <v>298</v>
      </c>
      <c r="AV43">
        <v>459</v>
      </c>
      <c r="AW43">
        <v>462</v>
      </c>
      <c r="AX43">
        <v>9994</v>
      </c>
    </row>
    <row r="49" spans="1:2">
      <c r="A49" s="1" t="s">
        <v>112</v>
      </c>
      <c r="B49" t="s">
        <v>132</v>
      </c>
    </row>
    <row r="50" spans="1:2">
      <c r="A50" s="9" t="s">
        <v>99</v>
      </c>
      <c r="B50" s="19">
        <v>16.14</v>
      </c>
    </row>
    <row r="51" spans="1:2">
      <c r="A51" s="9" t="s">
        <v>101</v>
      </c>
      <c r="B51" s="19">
        <v>9.6999999999999993</v>
      </c>
    </row>
    <row r="52" spans="1:2">
      <c r="A52" s="9" t="s">
        <v>98</v>
      </c>
      <c r="B52" s="19">
        <v>16.579999999999998</v>
      </c>
    </row>
    <row r="53" spans="1:2">
      <c r="A53" s="9" t="s">
        <v>93</v>
      </c>
      <c r="B53" s="19">
        <v>31.72</v>
      </c>
    </row>
    <row r="54" spans="1:2">
      <c r="A54" s="9" t="s">
        <v>105</v>
      </c>
      <c r="B54" s="19">
        <v>4.95</v>
      </c>
    </row>
    <row r="55" spans="1:2">
      <c r="A55" s="9" t="s">
        <v>100</v>
      </c>
      <c r="B55" s="19">
        <v>12.85</v>
      </c>
    </row>
    <row r="56" spans="1:2">
      <c r="A56" s="9" t="s">
        <v>109</v>
      </c>
      <c r="B56" s="19">
        <v>2.12</v>
      </c>
    </row>
    <row r="57" spans="1:2">
      <c r="A57" s="9" t="s">
        <v>104</v>
      </c>
      <c r="B57" s="19">
        <v>5.52</v>
      </c>
    </row>
    <row r="58" spans="1:2">
      <c r="A58" s="9" t="s">
        <v>106</v>
      </c>
      <c r="B58" s="19">
        <v>4.6100000000000003</v>
      </c>
    </row>
    <row r="59" spans="1:2">
      <c r="A59" s="9" t="s">
        <v>95</v>
      </c>
      <c r="B59" s="19">
        <v>19.93</v>
      </c>
    </row>
    <row r="60" spans="1:2">
      <c r="A60" s="9" t="s">
        <v>102</v>
      </c>
      <c r="B60" s="19">
        <v>7.58</v>
      </c>
    </row>
    <row r="61" spans="1:2">
      <c r="A61" s="9" t="s">
        <v>108</v>
      </c>
      <c r="B61" s="19">
        <v>2.94</v>
      </c>
    </row>
    <row r="62" spans="1:2">
      <c r="A62" s="9" t="s">
        <v>94</v>
      </c>
      <c r="B62" s="19">
        <v>28.54</v>
      </c>
    </row>
    <row r="63" spans="1:2">
      <c r="A63" s="9" t="s">
        <v>96</v>
      </c>
      <c r="B63" s="19">
        <v>18.52</v>
      </c>
    </row>
    <row r="64" spans="1:2">
      <c r="A64" s="9" t="s">
        <v>97</v>
      </c>
      <c r="B64" s="19">
        <v>17.62</v>
      </c>
    </row>
    <row r="65" spans="1:16">
      <c r="A65" s="9" t="s">
        <v>107</v>
      </c>
      <c r="B65" s="19">
        <v>4.3099999999999996</v>
      </c>
    </row>
    <row r="66" spans="1:16">
      <c r="A66" s="9" t="s">
        <v>103</v>
      </c>
      <c r="B66" s="19">
        <v>6.64</v>
      </c>
    </row>
    <row r="67" spans="1:16">
      <c r="A67" s="9" t="s">
        <v>15</v>
      </c>
      <c r="B67" s="19">
        <v>210.27</v>
      </c>
    </row>
    <row r="77" spans="1:16">
      <c r="B77" t="s">
        <v>3341</v>
      </c>
      <c r="O77" s="1" t="s">
        <v>112</v>
      </c>
      <c r="P77" t="s">
        <v>0</v>
      </c>
    </row>
    <row r="78" spans="1:16">
      <c r="A78" s="9" t="s">
        <v>48</v>
      </c>
      <c r="B78" s="20">
        <v>0</v>
      </c>
      <c r="O78" s="9" t="s">
        <v>48</v>
      </c>
      <c r="P78" s="6">
        <v>14236.8949842453</v>
      </c>
    </row>
    <row r="79" spans="1:16">
      <c r="A79" s="9" t="s">
        <v>49</v>
      </c>
      <c r="B79" s="20">
        <v>-0.68252263124547163</v>
      </c>
      <c r="O79" s="9" t="s">
        <v>49</v>
      </c>
      <c r="P79" s="6">
        <v>4519.8919588327399</v>
      </c>
    </row>
    <row r="80" spans="1:16">
      <c r="A80" s="9" t="s">
        <v>50</v>
      </c>
      <c r="B80" s="20">
        <v>11.321314309813785</v>
      </c>
      <c r="O80" s="9" t="s">
        <v>50</v>
      </c>
      <c r="P80" s="6">
        <v>55691.009471178098</v>
      </c>
    </row>
    <row r="81" spans="1:16">
      <c r="A81" s="9" t="s">
        <v>51</v>
      </c>
      <c r="B81" s="20">
        <v>-0.49192257128092182</v>
      </c>
      <c r="O81" s="9" t="s">
        <v>51</v>
      </c>
      <c r="P81" s="6">
        <v>28295.344894885999</v>
      </c>
    </row>
    <row r="82" spans="1:16">
      <c r="A82" s="9" t="s">
        <v>52</v>
      </c>
      <c r="B82" s="20">
        <v>-0.16423401241116131</v>
      </c>
      <c r="O82" s="9" t="s">
        <v>52</v>
      </c>
      <c r="P82" s="6">
        <v>23648.286870241202</v>
      </c>
    </row>
    <row r="83" spans="1:16">
      <c r="A83" s="9" t="s">
        <v>53</v>
      </c>
      <c r="B83" s="20">
        <v>0.46290205602076862</v>
      </c>
      <c r="O83" s="9" t="s">
        <v>53</v>
      </c>
      <c r="P83" s="6">
        <v>34595.127483844801</v>
      </c>
    </row>
    <row r="84" spans="1:16">
      <c r="A84" s="9" t="s">
        <v>54</v>
      </c>
      <c r="B84" s="20">
        <v>-1.8752198361869019E-2</v>
      </c>
      <c r="O84" s="9" t="s">
        <v>54</v>
      </c>
      <c r="P84" s="6">
        <v>33946.392790913596</v>
      </c>
    </row>
    <row r="85" spans="1:16">
      <c r="A85" s="9" t="s">
        <v>55</v>
      </c>
      <c r="B85" s="20">
        <v>-0.1778369987874204</v>
      </c>
      <c r="O85" s="9" t="s">
        <v>55</v>
      </c>
      <c r="P85" s="6">
        <v>27909.468177318598</v>
      </c>
    </row>
    <row r="86" spans="1:16">
      <c r="A86" s="9" t="s">
        <v>56</v>
      </c>
      <c r="B86" s="20">
        <v>1.9300935005637199</v>
      </c>
      <c r="O86" s="9" t="s">
        <v>56</v>
      </c>
      <c r="P86" s="6">
        <v>81777.351310551196</v>
      </c>
    </row>
    <row r="87" spans="1:16">
      <c r="A87" s="9" t="s">
        <v>57</v>
      </c>
      <c r="B87" s="20">
        <v>-0.61537770245611789</v>
      </c>
      <c r="O87" s="9" t="s">
        <v>57</v>
      </c>
      <c r="P87" s="6">
        <v>31453.3927481174</v>
      </c>
    </row>
    <row r="88" spans="1:16">
      <c r="A88" s="9" t="s">
        <v>58</v>
      </c>
      <c r="B88" s="20">
        <v>1.4998484951661157</v>
      </c>
      <c r="O88" s="9" t="s">
        <v>58</v>
      </c>
      <c r="P88" s="6">
        <v>78628.716529250101</v>
      </c>
    </row>
    <row r="89" spans="1:16">
      <c r="A89" s="9" t="s">
        <v>59</v>
      </c>
      <c r="B89" s="20">
        <v>-0.115518816147123</v>
      </c>
      <c r="O89" s="9" t="s">
        <v>59</v>
      </c>
      <c r="P89" s="6">
        <v>69545.620280623407</v>
      </c>
    </row>
    <row r="90" spans="1:16">
      <c r="A90" s="9" t="s">
        <v>15</v>
      </c>
      <c r="B90" s="20">
        <v>12.947993430874304</v>
      </c>
      <c r="O90" s="9" t="s">
        <v>15</v>
      </c>
      <c r="P90" s="6">
        <v>484247.49750000238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CE974-D486-4909-98F3-FFBCDB7414A5}">
  <dimension ref="A1"/>
  <sheetViews>
    <sheetView topLeftCell="A71" workbookViewId="0">
      <selection activeCell="H83" sqref="H83"/>
    </sheetView>
  </sheetViews>
  <sheetFormatPr defaultRowHeight="15"/>
  <cols>
    <col min="2" max="2" width="23.5703125" customWidth="1"/>
    <col min="3" max="3" width="14.28515625" customWidth="1"/>
    <col min="4" max="5" width="12.85546875" customWidth="1"/>
    <col min="7" max="7" width="12.85546875" customWidth="1"/>
    <col min="8" max="8" width="14.42578125"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k I S y 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Q h L 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I S y W i i K R 7 g O A A A A E Q A A A B M A H A B G b 3 J t d W x h c y 9 T Z W N 0 a W 9 u M S 5 t I K I Y A C i g F A A A A A A A A A A A A A A A A A A A A A A A A A A A A C t O T S 7 J z M 9 T C I b Q h t Y A U E s B A i 0 A F A A C A A g A k I S y W h B M v A a m A A A A 9 g A A A B I A A A A A A A A A A A A A A A A A A A A A A E N v b m Z p Z y 9 Q Y W N r Y W d l L n h t b F B L A Q I t A B Q A A g A I A J C E s l o P y u m r p A A A A O k A A A A T A A A A A A A A A A A A A A A A A P I A A A B b Q 2 9 u d G V u d F 9 U e X B l c 1 0 u e G 1 s U E s B A i 0 A F A A C A A g A k I S y 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i Y e f Z 6 i l C n 7 2 c G 5 + m n I c A A A A A A g A A A A A A E G Y A A A A B A A A g A A A A J s C G w U d Q D f 2 6 a v 2 s q V I y a b L h 0 j e x N n y 7 q d M U k b j l Z 1 g A A A A A D o A A A A A C A A A g A A A A B G d z O d t 1 N d + p N f J 8 S g x w z m f b p V z b 7 C e b a l z F C N d b y j R Q A A A A W i w u p e Q V n o U a 2 U D I / r I w T Z J G 5 + b k Q m j i q A K D 1 O h 6 m 8 v 3 M P m 4 K y D Y u c 1 e v k D C m l Y R 2 h m g F D a b c b X 7 n 4 n G Q F V w q 1 V u 7 f N 3 l Q A K p 1 c + U 5 v e t U h A A A A A 9 c c / C I h v B 9 f 1 Q 8 5 U k I J i Q b I x 1 d K 5 5 M O j N U 0 r r j C B / C e d k g B t x j I g q b A e d 4 1 m + k X b 2 3 u I b Z m w H G 4 b V 6 G U 5 2 P a 0 g = = < / D a t a M a s h u p > 
</file>

<file path=customXml/itemProps1.xml><?xml version="1.0" encoding="utf-8"?>
<ds:datastoreItem xmlns:ds="http://schemas.openxmlformats.org/officeDocument/2006/customXml" ds:itemID="{EC2675C7-D277-4EBE-AC66-C03567C034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INSIGHTS</vt:lpstr>
      <vt:lpstr>CLEANED DATA</vt:lpstr>
      <vt:lpstr>SQL QURIES </vt:lpstr>
      <vt:lpstr>SQL OUTPUT TABLES</vt:lpstr>
      <vt:lpstr>PIVOT TABLE</vt:lpstr>
      <vt:lpstr>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Suganthi K</cp:lastModifiedBy>
  <cp:revision/>
  <dcterms:created xsi:type="dcterms:W3CDTF">2025-05-09T06:04:47Z</dcterms:created>
  <dcterms:modified xsi:type="dcterms:W3CDTF">2025-05-21T15:56:33Z</dcterms:modified>
  <cp:category/>
  <cp:contentStatus/>
</cp:coreProperties>
</file>