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8860" windowHeight="6375" firstSheet="5" activeTab="10"/>
  </bookViews>
  <sheets>
    <sheet name="met_comp" sheetId="11" r:id="rId1"/>
    <sheet name="sim_comp" sheetId="1" r:id="rId2"/>
    <sheet name="cvmse_sum_out" sheetId="9" r:id="rId3"/>
    <sheet name="cvmse_sum_in" sheetId="2" r:id="rId4"/>
    <sheet name="orctun_sum_out" sheetId="10" r:id="rId5"/>
    <sheet name="orctun_sum_in" sheetId="4" r:id="rId6"/>
    <sheet name="cvmse_sim_out" sheetId="8" r:id="rId7"/>
    <sheet name="cvmse_sim_in" sheetId="5" r:id="rId8"/>
    <sheet name="orctun_sim_out" sheetId="7" r:id="rId9"/>
    <sheet name="orctun_sim_in" sheetId="6" r:id="rId10"/>
    <sheet name="map_errors_out" sheetId="15" r:id="rId11"/>
    <sheet name="map_errors_in" sheetId="12" r:id="rId12"/>
    <sheet name="map_sum_out" sheetId="14" r:id="rId13"/>
    <sheet name="map_sum_in" sheetId="13" r:id="rId14"/>
  </sheets>
  <definedNames>
    <definedName name="mapping_errors" localSheetId="10">map_errors_out!$A$1:$D$11</definedName>
    <definedName name="mapping_errors_1" localSheetId="11">map_errors_in!$A$1:$D$11</definedName>
    <definedName name="mapping_summary" localSheetId="12">map_sum_out!$A$1:$F$11</definedName>
    <definedName name="mapping_summary_1" localSheetId="13">map_sum_in!$A$1:$F$11</definedName>
    <definedName name="orctun_results_coef_correlation_p550_summary" localSheetId="5">orctun_sum_in!$A$1:$K$6</definedName>
    <definedName name="orctun_similarities" localSheetId="9">orctun_sim_in!$A$1:$F$6</definedName>
    <definedName name="p550_summary" localSheetId="3">cvmse_sum_in!$A$1:$K$11</definedName>
    <definedName name="similarities" localSheetId="7">cvmse_sim_in!$A$1:$K$11</definedName>
  </definedNames>
  <calcPr calcId="124519"/>
</workbook>
</file>

<file path=xl/calcChain.xml><?xml version="1.0" encoding="utf-8"?>
<calcChain xmlns="http://schemas.openxmlformats.org/spreadsheetml/2006/main">
  <c r="C3" i="14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D2"/>
  <c r="E2"/>
  <c r="F2"/>
  <c r="C2"/>
  <c r="D2" i="15"/>
  <c r="D3"/>
  <c r="D4"/>
  <c r="D5"/>
  <c r="D6"/>
  <c r="D7"/>
  <c r="D8"/>
  <c r="D9"/>
  <c r="D10"/>
  <c r="D11"/>
  <c r="C3"/>
  <c r="C4"/>
  <c r="C5"/>
  <c r="C6"/>
  <c r="C7"/>
  <c r="C8"/>
  <c r="C9"/>
  <c r="C10"/>
  <c r="C11"/>
  <c r="C2"/>
  <c r="C11" i="1"/>
  <c r="H3"/>
  <c r="F13" i="10"/>
  <c r="E13"/>
  <c r="D13"/>
  <c r="C13"/>
  <c r="B13"/>
  <c r="F12"/>
  <c r="G13" i="11" s="1"/>
  <c r="E12" i="10"/>
  <c r="F13" i="11" s="1"/>
  <c r="D12" i="10"/>
  <c r="E13" i="11" s="1"/>
  <c r="C12" i="10"/>
  <c r="D13" i="11" s="1"/>
  <c r="B12" i="10"/>
  <c r="C13" i="11" s="1"/>
  <c r="F11" i="10"/>
  <c r="E11"/>
  <c r="D11"/>
  <c r="C11"/>
  <c r="B11"/>
  <c r="F10"/>
  <c r="G11" i="11" s="1"/>
  <c r="E10" i="10"/>
  <c r="F11" i="11" s="1"/>
  <c r="D10" i="10"/>
  <c r="E11" i="11" s="1"/>
  <c r="C10" i="10"/>
  <c r="D11" i="11" s="1"/>
  <c r="B10" i="10"/>
  <c r="C11" i="11" s="1"/>
  <c r="F9" i="10"/>
  <c r="E9"/>
  <c r="D9"/>
  <c r="C9"/>
  <c r="B9"/>
  <c r="F8"/>
  <c r="G9" i="11" s="1"/>
  <c r="E8" i="10"/>
  <c r="F9" i="11" s="1"/>
  <c r="D8" i="10"/>
  <c r="E9" i="11" s="1"/>
  <c r="C8" i="10"/>
  <c r="D9" i="11" s="1"/>
  <c r="B8" i="10"/>
  <c r="C9" i="11" s="1"/>
  <c r="F7" i="10"/>
  <c r="E7"/>
  <c r="D7"/>
  <c r="C7"/>
  <c r="B7"/>
  <c r="F6"/>
  <c r="G7" i="11" s="1"/>
  <c r="E6" i="10"/>
  <c r="F7" i="11" s="1"/>
  <c r="D6" i="10"/>
  <c r="E7" i="11" s="1"/>
  <c r="C6" i="10"/>
  <c r="D7" i="11" s="1"/>
  <c r="B6" i="10"/>
  <c r="C7" i="11" s="1"/>
  <c r="F5" i="10"/>
  <c r="E5"/>
  <c r="D5"/>
  <c r="C5"/>
  <c r="B5"/>
  <c r="F4"/>
  <c r="G5" i="11" s="1"/>
  <c r="E4" i="10"/>
  <c r="F5" i="11" s="1"/>
  <c r="D4" i="10"/>
  <c r="E5" i="11" s="1"/>
  <c r="C4" i="10"/>
  <c r="D5" i="11" s="1"/>
  <c r="B4" i="10"/>
  <c r="C5" i="11" s="1"/>
  <c r="F3" i="10"/>
  <c r="E3"/>
  <c r="D3"/>
  <c r="C3"/>
  <c r="B3"/>
  <c r="F2"/>
  <c r="G3" i="11" s="1"/>
  <c r="E2" i="10"/>
  <c r="F3" i="11" s="1"/>
  <c r="D2" i="10"/>
  <c r="E3" i="11" s="1"/>
  <c r="C2" i="10"/>
  <c r="D3" i="11" s="1"/>
  <c r="B2" i="10"/>
  <c r="C3" i="11" s="1"/>
  <c r="C2" i="9"/>
  <c r="D2" i="11" s="1"/>
  <c r="D2" i="9"/>
  <c r="E2" i="11" s="1"/>
  <c r="E2" i="9"/>
  <c r="F2" i="11" s="1"/>
  <c r="F2" i="9"/>
  <c r="G2" i="11" s="1"/>
  <c r="C3" i="9"/>
  <c r="D3"/>
  <c r="E3"/>
  <c r="F3"/>
  <c r="C4"/>
  <c r="D4" i="11" s="1"/>
  <c r="D4" i="9"/>
  <c r="E4" i="11" s="1"/>
  <c r="E4" i="9"/>
  <c r="F4" i="11" s="1"/>
  <c r="F4" i="9"/>
  <c r="G4" i="11" s="1"/>
  <c r="C5" i="9"/>
  <c r="D5"/>
  <c r="E5"/>
  <c r="F5"/>
  <c r="C6"/>
  <c r="D6" i="11" s="1"/>
  <c r="D6" i="9"/>
  <c r="E6" i="11" s="1"/>
  <c r="E6" i="9"/>
  <c r="F6" i="11" s="1"/>
  <c r="F6" i="9"/>
  <c r="G6" i="11" s="1"/>
  <c r="C7" i="9"/>
  <c r="D7"/>
  <c r="E7"/>
  <c r="F7"/>
  <c r="C8"/>
  <c r="D8"/>
  <c r="E8"/>
  <c r="F8"/>
  <c r="C9"/>
  <c r="D9"/>
  <c r="E9"/>
  <c r="F9"/>
  <c r="C10"/>
  <c r="D8" i="11" s="1"/>
  <c r="D10" i="9"/>
  <c r="E8" i="11" s="1"/>
  <c r="E10" i="9"/>
  <c r="F8" i="11" s="1"/>
  <c r="F10" i="9"/>
  <c r="G8" i="11" s="1"/>
  <c r="C11" i="9"/>
  <c r="D11"/>
  <c r="E11"/>
  <c r="F11"/>
  <c r="C12"/>
  <c r="D10" i="11" s="1"/>
  <c r="D12" i="9"/>
  <c r="E10" i="11" s="1"/>
  <c r="E12" i="9"/>
  <c r="F10" i="11" s="1"/>
  <c r="F12" i="9"/>
  <c r="G10" i="11" s="1"/>
  <c r="C13" i="9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12" i="11" s="1"/>
  <c r="D20" i="9"/>
  <c r="E12" i="11" s="1"/>
  <c r="E20" i="9"/>
  <c r="F12" i="11" s="1"/>
  <c r="F20" i="9"/>
  <c r="G12" i="11" s="1"/>
  <c r="C21" i="9"/>
  <c r="D21"/>
  <c r="E21"/>
  <c r="F21"/>
  <c r="B21"/>
  <c r="B20"/>
  <c r="C12" i="11" s="1"/>
  <c r="B19" i="9"/>
  <c r="B18"/>
  <c r="B17"/>
  <c r="B16"/>
  <c r="B15"/>
  <c r="B14"/>
  <c r="B13"/>
  <c r="B12"/>
  <c r="C10" i="11" s="1"/>
  <c r="B11" i="9"/>
  <c r="B10"/>
  <c r="C8" i="11" s="1"/>
  <c r="B9" i="9"/>
  <c r="B8"/>
  <c r="B7"/>
  <c r="B6"/>
  <c r="C6" i="11" s="1"/>
  <c r="B5" i="9"/>
  <c r="B4"/>
  <c r="C4" i="11" s="1"/>
  <c r="B2" i="9"/>
  <c r="C2" i="11" s="1"/>
  <c r="B3" i="9"/>
  <c r="G13" i="7"/>
  <c r="F13"/>
  <c r="E13"/>
  <c r="D13"/>
  <c r="C13"/>
  <c r="B13"/>
  <c r="G12"/>
  <c r="H13" i="1" s="1"/>
  <c r="F12" i="7"/>
  <c r="G13" i="1" s="1"/>
  <c r="E12" i="7"/>
  <c r="F13" i="1" s="1"/>
  <c r="D12" i="7"/>
  <c r="E13" i="1" s="1"/>
  <c r="C12" i="7"/>
  <c r="D13" i="1" s="1"/>
  <c r="B12" i="7"/>
  <c r="C13" i="1" s="1"/>
  <c r="G11" i="7"/>
  <c r="F11"/>
  <c r="E11"/>
  <c r="D11"/>
  <c r="C11"/>
  <c r="B11"/>
  <c r="G10"/>
  <c r="H11" i="1" s="1"/>
  <c r="F10" i="7"/>
  <c r="G11" i="1" s="1"/>
  <c r="E10" i="7"/>
  <c r="F11" i="1" s="1"/>
  <c r="D10" i="7"/>
  <c r="E11" i="1" s="1"/>
  <c r="C10" i="7"/>
  <c r="D11" i="1" s="1"/>
  <c r="B10" i="7"/>
  <c r="G9"/>
  <c r="F9"/>
  <c r="E9"/>
  <c r="D9"/>
  <c r="C9"/>
  <c r="B9"/>
  <c r="G8"/>
  <c r="H9" i="1" s="1"/>
  <c r="F8" i="7"/>
  <c r="G9" i="1" s="1"/>
  <c r="E8" i="7"/>
  <c r="F9" i="1" s="1"/>
  <c r="D8" i="7"/>
  <c r="E9" i="1" s="1"/>
  <c r="C8" i="7"/>
  <c r="D9" i="1" s="1"/>
  <c r="B8" i="7"/>
  <c r="C9" i="1" s="1"/>
  <c r="G7" i="7"/>
  <c r="F7"/>
  <c r="E7"/>
  <c r="D7"/>
  <c r="C7"/>
  <c r="B7"/>
  <c r="G6"/>
  <c r="H7" i="1" s="1"/>
  <c r="F6" i="7"/>
  <c r="G7" i="1" s="1"/>
  <c r="E6" i="7"/>
  <c r="F7" i="1" s="1"/>
  <c r="D6" i="7"/>
  <c r="E7" i="1" s="1"/>
  <c r="C6" i="7"/>
  <c r="D7" i="1" s="1"/>
  <c r="B6" i="7"/>
  <c r="C7" i="1" s="1"/>
  <c r="G5" i="7"/>
  <c r="F5"/>
  <c r="E5"/>
  <c r="D5"/>
  <c r="C5"/>
  <c r="B5"/>
  <c r="G4"/>
  <c r="H5" i="1" s="1"/>
  <c r="F4" i="7"/>
  <c r="G5" i="1" s="1"/>
  <c r="E4" i="7"/>
  <c r="F5" i="1" s="1"/>
  <c r="D4" i="7"/>
  <c r="E5" i="1" s="1"/>
  <c r="C4" i="7"/>
  <c r="D5" i="1" s="1"/>
  <c r="B4" i="7"/>
  <c r="C5" i="1" s="1"/>
  <c r="G3" i="7"/>
  <c r="F3"/>
  <c r="E3"/>
  <c r="D3"/>
  <c r="C3"/>
  <c r="B3"/>
  <c r="G2"/>
  <c r="F2"/>
  <c r="G3" i="1" s="1"/>
  <c r="E2" i="7"/>
  <c r="F3" i="1" s="1"/>
  <c r="D2" i="7"/>
  <c r="E3" i="1" s="1"/>
  <c r="C2" i="7"/>
  <c r="D3" i="1" s="1"/>
  <c r="B2" i="7"/>
  <c r="C3" i="1" s="1"/>
  <c r="C2" i="8"/>
  <c r="D2" i="1" s="1"/>
  <c r="D2" i="8"/>
  <c r="E2" i="1" s="1"/>
  <c r="E2" i="8"/>
  <c r="F2"/>
  <c r="F2" i="1" s="1"/>
  <c r="G2" i="8"/>
  <c r="G2" i="1" s="1"/>
  <c r="H2" i="8"/>
  <c r="I2"/>
  <c r="J2"/>
  <c r="K2"/>
  <c r="H2" i="1" s="1"/>
  <c r="C3" i="8"/>
  <c r="D3"/>
  <c r="E3"/>
  <c r="F3"/>
  <c r="G3"/>
  <c r="H3"/>
  <c r="I3"/>
  <c r="J3"/>
  <c r="K3"/>
  <c r="C4"/>
  <c r="D4" i="1" s="1"/>
  <c r="D4" i="8"/>
  <c r="E4" i="1" s="1"/>
  <c r="E4" i="8"/>
  <c r="F4"/>
  <c r="F4" i="1" s="1"/>
  <c r="G4" i="8"/>
  <c r="G4" i="1" s="1"/>
  <c r="H4" i="8"/>
  <c r="I4"/>
  <c r="J4"/>
  <c r="K4"/>
  <c r="H4" i="1" s="1"/>
  <c r="C5" i="8"/>
  <c r="D5"/>
  <c r="E5"/>
  <c r="F5"/>
  <c r="G5"/>
  <c r="H5"/>
  <c r="I5"/>
  <c r="J5"/>
  <c r="K5"/>
  <c r="C6"/>
  <c r="D6" i="1" s="1"/>
  <c r="D6" i="8"/>
  <c r="E6" i="1" s="1"/>
  <c r="E6" i="8"/>
  <c r="F6"/>
  <c r="F6" i="1" s="1"/>
  <c r="G6" i="8"/>
  <c r="G6" i="1" s="1"/>
  <c r="H6" i="8"/>
  <c r="I6"/>
  <c r="J6"/>
  <c r="K6"/>
  <c r="H6" i="1" s="1"/>
  <c r="C7" i="8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8" i="1" s="1"/>
  <c r="D10" i="8"/>
  <c r="E8" i="1" s="1"/>
  <c r="E10" i="8"/>
  <c r="F10"/>
  <c r="F8" i="1" s="1"/>
  <c r="G10" i="8"/>
  <c r="G8" i="1" s="1"/>
  <c r="H10" i="8"/>
  <c r="I10"/>
  <c r="J10"/>
  <c r="K10"/>
  <c r="H8" i="1" s="1"/>
  <c r="C11" i="8"/>
  <c r="D11"/>
  <c r="E11"/>
  <c r="F11"/>
  <c r="G11"/>
  <c r="H11"/>
  <c r="I11"/>
  <c r="J11"/>
  <c r="K11"/>
  <c r="C12"/>
  <c r="D10" i="1" s="1"/>
  <c r="D12" i="8"/>
  <c r="E10" i="1" s="1"/>
  <c r="E12" i="8"/>
  <c r="F12"/>
  <c r="F10" i="1" s="1"/>
  <c r="G12" i="8"/>
  <c r="G10" i="1" s="1"/>
  <c r="H12" i="8"/>
  <c r="I12"/>
  <c r="J12"/>
  <c r="K12"/>
  <c r="H10" i="1" s="1"/>
  <c r="C13" i="8"/>
  <c r="D13"/>
  <c r="E13"/>
  <c r="F13"/>
  <c r="G13"/>
  <c r="H13"/>
  <c r="I13"/>
  <c r="J13"/>
  <c r="K13"/>
  <c r="C14"/>
  <c r="D14"/>
  <c r="E14"/>
  <c r="F14"/>
  <c r="G14"/>
  <c r="H14"/>
  <c r="I14"/>
  <c r="J14"/>
  <c r="K14"/>
  <c r="C15"/>
  <c r="D15"/>
  <c r="E15"/>
  <c r="F15"/>
  <c r="G15"/>
  <c r="H15"/>
  <c r="I15"/>
  <c r="J15"/>
  <c r="K15"/>
  <c r="C16"/>
  <c r="D16"/>
  <c r="E16"/>
  <c r="F16"/>
  <c r="G16"/>
  <c r="H16"/>
  <c r="I16"/>
  <c r="J16"/>
  <c r="K16"/>
  <c r="C17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C20"/>
  <c r="D12" i="1" s="1"/>
  <c r="D20" i="8"/>
  <c r="E12" i="1" s="1"/>
  <c r="E20" i="8"/>
  <c r="F20"/>
  <c r="F12" i="1" s="1"/>
  <c r="G20" i="8"/>
  <c r="G12" i="1" s="1"/>
  <c r="H20" i="8"/>
  <c r="I20"/>
  <c r="J20"/>
  <c r="K20"/>
  <c r="H12" i="1" s="1"/>
  <c r="C21" i="8"/>
  <c r="D21"/>
  <c r="E21"/>
  <c r="F21"/>
  <c r="G21"/>
  <c r="H21"/>
  <c r="I21"/>
  <c r="J21"/>
  <c r="K21"/>
  <c r="B21"/>
  <c r="B20"/>
  <c r="C12" i="1" s="1"/>
  <c r="B19" i="8"/>
  <c r="B18"/>
  <c r="B17"/>
  <c r="B16"/>
  <c r="B15"/>
  <c r="B14"/>
  <c r="B13"/>
  <c r="B12"/>
  <c r="C10" i="1" s="1"/>
  <c r="B11" i="8"/>
  <c r="B10"/>
  <c r="C8" i="1" s="1"/>
  <c r="B9" i="8"/>
  <c r="B8"/>
  <c r="B7"/>
  <c r="B6"/>
  <c r="C6" i="1" s="1"/>
  <c r="B5" i="8"/>
  <c r="B4"/>
  <c r="C4" i="1" s="1"/>
  <c r="B2" i="8"/>
  <c r="C2" i="1" s="1"/>
  <c r="B3" i="8"/>
  <c r="Z25" i="1"/>
  <c r="Y25"/>
  <c r="X25"/>
  <c r="W25"/>
  <c r="Z24"/>
  <c r="Y24"/>
  <c r="X24"/>
  <c r="W24"/>
  <c r="Z23"/>
  <c r="Y23"/>
  <c r="X23"/>
  <c r="W23"/>
  <c r="Z22"/>
  <c r="Y22"/>
  <c r="X22"/>
  <c r="W22"/>
  <c r="Z21"/>
  <c r="Y21"/>
  <c r="X21"/>
  <c r="W21"/>
  <c r="Z20"/>
  <c r="Y20"/>
  <c r="X20"/>
  <c r="W20"/>
  <c r="Z19"/>
  <c r="Y19"/>
  <c r="X19"/>
  <c r="W19"/>
  <c r="Z18"/>
  <c r="Y18"/>
  <c r="X18"/>
  <c r="W18"/>
  <c r="Z17"/>
  <c r="Y17"/>
  <c r="X17"/>
  <c r="W17"/>
  <c r="Z16"/>
  <c r="Z15"/>
</calcChain>
</file>

<file path=xl/connections.xml><?xml version="1.0" encoding="utf-8"?>
<connections xmlns="http://schemas.openxmlformats.org/spreadsheetml/2006/main">
  <connection id="1" name="mapping_errors" type="6" refreshedVersion="3" background="1" refreshOnLoad="1" saveData="1">
    <textPr prompt="0" codePage="866" sourceFile="C:\Users\sivak_000\Documents\GitHub\dissertation\python\results\mapping_errors.csv" comma="1">
      <textFields count="4">
        <textField/>
        <textField/>
        <textField/>
        <textField/>
      </textFields>
    </textPr>
  </connection>
  <connection id="2" name="mapping_errors1" type="6" refreshedVersion="3" deleted="1" background="1" refreshOnLoad="1" saveData="1">
    <textPr prompt="0" codePage="866" sourceFile="C:\Users\sivak_000\Documents\GitHub\dissertation\latex\tables\mapping_errors.csv" comma="1">
      <textFields count="4">
        <textField/>
        <textField/>
        <textField/>
        <textField/>
      </textFields>
    </textPr>
  </connection>
  <connection id="3" name="mapping_summary" type="6" refreshedVersion="3" background="1" refreshOnLoad="1" saveData="1">
    <textPr prompt="0" codePage="866" sourceFile="C:\Users\sivak_000\Documents\GitHub\dissertation\python\results\mapping_summary.csv" comma="1">
      <textFields count="6">
        <textField/>
        <textField/>
        <textField/>
        <textField/>
        <textField/>
        <textField/>
      </textFields>
    </textPr>
  </connection>
  <connection id="4" name="mapping_summary1" type="6" refreshedVersion="3" deleted="1" background="1" refreshOnLoad="1" saveData="1">
    <textPr prompt="0" codePage="866" sourceFile="C:\Users\sivak_000\Documents\GitHub\dissertation\latex\tables\mapping_summary.csv" comma="1">
      <textFields count="6">
        <textField/>
        <textField/>
        <textField/>
        <textField/>
        <textField/>
        <textField/>
      </textFields>
    </textPr>
  </connection>
  <connection id="5" name="orctun_results_coef_correlation_p550_summary" type="6" refreshedVersion="3" background="1" refreshOnLoad="1" saveData="1">
    <textPr prompt="0" codePage="866" sourceFile="C:\Users\sivak_000\Documents\GitHub\dissertation\python\results\orctun_results_coef_correlation_p550_summary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rctun_similarities" type="6" refreshedVersion="3" background="1" refreshOnLoad="1" saveData="1">
    <textPr prompt="0" codePage="866" sourceFile="C:\Users\sivak_000\Documents\GitHub\dissertation\python\results\orctun_similarities.csv" comma="1">
      <textFields count="7">
        <textField/>
        <textField/>
        <textField/>
        <textField/>
        <textField/>
        <textField/>
        <textField/>
      </textFields>
    </textPr>
  </connection>
  <connection id="7" name="p550_summary" type="6" refreshedVersion="3" background="1" refreshOnLoad="1" saveData="1">
    <textPr prompt="0" codePage="866" sourceFile="C:\Users\sivak_000\Documents\GitHub\dissertation\python\results\p550_summary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imilarities" type="6" refreshedVersion="3" background="1" refreshOnLoad="1" saveData="1">
    <textPr prompt="0" codePage="866" sourceFile="C:\Users\sivak_000\Documents\GitHub\dissertation\python\results\similarit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<sst xmlns="http://schemas.openxmlformats.org/spreadsheetml/2006/main" count="389" uniqueCount="108">
  <si>
    <t>lasso</t>
  </si>
  <si>
    <t>enet</t>
  </si>
  <si>
    <t>grace</t>
  </si>
  <si>
    <t>agrace</t>
  </si>
  <si>
    <t>gblasso</t>
  </si>
  <si>
    <t>linf</t>
  </si>
  <si>
    <t>alinf</t>
  </si>
  <si>
    <t>ttlp</t>
  </si>
  <si>
    <t>ltlp</t>
  </si>
  <si>
    <t>composite</t>
  </si>
  <si>
    <t>1.000 (0.000)</t>
  </si>
  <si>
    <t>0.935 (0.084)</t>
  </si>
  <si>
    <t>0.810 (0.056)</t>
  </si>
  <si>
    <t>0.743 (0.279)</t>
  </si>
  <si>
    <t>0.701 (0.092)</t>
  </si>
  <si>
    <t>0.816 (0.058)</t>
  </si>
  <si>
    <t>0.582 (0.214)</t>
  </si>
  <si>
    <t>0.839 (0.124)</t>
  </si>
  <si>
    <t>0.864 (0.085)</t>
  </si>
  <si>
    <t>0.898 (0.098)</t>
  </si>
  <si>
    <t>0.849 (0.083)</t>
  </si>
  <si>
    <t>0.833 (0.177)</t>
  </si>
  <si>
    <t>0.778 (0.121)</t>
  </si>
  <si>
    <t>0.849 (0.079)</t>
  </si>
  <si>
    <t>0.671 (0.207)</t>
  </si>
  <si>
    <t>0.821 (0.130)</t>
  </si>
  <si>
    <t>0.877 (0.075)</t>
  </si>
  <si>
    <t>0.909 (0.065)</t>
  </si>
  <si>
    <t>0.715 (0.147)</t>
  </si>
  <si>
    <t>0.807 (0.099)</t>
  </si>
  <si>
    <t>0.914 (0.059)</t>
  </si>
  <si>
    <t>0.685 (0.155)</t>
  </si>
  <si>
    <t>0.762 (0.167)</t>
  </si>
  <si>
    <t>0.814 (0.106)</t>
  </si>
  <si>
    <t>0.791 (0.056)</t>
  </si>
  <si>
    <t>0.701 (0.126)</t>
  </si>
  <si>
    <t>0.726 (0.132)</t>
  </si>
  <si>
    <t>0.736 (0.226)</t>
  </si>
  <si>
    <t>0.693 (0.239)</t>
  </si>
  <si>
    <t>0.755 (0.210)</t>
  </si>
  <si>
    <t>0.784 (0.225)</t>
  </si>
  <si>
    <t>0.891 (0.085)</t>
  </si>
  <si>
    <t>0.771 (0.132)</t>
  </si>
  <si>
    <t>0.643 (0.159)</t>
  </si>
  <si>
    <t>0.748 (0.092)</t>
  </si>
  <si>
    <t>0.785 (0.072)</t>
  </si>
  <si>
    <t>0.765 (0.130)</t>
  </si>
  <si>
    <t>0.738 (0.162)</t>
  </si>
  <si>
    <t>0.809 (0.082)</t>
  </si>
  <si>
    <t>0.818 (0.055)</t>
  </si>
  <si>
    <t>0.579 (0.217)</t>
  </si>
  <si>
    <t>0.674 (0.189)</t>
  </si>
  <si>
    <t>0.681 (0.210)</t>
  </si>
  <si>
    <t>0.829 (0.155)</t>
  </si>
  <si>
    <t>0.786 (0.147)</t>
  </si>
  <si>
    <t>0.876 (0.092)</t>
  </si>
  <si>
    <t>0.949 (0.028)</t>
  </si>
  <si>
    <t>0.911 (0.089)</t>
  </si>
  <si>
    <t>0.826 (0.075)</t>
  </si>
  <si>
    <t>0.855 (0.055)</t>
  </si>
  <si>
    <t>0.949 (0.069)</t>
  </si>
  <si>
    <t>0.931 (0.030)</t>
  </si>
  <si>
    <t>0.930 (0.024)</t>
  </si>
  <si>
    <t>0.892 (0.058)</t>
  </si>
  <si>
    <t>0.919 (0.033)</t>
  </si>
  <si>
    <t>0.978 (0.010)</t>
  </si>
  <si>
    <t>model</t>
  </si>
  <si>
    <t>mse mean</t>
  </si>
  <si>
    <t>mse std</t>
  </si>
  <si>
    <t>correlation mean</t>
  </si>
  <si>
    <t>correlation std</t>
  </si>
  <si>
    <t>sens mean</t>
  </si>
  <si>
    <t>sens std</t>
  </si>
  <si>
    <t>spec mean</t>
  </si>
  <si>
    <t>spec std</t>
  </si>
  <si>
    <t>prec mean</t>
  </si>
  <si>
    <t>prec std</t>
  </si>
  <si>
    <t>Method</t>
  </si>
  <si>
    <t>Tuning</t>
  </si>
  <si>
    <t>MSE</t>
  </si>
  <si>
    <t>Correlation</t>
  </si>
  <si>
    <t>Sensitivity</t>
  </si>
  <si>
    <t>Specificity</t>
  </si>
  <si>
    <t>Precision</t>
  </si>
  <si>
    <t>CV-MSE</t>
  </si>
  <si>
    <t>Orchestrated</t>
  </si>
  <si>
    <t>Lasso</t>
  </si>
  <si>
    <t>Grace</t>
  </si>
  <si>
    <t>GBLasso</t>
  </si>
  <si>
    <t>Linf</t>
  </si>
  <si>
    <t>Composite</t>
  </si>
  <si>
    <t>aGrace</t>
  </si>
  <si>
    <t>aLinf</t>
  </si>
  <si>
    <t>TTLP</t>
  </si>
  <si>
    <t>LTLP</t>
  </si>
  <si>
    <t>ENet</t>
  </si>
  <si>
    <t>Dataset</t>
  </si>
  <si>
    <t>STD</t>
  </si>
  <si>
    <t>Body</t>
  </si>
  <si>
    <t>Prom</t>
  </si>
  <si>
    <t>Resolved</t>
  </si>
  <si>
    <t>Unresolved</t>
  </si>
  <si>
    <t>Influencing</t>
  </si>
  <si>
    <t>Non-influencing</t>
  </si>
  <si>
    <t>Enet</t>
  </si>
  <si>
    <t>Cell body</t>
  </si>
  <si>
    <t>Promoter</t>
  </si>
  <si>
    <t>Elastic Net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</si>
</sst>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F2F2F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8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p550_summary" refreshOnLoad="1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ctun_results_coef_correlation_p550_summary" refreshOnLoad="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ilarities" refreshOnLoad="1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rctun_similarities" refreshOnLoad="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pping_errors" refreshOnLoad="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pping_errors_1" refreshOnLoad="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pping_summary" refreshOnLoad="1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pping_summary_1" refreshOnLoad="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A4" sqref="A4"/>
    </sheetView>
  </sheetViews>
  <sheetFormatPr defaultRowHeight="15"/>
  <sheetData>
    <row r="1" spans="1:7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>
      <c r="A2" t="s">
        <v>86</v>
      </c>
      <c r="B2" t="s">
        <v>84</v>
      </c>
      <c r="C2" t="str">
        <f>cvmse_sum_out!B2</f>
        <v>19.55</v>
      </c>
      <c r="D2" t="str">
        <f>cvmse_sum_out!C2</f>
        <v>0.83</v>
      </c>
      <c r="E2" t="str">
        <f>cvmse_sum_out!D2</f>
        <v>0.56</v>
      </c>
      <c r="F2" t="str">
        <f>cvmse_sum_out!E2</f>
        <v>0.92</v>
      </c>
      <c r="G2" t="str">
        <f>cvmse_sum_out!F2</f>
        <v>0.68</v>
      </c>
    </row>
    <row r="3" spans="1:7">
      <c r="B3" t="s">
        <v>85</v>
      </c>
      <c r="C3" t="str">
        <f>orctun_sum_out!B2</f>
        <v>20.78</v>
      </c>
      <c r="D3" t="str">
        <f>orctun_sum_out!C2</f>
        <v>0.79</v>
      </c>
      <c r="E3" t="str">
        <f>orctun_sum_out!D2</f>
        <v>0.64</v>
      </c>
      <c r="F3" t="str">
        <f>orctun_sum_out!E2</f>
        <v>0.78</v>
      </c>
      <c r="G3" t="str">
        <f>orctun_sum_out!F2</f>
        <v>0.46</v>
      </c>
    </row>
    <row r="4" spans="1:7">
      <c r="A4" t="s">
        <v>95</v>
      </c>
      <c r="B4" t="s">
        <v>84</v>
      </c>
      <c r="C4" t="str">
        <f>cvmse_sum_out!B4</f>
        <v>18.60</v>
      </c>
      <c r="D4" t="str">
        <f>cvmse_sum_out!C4</f>
        <v>0.85</v>
      </c>
      <c r="E4" t="str">
        <f>cvmse_sum_out!D4</f>
        <v>0.67</v>
      </c>
      <c r="F4" t="str">
        <f>cvmse_sum_out!E4</f>
        <v>0.81</v>
      </c>
      <c r="G4" t="str">
        <f>cvmse_sum_out!F4</f>
        <v>0.62</v>
      </c>
    </row>
    <row r="5" spans="1:7">
      <c r="B5" t="s">
        <v>85</v>
      </c>
      <c r="C5" t="str">
        <f>orctun_sum_out!B4</f>
        <v>19.78</v>
      </c>
      <c r="D5" t="str">
        <f>orctun_sum_out!C4</f>
        <v>0.77</v>
      </c>
      <c r="E5" t="str">
        <f>orctun_sum_out!D4</f>
        <v>0.76</v>
      </c>
      <c r="F5" t="str">
        <f>orctun_sum_out!E4</f>
        <v>0.79</v>
      </c>
      <c r="G5" t="str">
        <f>orctun_sum_out!F4</f>
        <v>0.52</v>
      </c>
    </row>
    <row r="6" spans="1:7">
      <c r="A6" t="s">
        <v>87</v>
      </c>
      <c r="B6" t="s">
        <v>84</v>
      </c>
      <c r="C6" t="str">
        <f>cvmse_sum_out!B6</f>
        <v>15.47</v>
      </c>
      <c r="D6" t="str">
        <f>cvmse_sum_out!C6</f>
        <v>0.86</v>
      </c>
      <c r="E6" t="str">
        <f>cvmse_sum_out!D6</f>
        <v>0.95</v>
      </c>
      <c r="F6" t="str">
        <f>cvmse_sum_out!E6</f>
        <v>0.43</v>
      </c>
      <c r="G6" t="str">
        <f>cvmse_sum_out!F6</f>
        <v>0.35</v>
      </c>
    </row>
    <row r="7" spans="1:7">
      <c r="B7" t="s">
        <v>85</v>
      </c>
      <c r="C7" t="str">
        <f>orctun_sum_out!B6</f>
        <v>18.46</v>
      </c>
      <c r="D7" t="str">
        <f>orctun_sum_out!C6</f>
        <v>0.82</v>
      </c>
      <c r="E7" t="str">
        <f>orctun_sum_out!D6</f>
        <v>0.84</v>
      </c>
      <c r="F7" t="str">
        <f>orctun_sum_out!E6</f>
        <v>0.66</v>
      </c>
      <c r="G7" t="str">
        <f>orctun_sum_out!F6</f>
        <v>0.47</v>
      </c>
    </row>
    <row r="8" spans="1:7">
      <c r="A8" t="s">
        <v>88</v>
      </c>
      <c r="B8" t="s">
        <v>84</v>
      </c>
      <c r="C8" t="str">
        <f>cvmse_sum_out!B10</f>
        <v>21.37</v>
      </c>
      <c r="D8" t="str">
        <f>cvmse_sum_out!C10</f>
        <v>0.64</v>
      </c>
      <c r="E8" t="str">
        <f>cvmse_sum_out!D10</f>
        <v>0.99</v>
      </c>
      <c r="F8" t="str">
        <f>cvmse_sum_out!E10</f>
        <v>0.24</v>
      </c>
      <c r="G8" t="str">
        <f>cvmse_sum_out!F10</f>
        <v>0.31</v>
      </c>
    </row>
    <row r="9" spans="1:7">
      <c r="B9" t="s">
        <v>85</v>
      </c>
      <c r="C9" t="str">
        <f>orctun_sum_out!B8</f>
        <v>19.06</v>
      </c>
      <c r="D9" t="str">
        <f>orctun_sum_out!C8</f>
        <v>0.67</v>
      </c>
      <c r="E9" t="str">
        <f>orctun_sum_out!D8</f>
        <v>0.99</v>
      </c>
      <c r="F9" t="str">
        <f>orctun_sum_out!E8</f>
        <v>0.16</v>
      </c>
      <c r="G9" t="str">
        <f>orctun_sum_out!F8</f>
        <v>0.28</v>
      </c>
    </row>
    <row r="10" spans="1:7">
      <c r="A10" t="s">
        <v>89</v>
      </c>
      <c r="B10" t="s">
        <v>84</v>
      </c>
      <c r="C10" t="str">
        <f>cvmse_sum_out!B12</f>
        <v>16.44</v>
      </c>
      <c r="D10" t="str">
        <f>cvmse_sum_out!C12</f>
        <v>0.78</v>
      </c>
      <c r="E10" t="str">
        <f>cvmse_sum_out!D12</f>
        <v>0.99</v>
      </c>
      <c r="F10" t="str">
        <f>cvmse_sum_out!E12</f>
        <v>0.92</v>
      </c>
      <c r="G10" t="str">
        <f>cvmse_sum_out!F12</f>
        <v>0.78</v>
      </c>
    </row>
    <row r="11" spans="1:7">
      <c r="B11" t="s">
        <v>85</v>
      </c>
      <c r="C11" t="e">
        <f>orctun_sum_out!B10</f>
        <v>#REF!</v>
      </c>
      <c r="D11" t="e">
        <f>orctun_sum_out!C10</f>
        <v>#REF!</v>
      </c>
      <c r="E11" t="e">
        <f>orctun_sum_out!D10</f>
        <v>#REF!</v>
      </c>
      <c r="F11" t="e">
        <f>orctun_sum_out!E10</f>
        <v>#REF!</v>
      </c>
      <c r="G11" t="e">
        <f>orctun_sum_out!F10</f>
        <v>#REF!</v>
      </c>
    </row>
    <row r="12" spans="1:7">
      <c r="A12" t="s">
        <v>90</v>
      </c>
      <c r="B12" t="s">
        <v>84</v>
      </c>
      <c r="C12" t="str">
        <f>cvmse_sum_out!B20</f>
        <v>21.32</v>
      </c>
      <c r="D12" t="str">
        <f>cvmse_sum_out!C20</f>
        <v>0.75</v>
      </c>
      <c r="E12" t="str">
        <f>cvmse_sum_out!D20</f>
        <v>0.58</v>
      </c>
      <c r="F12" t="str">
        <f>cvmse_sum_out!E20</f>
        <v>0.94</v>
      </c>
      <c r="G12" t="str">
        <f>cvmse_sum_out!F20</f>
        <v>0.78</v>
      </c>
    </row>
    <row r="13" spans="1:7">
      <c r="B13" t="s">
        <v>85</v>
      </c>
      <c r="C13" t="str">
        <f>orctun_sum_out!B12</f>
        <v>18.04</v>
      </c>
      <c r="D13" t="str">
        <f>orctun_sum_out!C12</f>
        <v>0.74</v>
      </c>
      <c r="E13" t="str">
        <f>orctun_sum_out!D12</f>
        <v>0.99</v>
      </c>
      <c r="F13" t="str">
        <f>orctun_sum_out!E12</f>
        <v>0.81</v>
      </c>
      <c r="G13" t="str">
        <f>orctun_sum_out!F12</f>
        <v>0.61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B3" sqref="B3"/>
    </sheetView>
  </sheetViews>
  <sheetFormatPr defaultRowHeight="15"/>
  <cols>
    <col min="1" max="1" width="7.5703125" bestFit="1" customWidth="1"/>
    <col min="2" max="7" width="12" bestFit="1" customWidth="1"/>
  </cols>
  <sheetData>
    <row r="1" spans="1:6"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>
      <c r="A2" t="s">
        <v>0</v>
      </c>
      <c r="B2" t="s">
        <v>10</v>
      </c>
      <c r="C2" t="s">
        <v>56</v>
      </c>
      <c r="D2" t="s">
        <v>57</v>
      </c>
      <c r="E2" t="s">
        <v>58</v>
      </c>
      <c r="F2" t="s">
        <v>59</v>
      </c>
    </row>
    <row r="3" spans="1:6">
      <c r="A3" t="s">
        <v>1</v>
      </c>
      <c r="B3" t="s">
        <v>56</v>
      </c>
      <c r="C3" t="s">
        <v>10</v>
      </c>
      <c r="D3" t="s">
        <v>60</v>
      </c>
      <c r="E3" t="s">
        <v>61</v>
      </c>
      <c r="F3" t="s">
        <v>62</v>
      </c>
    </row>
    <row r="4" spans="1:6">
      <c r="A4" t="s">
        <v>2</v>
      </c>
      <c r="B4" t="s">
        <v>57</v>
      </c>
      <c r="C4" t="s">
        <v>60</v>
      </c>
      <c r="D4" t="s">
        <v>10</v>
      </c>
      <c r="E4" t="s">
        <v>63</v>
      </c>
      <c r="F4" t="s">
        <v>64</v>
      </c>
    </row>
    <row r="5" spans="1:6">
      <c r="A5" t="s">
        <v>4</v>
      </c>
      <c r="B5" t="s">
        <v>58</v>
      </c>
      <c r="C5" t="s">
        <v>61</v>
      </c>
      <c r="D5" t="s">
        <v>63</v>
      </c>
      <c r="E5" t="s">
        <v>10</v>
      </c>
      <c r="F5" t="s">
        <v>65</v>
      </c>
    </row>
    <row r="6" spans="1:6">
      <c r="A6" t="s">
        <v>5</v>
      </c>
      <c r="B6" t="s">
        <v>59</v>
      </c>
      <c r="C6" t="s">
        <v>62</v>
      </c>
      <c r="D6" t="s">
        <v>64</v>
      </c>
      <c r="E6" t="s">
        <v>65</v>
      </c>
      <c r="F6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Q23" sqref="Q23"/>
    </sheetView>
  </sheetViews>
  <sheetFormatPr defaultRowHeight="15"/>
  <cols>
    <col min="1" max="1" width="7.7109375" bestFit="1" customWidth="1"/>
    <col min="2" max="2" width="10.28515625" bestFit="1" customWidth="1"/>
    <col min="3" max="3" width="4.7109375" bestFit="1" customWidth="1"/>
    <col min="4" max="4" width="4.5703125" bestFit="1" customWidth="1"/>
  </cols>
  <sheetData>
    <row r="1" spans="1:4">
      <c r="A1" t="s">
        <v>96</v>
      </c>
      <c r="B1" t="s">
        <v>77</v>
      </c>
      <c r="C1" t="s">
        <v>79</v>
      </c>
      <c r="D1" t="s">
        <v>97</v>
      </c>
    </row>
    <row r="2" spans="1:4">
      <c r="A2" t="s">
        <v>105</v>
      </c>
      <c r="B2" t="s">
        <v>90</v>
      </c>
      <c r="C2" s="3">
        <f>map_errors_in!C2</f>
        <v>0.66039587426199997</v>
      </c>
      <c r="D2" s="3">
        <f>map_errors_in!D2</f>
        <v>0.75375712381000004</v>
      </c>
    </row>
    <row r="3" spans="1:4">
      <c r="B3" t="s">
        <v>107</v>
      </c>
      <c r="C3" s="3">
        <f>map_errors_in!C3</f>
        <v>0.66496958241399995</v>
      </c>
      <c r="D3" s="3">
        <f>map_errors_in!D3</f>
        <v>0.73970676751999997</v>
      </c>
    </row>
    <row r="4" spans="1:4">
      <c r="B4" t="s">
        <v>87</v>
      </c>
      <c r="C4" s="3">
        <f>map_errors_in!C4</f>
        <v>0.65453684774700005</v>
      </c>
      <c r="D4" s="3">
        <f>map_errors_in!D4</f>
        <v>0.72775155569100003</v>
      </c>
    </row>
    <row r="5" spans="1:4">
      <c r="B5" t="s">
        <v>86</v>
      </c>
      <c r="C5" s="3">
        <f>map_errors_in!C5</f>
        <v>0.66811830673999995</v>
      </c>
      <c r="D5" s="3">
        <f>map_errors_in!D5</f>
        <v>0.74596253970799997</v>
      </c>
    </row>
    <row r="6" spans="1:4">
      <c r="B6" t="s">
        <v>89</v>
      </c>
      <c r="C6" s="3">
        <f>map_errors_in!C6</f>
        <v>0.68068092973700001</v>
      </c>
      <c r="D6" s="3">
        <f>map_errors_in!D6</f>
        <v>0.81279036388799997</v>
      </c>
    </row>
    <row r="7" spans="1:4">
      <c r="A7" t="s">
        <v>106</v>
      </c>
      <c r="B7" t="s">
        <v>90</v>
      </c>
      <c r="C7" s="3">
        <f>map_errors_in!C7</f>
        <v>0.65025996691599997</v>
      </c>
      <c r="D7" s="3">
        <f>map_errors_in!D7</f>
        <v>0.69938890352600003</v>
      </c>
    </row>
    <row r="8" spans="1:4">
      <c r="B8" t="s">
        <v>107</v>
      </c>
      <c r="C8" s="3">
        <f>map_errors_in!C8</f>
        <v>0.67349601159899997</v>
      </c>
      <c r="D8" s="3">
        <f>map_errors_in!D8</f>
        <v>0.74849381868700005</v>
      </c>
    </row>
    <row r="9" spans="1:4">
      <c r="B9" t="s">
        <v>87</v>
      </c>
      <c r="C9" s="3">
        <f>map_errors_in!C9</f>
        <v>0.65959871546000004</v>
      </c>
      <c r="D9" s="3">
        <f>map_errors_in!D9</f>
        <v>0.72229100217300002</v>
      </c>
    </row>
    <row r="10" spans="1:4">
      <c r="B10" t="s">
        <v>86</v>
      </c>
      <c r="C10" s="3">
        <f>map_errors_in!C10</f>
        <v>0.67677408699399999</v>
      </c>
      <c r="D10" s="3">
        <f>map_errors_in!D10</f>
        <v>0.75244165631000004</v>
      </c>
    </row>
    <row r="11" spans="1:4">
      <c r="B11" t="s">
        <v>89</v>
      </c>
      <c r="C11" s="3">
        <f>map_errors_in!C11</f>
        <v>0.70187944185399997</v>
      </c>
      <c r="D11" s="3">
        <f>map_errors_in!D11</f>
        <v>0.85630315789400002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cols>
    <col min="1" max="1" width="7.7109375" bestFit="1" customWidth="1"/>
    <col min="2" max="2" width="10.28515625" bestFit="1" customWidth="1"/>
    <col min="3" max="4" width="12" bestFit="1" customWidth="1"/>
  </cols>
  <sheetData>
    <row r="1" spans="1:4">
      <c r="A1" t="s">
        <v>96</v>
      </c>
      <c r="B1" t="s">
        <v>77</v>
      </c>
      <c r="C1" t="s">
        <v>79</v>
      </c>
      <c r="D1" t="s">
        <v>97</v>
      </c>
    </row>
    <row r="2" spans="1:4">
      <c r="A2" t="s">
        <v>98</v>
      </c>
      <c r="B2" t="s">
        <v>9</v>
      </c>
      <c r="C2">
        <v>0.66039587426199997</v>
      </c>
      <c r="D2">
        <v>0.75375712381000004</v>
      </c>
    </row>
    <row r="3" spans="1:4">
      <c r="A3" t="s">
        <v>98</v>
      </c>
      <c r="B3" t="s">
        <v>1</v>
      </c>
      <c r="C3">
        <v>0.66496958241399995</v>
      </c>
      <c r="D3">
        <v>0.73970676751999997</v>
      </c>
    </row>
    <row r="4" spans="1:4">
      <c r="A4" t="s">
        <v>98</v>
      </c>
      <c r="B4" t="s">
        <v>2</v>
      </c>
      <c r="C4">
        <v>0.65453684774700005</v>
      </c>
      <c r="D4">
        <v>0.72775155569100003</v>
      </c>
    </row>
    <row r="5" spans="1:4">
      <c r="A5" t="s">
        <v>98</v>
      </c>
      <c r="B5" t="s">
        <v>0</v>
      </c>
      <c r="C5">
        <v>0.66811830673999995</v>
      </c>
      <c r="D5">
        <v>0.74596253970799997</v>
      </c>
    </row>
    <row r="6" spans="1:4">
      <c r="A6" t="s">
        <v>98</v>
      </c>
      <c r="B6" t="s">
        <v>5</v>
      </c>
      <c r="C6">
        <v>0.68068092973700001</v>
      </c>
      <c r="D6">
        <v>0.81279036388799997</v>
      </c>
    </row>
    <row r="7" spans="1:4">
      <c r="A7" t="s">
        <v>99</v>
      </c>
      <c r="B7" t="s">
        <v>9</v>
      </c>
      <c r="C7">
        <v>0.65025996691599997</v>
      </c>
      <c r="D7">
        <v>0.69938890352600003</v>
      </c>
    </row>
    <row r="8" spans="1:4">
      <c r="A8" t="s">
        <v>99</v>
      </c>
      <c r="B8" t="s">
        <v>1</v>
      </c>
      <c r="C8">
        <v>0.67349601159899997</v>
      </c>
      <c r="D8">
        <v>0.74849381868700005</v>
      </c>
    </row>
    <row r="9" spans="1:4">
      <c r="A9" t="s">
        <v>99</v>
      </c>
      <c r="B9" t="s">
        <v>2</v>
      </c>
      <c r="C9">
        <v>0.65959871546000004</v>
      </c>
      <c r="D9">
        <v>0.72229100217300002</v>
      </c>
    </row>
    <row r="10" spans="1:4">
      <c r="A10" t="s">
        <v>99</v>
      </c>
      <c r="B10" t="s">
        <v>0</v>
      </c>
      <c r="C10">
        <v>0.67677408699399999</v>
      </c>
      <c r="D10">
        <v>0.75244165631000004</v>
      </c>
    </row>
    <row r="11" spans="1:4">
      <c r="A11" t="s">
        <v>99</v>
      </c>
      <c r="B11" t="s">
        <v>5</v>
      </c>
      <c r="C11">
        <v>0.70187944185399997</v>
      </c>
      <c r="D11">
        <v>0.85630315789400002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11" sqref="A1:F11"/>
    </sheetView>
  </sheetViews>
  <sheetFormatPr defaultRowHeight="15"/>
  <cols>
    <col min="1" max="1" width="7.7109375" bestFit="1" customWidth="1"/>
    <col min="2" max="2" width="10.5703125" bestFit="1" customWidth="1"/>
    <col min="4" max="4" width="11.140625" bestFit="1" customWidth="1"/>
    <col min="5" max="5" width="11" bestFit="1" customWidth="1"/>
    <col min="6" max="6" width="15.5703125" bestFit="1" customWidth="1"/>
  </cols>
  <sheetData>
    <row r="1" spans="1:6">
      <c r="A1" t="s">
        <v>96</v>
      </c>
      <c r="B1" t="s">
        <v>77</v>
      </c>
      <c r="C1" t="s">
        <v>100</v>
      </c>
      <c r="D1" t="s">
        <v>101</v>
      </c>
      <c r="E1" t="s">
        <v>102</v>
      </c>
      <c r="F1" t="s">
        <v>103</v>
      </c>
    </row>
    <row r="2" spans="1:6">
      <c r="A2" t="s">
        <v>105</v>
      </c>
      <c r="B2" t="s">
        <v>90</v>
      </c>
      <c r="C2">
        <f>map_sum_in!C2</f>
        <v>471</v>
      </c>
      <c r="D2">
        <f>map_sum_in!D2</f>
        <v>8</v>
      </c>
      <c r="E2">
        <f>map_sum_in!E2</f>
        <v>206</v>
      </c>
      <c r="F2">
        <f>map_sum_in!F2</f>
        <v>273</v>
      </c>
    </row>
    <row r="3" spans="1:6">
      <c r="B3" t="s">
        <v>107</v>
      </c>
      <c r="C3">
        <f>map_sum_in!C3</f>
        <v>473</v>
      </c>
      <c r="D3">
        <f>map_sum_in!D3</f>
        <v>6</v>
      </c>
      <c r="E3">
        <f>map_sum_in!E3</f>
        <v>242</v>
      </c>
      <c r="F3">
        <f>map_sum_in!F3</f>
        <v>237</v>
      </c>
    </row>
    <row r="4" spans="1:6">
      <c r="B4" t="s">
        <v>87</v>
      </c>
      <c r="C4">
        <f>map_sum_in!C4</f>
        <v>474</v>
      </c>
      <c r="D4">
        <f>map_sum_in!D4</f>
        <v>5</v>
      </c>
      <c r="E4">
        <f>map_sum_in!E4</f>
        <v>234</v>
      </c>
      <c r="F4">
        <f>map_sum_in!F4</f>
        <v>245</v>
      </c>
    </row>
    <row r="5" spans="1:6">
      <c r="B5" t="s">
        <v>86</v>
      </c>
      <c r="C5">
        <f>map_sum_in!C5</f>
        <v>470</v>
      </c>
      <c r="D5">
        <f>map_sum_in!D5</f>
        <v>9</v>
      </c>
      <c r="E5">
        <f>map_sum_in!E5</f>
        <v>205</v>
      </c>
      <c r="F5">
        <f>map_sum_in!F5</f>
        <v>274</v>
      </c>
    </row>
    <row r="6" spans="1:6">
      <c r="B6" t="s">
        <v>89</v>
      </c>
      <c r="C6">
        <f>map_sum_in!C6</f>
        <v>479</v>
      </c>
      <c r="D6">
        <f>map_sum_in!D6</f>
        <v>0</v>
      </c>
      <c r="E6">
        <f>map_sum_in!E6</f>
        <v>307</v>
      </c>
      <c r="F6">
        <f>map_sum_in!F6</f>
        <v>172</v>
      </c>
    </row>
    <row r="7" spans="1:6">
      <c r="A7" t="s">
        <v>106</v>
      </c>
      <c r="B7" t="s">
        <v>90</v>
      </c>
      <c r="C7">
        <f>map_sum_in!C7</f>
        <v>455</v>
      </c>
      <c r="D7">
        <f>map_sum_in!D7</f>
        <v>13</v>
      </c>
      <c r="E7">
        <f>map_sum_in!E7</f>
        <v>155</v>
      </c>
      <c r="F7">
        <f>map_sum_in!F7</f>
        <v>313</v>
      </c>
    </row>
    <row r="8" spans="1:6">
      <c r="B8" t="s">
        <v>107</v>
      </c>
      <c r="C8">
        <f>map_sum_in!C8</f>
        <v>458</v>
      </c>
      <c r="D8">
        <f>map_sum_in!D8</f>
        <v>10</v>
      </c>
      <c r="E8">
        <f>map_sum_in!E8</f>
        <v>166</v>
      </c>
      <c r="F8">
        <f>map_sum_in!F8</f>
        <v>302</v>
      </c>
    </row>
    <row r="9" spans="1:6">
      <c r="B9" t="s">
        <v>87</v>
      </c>
      <c r="C9">
        <f>map_sum_in!C9</f>
        <v>461</v>
      </c>
      <c r="D9">
        <f>map_sum_in!D9</f>
        <v>7</v>
      </c>
      <c r="E9">
        <f>map_sum_in!E9</f>
        <v>175</v>
      </c>
      <c r="F9">
        <f>map_sum_in!F9</f>
        <v>293</v>
      </c>
    </row>
    <row r="10" spans="1:6">
      <c r="B10" t="s">
        <v>86</v>
      </c>
      <c r="C10">
        <f>map_sum_in!C10</f>
        <v>453</v>
      </c>
      <c r="D10">
        <f>map_sum_in!D10</f>
        <v>15</v>
      </c>
      <c r="E10">
        <f>map_sum_in!E10</f>
        <v>151</v>
      </c>
      <c r="F10">
        <f>map_sum_in!F10</f>
        <v>317</v>
      </c>
    </row>
    <row r="11" spans="1:6">
      <c r="B11" t="s">
        <v>89</v>
      </c>
      <c r="C11">
        <f>map_sum_in!C11</f>
        <v>468</v>
      </c>
      <c r="D11">
        <f>map_sum_in!D11</f>
        <v>0</v>
      </c>
      <c r="E11">
        <f>map_sum_in!E11</f>
        <v>468</v>
      </c>
      <c r="F11">
        <f>map_sum_in!F11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J41" sqref="J41:J45"/>
    </sheetView>
  </sheetViews>
  <sheetFormatPr defaultRowHeight="15"/>
  <cols>
    <col min="1" max="1" width="7.7109375" bestFit="1" customWidth="1"/>
    <col min="2" max="2" width="10.5703125" bestFit="1" customWidth="1"/>
    <col min="4" max="4" width="11.140625" bestFit="1" customWidth="1"/>
    <col min="5" max="5" width="11" bestFit="1" customWidth="1"/>
    <col min="6" max="6" width="15.5703125" bestFit="1" customWidth="1"/>
  </cols>
  <sheetData>
    <row r="1" spans="1:6">
      <c r="A1" t="s">
        <v>96</v>
      </c>
      <c r="B1" t="s">
        <v>77</v>
      </c>
      <c r="C1" t="s">
        <v>100</v>
      </c>
      <c r="D1" t="s">
        <v>101</v>
      </c>
      <c r="E1" t="s">
        <v>102</v>
      </c>
      <c r="F1" t="s">
        <v>103</v>
      </c>
    </row>
    <row r="2" spans="1:6">
      <c r="A2" t="s">
        <v>98</v>
      </c>
      <c r="B2" t="s">
        <v>90</v>
      </c>
      <c r="C2">
        <v>471</v>
      </c>
      <c r="D2">
        <v>8</v>
      </c>
      <c r="E2">
        <v>206</v>
      </c>
      <c r="F2">
        <v>273</v>
      </c>
    </row>
    <row r="3" spans="1:6">
      <c r="A3" t="s">
        <v>98</v>
      </c>
      <c r="B3" t="s">
        <v>104</v>
      </c>
      <c r="C3">
        <v>473</v>
      </c>
      <c r="D3">
        <v>6</v>
      </c>
      <c r="E3">
        <v>242</v>
      </c>
      <c r="F3">
        <v>237</v>
      </c>
    </row>
    <row r="4" spans="1:6">
      <c r="A4" t="s">
        <v>98</v>
      </c>
      <c r="B4" t="s">
        <v>87</v>
      </c>
      <c r="C4">
        <v>474</v>
      </c>
      <c r="D4">
        <v>5</v>
      </c>
      <c r="E4">
        <v>234</v>
      </c>
      <c r="F4">
        <v>245</v>
      </c>
    </row>
    <row r="5" spans="1:6">
      <c r="A5" t="s">
        <v>98</v>
      </c>
      <c r="B5" t="s">
        <v>86</v>
      </c>
      <c r="C5">
        <v>470</v>
      </c>
      <c r="D5">
        <v>9</v>
      </c>
      <c r="E5">
        <v>205</v>
      </c>
      <c r="F5">
        <v>274</v>
      </c>
    </row>
    <row r="6" spans="1:6">
      <c r="A6" t="s">
        <v>98</v>
      </c>
      <c r="B6" t="s">
        <v>89</v>
      </c>
      <c r="C6">
        <v>479</v>
      </c>
      <c r="D6">
        <v>0</v>
      </c>
      <c r="E6">
        <v>307</v>
      </c>
      <c r="F6">
        <v>172</v>
      </c>
    </row>
    <row r="7" spans="1:6">
      <c r="A7" t="s">
        <v>99</v>
      </c>
      <c r="B7" t="s">
        <v>90</v>
      </c>
      <c r="C7">
        <v>455</v>
      </c>
      <c r="D7">
        <v>13</v>
      </c>
      <c r="E7">
        <v>155</v>
      </c>
      <c r="F7">
        <v>313</v>
      </c>
    </row>
    <row r="8" spans="1:6">
      <c r="A8" t="s">
        <v>99</v>
      </c>
      <c r="B8" t="s">
        <v>104</v>
      </c>
      <c r="C8">
        <v>458</v>
      </c>
      <c r="D8">
        <v>10</v>
      </c>
      <c r="E8">
        <v>166</v>
      </c>
      <c r="F8">
        <v>302</v>
      </c>
    </row>
    <row r="9" spans="1:6">
      <c r="A9" t="s">
        <v>99</v>
      </c>
      <c r="B9" t="s">
        <v>87</v>
      </c>
      <c r="C9">
        <v>461</v>
      </c>
      <c r="D9">
        <v>7</v>
      </c>
      <c r="E9">
        <v>175</v>
      </c>
      <c r="F9">
        <v>293</v>
      </c>
    </row>
    <row r="10" spans="1:6">
      <c r="A10" t="s">
        <v>99</v>
      </c>
      <c r="B10" t="s">
        <v>86</v>
      </c>
      <c r="C10">
        <v>453</v>
      </c>
      <c r="D10">
        <v>15</v>
      </c>
      <c r="E10">
        <v>151</v>
      </c>
      <c r="F10">
        <v>317</v>
      </c>
    </row>
    <row r="11" spans="1:6">
      <c r="A11" t="s">
        <v>99</v>
      </c>
      <c r="B11" t="s">
        <v>89</v>
      </c>
      <c r="C11">
        <v>468</v>
      </c>
      <c r="D11">
        <v>0</v>
      </c>
      <c r="E11">
        <v>468</v>
      </c>
      <c r="F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3"/>
  <sheetViews>
    <sheetView workbookViewId="0">
      <selection activeCell="D1" sqref="D1"/>
    </sheetView>
  </sheetViews>
  <sheetFormatPr defaultRowHeight="15"/>
  <sheetData>
    <row r="1" spans="1:26">
      <c r="A1" t="s">
        <v>77</v>
      </c>
      <c r="B1" t="s">
        <v>78</v>
      </c>
      <c r="C1" t="s">
        <v>86</v>
      </c>
      <c r="D1" t="s">
        <v>95</v>
      </c>
      <c r="E1" t="s">
        <v>87</v>
      </c>
      <c r="F1" t="s">
        <v>88</v>
      </c>
      <c r="G1" t="s">
        <v>89</v>
      </c>
      <c r="H1" t="s">
        <v>90</v>
      </c>
    </row>
    <row r="2" spans="1:26">
      <c r="A2" t="s">
        <v>86</v>
      </c>
      <c r="B2" t="s">
        <v>84</v>
      </c>
      <c r="C2" t="str">
        <f>cvmse_sim_out!B2</f>
        <v>1.00</v>
      </c>
      <c r="D2" t="str">
        <f>cvmse_sim_out!C2</f>
        <v>0.94</v>
      </c>
      <c r="E2" t="str">
        <f>cvmse_sim_out!D2</f>
        <v>0.81</v>
      </c>
      <c r="F2" t="str">
        <f>cvmse_sim_out!F2</f>
        <v>0.70</v>
      </c>
      <c r="G2" t="str">
        <f>cvmse_sim_out!G2</f>
        <v>0.82</v>
      </c>
      <c r="H2" t="str">
        <f>cvmse_sim_out!K2</f>
        <v>0.90</v>
      </c>
    </row>
    <row r="3" spans="1:26">
      <c r="B3" t="s">
        <v>85</v>
      </c>
      <c r="C3" t="str">
        <f>orctun_sim_out!B2</f>
        <v>1.00</v>
      </c>
      <c r="D3" t="str">
        <f>orctun_sim_out!C2</f>
        <v>0.95</v>
      </c>
      <c r="E3" t="str">
        <f>orctun_sim_out!D2</f>
        <v>0.91</v>
      </c>
      <c r="F3" t="str">
        <f>orctun_sim_out!E2</f>
        <v>0.83</v>
      </c>
      <c r="G3" t="str">
        <f>orctun_sim_out!F2</f>
        <v>0.86</v>
      </c>
      <c r="H3" t="e">
        <f>orctun_sim_out!G2</f>
        <v>#VALUE!</v>
      </c>
    </row>
    <row r="4" spans="1:26">
      <c r="A4" t="s">
        <v>95</v>
      </c>
      <c r="B4" t="s">
        <v>84</v>
      </c>
      <c r="C4" t="str">
        <f>cvmse_sim_out!B4</f>
        <v>0.94</v>
      </c>
      <c r="D4" t="str">
        <f>cvmse_sim_out!C4</f>
        <v>1.00</v>
      </c>
      <c r="E4" t="str">
        <f>cvmse_sim_out!D4</f>
        <v>0.85</v>
      </c>
      <c r="F4" t="str">
        <f>cvmse_sim_out!F4</f>
        <v>0.78</v>
      </c>
      <c r="G4" t="str">
        <f>cvmse_sim_out!G4</f>
        <v>0.85</v>
      </c>
      <c r="H4" t="str">
        <f>cvmse_sim_out!K4</f>
        <v>0.91</v>
      </c>
    </row>
    <row r="5" spans="1:26">
      <c r="B5" t="s">
        <v>85</v>
      </c>
      <c r="C5" t="str">
        <f>orctun_sim_out!B4</f>
        <v>0.95</v>
      </c>
      <c r="D5" t="str">
        <f>orctun_sim_out!C4</f>
        <v>1.00</v>
      </c>
      <c r="E5" t="str">
        <f>orctun_sim_out!D4</f>
        <v>0.95</v>
      </c>
      <c r="F5" t="str">
        <f>orctun_sim_out!E4</f>
        <v>0.93</v>
      </c>
      <c r="G5" t="str">
        <f>orctun_sim_out!F4</f>
        <v>0.93</v>
      </c>
      <c r="H5" t="e">
        <f>orctun_sim_out!G4</f>
        <v>#VALUE!</v>
      </c>
    </row>
    <row r="6" spans="1:26">
      <c r="A6" t="s">
        <v>87</v>
      </c>
      <c r="B6" t="s">
        <v>84</v>
      </c>
      <c r="C6" t="str">
        <f>cvmse_sim_out!B6</f>
        <v>0.81</v>
      </c>
      <c r="D6" t="str">
        <f>cvmse_sim_out!C6</f>
        <v>0.85</v>
      </c>
      <c r="E6" t="str">
        <f>cvmse_sim_out!D6</f>
        <v>1.00</v>
      </c>
      <c r="F6" t="str">
        <f>cvmse_sim_out!F6</f>
        <v>0.81</v>
      </c>
      <c r="G6" t="str">
        <f>cvmse_sim_out!G6</f>
        <v>0.91</v>
      </c>
      <c r="H6" t="str">
        <f>cvmse_sim_out!K6</f>
        <v>0.79</v>
      </c>
    </row>
    <row r="7" spans="1:26">
      <c r="B7" t="s">
        <v>85</v>
      </c>
      <c r="C7" t="str">
        <f>orctun_sim_out!B6</f>
        <v>0.91</v>
      </c>
      <c r="D7" t="str">
        <f>orctun_sim_out!C6</f>
        <v>0.95</v>
      </c>
      <c r="E7" t="str">
        <f>orctun_sim_out!D6</f>
        <v>1.00</v>
      </c>
      <c r="F7" t="str">
        <f>orctun_sim_out!E6</f>
        <v>0.89</v>
      </c>
      <c r="G7" t="str">
        <f>orctun_sim_out!F6</f>
        <v>0.92</v>
      </c>
      <c r="H7" t="e">
        <f>orctun_sim_out!G6</f>
        <v>#VALUE!</v>
      </c>
    </row>
    <row r="8" spans="1:26">
      <c r="A8" t="s">
        <v>88</v>
      </c>
      <c r="B8" t="s">
        <v>84</v>
      </c>
      <c r="C8" t="str">
        <f>cvmse_sim_out!B10</f>
        <v>0.70</v>
      </c>
      <c r="D8" t="str">
        <f>cvmse_sim_out!C10</f>
        <v>0.78</v>
      </c>
      <c r="E8" t="str">
        <f>cvmse_sim_out!D10</f>
        <v>0.81</v>
      </c>
      <c r="F8" t="str">
        <f>cvmse_sim_out!F10</f>
        <v>1.00</v>
      </c>
      <c r="G8" t="str">
        <f>cvmse_sim_out!G10</f>
        <v>0.89</v>
      </c>
      <c r="H8" t="str">
        <f>cvmse_sim_out!K10</f>
        <v>0.79</v>
      </c>
    </row>
    <row r="9" spans="1:26">
      <c r="B9" t="s">
        <v>85</v>
      </c>
      <c r="C9" t="str">
        <f>orctun_sim_out!B8</f>
        <v>0.83</v>
      </c>
      <c r="D9" t="str">
        <f>orctun_sim_out!C8</f>
        <v>0.93</v>
      </c>
      <c r="E9" t="str">
        <f>orctun_sim_out!D8</f>
        <v>0.89</v>
      </c>
      <c r="F9" t="str">
        <f>orctun_sim_out!E8</f>
        <v>1.00</v>
      </c>
      <c r="G9" t="str">
        <f>orctun_sim_out!F8</f>
        <v>0.98</v>
      </c>
      <c r="H9" t="e">
        <f>orctun_sim_out!G8</f>
        <v>#VALUE!</v>
      </c>
    </row>
    <row r="10" spans="1:26">
      <c r="A10" t="s">
        <v>89</v>
      </c>
      <c r="B10" t="s">
        <v>84</v>
      </c>
      <c r="C10" t="str">
        <f>cvmse_sim_out!B12</f>
        <v>0.82</v>
      </c>
      <c r="D10" t="str">
        <f>cvmse_sim_out!C12</f>
        <v>0.85</v>
      </c>
      <c r="E10" t="str">
        <f>cvmse_sim_out!D12</f>
        <v>0.91</v>
      </c>
      <c r="F10" t="str">
        <f>cvmse_sim_out!F12</f>
        <v>0.89</v>
      </c>
      <c r="G10" t="str">
        <f>cvmse_sim_out!G12</f>
        <v>1.00</v>
      </c>
      <c r="H10" t="str">
        <f>cvmse_sim_out!K12</f>
        <v>0.82</v>
      </c>
    </row>
    <row r="11" spans="1:26">
      <c r="B11" t="s">
        <v>85</v>
      </c>
      <c r="C11" t="e">
        <f>orctun_sim_out!B10</f>
        <v>#REF!</v>
      </c>
      <c r="D11" t="e">
        <f>orctun_sim_out!C10</f>
        <v>#REF!</v>
      </c>
      <c r="E11" t="e">
        <f>orctun_sim_out!D10</f>
        <v>#REF!</v>
      </c>
      <c r="F11" t="e">
        <f>orctun_sim_out!E10</f>
        <v>#REF!</v>
      </c>
      <c r="G11" t="e">
        <f>orctun_sim_out!F10</f>
        <v>#REF!</v>
      </c>
      <c r="H11" t="e">
        <f>orctun_sim_out!G10</f>
        <v>#VALUE!</v>
      </c>
    </row>
    <row r="12" spans="1:26">
      <c r="A12" t="s">
        <v>90</v>
      </c>
      <c r="B12" t="s">
        <v>84</v>
      </c>
      <c r="C12" t="str">
        <f>cvmse_sim_out!B20</f>
        <v>0.90</v>
      </c>
      <c r="D12" t="str">
        <f>cvmse_sim_out!C20</f>
        <v>0.91</v>
      </c>
      <c r="E12" t="str">
        <f>cvmse_sim_out!D20</f>
        <v>0.79</v>
      </c>
      <c r="F12" t="str">
        <f>cvmse_sim_out!F20</f>
        <v>0.79</v>
      </c>
      <c r="G12" t="str">
        <f>cvmse_sim_out!G20</f>
        <v>0.82</v>
      </c>
      <c r="H12" t="str">
        <f>cvmse_sim_out!K20</f>
        <v>1.00</v>
      </c>
    </row>
    <row r="13" spans="1:26">
      <c r="B13" t="s">
        <v>85</v>
      </c>
      <c r="C13" t="str">
        <f>orctun_sim_out!B12</f>
        <v>0.86</v>
      </c>
      <c r="D13" t="str">
        <f>orctun_sim_out!C12</f>
        <v>0.93</v>
      </c>
      <c r="E13" t="str">
        <f>orctun_sim_out!D12</f>
        <v>0.92</v>
      </c>
      <c r="F13" t="str">
        <f>orctun_sim_out!E12</f>
        <v>0.98</v>
      </c>
      <c r="G13" t="str">
        <f>orctun_sim_out!F12</f>
        <v>1.00</v>
      </c>
      <c r="H13" t="e">
        <f>orctun_sim_out!G12</f>
        <v>#VALUE!</v>
      </c>
    </row>
    <row r="14" spans="1:26">
      <c r="B14" s="2"/>
      <c r="I14" s="2"/>
      <c r="J14" s="2"/>
      <c r="K14" s="2"/>
      <c r="W14" s="2"/>
      <c r="X14" s="2"/>
      <c r="Y14" s="2"/>
      <c r="Z14" s="2"/>
    </row>
    <row r="15" spans="1:26">
      <c r="B15" s="1"/>
      <c r="I15" s="1"/>
      <c r="J15" s="1"/>
      <c r="K15" s="1"/>
      <c r="W15" s="1"/>
      <c r="X15" s="1"/>
      <c r="Y15" s="1"/>
      <c r="Z15" s="1" t="str">
        <f>RIGHT(sim_comp!Z2,7)</f>
        <v/>
      </c>
    </row>
    <row r="16" spans="1:26">
      <c r="B16" s="2"/>
      <c r="C16" s="2"/>
      <c r="D16" s="2"/>
      <c r="E16" s="2"/>
      <c r="F16" s="2"/>
      <c r="G16" s="2"/>
      <c r="H16" s="2"/>
      <c r="I16" s="2"/>
      <c r="J16" s="2"/>
      <c r="K16" s="2"/>
      <c r="W16" s="2"/>
      <c r="X16" s="2"/>
      <c r="Y16" s="2"/>
      <c r="Z16" s="2" t="str">
        <f>LEFT(sim_comp!Z3, 5)</f>
        <v/>
      </c>
    </row>
    <row r="17" spans="2:26">
      <c r="B17" s="1"/>
      <c r="C17" s="1"/>
      <c r="D17" s="1"/>
      <c r="E17" s="1"/>
      <c r="F17" s="1"/>
      <c r="G17" s="1"/>
      <c r="H17" s="1"/>
      <c r="I17" s="1"/>
      <c r="J17" s="1"/>
      <c r="K17" s="1"/>
      <c r="W17" s="1" t="str">
        <f>RIGHT(sim_comp!W3,7)</f>
        <v/>
      </c>
      <c r="X17" s="1" t="str">
        <f>RIGHT(sim_comp!X3,7)</f>
        <v/>
      </c>
      <c r="Y17" s="1" t="str">
        <f>RIGHT(sim_comp!Y3,7)</f>
        <v/>
      </c>
      <c r="Z17" s="1" t="str">
        <f>RIGHT(sim_comp!Z3,7)</f>
        <v/>
      </c>
    </row>
    <row r="18" spans="2:26">
      <c r="B18" s="2"/>
      <c r="C18" s="2"/>
      <c r="D18" s="2"/>
      <c r="E18" s="2"/>
      <c r="F18" s="2"/>
      <c r="G18" s="2"/>
      <c r="H18" s="2"/>
      <c r="I18" s="2"/>
      <c r="J18" s="2"/>
      <c r="K18" s="2"/>
      <c r="W18" s="2" t="str">
        <f>LEFT(sim_comp!W4, 5)</f>
        <v/>
      </c>
      <c r="X18" s="2" t="str">
        <f>LEFT(sim_comp!X4, 5)</f>
        <v/>
      </c>
      <c r="Y18" s="2" t="str">
        <f>LEFT(sim_comp!Y4, 5)</f>
        <v/>
      </c>
      <c r="Z18" s="2" t="str">
        <f>LEFT(sim_comp!Z4, 5)</f>
        <v/>
      </c>
    </row>
    <row r="19" spans="2:26">
      <c r="B19" s="1"/>
      <c r="C19" s="1"/>
      <c r="D19" s="1"/>
      <c r="E19" s="1"/>
      <c r="F19" s="1"/>
      <c r="G19" s="1"/>
      <c r="H19" s="1"/>
      <c r="I19" s="1"/>
      <c r="J19" s="1"/>
      <c r="K19" s="1"/>
      <c r="W19" s="1" t="str">
        <f>RIGHT(sim_comp!W4,7)</f>
        <v/>
      </c>
      <c r="X19" s="1" t="str">
        <f>RIGHT(sim_comp!X4,7)</f>
        <v/>
      </c>
      <c r="Y19" s="1" t="str">
        <f>RIGHT(sim_comp!Y4,7)</f>
        <v/>
      </c>
      <c r="Z19" s="1" t="str">
        <f>RIGHT(sim_comp!Z4,7)</f>
        <v/>
      </c>
    </row>
    <row r="20" spans="2:26">
      <c r="B20" s="2"/>
      <c r="C20" s="2"/>
      <c r="D20" s="2"/>
      <c r="E20" s="2"/>
      <c r="F20" s="2"/>
      <c r="G20" s="2"/>
      <c r="H20" s="2"/>
      <c r="I20" s="2"/>
      <c r="J20" s="2"/>
      <c r="K20" s="2"/>
      <c r="W20" s="2" t="str">
        <f>LEFT(sim_comp!W5, 5)</f>
        <v/>
      </c>
      <c r="X20" s="2" t="str">
        <f>LEFT(sim_comp!X5, 5)</f>
        <v/>
      </c>
      <c r="Y20" s="2" t="str">
        <f>LEFT(sim_comp!Y5, 5)</f>
        <v/>
      </c>
      <c r="Z20" s="2" t="str">
        <f>LEFT(sim_comp!Z5, 5)</f>
        <v/>
      </c>
    </row>
    <row r="21" spans="2:26">
      <c r="B21" s="1"/>
      <c r="C21" s="1"/>
      <c r="D21" s="1"/>
      <c r="E21" s="1"/>
      <c r="F21" s="1"/>
      <c r="G21" s="1"/>
      <c r="H21" s="1"/>
      <c r="I21" s="1"/>
      <c r="J21" s="1"/>
      <c r="K21" s="1"/>
      <c r="W21" s="1" t="str">
        <f>RIGHT(sim_comp!W5,7)</f>
        <v/>
      </c>
      <c r="X21" s="1" t="str">
        <f>RIGHT(sim_comp!X5,7)</f>
        <v/>
      </c>
      <c r="Y21" s="1" t="str">
        <f>RIGHT(sim_comp!Y5,7)</f>
        <v/>
      </c>
      <c r="Z21" s="1" t="str">
        <f>RIGHT(sim_comp!Z5,7)</f>
        <v/>
      </c>
    </row>
    <row r="22" spans="2:26">
      <c r="B22" s="2"/>
      <c r="C22" s="2"/>
      <c r="D22" s="2"/>
      <c r="E22" s="2"/>
      <c r="F22" s="2"/>
      <c r="G22" s="2"/>
      <c r="H22" s="2"/>
      <c r="I22" s="2"/>
      <c r="J22" s="2"/>
      <c r="K22" s="2"/>
      <c r="W22" s="2" t="str">
        <f>LEFT(sim_comp!W6, 5)</f>
        <v/>
      </c>
      <c r="X22" s="2" t="str">
        <f>LEFT(sim_comp!X6, 5)</f>
        <v/>
      </c>
      <c r="Y22" s="2" t="str">
        <f>LEFT(sim_comp!Y6, 5)</f>
        <v/>
      </c>
      <c r="Z22" s="2" t="str">
        <f>LEFT(sim_comp!Z6, 5)</f>
        <v/>
      </c>
    </row>
    <row r="23" spans="2:26">
      <c r="B23" s="1"/>
      <c r="C23" s="1"/>
      <c r="D23" s="1"/>
      <c r="E23" s="1"/>
      <c r="F23" s="1"/>
      <c r="G23" s="1"/>
      <c r="H23" s="1"/>
      <c r="I23" s="1"/>
      <c r="J23" s="1"/>
      <c r="K23" s="1"/>
      <c r="W23" s="1" t="str">
        <f>RIGHT(sim_comp!W6,7)</f>
        <v/>
      </c>
      <c r="X23" s="1" t="str">
        <f>RIGHT(sim_comp!X6,7)</f>
        <v/>
      </c>
      <c r="Y23" s="1" t="str">
        <f>RIGHT(sim_comp!Y6,7)</f>
        <v/>
      </c>
      <c r="Z23" s="1" t="str">
        <f>RIGHT(sim_comp!Z6,7)</f>
        <v/>
      </c>
    </row>
    <row r="24" spans="2:26">
      <c r="B24" s="2"/>
      <c r="C24" s="2"/>
      <c r="D24" s="2"/>
      <c r="E24" s="2"/>
      <c r="F24" s="2"/>
      <c r="G24" s="2"/>
      <c r="H24" s="2"/>
      <c r="I24" s="2"/>
      <c r="J24" s="2"/>
      <c r="K24" s="2"/>
      <c r="W24" s="2" t="str">
        <f>LEFT(sim_comp!W7, 5)</f>
        <v/>
      </c>
      <c r="X24" s="2" t="str">
        <f>LEFT(sim_comp!X7, 5)</f>
        <v/>
      </c>
      <c r="Y24" s="2" t="str">
        <f>LEFT(sim_comp!Y7, 5)</f>
        <v/>
      </c>
      <c r="Z24" s="2" t="str">
        <f>LEFT(sim_comp!Z7, 5)</f>
        <v/>
      </c>
    </row>
    <row r="25" spans="2:26">
      <c r="B25" s="1"/>
      <c r="C25" s="1"/>
      <c r="D25" s="1"/>
      <c r="E25" s="1"/>
      <c r="F25" s="1"/>
      <c r="G25" s="1"/>
      <c r="H25" s="1"/>
      <c r="I25" s="1"/>
      <c r="J25" s="1"/>
      <c r="K25" s="1"/>
      <c r="W25" s="1" t="str">
        <f>RIGHT(sim_comp!W7,7)</f>
        <v/>
      </c>
      <c r="X25" s="1" t="str">
        <f>RIGHT(sim_comp!X7,7)</f>
        <v/>
      </c>
      <c r="Y25" s="1" t="str">
        <f>RIGHT(sim_comp!Y7,7)</f>
        <v/>
      </c>
      <c r="Z25" s="1" t="str">
        <f>RIGHT(sim_comp!Z7,7)</f>
        <v/>
      </c>
    </row>
    <row r="26" spans="2:26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26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2:26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26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26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26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26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I10" sqref="I10"/>
    </sheetView>
  </sheetViews>
  <sheetFormatPr defaultRowHeight="15"/>
  <sheetData>
    <row r="1" spans="1:6">
      <c r="A1" t="s">
        <v>77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</row>
    <row r="2" spans="1:6">
      <c r="A2" t="s">
        <v>86</v>
      </c>
      <c r="B2" t="str">
        <f>FIXED(cvmse_sum_in!B2)</f>
        <v>19.55</v>
      </c>
      <c r="C2" t="str">
        <f>FIXED(cvmse_sum_in!D2)</f>
        <v>0.83</v>
      </c>
      <c r="D2" t="str">
        <f>FIXED(cvmse_sum_in!F2)</f>
        <v>0.56</v>
      </c>
      <c r="E2" t="str">
        <f>FIXED(cvmse_sum_in!H2)</f>
        <v>0.92</v>
      </c>
      <c r="F2" t="str">
        <f>FIXED(cvmse_sum_in!J2)</f>
        <v>0.68</v>
      </c>
    </row>
    <row r="3" spans="1:6">
      <c r="B3" t="str">
        <f>CONCATENATE("(",FIXED(cvmse_sum_in!C2),")")</f>
        <v>(13.15)</v>
      </c>
      <c r="C3" t="str">
        <f>CONCATENATE("(",FIXED(cvmse_sum_in!E2),")")</f>
        <v>(0.11)</v>
      </c>
      <c r="D3" t="str">
        <f>CONCATENATE("(",FIXED(cvmse_sum_in!G2),")")</f>
        <v>(0.15)</v>
      </c>
      <c r="E3" t="str">
        <f>CONCATENATE("(",FIXED(cvmse_sum_in!I2),")")</f>
        <v>(0.05)</v>
      </c>
      <c r="F3" t="str">
        <f>CONCATENATE("(",FIXED(cvmse_sum_in!K2),")")</f>
        <v>(0.12)</v>
      </c>
    </row>
    <row r="4" spans="1:6">
      <c r="A4" t="s">
        <v>95</v>
      </c>
      <c r="B4" t="str">
        <f>FIXED(cvmse_sum_in!B3)</f>
        <v>18.60</v>
      </c>
      <c r="C4" t="str">
        <f>FIXED(cvmse_sum_in!D3)</f>
        <v>0.85</v>
      </c>
      <c r="D4" t="str">
        <f>FIXED(cvmse_sum_in!F3)</f>
        <v>0.67</v>
      </c>
      <c r="E4" t="str">
        <f>FIXED(cvmse_sum_in!H3)</f>
        <v>0.81</v>
      </c>
      <c r="F4" t="str">
        <f>FIXED(cvmse_sum_in!J3)</f>
        <v>0.62</v>
      </c>
    </row>
    <row r="5" spans="1:6">
      <c r="B5" t="str">
        <f>CONCATENATE("(",FIXED(cvmse_sum_in!C3),")")</f>
        <v>(12.65)</v>
      </c>
      <c r="C5" t="str">
        <f>CONCATENATE("(",FIXED(cvmse_sum_in!E3),")")</f>
        <v>(0.10)</v>
      </c>
      <c r="D5" t="str">
        <f>CONCATENATE("(",FIXED(cvmse_sum_in!G3),")")</f>
        <v>(0.21)</v>
      </c>
      <c r="E5" t="str">
        <f>CONCATENATE("(",FIXED(cvmse_sum_in!I3),")")</f>
        <v>(0.22)</v>
      </c>
      <c r="F5" t="str">
        <f>CONCATENATE("(",FIXED(cvmse_sum_in!K3),")")</f>
        <v>(0.15)</v>
      </c>
    </row>
    <row r="6" spans="1:6">
      <c r="A6" t="s">
        <v>87</v>
      </c>
      <c r="B6" t="str">
        <f>FIXED(cvmse_sum_in!B4)</f>
        <v>15.47</v>
      </c>
      <c r="C6" t="str">
        <f>FIXED(cvmse_sum_in!D4)</f>
        <v>0.86</v>
      </c>
      <c r="D6" t="str">
        <f>FIXED(cvmse_sum_in!F4)</f>
        <v>0.95</v>
      </c>
      <c r="E6" t="str">
        <f>FIXED(cvmse_sum_in!H4)</f>
        <v>0.43</v>
      </c>
      <c r="F6" t="str">
        <f>FIXED(cvmse_sum_in!J4)</f>
        <v>0.35</v>
      </c>
    </row>
    <row r="7" spans="1:6">
      <c r="B7" t="str">
        <f>CONCATENATE("(",FIXED(cvmse_sum_in!C4),")")</f>
        <v>(11.33)</v>
      </c>
      <c r="C7" t="str">
        <f>CONCATENATE("(",FIXED(cvmse_sum_in!E4),")")</f>
        <v>(0.09)</v>
      </c>
      <c r="D7" t="str">
        <f>CONCATENATE("(",FIXED(cvmse_sum_in!G4),")")</f>
        <v>(0.09)</v>
      </c>
      <c r="E7" t="str">
        <f>CONCATENATE("(",FIXED(cvmse_sum_in!I4),")")</f>
        <v>(0.27)</v>
      </c>
      <c r="F7" t="str">
        <f>CONCATENATE("(",FIXED(cvmse_sum_in!K4),")")</f>
        <v>(0.13)</v>
      </c>
    </row>
    <row r="8" spans="1:6">
      <c r="A8" t="s">
        <v>91</v>
      </c>
      <c r="B8" t="str">
        <f>FIXED(cvmse_sum_in!B5)</f>
        <v>20.67</v>
      </c>
      <c r="C8" t="str">
        <f>FIXED(cvmse_sum_in!D5)</f>
        <v>0.71</v>
      </c>
      <c r="D8" t="str">
        <f>FIXED(cvmse_sum_in!F5)</f>
        <v>0.76</v>
      </c>
      <c r="E8" t="str">
        <f>FIXED(cvmse_sum_in!H5)</f>
        <v>0.63</v>
      </c>
      <c r="F8" t="str">
        <f>FIXED(cvmse_sum_in!J5)</f>
        <v>0.46</v>
      </c>
    </row>
    <row r="9" spans="1:6">
      <c r="B9" t="str">
        <f>CONCATENATE("(",FIXED(cvmse_sum_in!C5),")")</f>
        <v>(13.75)</v>
      </c>
      <c r="C9" t="str">
        <f>CONCATENATE("(",FIXED(cvmse_sum_in!E5),")")</f>
        <v>(0.24)</v>
      </c>
      <c r="D9" t="str">
        <f>CONCATENATE("(",FIXED(cvmse_sum_in!G5),")")</f>
        <v>(0.23)</v>
      </c>
      <c r="E9" t="str">
        <f>CONCATENATE("(",FIXED(cvmse_sum_in!I5),")")</f>
        <v>(0.33)</v>
      </c>
      <c r="F9" t="str">
        <f>CONCATENATE("(",FIXED(cvmse_sum_in!K5),")")</f>
        <v>(0.21)</v>
      </c>
    </row>
    <row r="10" spans="1:6">
      <c r="A10" t="s">
        <v>88</v>
      </c>
      <c r="B10" t="str">
        <f>FIXED(cvmse_sum_in!B6)</f>
        <v>21.37</v>
      </c>
      <c r="C10" t="str">
        <f>FIXED(cvmse_sum_in!D6)</f>
        <v>0.64</v>
      </c>
      <c r="D10" t="str">
        <f>FIXED(cvmse_sum_in!F6)</f>
        <v>0.99</v>
      </c>
      <c r="E10" t="str">
        <f>FIXED(cvmse_sum_in!H6)</f>
        <v>0.24</v>
      </c>
      <c r="F10" t="str">
        <f>FIXED(cvmse_sum_in!J6)</f>
        <v>0.31</v>
      </c>
    </row>
    <row r="11" spans="1:6">
      <c r="B11" t="str">
        <f>CONCATENATE("(",FIXED(cvmse_sum_in!C6),")")</f>
        <v>(12.23)</v>
      </c>
      <c r="C11" t="str">
        <f>CONCATENATE("(",FIXED(cvmse_sum_in!E6),")")</f>
        <v>(0.16)</v>
      </c>
      <c r="D11" t="str">
        <f>CONCATENATE("(",FIXED(cvmse_sum_in!G6),")")</f>
        <v>(0.03)</v>
      </c>
      <c r="E11" t="str">
        <f>CONCATENATE("(",FIXED(cvmse_sum_in!I6),")")</f>
        <v>(0.19)</v>
      </c>
      <c r="F11" t="str">
        <f>CONCATENATE("(",FIXED(cvmse_sum_in!K6),")")</f>
        <v>(0.17)</v>
      </c>
    </row>
    <row r="12" spans="1:6">
      <c r="A12" t="s">
        <v>89</v>
      </c>
      <c r="B12" t="str">
        <f>FIXED(cvmse_sum_in!B7)</f>
        <v>16.44</v>
      </c>
      <c r="C12" t="str">
        <f>FIXED(cvmse_sum_in!D7)</f>
        <v>0.78</v>
      </c>
      <c r="D12" t="str">
        <f>FIXED(cvmse_sum_in!F7)</f>
        <v>0.99</v>
      </c>
      <c r="E12" t="str">
        <f>FIXED(cvmse_sum_in!H7)</f>
        <v>0.92</v>
      </c>
      <c r="F12" t="str">
        <f>FIXED(cvmse_sum_in!J7)</f>
        <v>0.78</v>
      </c>
    </row>
    <row r="13" spans="1:6">
      <c r="B13" t="str">
        <f>CONCATENATE("(",FIXED(cvmse_sum_in!C7),")")</f>
        <v>(10.02)</v>
      </c>
      <c r="C13" t="str">
        <f>CONCATENATE("(",FIXED(cvmse_sum_in!E7),")")</f>
        <v>(0.15)</v>
      </c>
      <c r="D13" t="str">
        <f>CONCATENATE("(",FIXED(cvmse_sum_in!G7),")")</f>
        <v>(0.02)</v>
      </c>
      <c r="E13" t="str">
        <f>CONCATENATE("(",FIXED(cvmse_sum_in!I7),")")</f>
        <v>(0.04)</v>
      </c>
      <c r="F13" t="str">
        <f>CONCATENATE("(",FIXED(cvmse_sum_in!K7),")")</f>
        <v>(0.13)</v>
      </c>
    </row>
    <row r="14" spans="1:6">
      <c r="A14" t="s">
        <v>92</v>
      </c>
      <c r="B14" t="str">
        <f>FIXED(cvmse_sum_in!B8)</f>
        <v>20.16</v>
      </c>
      <c r="C14" t="str">
        <f>FIXED(cvmse_sum_in!D8)</f>
        <v>0.57</v>
      </c>
      <c r="D14" t="str">
        <f>FIXED(cvmse_sum_in!F8)</f>
        <v>0.99</v>
      </c>
      <c r="E14" t="str">
        <f>FIXED(cvmse_sum_in!H8)</f>
        <v>0.92</v>
      </c>
      <c r="F14" t="str">
        <f>FIXED(cvmse_sum_in!J8)</f>
        <v>0.78</v>
      </c>
    </row>
    <row r="15" spans="1:6">
      <c r="B15" t="str">
        <f>CONCATENATE("(",FIXED(cvmse_sum_in!C8),")")</f>
        <v>(10.63)</v>
      </c>
      <c r="C15" t="str">
        <f>CONCATENATE("(",FIXED(cvmse_sum_in!E8),")")</f>
        <v>(0.25)</v>
      </c>
      <c r="D15" t="str">
        <f>CONCATENATE("(",FIXED(cvmse_sum_in!G8),")")</f>
        <v>(0.02)</v>
      </c>
      <c r="E15" t="str">
        <f>CONCATENATE("(",FIXED(cvmse_sum_in!I8),")")</f>
        <v>(0.04)</v>
      </c>
      <c r="F15" t="str">
        <f>CONCATENATE("(",FIXED(cvmse_sum_in!K8),")")</f>
        <v>(0.13)</v>
      </c>
    </row>
    <row r="16" spans="1:6">
      <c r="A16" t="s">
        <v>93</v>
      </c>
      <c r="B16" t="str">
        <f>FIXED(cvmse_sum_in!B9)</f>
        <v>23.64</v>
      </c>
      <c r="C16" t="str">
        <f>FIXED(cvmse_sum_in!D9)</f>
        <v>0.78</v>
      </c>
      <c r="D16" t="str">
        <f>FIXED(cvmse_sum_in!F9)</f>
        <v>0.74</v>
      </c>
      <c r="E16" t="str">
        <f>FIXED(cvmse_sum_in!H9)</f>
        <v>0.43</v>
      </c>
      <c r="F16" t="str">
        <f>FIXED(cvmse_sum_in!J9)</f>
        <v>0.48</v>
      </c>
    </row>
    <row r="17" spans="1:6">
      <c r="B17" t="str">
        <f>CONCATENATE("(",FIXED(cvmse_sum_in!C9),")")</f>
        <v>(16.87)</v>
      </c>
      <c r="C17" t="str">
        <f>CONCATENATE("(",FIXED(cvmse_sum_in!E9),")")</f>
        <v>(0.19)</v>
      </c>
      <c r="D17" t="str">
        <f>CONCATENATE("(",FIXED(cvmse_sum_in!G9),")")</f>
        <v>(0.34)</v>
      </c>
      <c r="E17" t="str">
        <f>CONCATENATE("(",FIXED(cvmse_sum_in!I9),")")</f>
        <v>(0.46)</v>
      </c>
      <c r="F17" t="str">
        <f>CONCATENATE("(",FIXED(cvmse_sum_in!K9),")")</f>
        <v>(0.29)</v>
      </c>
    </row>
    <row r="18" spans="1:6">
      <c r="A18" t="s">
        <v>94</v>
      </c>
      <c r="B18" t="str">
        <f>FIXED(cvmse_sum_in!B10)</f>
        <v>20.99</v>
      </c>
      <c r="C18" t="str">
        <f>FIXED(cvmse_sum_in!D10)</f>
        <v>0.80</v>
      </c>
      <c r="D18" t="str">
        <f>FIXED(cvmse_sum_in!F10)</f>
        <v>0.88</v>
      </c>
      <c r="E18" t="str">
        <f>FIXED(cvmse_sum_in!H10)</f>
        <v>0.69</v>
      </c>
      <c r="F18" t="str">
        <f>FIXED(cvmse_sum_in!J10)</f>
        <v>0.51</v>
      </c>
    </row>
    <row r="19" spans="1:6">
      <c r="B19" t="str">
        <f>CONCATENATE("(",FIXED(cvmse_sum_in!C10),")")</f>
        <v>(15.28)</v>
      </c>
      <c r="C19" t="str">
        <f>CONCATENATE("(",FIXED(cvmse_sum_in!E10),")")</f>
        <v>(0.15)</v>
      </c>
      <c r="D19" t="str">
        <f>CONCATENATE("(",FIXED(cvmse_sum_in!G10),")")</f>
        <v>(0.11)</v>
      </c>
      <c r="E19" t="str">
        <f>CONCATENATE("(",FIXED(cvmse_sum_in!I10),")")</f>
        <v>(0.26)</v>
      </c>
      <c r="F19" t="str">
        <f>CONCATENATE("(",FIXED(cvmse_sum_in!K10),")")</f>
        <v>(0.15)</v>
      </c>
    </row>
    <row r="20" spans="1:6">
      <c r="A20" t="s">
        <v>90</v>
      </c>
      <c r="B20" t="str">
        <f>FIXED(cvmse_sum_in!B11)</f>
        <v>21.32</v>
      </c>
      <c r="C20" t="str">
        <f>FIXED(cvmse_sum_in!D11)</f>
        <v>0.75</v>
      </c>
      <c r="D20" t="str">
        <f>FIXED(cvmse_sum_in!F11)</f>
        <v>0.58</v>
      </c>
      <c r="E20" t="str">
        <f>FIXED(cvmse_sum_in!H11)</f>
        <v>0.94</v>
      </c>
      <c r="F20" t="str">
        <f>FIXED(cvmse_sum_in!J11)</f>
        <v>0.78</v>
      </c>
    </row>
    <row r="21" spans="1:6">
      <c r="B21" t="str">
        <f>CONCATENATE("(",FIXED(cvmse_sum_in!C11),")")</f>
        <v>(13.86)</v>
      </c>
      <c r="C21" t="str">
        <f>CONCATENATE("(",FIXED(cvmse_sum_in!E11),")")</f>
        <v>(0.14)</v>
      </c>
      <c r="D21" t="str">
        <f>CONCATENATE("(",FIXED(cvmse_sum_in!G11),")")</f>
        <v>(0.17)</v>
      </c>
      <c r="E21" t="str">
        <f>CONCATENATE("(",FIXED(cvmse_sum_in!I11),")")</f>
        <v>(0.10)</v>
      </c>
      <c r="F21" t="str">
        <f>CONCATENATE("(",FIXED(cvmse_sum_in!K11),")")</f>
        <v>(0.14)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9" sqref="F39"/>
    </sheetView>
  </sheetViews>
  <sheetFormatPr defaultRowHeight="15"/>
  <cols>
    <col min="1" max="1" width="10.28515625" bestFit="1" customWidth="1"/>
    <col min="2" max="3" width="12" bestFit="1" customWidth="1"/>
    <col min="4" max="4" width="16.28515625" bestFit="1" customWidth="1"/>
    <col min="5" max="5" width="14" bestFit="1" customWidth="1"/>
    <col min="6" max="11" width="12" bestFit="1" customWidth="1"/>
  </cols>
  <sheetData>
    <row r="1" spans="1:11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</row>
    <row r="2" spans="1:11">
      <c r="A2" t="s">
        <v>0</v>
      </c>
      <c r="B2">
        <v>19.550574554600001</v>
      </c>
      <c r="C2">
        <v>13.154858925299999</v>
      </c>
      <c r="D2">
        <v>0.83085838511599996</v>
      </c>
      <c r="E2">
        <v>0.110163674886</v>
      </c>
      <c r="F2">
        <v>0.56134469697</v>
      </c>
      <c r="G2">
        <v>0.15230795746299999</v>
      </c>
      <c r="H2">
        <v>0.91738523535100003</v>
      </c>
      <c r="I2">
        <v>5.0661129024400002E-2</v>
      </c>
      <c r="J2">
        <v>0.68402708008000002</v>
      </c>
      <c r="K2">
        <v>0.11921788315200001</v>
      </c>
    </row>
    <row r="3" spans="1:11">
      <c r="A3" t="s">
        <v>1</v>
      </c>
      <c r="B3">
        <v>18.6002962992</v>
      </c>
      <c r="C3">
        <v>12.651256178500001</v>
      </c>
      <c r="D3">
        <v>0.84728792555200005</v>
      </c>
      <c r="E3">
        <v>0.100966141676</v>
      </c>
      <c r="F3">
        <v>0.67482954545499996</v>
      </c>
      <c r="G3">
        <v>0.213230802729</v>
      </c>
      <c r="H3">
        <v>0.81437421151099998</v>
      </c>
      <c r="I3">
        <v>0.21985884207799999</v>
      </c>
      <c r="J3">
        <v>0.61585961750100005</v>
      </c>
      <c r="K3">
        <v>0.151885199039</v>
      </c>
    </row>
    <row r="4" spans="1:11">
      <c r="A4" t="s">
        <v>2</v>
      </c>
      <c r="B4">
        <v>15.472416841299999</v>
      </c>
      <c r="C4">
        <v>11.3282742331</v>
      </c>
      <c r="D4">
        <v>0.86253716141100001</v>
      </c>
      <c r="E4">
        <v>9.3080859373099997E-2</v>
      </c>
      <c r="F4">
        <v>0.94857954545500001</v>
      </c>
      <c r="G4">
        <v>9.2859515976899995E-2</v>
      </c>
      <c r="H4">
        <v>0.43159212259899998</v>
      </c>
      <c r="I4">
        <v>0.26760257156</v>
      </c>
      <c r="J4">
        <v>0.354443837318</v>
      </c>
      <c r="K4">
        <v>0.13069875683900001</v>
      </c>
    </row>
    <row r="5" spans="1:11">
      <c r="A5" t="s">
        <v>3</v>
      </c>
      <c r="B5">
        <v>20.6729126874</v>
      </c>
      <c r="C5">
        <v>13.753000289199999</v>
      </c>
      <c r="D5">
        <v>0.71325708294699997</v>
      </c>
      <c r="E5">
        <v>0.242142125624</v>
      </c>
      <c r="F5">
        <v>0.75568181818199998</v>
      </c>
      <c r="G5">
        <v>0.227070583947</v>
      </c>
      <c r="H5">
        <v>0.62778235987599995</v>
      </c>
      <c r="I5">
        <v>0.32514074356400002</v>
      </c>
      <c r="J5">
        <v>0.45763396996299999</v>
      </c>
      <c r="K5">
        <v>0.20955576260100001</v>
      </c>
    </row>
    <row r="6" spans="1:11">
      <c r="A6" t="s">
        <v>4</v>
      </c>
      <c r="B6">
        <v>21.371069411200001</v>
      </c>
      <c r="C6">
        <v>12.2344947923</v>
      </c>
      <c r="D6">
        <v>0.63850417765099998</v>
      </c>
      <c r="E6">
        <v>0.157558512204</v>
      </c>
      <c r="F6">
        <v>0.98517045454499996</v>
      </c>
      <c r="G6">
        <v>2.8925862077999999E-2</v>
      </c>
      <c r="H6">
        <v>0.24360462887000001</v>
      </c>
      <c r="I6">
        <v>0.193912901203</v>
      </c>
      <c r="J6">
        <v>0.30637678135099999</v>
      </c>
      <c r="K6">
        <v>0.17377718299200001</v>
      </c>
    </row>
    <row r="7" spans="1:11">
      <c r="A7" t="s">
        <v>5</v>
      </c>
      <c r="B7">
        <v>16.438994032699998</v>
      </c>
      <c r="C7">
        <v>10.0169310437</v>
      </c>
      <c r="D7">
        <v>0.77679383151100001</v>
      </c>
      <c r="E7">
        <v>0.14918636448799999</v>
      </c>
      <c r="F7">
        <v>0.99056818181799999</v>
      </c>
      <c r="G7">
        <v>2.0921374070500001E-2</v>
      </c>
      <c r="H7">
        <v>0.91720123955499999</v>
      </c>
      <c r="I7">
        <v>4.3951143636099997E-2</v>
      </c>
      <c r="J7">
        <v>0.77574375557499997</v>
      </c>
      <c r="K7">
        <v>0.127883132121</v>
      </c>
    </row>
    <row r="8" spans="1:11">
      <c r="A8" t="s">
        <v>6</v>
      </c>
      <c r="B8">
        <v>20.157000472899998</v>
      </c>
      <c r="C8">
        <v>10.625037792000001</v>
      </c>
      <c r="D8">
        <v>0.56670736654999998</v>
      </c>
      <c r="E8">
        <v>0.24932495352299999</v>
      </c>
      <c r="F8">
        <v>0.99028409090900005</v>
      </c>
      <c r="G8">
        <v>2.1859867847499999E-2</v>
      </c>
      <c r="H8">
        <v>0.923185891373</v>
      </c>
      <c r="I8">
        <v>3.9708715269499997E-2</v>
      </c>
      <c r="J8">
        <v>0.78439549219500004</v>
      </c>
      <c r="K8">
        <v>0.127292556104</v>
      </c>
    </row>
    <row r="9" spans="1:11">
      <c r="A9" t="s">
        <v>7</v>
      </c>
      <c r="B9">
        <v>23.641316893300001</v>
      </c>
      <c r="C9">
        <v>16.866932899999998</v>
      </c>
      <c r="D9">
        <v>0.78358962968500001</v>
      </c>
      <c r="E9">
        <v>0.18657085721700001</v>
      </c>
      <c r="F9">
        <v>0.74486742424200003</v>
      </c>
      <c r="G9">
        <v>0.344936219155</v>
      </c>
      <c r="H9">
        <v>0.43120224998700002</v>
      </c>
      <c r="I9">
        <v>0.45819877467300002</v>
      </c>
      <c r="J9">
        <v>0.48222139152400001</v>
      </c>
      <c r="K9">
        <v>0.29108864950399999</v>
      </c>
    </row>
    <row r="10" spans="1:11">
      <c r="A10" t="s">
        <v>8</v>
      </c>
      <c r="B10">
        <v>20.9882463245</v>
      </c>
      <c r="C10">
        <v>15.2768171833</v>
      </c>
      <c r="D10">
        <v>0.80450905723300004</v>
      </c>
      <c r="E10">
        <v>0.14659366649200001</v>
      </c>
      <c r="F10">
        <v>0.88092803030300004</v>
      </c>
      <c r="G10">
        <v>0.108951493282</v>
      </c>
      <c r="H10">
        <v>0.69329178561399996</v>
      </c>
      <c r="I10">
        <v>0.258987230525</v>
      </c>
      <c r="J10">
        <v>0.50690414585800003</v>
      </c>
      <c r="K10">
        <v>0.14846672372399999</v>
      </c>
    </row>
    <row r="11" spans="1:11">
      <c r="A11" t="s">
        <v>9</v>
      </c>
      <c r="B11">
        <v>21.317834095399999</v>
      </c>
      <c r="C11">
        <v>13.8614394841</v>
      </c>
      <c r="D11">
        <v>0.75464030580899999</v>
      </c>
      <c r="E11">
        <v>0.14057671108100001</v>
      </c>
      <c r="F11">
        <v>0.58339015151499996</v>
      </c>
      <c r="G11">
        <v>0.17376078790300001</v>
      </c>
      <c r="H11">
        <v>0.94089963632600004</v>
      </c>
      <c r="I11">
        <v>0.103564202511</v>
      </c>
      <c r="J11">
        <v>0.779077099828</v>
      </c>
      <c r="K11">
        <v>0.13687700088499999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A4" sqref="A4"/>
    </sheetView>
  </sheetViews>
  <sheetFormatPr defaultRowHeight="15"/>
  <sheetData>
    <row r="1" spans="1:6">
      <c r="A1" t="s">
        <v>77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</row>
    <row r="2" spans="1:6">
      <c r="A2" t="s">
        <v>86</v>
      </c>
      <c r="B2" t="str">
        <f>FIXED(orctun_sum_in!B2)</f>
        <v>20.78</v>
      </c>
      <c r="C2" t="str">
        <f>FIXED(orctun_sum_in!D2)</f>
        <v>0.79</v>
      </c>
      <c r="D2" t="str">
        <f>FIXED(orctun_sum_in!F2)</f>
        <v>0.64</v>
      </c>
      <c r="E2" t="str">
        <f>FIXED(orctun_sum_in!H2)</f>
        <v>0.78</v>
      </c>
      <c r="F2" t="str">
        <f>FIXED(orctun_sum_in!J2)</f>
        <v>0.46</v>
      </c>
    </row>
    <row r="3" spans="1:6">
      <c r="B3" t="str">
        <f>CONCATENATE("(",FIXED(orctun_sum_in!C2),")")</f>
        <v>(13.74)</v>
      </c>
      <c r="C3" t="str">
        <f>CONCATENATE("(",FIXED(orctun_sum_in!E2),")")</f>
        <v>(0.13)</v>
      </c>
      <c r="D3" t="str">
        <f>CONCATENATE("(",FIXED(orctun_sum_in!G2),")")</f>
        <v>(0.13)</v>
      </c>
      <c r="E3" t="str">
        <f>CONCATENATE("(",FIXED(orctun_sum_in!I2),")")</f>
        <v>(0.08)</v>
      </c>
      <c r="F3" t="str">
        <f>CONCATENATE("(",FIXED(orctun_sum_in!K2),")")</f>
        <v>(0.18)</v>
      </c>
    </row>
    <row r="4" spans="1:6">
      <c r="A4" t="s">
        <v>95</v>
      </c>
      <c r="B4" t="str">
        <f>FIXED(orctun_sum_in!B3)</f>
        <v>19.78</v>
      </c>
      <c r="C4" t="str">
        <f>FIXED(orctun_sum_in!D3)</f>
        <v>0.77</v>
      </c>
      <c r="D4" t="str">
        <f>FIXED(orctun_sum_in!F3)</f>
        <v>0.76</v>
      </c>
      <c r="E4" t="str">
        <f>FIXED(orctun_sum_in!H3)</f>
        <v>0.79</v>
      </c>
      <c r="F4" t="str">
        <f>FIXED(orctun_sum_in!J3)</f>
        <v>0.52</v>
      </c>
    </row>
    <row r="5" spans="1:6">
      <c r="B5" t="str">
        <f>CONCATENATE("(",FIXED(orctun_sum_in!C3),")")</f>
        <v>(13.15)</v>
      </c>
      <c r="C5" t="str">
        <f>CONCATENATE("(",FIXED(orctun_sum_in!E3),")")</f>
        <v>(0.12)</v>
      </c>
      <c r="D5" t="str">
        <f>CONCATENATE("(",FIXED(orctun_sum_in!G3),")")</f>
        <v>(0.11)</v>
      </c>
      <c r="E5" t="str">
        <f>CONCATENATE("(",FIXED(orctun_sum_in!I3),")")</f>
        <v>(0.11)</v>
      </c>
      <c r="F5" t="str">
        <f>CONCATENATE("(",FIXED(orctun_sum_in!K3),")")</f>
        <v>(0.20)</v>
      </c>
    </row>
    <row r="6" spans="1:6">
      <c r="A6" t="s">
        <v>87</v>
      </c>
      <c r="B6" t="str">
        <f>FIXED(orctun_sum_in!B4)</f>
        <v>18.46</v>
      </c>
      <c r="C6" t="str">
        <f>FIXED(orctun_sum_in!D4)</f>
        <v>0.82</v>
      </c>
      <c r="D6" t="str">
        <f>FIXED(orctun_sum_in!F4)</f>
        <v>0.84</v>
      </c>
      <c r="E6" t="str">
        <f>FIXED(orctun_sum_in!H4)</f>
        <v>0.66</v>
      </c>
      <c r="F6" t="str">
        <f>FIXED(orctun_sum_in!J4)</f>
        <v>0.47</v>
      </c>
    </row>
    <row r="7" spans="1:6">
      <c r="B7" t="str">
        <f>CONCATENATE("(",FIXED(orctun_sum_in!C4),")")</f>
        <v>(13.34)</v>
      </c>
      <c r="C7" t="str">
        <f>CONCATENATE("(",FIXED(orctun_sum_in!E4),")")</f>
        <v>(0.12)</v>
      </c>
      <c r="D7" t="str">
        <f>CONCATENATE("(",FIXED(orctun_sum_in!G4),")")</f>
        <v>(0.15)</v>
      </c>
      <c r="E7" t="str">
        <f>CONCATENATE("(",FIXED(orctun_sum_in!I4),")")</f>
        <v>(0.28)</v>
      </c>
      <c r="F7" t="str">
        <f>CONCATENATE("(",FIXED(orctun_sum_in!K4),")")</f>
        <v>(0.17)</v>
      </c>
    </row>
    <row r="8" spans="1:6">
      <c r="A8" t="s">
        <v>88</v>
      </c>
      <c r="B8" t="str">
        <f>FIXED(orctun_sum_in!B5)</f>
        <v>19.06</v>
      </c>
      <c r="C8" t="str">
        <f>FIXED(orctun_sum_in!D5)</f>
        <v>0.67</v>
      </c>
      <c r="D8" t="str">
        <f>FIXED(orctun_sum_in!F5)</f>
        <v>0.99</v>
      </c>
      <c r="E8" t="str">
        <f>FIXED(orctun_sum_in!H5)</f>
        <v>0.16</v>
      </c>
      <c r="F8" t="str">
        <f>FIXED(orctun_sum_in!J5)</f>
        <v>0.28</v>
      </c>
    </row>
    <row r="9" spans="1:6">
      <c r="B9" t="str">
        <f>CONCATENATE("(",FIXED(orctun_sum_in!C5),")")</f>
        <v>(12.13)</v>
      </c>
      <c r="C9" t="str">
        <f>CONCATENATE("(",FIXED(orctun_sum_in!E5),")")</f>
        <v>(0.18)</v>
      </c>
      <c r="D9" t="str">
        <f>CONCATENATE("(",FIXED(orctun_sum_in!G5),")")</f>
        <v>(0.01)</v>
      </c>
      <c r="E9" t="str">
        <f>CONCATENATE("(",FIXED(orctun_sum_in!I5),")")</f>
        <v>(0.15)</v>
      </c>
      <c r="F9" t="str">
        <f>CONCATENATE("(",FIXED(orctun_sum_in!K5),")")</f>
        <v>(0.16)</v>
      </c>
    </row>
    <row r="10" spans="1:6">
      <c r="A10" t="s">
        <v>89</v>
      </c>
      <c r="B10" t="e">
        <f>FIXED(orctun_sum_in!#REF!)</f>
        <v>#REF!</v>
      </c>
      <c r="C10" t="e">
        <f>FIXED(orctun_sum_in!#REF!)</f>
        <v>#REF!</v>
      </c>
      <c r="D10" t="e">
        <f>FIXED(orctun_sum_in!#REF!)</f>
        <v>#REF!</v>
      </c>
      <c r="E10" t="e">
        <f>FIXED(orctun_sum_in!#REF!)</f>
        <v>#REF!</v>
      </c>
      <c r="F10" t="e">
        <f>FIXED(orctun_sum_in!#REF!)</f>
        <v>#REF!</v>
      </c>
    </row>
    <row r="11" spans="1:6">
      <c r="B11" t="e">
        <f>CONCATENATE("(",FIXED(orctun_sum_in!#REF!),")")</f>
        <v>#REF!</v>
      </c>
      <c r="C11" t="e">
        <f>CONCATENATE("(",FIXED(orctun_sum_in!#REF!),")")</f>
        <v>#REF!</v>
      </c>
      <c r="D11" t="e">
        <f>CONCATENATE("(",FIXED(orctun_sum_in!#REF!),")")</f>
        <v>#REF!</v>
      </c>
      <c r="E11" t="e">
        <f>CONCATENATE("(",FIXED(orctun_sum_in!#REF!),")")</f>
        <v>#REF!</v>
      </c>
      <c r="F11" t="e">
        <f>CONCATENATE("(",FIXED(orctun_sum_in!#REF!),")")</f>
        <v>#REF!</v>
      </c>
    </row>
    <row r="12" spans="1:6">
      <c r="A12" t="s">
        <v>90</v>
      </c>
      <c r="B12" t="str">
        <f>FIXED(orctun_sum_in!B6)</f>
        <v>18.04</v>
      </c>
      <c r="C12" t="str">
        <f>FIXED(orctun_sum_in!D6)</f>
        <v>0.74</v>
      </c>
      <c r="D12" t="str">
        <f>FIXED(orctun_sum_in!F6)</f>
        <v>0.99</v>
      </c>
      <c r="E12" t="str">
        <f>FIXED(orctun_sum_in!H6)</f>
        <v>0.81</v>
      </c>
      <c r="F12" t="str">
        <f>FIXED(orctun_sum_in!J6)</f>
        <v>0.61</v>
      </c>
    </row>
    <row r="13" spans="1:6">
      <c r="B13" t="str">
        <f>CONCATENATE("(",FIXED(orctun_sum_in!C6),")")</f>
        <v>(11.99)</v>
      </c>
      <c r="C13" t="str">
        <f>CONCATENATE("(",FIXED(orctun_sum_in!E6),")")</f>
        <v>(0.15)</v>
      </c>
      <c r="D13" t="str">
        <f>CONCATENATE("(",FIXED(orctun_sum_in!G6),")")</f>
        <v>(0.02)</v>
      </c>
      <c r="E13" t="str">
        <f>CONCATENATE("(",FIXED(orctun_sum_in!I6),")")</f>
        <v>(0.11)</v>
      </c>
      <c r="F13" t="str">
        <f>CONCATENATE("(",FIXED(orctun_sum_in!K6),")")</f>
        <v>(0.22)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A7" sqref="A2:A7"/>
    </sheetView>
  </sheetViews>
  <sheetFormatPr defaultRowHeight="15"/>
  <cols>
    <col min="1" max="1" width="7.5703125" bestFit="1" customWidth="1"/>
    <col min="2" max="3" width="12" bestFit="1" customWidth="1"/>
    <col min="4" max="4" width="16.28515625" bestFit="1" customWidth="1"/>
    <col min="5" max="5" width="14" bestFit="1" customWidth="1"/>
    <col min="6" max="11" width="12" bestFit="1" customWidth="1"/>
  </cols>
  <sheetData>
    <row r="1" spans="1:11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</row>
    <row r="2" spans="1:11">
      <c r="A2" t="s">
        <v>0</v>
      </c>
      <c r="B2">
        <v>20.777534691300001</v>
      </c>
      <c r="C2">
        <v>13.7391455134</v>
      </c>
      <c r="D2">
        <v>0.78602720622199995</v>
      </c>
      <c r="E2">
        <v>0.12799378011900001</v>
      </c>
      <c r="F2">
        <v>0.643409090909</v>
      </c>
      <c r="G2">
        <v>0.13019016800899999</v>
      </c>
      <c r="H2">
        <v>0.77710454641600002</v>
      </c>
      <c r="I2">
        <v>8.0496707288500002E-2</v>
      </c>
      <c r="J2">
        <v>0.46110836749</v>
      </c>
      <c r="K2">
        <v>0.175414565587</v>
      </c>
    </row>
    <row r="3" spans="1:11">
      <c r="A3" t="s">
        <v>1</v>
      </c>
      <c r="B3">
        <v>19.779836925600002</v>
      </c>
      <c r="C3">
        <v>13.1462708613</v>
      </c>
      <c r="D3">
        <v>0.77054631002899998</v>
      </c>
      <c r="E3">
        <v>0.11862973586</v>
      </c>
      <c r="F3">
        <v>0.76409090909099997</v>
      </c>
      <c r="G3">
        <v>0.11102628492</v>
      </c>
      <c r="H3">
        <v>0.78819042199800005</v>
      </c>
      <c r="I3">
        <v>0.106982134044</v>
      </c>
      <c r="J3">
        <v>0.52081707776700004</v>
      </c>
      <c r="K3">
        <v>0.19629872841000001</v>
      </c>
    </row>
    <row r="4" spans="1:11">
      <c r="A4" t="s">
        <v>2</v>
      </c>
      <c r="B4">
        <v>18.461092864600001</v>
      </c>
      <c r="C4">
        <v>13.3356458603</v>
      </c>
      <c r="D4">
        <v>0.81642213290200005</v>
      </c>
      <c r="E4">
        <v>0.122466591615</v>
      </c>
      <c r="F4">
        <v>0.83562499999999995</v>
      </c>
      <c r="G4">
        <v>0.150340064223</v>
      </c>
      <c r="H4">
        <v>0.66141329259000003</v>
      </c>
      <c r="I4">
        <v>0.28149176921800001</v>
      </c>
      <c r="J4">
        <v>0.466204384114</v>
      </c>
      <c r="K4">
        <v>0.17172878377299999</v>
      </c>
    </row>
    <row r="5" spans="1:11">
      <c r="A5" t="s">
        <v>4</v>
      </c>
      <c r="B5">
        <v>19.059803590200001</v>
      </c>
      <c r="C5">
        <v>12.1259442357</v>
      </c>
      <c r="D5">
        <v>0.67399619580500003</v>
      </c>
      <c r="E5">
        <v>0.17721672535999999</v>
      </c>
      <c r="F5">
        <v>0.99494318181800001</v>
      </c>
      <c r="G5">
        <v>1.18121706741E-2</v>
      </c>
      <c r="H5">
        <v>0.16404714122</v>
      </c>
      <c r="I5">
        <v>0.14881225803000001</v>
      </c>
      <c r="J5">
        <v>0.28164700314699997</v>
      </c>
      <c r="K5">
        <v>0.15828299255700001</v>
      </c>
    </row>
    <row r="6" spans="1:11">
      <c r="A6" t="s">
        <v>5</v>
      </c>
      <c r="B6">
        <v>18.038943149000001</v>
      </c>
      <c r="C6">
        <v>11.9906220903</v>
      </c>
      <c r="D6">
        <v>0.74495843625799996</v>
      </c>
      <c r="E6">
        <v>0.15345439775700001</v>
      </c>
      <c r="F6">
        <v>0.99</v>
      </c>
      <c r="G6">
        <v>1.9972387419800001E-2</v>
      </c>
      <c r="H6">
        <v>0.81059572029399996</v>
      </c>
      <c r="I6">
        <v>0.11379668498499999</v>
      </c>
      <c r="J6">
        <v>0.60599532199600004</v>
      </c>
      <c r="K6">
        <v>0.22159541323000001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A4" sqref="A4"/>
    </sheetView>
  </sheetViews>
  <sheetFormatPr defaultRowHeight="15"/>
  <cols>
    <col min="5" max="5" width="9.140625" customWidth="1"/>
    <col min="8" max="10" width="9.140625" customWidth="1"/>
  </cols>
  <sheetData>
    <row r="1" spans="1:15">
      <c r="A1" t="s">
        <v>77</v>
      </c>
      <c r="B1" t="s">
        <v>86</v>
      </c>
      <c r="C1" t="s">
        <v>95</v>
      </c>
      <c r="D1" t="s">
        <v>87</v>
      </c>
      <c r="E1" t="s">
        <v>91</v>
      </c>
      <c r="F1" t="s">
        <v>88</v>
      </c>
      <c r="G1" t="s">
        <v>89</v>
      </c>
      <c r="H1" t="s">
        <v>92</v>
      </c>
      <c r="I1" t="s">
        <v>93</v>
      </c>
      <c r="J1" t="s">
        <v>94</v>
      </c>
      <c r="K1" t="s">
        <v>90</v>
      </c>
    </row>
    <row r="2" spans="1:15">
      <c r="A2" t="s">
        <v>86</v>
      </c>
      <c r="B2" s="2" t="str">
        <f>FIXED(LEFT(cvmse_sim_in!B2, 5))</f>
        <v>1.00</v>
      </c>
      <c r="C2" s="2" t="str">
        <f>FIXED(LEFT(cvmse_sim_in!C2, 5))</f>
        <v>0.94</v>
      </c>
      <c r="D2" s="2" t="str">
        <f>FIXED(LEFT(cvmse_sim_in!D2, 5))</f>
        <v>0.81</v>
      </c>
      <c r="E2" s="2" t="str">
        <f>FIXED(LEFT(cvmse_sim_in!E2, 5))</f>
        <v>0.74</v>
      </c>
      <c r="F2" s="2" t="str">
        <f>FIXED(LEFT(cvmse_sim_in!F2, 5))</f>
        <v>0.70</v>
      </c>
      <c r="G2" s="2" t="str">
        <f>FIXED(LEFT(cvmse_sim_in!G2, 5))</f>
        <v>0.82</v>
      </c>
      <c r="H2" s="2" t="str">
        <f>FIXED(LEFT(cvmse_sim_in!H2, 5))</f>
        <v>0.58</v>
      </c>
      <c r="I2" s="2" t="str">
        <f>FIXED(LEFT(cvmse_sim_in!I2, 5))</f>
        <v>0.84</v>
      </c>
      <c r="J2" s="2" t="str">
        <f>FIXED(LEFT(cvmse_sim_in!J2, 5))</f>
        <v>0.86</v>
      </c>
      <c r="K2" s="2" t="str">
        <f>FIXED(LEFT(cvmse_sim_in!K2, 5))</f>
        <v>0.90</v>
      </c>
      <c r="L2" s="2"/>
      <c r="M2" s="2"/>
      <c r="N2" s="2"/>
      <c r="O2" s="2"/>
    </row>
    <row r="3" spans="1:15">
      <c r="B3" s="1" t="str">
        <f>CONCATENATE("(",FIXED(MID(cvmse_sim_in!B2,8, 5)),")")</f>
        <v>(0.00)</v>
      </c>
      <c r="C3" s="1" t="str">
        <f>CONCATENATE("(",FIXED(MID(cvmse_sim_in!C2,8, 5)),")")</f>
        <v>(0.08)</v>
      </c>
      <c r="D3" s="1" t="str">
        <f>CONCATENATE("(",FIXED(MID(cvmse_sim_in!D2,8, 5)),")")</f>
        <v>(0.06)</v>
      </c>
      <c r="E3" s="1" t="str">
        <f>CONCATENATE("(",FIXED(MID(cvmse_sim_in!E2,8, 5)),")")</f>
        <v>(0.28)</v>
      </c>
      <c r="F3" s="1" t="str">
        <f>CONCATENATE("(",FIXED(MID(cvmse_sim_in!F2,8, 5)),")")</f>
        <v>(0.09)</v>
      </c>
      <c r="G3" s="1" t="str">
        <f>CONCATENATE("(",FIXED(MID(cvmse_sim_in!G2,8, 5)),")")</f>
        <v>(0.06)</v>
      </c>
      <c r="H3" s="1" t="str">
        <f>CONCATENATE("(",FIXED(MID(cvmse_sim_in!H2,8, 5)),")")</f>
        <v>(0.21)</v>
      </c>
      <c r="I3" s="1" t="str">
        <f>CONCATENATE("(",FIXED(MID(cvmse_sim_in!I2,8, 5)),")")</f>
        <v>(0.12)</v>
      </c>
      <c r="J3" s="1" t="str">
        <f>CONCATENATE("(",FIXED(MID(cvmse_sim_in!J2,8, 5)),")")</f>
        <v>(0.09)</v>
      </c>
      <c r="K3" s="1" t="str">
        <f>CONCATENATE("(",FIXED(MID(cvmse_sim_in!K2,8, 5)),")")</f>
        <v>(0.10)</v>
      </c>
      <c r="L3" s="1"/>
      <c r="M3" s="1"/>
      <c r="N3" s="1"/>
      <c r="O3" s="1"/>
    </row>
    <row r="4" spans="1:15">
      <c r="A4" t="s">
        <v>95</v>
      </c>
      <c r="B4" s="2" t="str">
        <f>FIXED(LEFT(cvmse_sim_in!B3, 5))</f>
        <v>0.94</v>
      </c>
      <c r="C4" s="2" t="str">
        <f>FIXED(LEFT(cvmse_sim_in!C3, 5))</f>
        <v>1.00</v>
      </c>
      <c r="D4" s="2" t="str">
        <f>FIXED(LEFT(cvmse_sim_in!D3, 5))</f>
        <v>0.85</v>
      </c>
      <c r="E4" s="2" t="str">
        <f>FIXED(LEFT(cvmse_sim_in!E3, 5))</f>
        <v>0.83</v>
      </c>
      <c r="F4" s="2" t="str">
        <f>FIXED(LEFT(cvmse_sim_in!F3, 5))</f>
        <v>0.78</v>
      </c>
      <c r="G4" s="2" t="str">
        <f>FIXED(LEFT(cvmse_sim_in!G3, 5))</f>
        <v>0.85</v>
      </c>
      <c r="H4" s="2" t="str">
        <f>FIXED(LEFT(cvmse_sim_in!H3, 5))</f>
        <v>0.67</v>
      </c>
      <c r="I4" s="2" t="str">
        <f>FIXED(LEFT(cvmse_sim_in!I3, 5))</f>
        <v>0.82</v>
      </c>
      <c r="J4" s="2" t="str">
        <f>FIXED(LEFT(cvmse_sim_in!J3, 5))</f>
        <v>0.88</v>
      </c>
      <c r="K4" s="2" t="str">
        <f>FIXED(LEFT(cvmse_sim_in!K3, 5))</f>
        <v>0.91</v>
      </c>
      <c r="L4" s="2"/>
      <c r="M4" s="2"/>
      <c r="N4" s="2"/>
      <c r="O4" s="2"/>
    </row>
    <row r="5" spans="1:15">
      <c r="B5" s="1" t="str">
        <f>CONCATENATE("(",FIXED(MID(cvmse_sim_in!B3,8, 5)),")")</f>
        <v>(0.08)</v>
      </c>
      <c r="C5" s="1" t="str">
        <f>CONCATENATE("(",FIXED(MID(cvmse_sim_in!C3,8, 5)),")")</f>
        <v>(0.00)</v>
      </c>
      <c r="D5" s="1" t="str">
        <f>CONCATENATE("(",FIXED(MID(cvmse_sim_in!D3,8, 5)),")")</f>
        <v>(0.08)</v>
      </c>
      <c r="E5" s="1" t="str">
        <f>CONCATENATE("(",FIXED(MID(cvmse_sim_in!E3,8, 5)),")")</f>
        <v>(0.18)</v>
      </c>
      <c r="F5" s="1" t="str">
        <f>CONCATENATE("(",FIXED(MID(cvmse_sim_in!F3,8, 5)),")")</f>
        <v>(0.12)</v>
      </c>
      <c r="G5" s="1" t="str">
        <f>CONCATENATE("(",FIXED(MID(cvmse_sim_in!G3,8, 5)),")")</f>
        <v>(0.08)</v>
      </c>
      <c r="H5" s="1" t="str">
        <f>CONCATENATE("(",FIXED(MID(cvmse_sim_in!H3,8, 5)),")")</f>
        <v>(0.21)</v>
      </c>
      <c r="I5" s="1" t="str">
        <f>CONCATENATE("(",FIXED(MID(cvmse_sim_in!I3,8, 5)),")")</f>
        <v>(0.13)</v>
      </c>
      <c r="J5" s="1" t="str">
        <f>CONCATENATE("(",FIXED(MID(cvmse_sim_in!J3,8, 5)),")")</f>
        <v>(0.08)</v>
      </c>
      <c r="K5" s="1" t="str">
        <f>CONCATENATE("(",FIXED(MID(cvmse_sim_in!K3,8, 5)),")")</f>
        <v>(0.07)</v>
      </c>
      <c r="L5" s="1"/>
      <c r="M5" s="1"/>
      <c r="N5" s="1"/>
      <c r="O5" s="1"/>
    </row>
    <row r="6" spans="1:15">
      <c r="A6" t="s">
        <v>87</v>
      </c>
      <c r="B6" s="2" t="str">
        <f>FIXED(LEFT(cvmse_sim_in!B4, 5))</f>
        <v>0.81</v>
      </c>
      <c r="C6" s="2" t="str">
        <f>FIXED(LEFT(cvmse_sim_in!C4, 5))</f>
        <v>0.85</v>
      </c>
      <c r="D6" s="2" t="str">
        <f>FIXED(LEFT(cvmse_sim_in!D4, 5))</f>
        <v>1.00</v>
      </c>
      <c r="E6" s="2" t="str">
        <f>FIXED(LEFT(cvmse_sim_in!E4, 5))</f>
        <v>0.72</v>
      </c>
      <c r="F6" s="2" t="str">
        <f>FIXED(LEFT(cvmse_sim_in!F4, 5))</f>
        <v>0.81</v>
      </c>
      <c r="G6" s="2" t="str">
        <f>FIXED(LEFT(cvmse_sim_in!G4, 5))</f>
        <v>0.91</v>
      </c>
      <c r="H6" s="2" t="str">
        <f>FIXED(LEFT(cvmse_sim_in!H4, 5))</f>
        <v>0.69</v>
      </c>
      <c r="I6" s="2" t="str">
        <f>FIXED(LEFT(cvmse_sim_in!I4, 5))</f>
        <v>0.76</v>
      </c>
      <c r="J6" s="2" t="str">
        <f>FIXED(LEFT(cvmse_sim_in!J4, 5))</f>
        <v>0.81</v>
      </c>
      <c r="K6" s="2" t="str">
        <f>FIXED(LEFT(cvmse_sim_in!K4, 5))</f>
        <v>0.79</v>
      </c>
      <c r="L6" s="2"/>
      <c r="M6" s="2"/>
      <c r="N6" s="2"/>
      <c r="O6" s="2"/>
    </row>
    <row r="7" spans="1:15">
      <c r="B7" s="1" t="str">
        <f>CONCATENATE("(",FIXED(MID(cvmse_sim_in!B4,8, 5)),")")</f>
        <v>(0.06)</v>
      </c>
      <c r="C7" s="1" t="str">
        <f>CONCATENATE("(",FIXED(MID(cvmse_sim_in!C4,8, 5)),")")</f>
        <v>(0.08)</v>
      </c>
      <c r="D7" s="1" t="str">
        <f>CONCATENATE("(",FIXED(MID(cvmse_sim_in!D4,8, 5)),")")</f>
        <v>(0.00)</v>
      </c>
      <c r="E7" s="1" t="str">
        <f>CONCATENATE("(",FIXED(MID(cvmse_sim_in!E4,8, 5)),")")</f>
        <v>(0.15)</v>
      </c>
      <c r="F7" s="1" t="str">
        <f>CONCATENATE("(",FIXED(MID(cvmse_sim_in!F4,8, 5)),")")</f>
        <v>(0.10)</v>
      </c>
      <c r="G7" s="1" t="str">
        <f>CONCATENATE("(",FIXED(MID(cvmse_sim_in!G4,8, 5)),")")</f>
        <v>(0.06)</v>
      </c>
      <c r="H7" s="1" t="str">
        <f>CONCATENATE("(",FIXED(MID(cvmse_sim_in!H4,8, 5)),")")</f>
        <v>(0.16)</v>
      </c>
      <c r="I7" s="1" t="str">
        <f>CONCATENATE("(",FIXED(MID(cvmse_sim_in!I4,8, 5)),")")</f>
        <v>(0.17)</v>
      </c>
      <c r="J7" s="1" t="str">
        <f>CONCATENATE("(",FIXED(MID(cvmse_sim_in!J4,8, 5)),")")</f>
        <v>(0.11)</v>
      </c>
      <c r="K7" s="1" t="str">
        <f>CONCATENATE("(",FIXED(MID(cvmse_sim_in!K4,8, 5)),")")</f>
        <v>(0.06)</v>
      </c>
      <c r="L7" s="1"/>
      <c r="M7" s="1"/>
      <c r="N7" s="1"/>
      <c r="O7" s="1"/>
    </row>
    <row r="8" spans="1:15">
      <c r="A8" t="s">
        <v>91</v>
      </c>
      <c r="B8" s="2" t="str">
        <f>FIXED(LEFT(cvmse_sim_in!B5, 5))</f>
        <v>0.74</v>
      </c>
      <c r="C8" s="2" t="str">
        <f>FIXED(LEFT(cvmse_sim_in!C5, 5))</f>
        <v>0.83</v>
      </c>
      <c r="D8" s="2" t="str">
        <f>FIXED(LEFT(cvmse_sim_in!D5, 5))</f>
        <v>0.72</v>
      </c>
      <c r="E8" s="2" t="str">
        <f>FIXED(LEFT(cvmse_sim_in!E5, 5))</f>
        <v>1.00</v>
      </c>
      <c r="F8" s="2" t="str">
        <f>FIXED(LEFT(cvmse_sim_in!F5, 5))</f>
        <v>0.70</v>
      </c>
      <c r="G8" s="2" t="str">
        <f>FIXED(LEFT(cvmse_sim_in!G5, 5))</f>
        <v>0.73</v>
      </c>
      <c r="H8" s="2" t="str">
        <f>FIXED(LEFT(cvmse_sim_in!H5, 5))</f>
        <v>0.74</v>
      </c>
      <c r="I8" s="2" t="str">
        <f>FIXED(LEFT(cvmse_sim_in!I5, 5))</f>
        <v>0.69</v>
      </c>
      <c r="J8" s="2" t="str">
        <f>FIXED(LEFT(cvmse_sim_in!J5, 5))</f>
        <v>0.76</v>
      </c>
      <c r="K8" s="2" t="str">
        <f>FIXED(LEFT(cvmse_sim_in!K5, 5))</f>
        <v>0.78</v>
      </c>
      <c r="L8" s="2"/>
      <c r="M8" s="2"/>
      <c r="N8" s="2"/>
      <c r="O8" s="2"/>
    </row>
    <row r="9" spans="1:15">
      <c r="B9" s="1" t="str">
        <f>CONCATENATE("(",FIXED(MID(cvmse_sim_in!B5,8, 5)),")")</f>
        <v>(0.28)</v>
      </c>
      <c r="C9" s="1" t="str">
        <f>CONCATENATE("(",FIXED(MID(cvmse_sim_in!C5,8, 5)),")")</f>
        <v>(0.18)</v>
      </c>
      <c r="D9" s="1" t="str">
        <f>CONCATENATE("(",FIXED(MID(cvmse_sim_in!D5,8, 5)),")")</f>
        <v>(0.15)</v>
      </c>
      <c r="E9" s="1" t="str">
        <f>CONCATENATE("(",FIXED(MID(cvmse_sim_in!E5,8, 5)),")")</f>
        <v>(0.00)</v>
      </c>
      <c r="F9" s="1" t="str">
        <f>CONCATENATE("(",FIXED(MID(cvmse_sim_in!F5,8, 5)),")")</f>
        <v>(0.13)</v>
      </c>
      <c r="G9" s="1" t="str">
        <f>CONCATENATE("(",FIXED(MID(cvmse_sim_in!G5,8, 5)),")")</f>
        <v>(0.13)</v>
      </c>
      <c r="H9" s="1" t="str">
        <f>CONCATENATE("(",FIXED(MID(cvmse_sim_in!H5,8, 5)),")")</f>
        <v>(0.23)</v>
      </c>
      <c r="I9" s="1" t="str">
        <f>CONCATENATE("(",FIXED(MID(cvmse_sim_in!I5,8, 5)),")")</f>
        <v>(0.24)</v>
      </c>
      <c r="J9" s="1" t="str">
        <f>CONCATENATE("(",FIXED(MID(cvmse_sim_in!J5,8, 5)),")")</f>
        <v>(0.21)</v>
      </c>
      <c r="K9" s="1" t="str">
        <f>CONCATENATE("(",FIXED(MID(cvmse_sim_in!K5,8, 5)),")")</f>
        <v>(0.23)</v>
      </c>
      <c r="L9" s="1"/>
      <c r="M9" s="1"/>
      <c r="N9" s="1"/>
      <c r="O9" s="1"/>
    </row>
    <row r="10" spans="1:15">
      <c r="A10" t="s">
        <v>88</v>
      </c>
      <c r="B10" s="2" t="str">
        <f>FIXED(LEFT(cvmse_sim_in!B6, 5))</f>
        <v>0.70</v>
      </c>
      <c r="C10" s="2" t="str">
        <f>FIXED(LEFT(cvmse_sim_in!C6, 5))</f>
        <v>0.78</v>
      </c>
      <c r="D10" s="2" t="str">
        <f>FIXED(LEFT(cvmse_sim_in!D6, 5))</f>
        <v>0.81</v>
      </c>
      <c r="E10" s="2" t="str">
        <f>FIXED(LEFT(cvmse_sim_in!E6, 5))</f>
        <v>0.70</v>
      </c>
      <c r="F10" s="2" t="str">
        <f>FIXED(LEFT(cvmse_sim_in!F6, 5))</f>
        <v>1.00</v>
      </c>
      <c r="G10" s="2" t="str">
        <f>FIXED(LEFT(cvmse_sim_in!G6, 5))</f>
        <v>0.89</v>
      </c>
      <c r="H10" s="2" t="str">
        <f>FIXED(LEFT(cvmse_sim_in!H6, 5))</f>
        <v>0.77</v>
      </c>
      <c r="I10" s="2" t="str">
        <f>FIXED(LEFT(cvmse_sim_in!I6, 5))</f>
        <v>0.64</v>
      </c>
      <c r="J10" s="2" t="str">
        <f>FIXED(LEFT(cvmse_sim_in!J6, 5))</f>
        <v>0.75</v>
      </c>
      <c r="K10" s="2" t="str">
        <f>FIXED(LEFT(cvmse_sim_in!K6, 5))</f>
        <v>0.79</v>
      </c>
      <c r="L10" s="2"/>
      <c r="M10" s="2"/>
      <c r="N10" s="2"/>
      <c r="O10" s="2"/>
    </row>
    <row r="11" spans="1:15">
      <c r="B11" s="1" t="str">
        <f>CONCATENATE("(",FIXED(MID(cvmse_sim_in!B6,8, 5)),")")</f>
        <v>(0.09)</v>
      </c>
      <c r="C11" s="1" t="str">
        <f>CONCATENATE("(",FIXED(MID(cvmse_sim_in!C6,8, 5)),")")</f>
        <v>(0.12)</v>
      </c>
      <c r="D11" s="1" t="str">
        <f>CONCATENATE("(",FIXED(MID(cvmse_sim_in!D6,8, 5)),")")</f>
        <v>(0.10)</v>
      </c>
      <c r="E11" s="1" t="str">
        <f>CONCATENATE("(",FIXED(MID(cvmse_sim_in!E6,8, 5)),")")</f>
        <v>(0.13)</v>
      </c>
      <c r="F11" s="1" t="str">
        <f>CONCATENATE("(",FIXED(MID(cvmse_sim_in!F6,8, 5)),")")</f>
        <v>(0.00)</v>
      </c>
      <c r="G11" s="1" t="str">
        <f>CONCATENATE("(",FIXED(MID(cvmse_sim_in!G6,8, 5)),")")</f>
        <v>(0.09)</v>
      </c>
      <c r="H11" s="1" t="str">
        <f>CONCATENATE("(",FIXED(MID(cvmse_sim_in!H6,8, 5)),")")</f>
        <v>(0.13)</v>
      </c>
      <c r="I11" s="1" t="str">
        <f>CONCATENATE("(",FIXED(MID(cvmse_sim_in!I6,8, 5)),")")</f>
        <v>(0.16)</v>
      </c>
      <c r="J11" s="1" t="str">
        <f>CONCATENATE("(",FIXED(MID(cvmse_sim_in!J6,8, 5)),")")</f>
        <v>(0.09)</v>
      </c>
      <c r="K11" s="1" t="str">
        <f>CONCATENATE("(",FIXED(MID(cvmse_sim_in!K6,8, 5)),")")</f>
        <v>(0.07)</v>
      </c>
      <c r="L11" s="1"/>
      <c r="M11" s="1"/>
      <c r="N11" s="1"/>
      <c r="O11" s="1"/>
    </row>
    <row r="12" spans="1:15">
      <c r="A12" t="s">
        <v>89</v>
      </c>
      <c r="B12" s="2" t="str">
        <f>FIXED(LEFT(cvmse_sim_in!B7, 5))</f>
        <v>0.82</v>
      </c>
      <c r="C12" s="2" t="str">
        <f>FIXED(LEFT(cvmse_sim_in!C7, 5))</f>
        <v>0.85</v>
      </c>
      <c r="D12" s="2" t="str">
        <f>FIXED(LEFT(cvmse_sim_in!D7, 5))</f>
        <v>0.91</v>
      </c>
      <c r="E12" s="2" t="str">
        <f>FIXED(LEFT(cvmse_sim_in!E7, 5))</f>
        <v>0.73</v>
      </c>
      <c r="F12" s="2" t="str">
        <f>FIXED(LEFT(cvmse_sim_in!F7, 5))</f>
        <v>0.89</v>
      </c>
      <c r="G12" s="2" t="str">
        <f>FIXED(LEFT(cvmse_sim_in!G7, 5))</f>
        <v>1.00</v>
      </c>
      <c r="H12" s="2" t="str">
        <f>FIXED(LEFT(cvmse_sim_in!H7, 5))</f>
        <v>0.77</v>
      </c>
      <c r="I12" s="2" t="str">
        <f>FIXED(LEFT(cvmse_sim_in!I7, 5))</f>
        <v>0.74</v>
      </c>
      <c r="J12" s="2" t="str">
        <f>FIXED(LEFT(cvmse_sim_in!J7, 5))</f>
        <v>0.81</v>
      </c>
      <c r="K12" s="2" t="str">
        <f>FIXED(LEFT(cvmse_sim_in!K7, 5))</f>
        <v>0.82</v>
      </c>
      <c r="L12" s="2"/>
      <c r="M12" s="2"/>
      <c r="N12" s="2"/>
      <c r="O12" s="2"/>
    </row>
    <row r="13" spans="1:15">
      <c r="B13" s="1" t="str">
        <f>CONCATENATE("(",FIXED(MID(cvmse_sim_in!B7,8, 5)),")")</f>
        <v>(0.06)</v>
      </c>
      <c r="C13" s="1" t="str">
        <f>CONCATENATE("(",FIXED(MID(cvmse_sim_in!C7,8, 5)),")")</f>
        <v>(0.08)</v>
      </c>
      <c r="D13" s="1" t="str">
        <f>CONCATENATE("(",FIXED(MID(cvmse_sim_in!D7,8, 5)),")")</f>
        <v>(0.06)</v>
      </c>
      <c r="E13" s="1" t="str">
        <f>CONCATENATE("(",FIXED(MID(cvmse_sim_in!E7,8, 5)),")")</f>
        <v>(0.13)</v>
      </c>
      <c r="F13" s="1" t="str">
        <f>CONCATENATE("(",FIXED(MID(cvmse_sim_in!F7,8, 5)),")")</f>
        <v>(0.09)</v>
      </c>
      <c r="G13" s="1" t="str">
        <f>CONCATENATE("(",FIXED(MID(cvmse_sim_in!G7,8, 5)),")")</f>
        <v>(0.00)</v>
      </c>
      <c r="H13" s="1" t="str">
        <f>CONCATENATE("(",FIXED(MID(cvmse_sim_in!H7,8, 5)),")")</f>
        <v>(0.13)</v>
      </c>
      <c r="I13" s="1" t="str">
        <f>CONCATENATE("(",FIXED(MID(cvmse_sim_in!I7,8, 5)),")")</f>
        <v>(0.16)</v>
      </c>
      <c r="J13" s="1" t="str">
        <f>CONCATENATE("(",FIXED(MID(cvmse_sim_in!J7,8, 5)),")")</f>
        <v>(0.08)</v>
      </c>
      <c r="K13" s="1" t="str">
        <f>CONCATENATE("(",FIXED(MID(cvmse_sim_in!K7,8, 5)),")")</f>
        <v>(0.06)</v>
      </c>
      <c r="L13" s="1"/>
      <c r="M13" s="1"/>
      <c r="N13" s="1"/>
      <c r="O13" s="1"/>
    </row>
    <row r="14" spans="1:15">
      <c r="A14" t="s">
        <v>92</v>
      </c>
      <c r="B14" s="2" t="str">
        <f>FIXED(LEFT(cvmse_sim_in!B8, 5))</f>
        <v>0.58</v>
      </c>
      <c r="C14" s="2" t="str">
        <f>FIXED(LEFT(cvmse_sim_in!C8, 5))</f>
        <v>0.67</v>
      </c>
      <c r="D14" s="2" t="str">
        <f>FIXED(LEFT(cvmse_sim_in!D8, 5))</f>
        <v>0.69</v>
      </c>
      <c r="E14" s="2" t="str">
        <f>FIXED(LEFT(cvmse_sim_in!E8, 5))</f>
        <v>0.74</v>
      </c>
      <c r="F14" s="2" t="str">
        <f>FIXED(LEFT(cvmse_sim_in!F8, 5))</f>
        <v>0.77</v>
      </c>
      <c r="G14" s="2" t="str">
        <f>FIXED(LEFT(cvmse_sim_in!G8, 5))</f>
        <v>0.77</v>
      </c>
      <c r="H14" s="2" t="str">
        <f>FIXED(LEFT(cvmse_sim_in!H8, 5))</f>
        <v>1.00</v>
      </c>
      <c r="I14" s="2" t="str">
        <f>FIXED(LEFT(cvmse_sim_in!I8, 5))</f>
        <v>0.58</v>
      </c>
      <c r="J14" s="2" t="str">
        <f>FIXED(LEFT(cvmse_sim_in!J8, 5))</f>
        <v>0.67</v>
      </c>
      <c r="K14" s="2" t="str">
        <f>FIXED(LEFT(cvmse_sim_in!K8, 5))</f>
        <v>0.68</v>
      </c>
      <c r="L14" s="2"/>
      <c r="M14" s="2"/>
      <c r="N14" s="2"/>
      <c r="O14" s="2"/>
    </row>
    <row r="15" spans="1:15">
      <c r="B15" s="1" t="str">
        <f>CONCATENATE("(",FIXED(MID(cvmse_sim_in!B8,8, 5)),")")</f>
        <v>(0.21)</v>
      </c>
      <c r="C15" s="1" t="str">
        <f>CONCATENATE("(",FIXED(MID(cvmse_sim_in!C8,8, 5)),")")</f>
        <v>(0.21)</v>
      </c>
      <c r="D15" s="1" t="str">
        <f>CONCATENATE("(",FIXED(MID(cvmse_sim_in!D8,8, 5)),")")</f>
        <v>(0.16)</v>
      </c>
      <c r="E15" s="1" t="str">
        <f>CONCATENATE("(",FIXED(MID(cvmse_sim_in!E8,8, 5)),")")</f>
        <v>(0.23)</v>
      </c>
      <c r="F15" s="1" t="str">
        <f>CONCATENATE("(",FIXED(MID(cvmse_sim_in!F8,8, 5)),")")</f>
        <v>(0.13)</v>
      </c>
      <c r="G15" s="1" t="str">
        <f>CONCATENATE("(",FIXED(MID(cvmse_sim_in!G8,8, 5)),")")</f>
        <v>(0.13)</v>
      </c>
      <c r="H15" s="1" t="str">
        <f>CONCATENATE("(",FIXED(MID(cvmse_sim_in!H8,8, 5)),")")</f>
        <v>(0.00)</v>
      </c>
      <c r="I15" s="1" t="str">
        <f>CONCATENATE("(",FIXED(MID(cvmse_sim_in!I8,8, 5)),")")</f>
        <v>(0.22)</v>
      </c>
      <c r="J15" s="1" t="str">
        <f>CONCATENATE("(",FIXED(MID(cvmse_sim_in!J8,8, 5)),")")</f>
        <v>(0.19)</v>
      </c>
      <c r="K15" s="1" t="str">
        <f>CONCATENATE("(",FIXED(MID(cvmse_sim_in!K8,8, 5)),")")</f>
        <v>(0.21)</v>
      </c>
      <c r="L15" s="1"/>
      <c r="M15" s="1"/>
      <c r="N15" s="1"/>
      <c r="O15" s="1"/>
    </row>
    <row r="16" spans="1:15">
      <c r="A16" t="s">
        <v>93</v>
      </c>
      <c r="B16" s="2" t="str">
        <f>FIXED(LEFT(cvmse_sim_in!B9, 5))</f>
        <v>0.84</v>
      </c>
      <c r="C16" s="2" t="str">
        <f>FIXED(LEFT(cvmse_sim_in!C9, 5))</f>
        <v>0.82</v>
      </c>
      <c r="D16" s="2" t="str">
        <f>FIXED(LEFT(cvmse_sim_in!D9, 5))</f>
        <v>0.76</v>
      </c>
      <c r="E16" s="2" t="str">
        <f>FIXED(LEFT(cvmse_sim_in!E9, 5))</f>
        <v>0.69</v>
      </c>
      <c r="F16" s="2" t="str">
        <f>FIXED(LEFT(cvmse_sim_in!F9, 5))</f>
        <v>0.64</v>
      </c>
      <c r="G16" s="2" t="str">
        <f>FIXED(LEFT(cvmse_sim_in!G9, 5))</f>
        <v>0.74</v>
      </c>
      <c r="H16" s="2" t="str">
        <f>FIXED(LEFT(cvmse_sim_in!H9, 5))</f>
        <v>0.58</v>
      </c>
      <c r="I16" s="2" t="str">
        <f>FIXED(LEFT(cvmse_sim_in!I9, 5))</f>
        <v>1.00</v>
      </c>
      <c r="J16" s="2" t="str">
        <f>FIXED(LEFT(cvmse_sim_in!J9, 5))</f>
        <v>0.83</v>
      </c>
      <c r="K16" s="2" t="str">
        <f>FIXED(LEFT(cvmse_sim_in!K9, 5))</f>
        <v>0.79</v>
      </c>
      <c r="L16" s="2"/>
      <c r="M16" s="2"/>
      <c r="N16" s="2"/>
      <c r="O16" s="2"/>
    </row>
    <row r="17" spans="1:15">
      <c r="B17" s="1" t="str">
        <f>CONCATENATE("(",FIXED(MID(cvmse_sim_in!B9,8, 5)),")")</f>
        <v>(0.12)</v>
      </c>
      <c r="C17" s="1" t="str">
        <f>CONCATENATE("(",FIXED(MID(cvmse_sim_in!C9,8, 5)),")")</f>
        <v>(0.13)</v>
      </c>
      <c r="D17" s="1" t="str">
        <f>CONCATENATE("(",FIXED(MID(cvmse_sim_in!D9,8, 5)),")")</f>
        <v>(0.17)</v>
      </c>
      <c r="E17" s="1" t="str">
        <f>CONCATENATE("(",FIXED(MID(cvmse_sim_in!E9,8, 5)),")")</f>
        <v>(0.24)</v>
      </c>
      <c r="F17" s="1" t="str">
        <f>CONCATENATE("(",FIXED(MID(cvmse_sim_in!F9,8, 5)),")")</f>
        <v>(0.16)</v>
      </c>
      <c r="G17" s="1" t="str">
        <f>CONCATENATE("(",FIXED(MID(cvmse_sim_in!G9,8, 5)),")")</f>
        <v>(0.16)</v>
      </c>
      <c r="H17" s="1" t="str">
        <f>CONCATENATE("(",FIXED(MID(cvmse_sim_in!H9,8, 5)),")")</f>
        <v>(0.22)</v>
      </c>
      <c r="I17" s="1" t="str">
        <f>CONCATENATE("(",FIXED(MID(cvmse_sim_in!I9,8, 5)),")")</f>
        <v>(0.00)</v>
      </c>
      <c r="J17" s="1" t="str">
        <f>CONCATENATE("(",FIXED(MID(cvmse_sim_in!J9,8, 5)),")")</f>
        <v>(0.16)</v>
      </c>
      <c r="K17" s="1" t="str">
        <f>CONCATENATE("(",FIXED(MID(cvmse_sim_in!K9,8, 5)),")")</f>
        <v>(0.15)</v>
      </c>
      <c r="L17" s="1"/>
      <c r="M17" s="1"/>
      <c r="N17" s="1"/>
      <c r="O17" s="1"/>
    </row>
    <row r="18" spans="1:15">
      <c r="A18" t="s">
        <v>94</v>
      </c>
      <c r="B18" s="2" t="str">
        <f>FIXED(LEFT(cvmse_sim_in!B10, 5))</f>
        <v>0.86</v>
      </c>
      <c r="C18" s="2" t="str">
        <f>FIXED(LEFT(cvmse_sim_in!C10, 5))</f>
        <v>0.88</v>
      </c>
      <c r="D18" s="2" t="str">
        <f>FIXED(LEFT(cvmse_sim_in!D10, 5))</f>
        <v>0.81</v>
      </c>
      <c r="E18" s="2" t="str">
        <f>FIXED(LEFT(cvmse_sim_in!E10, 5))</f>
        <v>0.76</v>
      </c>
      <c r="F18" s="2" t="str">
        <f>FIXED(LEFT(cvmse_sim_in!F10, 5))</f>
        <v>0.75</v>
      </c>
      <c r="G18" s="2" t="str">
        <f>FIXED(LEFT(cvmse_sim_in!G10, 5))</f>
        <v>0.81</v>
      </c>
      <c r="H18" s="2" t="str">
        <f>FIXED(LEFT(cvmse_sim_in!H10, 5))</f>
        <v>0.67</v>
      </c>
      <c r="I18" s="2" t="str">
        <f>FIXED(LEFT(cvmse_sim_in!I10, 5))</f>
        <v>0.83</v>
      </c>
      <c r="J18" s="2" t="str">
        <f>FIXED(LEFT(cvmse_sim_in!J10, 5))</f>
        <v>1.00</v>
      </c>
      <c r="K18" s="2" t="str">
        <f>FIXED(LEFT(cvmse_sim_in!K10, 5))</f>
        <v>0.88</v>
      </c>
      <c r="L18" s="2"/>
      <c r="M18" s="2"/>
      <c r="N18" s="2"/>
      <c r="O18" s="2"/>
    </row>
    <row r="19" spans="1:15">
      <c r="B19" s="1" t="str">
        <f>CONCATENATE("(",FIXED(MID(cvmse_sim_in!B10,8, 5)),")")</f>
        <v>(0.09)</v>
      </c>
      <c r="C19" s="1" t="str">
        <f>CONCATENATE("(",FIXED(MID(cvmse_sim_in!C10,8, 5)),")")</f>
        <v>(0.08)</v>
      </c>
      <c r="D19" s="1" t="str">
        <f>CONCATENATE("(",FIXED(MID(cvmse_sim_in!D10,8, 5)),")")</f>
        <v>(0.11)</v>
      </c>
      <c r="E19" s="1" t="str">
        <f>CONCATENATE("(",FIXED(MID(cvmse_sim_in!E10,8, 5)),")")</f>
        <v>(0.21)</v>
      </c>
      <c r="F19" s="1" t="str">
        <f>CONCATENATE("(",FIXED(MID(cvmse_sim_in!F10,8, 5)),")")</f>
        <v>(0.09)</v>
      </c>
      <c r="G19" s="1" t="str">
        <f>CONCATENATE("(",FIXED(MID(cvmse_sim_in!G10,8, 5)),")")</f>
        <v>(0.08)</v>
      </c>
      <c r="H19" s="1" t="str">
        <f>CONCATENATE("(",FIXED(MID(cvmse_sim_in!H10,8, 5)),")")</f>
        <v>(0.19)</v>
      </c>
      <c r="I19" s="1" t="str">
        <f>CONCATENATE("(",FIXED(MID(cvmse_sim_in!I10,8, 5)),")")</f>
        <v>(0.16)</v>
      </c>
      <c r="J19" s="1" t="str">
        <f>CONCATENATE("(",FIXED(MID(cvmse_sim_in!J10,8, 5)),")")</f>
        <v>(0.00)</v>
      </c>
      <c r="K19" s="1" t="str">
        <f>CONCATENATE("(",FIXED(MID(cvmse_sim_in!K10,8, 5)),")")</f>
        <v>(0.09)</v>
      </c>
      <c r="L19" s="1"/>
      <c r="M19" s="1"/>
      <c r="N19" s="1"/>
      <c r="O19" s="1"/>
    </row>
    <row r="20" spans="1:15">
      <c r="A20" t="s">
        <v>90</v>
      </c>
      <c r="B20" s="2" t="str">
        <f>FIXED(LEFT(cvmse_sim_in!B11, 5))</f>
        <v>0.90</v>
      </c>
      <c r="C20" s="2" t="str">
        <f>FIXED(LEFT(cvmse_sim_in!C11, 5))</f>
        <v>0.91</v>
      </c>
      <c r="D20" s="2" t="str">
        <f>FIXED(LEFT(cvmse_sim_in!D11, 5))</f>
        <v>0.79</v>
      </c>
      <c r="E20" s="2" t="str">
        <f>FIXED(LEFT(cvmse_sim_in!E11, 5))</f>
        <v>0.78</v>
      </c>
      <c r="F20" s="2" t="str">
        <f>FIXED(LEFT(cvmse_sim_in!F11, 5))</f>
        <v>0.79</v>
      </c>
      <c r="G20" s="2" t="str">
        <f>FIXED(LEFT(cvmse_sim_in!G11, 5))</f>
        <v>0.82</v>
      </c>
      <c r="H20" s="2" t="str">
        <f>FIXED(LEFT(cvmse_sim_in!H11, 5))</f>
        <v>0.68</v>
      </c>
      <c r="I20" s="2" t="str">
        <f>FIXED(LEFT(cvmse_sim_in!I11, 5))</f>
        <v>0.79</v>
      </c>
      <c r="J20" s="2" t="str">
        <f>FIXED(LEFT(cvmse_sim_in!J11, 5))</f>
        <v>0.88</v>
      </c>
      <c r="K20" s="2" t="str">
        <f>FIXED(LEFT(cvmse_sim_in!K11, 5))</f>
        <v>1.00</v>
      </c>
      <c r="L20" s="2"/>
      <c r="M20" s="2"/>
      <c r="N20" s="2"/>
      <c r="O20" s="2"/>
    </row>
    <row r="21" spans="1:15">
      <c r="B21" s="1" t="str">
        <f>CONCATENATE("(",FIXED(MID(cvmse_sim_in!B11,8, 5)),")")</f>
        <v>(0.10)</v>
      </c>
      <c r="C21" s="1" t="str">
        <f>CONCATENATE("(",FIXED(MID(cvmse_sim_in!C11,8, 5)),")")</f>
        <v>(0.07)</v>
      </c>
      <c r="D21" s="1" t="str">
        <f>CONCATENATE("(",FIXED(MID(cvmse_sim_in!D11,8, 5)),")")</f>
        <v>(0.06)</v>
      </c>
      <c r="E21" s="1" t="str">
        <f>CONCATENATE("(",FIXED(MID(cvmse_sim_in!E11,8, 5)),")")</f>
        <v>(0.23)</v>
      </c>
      <c r="F21" s="1" t="str">
        <f>CONCATENATE("(",FIXED(MID(cvmse_sim_in!F11,8, 5)),")")</f>
        <v>(0.07)</v>
      </c>
      <c r="G21" s="1" t="str">
        <f>CONCATENATE("(",FIXED(MID(cvmse_sim_in!G11,8, 5)),")")</f>
        <v>(0.06)</v>
      </c>
      <c r="H21" s="1" t="str">
        <f>CONCATENATE("(",FIXED(MID(cvmse_sim_in!H11,8, 5)),")")</f>
        <v>(0.21)</v>
      </c>
      <c r="I21" s="1" t="str">
        <f>CONCATENATE("(",FIXED(MID(cvmse_sim_in!I11,8, 5)),")")</f>
        <v>(0.15)</v>
      </c>
      <c r="J21" s="1" t="str">
        <f>CONCATENATE("(",FIXED(MID(cvmse_sim_in!J11,8, 5)),")")</f>
        <v>(0.09)</v>
      </c>
      <c r="K21" s="1" t="str">
        <f>CONCATENATE("(",FIXED(MID(cvmse_sim_in!K11,8, 5)),")")</f>
        <v>(0.00)</v>
      </c>
      <c r="L21" s="1"/>
      <c r="M21" s="1"/>
      <c r="N21" s="1"/>
      <c r="O21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B2" sqref="B2"/>
    </sheetView>
  </sheetViews>
  <sheetFormatPr defaultRowHeight="15"/>
  <cols>
    <col min="1" max="1" width="10.28515625" bestFit="1" customWidth="1"/>
    <col min="2" max="11" width="12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>
      <c r="A3" t="s">
        <v>1</v>
      </c>
      <c r="B3" t="s">
        <v>11</v>
      </c>
      <c r="C3" t="s">
        <v>10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</row>
    <row r="4" spans="1:11">
      <c r="A4" t="s">
        <v>2</v>
      </c>
      <c r="B4" t="s">
        <v>12</v>
      </c>
      <c r="C4" t="s">
        <v>20</v>
      </c>
      <c r="D4" t="s">
        <v>10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</row>
    <row r="5" spans="1:11">
      <c r="A5" t="s">
        <v>3</v>
      </c>
      <c r="B5" t="s">
        <v>13</v>
      </c>
      <c r="C5" t="s">
        <v>21</v>
      </c>
      <c r="D5" t="s">
        <v>28</v>
      </c>
      <c r="E5" t="s">
        <v>10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</row>
    <row r="6" spans="1:11">
      <c r="A6" t="s">
        <v>4</v>
      </c>
      <c r="B6" t="s">
        <v>14</v>
      </c>
      <c r="C6" t="s">
        <v>22</v>
      </c>
      <c r="D6" t="s">
        <v>29</v>
      </c>
      <c r="E6" t="s">
        <v>35</v>
      </c>
      <c r="F6" t="s">
        <v>10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</row>
    <row r="7" spans="1:11">
      <c r="A7" t="s">
        <v>5</v>
      </c>
      <c r="B7" t="s">
        <v>15</v>
      </c>
      <c r="C7" t="s">
        <v>23</v>
      </c>
      <c r="D7" t="s">
        <v>30</v>
      </c>
      <c r="E7" t="s">
        <v>36</v>
      </c>
      <c r="F7" t="s">
        <v>41</v>
      </c>
      <c r="G7" t="s">
        <v>10</v>
      </c>
      <c r="H7" t="s">
        <v>46</v>
      </c>
      <c r="I7" t="s">
        <v>47</v>
      </c>
      <c r="J7" t="s">
        <v>48</v>
      </c>
      <c r="K7" t="s">
        <v>49</v>
      </c>
    </row>
    <row r="8" spans="1:11">
      <c r="A8" t="s">
        <v>6</v>
      </c>
      <c r="B8" t="s">
        <v>16</v>
      </c>
      <c r="C8" t="s">
        <v>24</v>
      </c>
      <c r="D8" t="s">
        <v>31</v>
      </c>
      <c r="E8" t="s">
        <v>37</v>
      </c>
      <c r="F8" t="s">
        <v>42</v>
      </c>
      <c r="G8" t="s">
        <v>46</v>
      </c>
      <c r="H8" t="s">
        <v>10</v>
      </c>
      <c r="I8" t="s">
        <v>50</v>
      </c>
      <c r="J8" t="s">
        <v>51</v>
      </c>
      <c r="K8" t="s">
        <v>52</v>
      </c>
    </row>
    <row r="9" spans="1:11">
      <c r="A9" t="s">
        <v>7</v>
      </c>
      <c r="B9" t="s">
        <v>17</v>
      </c>
      <c r="C9" t="s">
        <v>25</v>
      </c>
      <c r="D9" t="s">
        <v>32</v>
      </c>
      <c r="E9" t="s">
        <v>38</v>
      </c>
      <c r="F9" t="s">
        <v>43</v>
      </c>
      <c r="G9" t="s">
        <v>47</v>
      </c>
      <c r="H9" t="s">
        <v>50</v>
      </c>
      <c r="I9" t="s">
        <v>10</v>
      </c>
      <c r="J9" t="s">
        <v>53</v>
      </c>
      <c r="K9" t="s">
        <v>54</v>
      </c>
    </row>
    <row r="10" spans="1:11">
      <c r="A10" t="s">
        <v>8</v>
      </c>
      <c r="B10" t="s">
        <v>18</v>
      </c>
      <c r="C10" t="s">
        <v>26</v>
      </c>
      <c r="D10" t="s">
        <v>33</v>
      </c>
      <c r="E10" t="s">
        <v>39</v>
      </c>
      <c r="F10" t="s">
        <v>44</v>
      </c>
      <c r="G10" t="s">
        <v>48</v>
      </c>
      <c r="H10" t="s">
        <v>51</v>
      </c>
      <c r="I10" t="s">
        <v>53</v>
      </c>
      <c r="J10" t="s">
        <v>10</v>
      </c>
      <c r="K10" t="s">
        <v>55</v>
      </c>
    </row>
    <row r="11" spans="1:11">
      <c r="A11" t="s">
        <v>9</v>
      </c>
      <c r="B11" t="s">
        <v>19</v>
      </c>
      <c r="C11" t="s">
        <v>27</v>
      </c>
      <c r="D11" t="s">
        <v>34</v>
      </c>
      <c r="E11" t="s">
        <v>40</v>
      </c>
      <c r="F11" t="s">
        <v>45</v>
      </c>
      <c r="G11" t="s">
        <v>49</v>
      </c>
      <c r="H11" t="s">
        <v>52</v>
      </c>
      <c r="I11" t="s">
        <v>54</v>
      </c>
      <c r="J11" t="s">
        <v>55</v>
      </c>
      <c r="K1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C1" sqref="C1"/>
    </sheetView>
  </sheetViews>
  <sheetFormatPr defaultRowHeight="15"/>
  <sheetData>
    <row r="1" spans="1:11">
      <c r="A1" t="s">
        <v>77</v>
      </c>
      <c r="B1" t="s">
        <v>86</v>
      </c>
      <c r="C1" t="s">
        <v>95</v>
      </c>
      <c r="D1" t="s">
        <v>87</v>
      </c>
      <c r="E1" t="s">
        <v>88</v>
      </c>
      <c r="F1" t="s">
        <v>89</v>
      </c>
      <c r="G1" t="s">
        <v>90</v>
      </c>
    </row>
    <row r="2" spans="1:11">
      <c r="A2" t="s">
        <v>86</v>
      </c>
      <c r="B2" s="2" t="str">
        <f>FIXED(LEFT(orctun_sim_in!B2, 5))</f>
        <v>1.00</v>
      </c>
      <c r="C2" s="2" t="str">
        <f>FIXED(LEFT(orctun_sim_in!C2, 5))</f>
        <v>0.95</v>
      </c>
      <c r="D2" s="2" t="str">
        <f>FIXED(LEFT(orctun_sim_in!D2, 5))</f>
        <v>0.91</v>
      </c>
      <c r="E2" s="2" t="str">
        <f>FIXED(LEFT(orctun_sim_in!E2, 5))</f>
        <v>0.83</v>
      </c>
      <c r="F2" s="2" t="str">
        <f>FIXED(LEFT(orctun_sim_in!F2, 5))</f>
        <v>0.86</v>
      </c>
      <c r="G2" s="2" t="e">
        <f>FIXED(LEFT(orctun_sim_in!G2, 5))</f>
        <v>#VALUE!</v>
      </c>
      <c r="H2" s="2"/>
      <c r="I2" s="2"/>
      <c r="J2" s="2"/>
      <c r="K2" s="2"/>
    </row>
    <row r="3" spans="1:11">
      <c r="B3" s="1" t="str">
        <f>CONCATENATE("(",FIXED(MID(orctun_sim_in!B2,8, 5)),")")</f>
        <v>(0.00)</v>
      </c>
      <c r="C3" s="1" t="str">
        <f>CONCATENATE("(",FIXED(MID(orctun_sim_in!C2,8, 5)),")")</f>
        <v>(0.03)</v>
      </c>
      <c r="D3" s="1" t="str">
        <f>CONCATENATE("(",FIXED(MID(orctun_sim_in!D2,8, 5)),")")</f>
        <v>(0.09)</v>
      </c>
      <c r="E3" s="1" t="str">
        <f>CONCATENATE("(",FIXED(MID(orctun_sim_in!E2,8, 5)),")")</f>
        <v>(0.08)</v>
      </c>
      <c r="F3" s="1" t="str">
        <f>CONCATENATE("(",FIXED(MID(orctun_sim_in!F2,8, 5)),")")</f>
        <v>(0.06)</v>
      </c>
      <c r="G3" s="1" t="e">
        <f>CONCATENATE("(",FIXED(MID(orctun_sim_in!G2,8, 5)),")")</f>
        <v>#VALUE!</v>
      </c>
      <c r="H3" s="1"/>
      <c r="I3" s="1"/>
      <c r="J3" s="1"/>
      <c r="K3" s="1"/>
    </row>
    <row r="4" spans="1:11">
      <c r="A4" t="s">
        <v>95</v>
      </c>
      <c r="B4" s="2" t="str">
        <f>FIXED(LEFT(orctun_sim_in!B3, 5))</f>
        <v>0.95</v>
      </c>
      <c r="C4" s="2" t="str">
        <f>FIXED(LEFT(orctun_sim_in!C3, 5))</f>
        <v>1.00</v>
      </c>
      <c r="D4" s="2" t="str">
        <f>FIXED(LEFT(orctun_sim_in!D3, 5))</f>
        <v>0.95</v>
      </c>
      <c r="E4" s="2" t="str">
        <f>FIXED(LEFT(orctun_sim_in!E3, 5))</f>
        <v>0.93</v>
      </c>
      <c r="F4" s="2" t="str">
        <f>FIXED(LEFT(orctun_sim_in!F3, 5))</f>
        <v>0.93</v>
      </c>
      <c r="G4" s="2" t="e">
        <f>FIXED(LEFT(orctun_sim_in!G3, 5))</f>
        <v>#VALUE!</v>
      </c>
      <c r="H4" s="2"/>
      <c r="I4" s="2"/>
      <c r="J4" s="2"/>
      <c r="K4" s="2"/>
    </row>
    <row r="5" spans="1:11">
      <c r="B5" s="1" t="str">
        <f>CONCATENATE("(",FIXED(MID(orctun_sim_in!B3,8, 5)),")")</f>
        <v>(0.03)</v>
      </c>
      <c r="C5" s="1" t="str">
        <f>CONCATENATE("(",FIXED(MID(orctun_sim_in!C3,8, 5)),")")</f>
        <v>(0.00)</v>
      </c>
      <c r="D5" s="1" t="str">
        <f>CONCATENATE("(",FIXED(MID(orctun_sim_in!D3,8, 5)),")")</f>
        <v>(0.07)</v>
      </c>
      <c r="E5" s="1" t="str">
        <f>CONCATENATE("(",FIXED(MID(orctun_sim_in!E3,8, 5)),")")</f>
        <v>(0.03)</v>
      </c>
      <c r="F5" s="1" t="str">
        <f>CONCATENATE("(",FIXED(MID(orctun_sim_in!F3,8, 5)),")")</f>
        <v>(0.02)</v>
      </c>
      <c r="G5" s="1" t="e">
        <f>CONCATENATE("(",FIXED(MID(orctun_sim_in!G3,8, 5)),")")</f>
        <v>#VALUE!</v>
      </c>
      <c r="H5" s="1"/>
      <c r="I5" s="1"/>
      <c r="J5" s="1"/>
      <c r="K5" s="1"/>
    </row>
    <row r="6" spans="1:11">
      <c r="A6" t="s">
        <v>87</v>
      </c>
      <c r="B6" s="2" t="str">
        <f>FIXED(LEFT(orctun_sim_in!B4, 5))</f>
        <v>0.91</v>
      </c>
      <c r="C6" s="2" t="str">
        <f>FIXED(LEFT(orctun_sim_in!C4, 5))</f>
        <v>0.95</v>
      </c>
      <c r="D6" s="2" t="str">
        <f>FIXED(LEFT(orctun_sim_in!D4, 5))</f>
        <v>1.00</v>
      </c>
      <c r="E6" s="2" t="str">
        <f>FIXED(LEFT(orctun_sim_in!E4, 5))</f>
        <v>0.89</v>
      </c>
      <c r="F6" s="2" t="str">
        <f>FIXED(LEFT(orctun_sim_in!F4, 5))</f>
        <v>0.92</v>
      </c>
      <c r="G6" s="2" t="e">
        <f>FIXED(LEFT(orctun_sim_in!G4, 5))</f>
        <v>#VALUE!</v>
      </c>
      <c r="H6" s="2"/>
      <c r="I6" s="2"/>
      <c r="J6" s="2"/>
      <c r="K6" s="2"/>
    </row>
    <row r="7" spans="1:11">
      <c r="B7" s="1" t="str">
        <f>CONCATENATE("(",FIXED(MID(orctun_sim_in!B4,8, 5)),")")</f>
        <v>(0.09)</v>
      </c>
      <c r="C7" s="1" t="str">
        <f>CONCATENATE("(",FIXED(MID(orctun_sim_in!C4,8, 5)),")")</f>
        <v>(0.07)</v>
      </c>
      <c r="D7" s="1" t="str">
        <f>CONCATENATE("(",FIXED(MID(orctun_sim_in!D4,8, 5)),")")</f>
        <v>(0.00)</v>
      </c>
      <c r="E7" s="1" t="str">
        <f>CONCATENATE("(",FIXED(MID(orctun_sim_in!E4,8, 5)),")")</f>
        <v>(0.06)</v>
      </c>
      <c r="F7" s="1" t="str">
        <f>CONCATENATE("(",FIXED(MID(orctun_sim_in!F4,8, 5)),")")</f>
        <v>(0.03)</v>
      </c>
      <c r="G7" s="1" t="e">
        <f>CONCATENATE("(",FIXED(MID(orctun_sim_in!G4,8, 5)),")")</f>
        <v>#VALUE!</v>
      </c>
      <c r="H7" s="1"/>
      <c r="I7" s="1"/>
      <c r="J7" s="1"/>
      <c r="K7" s="1"/>
    </row>
    <row r="8" spans="1:11">
      <c r="A8" t="s">
        <v>88</v>
      </c>
      <c r="B8" s="2" t="str">
        <f>FIXED(LEFT(orctun_sim_in!B5, 5))</f>
        <v>0.83</v>
      </c>
      <c r="C8" s="2" t="str">
        <f>FIXED(LEFT(orctun_sim_in!C5, 5))</f>
        <v>0.93</v>
      </c>
      <c r="D8" s="2" t="str">
        <f>FIXED(LEFT(orctun_sim_in!D5, 5))</f>
        <v>0.89</v>
      </c>
      <c r="E8" s="2" t="str">
        <f>FIXED(LEFT(orctun_sim_in!E5, 5))</f>
        <v>1.00</v>
      </c>
      <c r="F8" s="2" t="str">
        <f>FIXED(LEFT(orctun_sim_in!F5, 5))</f>
        <v>0.98</v>
      </c>
      <c r="G8" s="2" t="e">
        <f>FIXED(LEFT(orctun_sim_in!G5, 5))</f>
        <v>#VALUE!</v>
      </c>
      <c r="H8" s="2"/>
      <c r="I8" s="2"/>
      <c r="J8" s="2"/>
      <c r="K8" s="2"/>
    </row>
    <row r="9" spans="1:11">
      <c r="B9" s="1" t="str">
        <f>CONCATENATE("(",FIXED(MID(orctun_sim_in!B5,8, 5)),")")</f>
        <v>(0.08)</v>
      </c>
      <c r="C9" s="1" t="str">
        <f>CONCATENATE("(",FIXED(MID(orctun_sim_in!C5,8, 5)),")")</f>
        <v>(0.03)</v>
      </c>
      <c r="D9" s="1" t="str">
        <f>CONCATENATE("(",FIXED(MID(orctun_sim_in!D5,8, 5)),")")</f>
        <v>(0.06)</v>
      </c>
      <c r="E9" s="1" t="str">
        <f>CONCATENATE("(",FIXED(MID(orctun_sim_in!E5,8, 5)),")")</f>
        <v>(0.00)</v>
      </c>
      <c r="F9" s="1" t="str">
        <f>CONCATENATE("(",FIXED(MID(orctun_sim_in!F5,8, 5)),")")</f>
        <v>(0.01)</v>
      </c>
      <c r="G9" s="1" t="e">
        <f>CONCATENATE("(",FIXED(MID(orctun_sim_in!G5,8, 5)),")")</f>
        <v>#VALUE!</v>
      </c>
      <c r="H9" s="1"/>
      <c r="I9" s="1"/>
      <c r="J9" s="1"/>
      <c r="K9" s="1"/>
    </row>
    <row r="10" spans="1:11">
      <c r="A10" t="s">
        <v>89</v>
      </c>
      <c r="B10" s="2" t="e">
        <f>FIXED(LEFT(orctun_sim_in!#REF!, 5))</f>
        <v>#REF!</v>
      </c>
      <c r="C10" s="2" t="e">
        <f>FIXED(LEFT(orctun_sim_in!#REF!, 5))</f>
        <v>#REF!</v>
      </c>
      <c r="D10" s="2" t="e">
        <f>FIXED(LEFT(orctun_sim_in!#REF!, 5))</f>
        <v>#REF!</v>
      </c>
      <c r="E10" s="2" t="e">
        <f>FIXED(LEFT(orctun_sim_in!#REF!, 5))</f>
        <v>#REF!</v>
      </c>
      <c r="F10" s="2" t="e">
        <f>FIXED(LEFT(orctun_sim_in!#REF!, 5))</f>
        <v>#REF!</v>
      </c>
      <c r="G10" s="2" t="e">
        <f>FIXED(LEFT(orctun_sim_in!G6, 5))</f>
        <v>#VALUE!</v>
      </c>
      <c r="H10" s="2"/>
      <c r="I10" s="2"/>
      <c r="J10" s="2"/>
      <c r="K10" s="2"/>
    </row>
    <row r="11" spans="1:11">
      <c r="B11" s="1" t="e">
        <f>CONCATENATE("(",FIXED(MID(orctun_sim_in!#REF!,8, 5)),")")</f>
        <v>#REF!</v>
      </c>
      <c r="C11" s="1" t="e">
        <f>CONCATENATE("(",FIXED(MID(orctun_sim_in!#REF!,8, 5)),")")</f>
        <v>#REF!</v>
      </c>
      <c r="D11" s="1" t="e">
        <f>CONCATENATE("(",FIXED(MID(orctun_sim_in!#REF!,8, 5)),")")</f>
        <v>#REF!</v>
      </c>
      <c r="E11" s="1" t="e">
        <f>CONCATENATE("(",FIXED(MID(orctun_sim_in!#REF!,8, 5)),")")</f>
        <v>#REF!</v>
      </c>
      <c r="F11" s="1" t="e">
        <f>CONCATENATE("(",FIXED(MID(orctun_sim_in!#REF!,8, 5)),")")</f>
        <v>#REF!</v>
      </c>
      <c r="G11" s="1" t="e">
        <f>CONCATENATE("(",FIXED(MID(orctun_sim_in!G6,8, 5)),")")</f>
        <v>#VALUE!</v>
      </c>
      <c r="H11" s="1"/>
      <c r="I11" s="1"/>
      <c r="J11" s="1"/>
      <c r="K11" s="1"/>
    </row>
    <row r="12" spans="1:11">
      <c r="A12" t="s">
        <v>90</v>
      </c>
      <c r="B12" s="2" t="str">
        <f>FIXED(LEFT(orctun_sim_in!B6, 5))</f>
        <v>0.86</v>
      </c>
      <c r="C12" s="2" t="str">
        <f>FIXED(LEFT(orctun_sim_in!C6, 5))</f>
        <v>0.93</v>
      </c>
      <c r="D12" s="2" t="str">
        <f>FIXED(LEFT(orctun_sim_in!D6, 5))</f>
        <v>0.92</v>
      </c>
      <c r="E12" s="2" t="str">
        <f>FIXED(LEFT(orctun_sim_in!E6, 5))</f>
        <v>0.98</v>
      </c>
      <c r="F12" s="2" t="str">
        <f>FIXED(LEFT(orctun_sim_in!F6, 5))</f>
        <v>1.00</v>
      </c>
      <c r="G12" s="2" t="e">
        <f>FIXED(LEFT(orctun_sim_in!G7, 5))</f>
        <v>#VALUE!</v>
      </c>
      <c r="H12" s="2"/>
      <c r="I12" s="2"/>
      <c r="J12" s="2"/>
      <c r="K12" s="2"/>
    </row>
    <row r="13" spans="1:11">
      <c r="B13" s="1" t="str">
        <f>CONCATENATE("(",FIXED(MID(orctun_sim_in!B6,8, 5)),")")</f>
        <v>(0.06)</v>
      </c>
      <c r="C13" s="1" t="str">
        <f>CONCATENATE("(",FIXED(MID(orctun_sim_in!C6,8, 5)),")")</f>
        <v>(0.02)</v>
      </c>
      <c r="D13" s="1" t="str">
        <f>CONCATENATE("(",FIXED(MID(orctun_sim_in!D6,8, 5)),")")</f>
        <v>(0.03)</v>
      </c>
      <c r="E13" s="1" t="str">
        <f>CONCATENATE("(",FIXED(MID(orctun_sim_in!E6,8, 5)),")")</f>
        <v>(0.01)</v>
      </c>
      <c r="F13" s="1" t="str">
        <f>CONCATENATE("(",FIXED(MID(orctun_sim_in!F6,8, 5)),")")</f>
        <v>(0.00)</v>
      </c>
      <c r="G13" s="1" t="e">
        <f>CONCATENATE("(",FIXED(MID(orctun_sim_in!G7,8, 5)),")")</f>
        <v>#VALUE!</v>
      </c>
      <c r="H13" s="1"/>
      <c r="I13" s="1"/>
      <c r="J13" s="1"/>
      <c r="K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met_comp</vt:lpstr>
      <vt:lpstr>sim_comp</vt:lpstr>
      <vt:lpstr>cvmse_sum_out</vt:lpstr>
      <vt:lpstr>cvmse_sum_in</vt:lpstr>
      <vt:lpstr>orctun_sum_out</vt:lpstr>
      <vt:lpstr>orctun_sum_in</vt:lpstr>
      <vt:lpstr>cvmse_sim_out</vt:lpstr>
      <vt:lpstr>cvmse_sim_in</vt:lpstr>
      <vt:lpstr>orctun_sim_out</vt:lpstr>
      <vt:lpstr>orctun_sim_in</vt:lpstr>
      <vt:lpstr>map_errors_out</vt:lpstr>
      <vt:lpstr>map_errors_in</vt:lpstr>
      <vt:lpstr>map_sum_out</vt:lpstr>
      <vt:lpstr>map_sum_in</vt:lpstr>
      <vt:lpstr>map_errors_out!mapping_errors</vt:lpstr>
      <vt:lpstr>map_errors_in!mapping_errors_1</vt:lpstr>
      <vt:lpstr>map_sum_out!mapping_summary</vt:lpstr>
      <vt:lpstr>map_sum_in!mapping_summary_1</vt:lpstr>
      <vt:lpstr>orctun_sum_in!orctun_results_coef_correlation_p550_summary</vt:lpstr>
      <vt:lpstr>orctun_sim_in!orctun_similarities</vt:lpstr>
      <vt:lpstr>cvmse_sum_in!p550_summary</vt:lpstr>
      <vt:lpstr>cvmse_sim_in!similarities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Sivaka</dc:creator>
  <cp:lastModifiedBy>sivaka93@mail.bg</cp:lastModifiedBy>
  <dcterms:created xsi:type="dcterms:W3CDTF">2017-06-01T16:25:40Z</dcterms:created>
  <dcterms:modified xsi:type="dcterms:W3CDTF">2017-06-05T16:24:59Z</dcterms:modified>
</cp:coreProperties>
</file>