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6825" yWindow="5145" windowWidth="28800" windowHeight="15225" tabRatio="600" firstSheet="0" activeTab="0" autoFilterDateGrouping="1"/>
  </bookViews>
  <sheets>
    <sheet name="SDG 15.3.1" sheetId="1" state="visible" r:id="rId1"/>
    <sheet name="Productivity" sheetId="2" state="visible" r:id="rId2"/>
    <sheet name="Soil organic carbon" sheetId="3" state="visible" r:id="rId3"/>
    <sheet name="Land cover" sheetId="4" state="visible" r:id="rId4"/>
    <sheet name="Population" sheetId="5" state="visible" r:id="rId5"/>
  </sheets>
  <definedNames/>
  <calcPr calcId="191029" fullCalcOnLoad="1"/>
</workbook>
</file>

<file path=xl/styles.xml><?xml version="1.0" encoding="utf-8"?>
<styleSheet xmlns="http://schemas.openxmlformats.org/spreadsheetml/2006/main">
  <numFmts count="1">
    <numFmt numFmtId="164" formatCode="#,##0.0"/>
  </numFmts>
  <fonts count="23">
    <font>
      <name val="Calibri"/>
      <family val="2"/>
      <color theme="1"/>
      <sz val="11"/>
      <scheme val="minor"/>
    </font>
    <font>
      <name val="Calibri"/>
      <family val="2"/>
      <b val="1"/>
      <color theme="1"/>
      <sz val="11"/>
      <scheme val="minor"/>
    </font>
    <font>
      <name val="Calibri"/>
      <family val="2"/>
      <b val="1"/>
      <color theme="1"/>
      <sz val="12"/>
      <scheme val="minor"/>
    </font>
    <font>
      <name val="Calibri"/>
      <family val="2"/>
      <b val="1"/>
      <color theme="1"/>
      <sz val="14"/>
      <scheme val="minor"/>
    </font>
    <font>
      <name val="Calibri"/>
      <family val="2"/>
      <color theme="1"/>
      <sz val="14"/>
      <scheme val="minor"/>
    </font>
    <font>
      <name val="Calibri"/>
      <family val="2"/>
      <i val="1"/>
      <color theme="1"/>
      <sz val="11"/>
      <scheme val="minor"/>
    </font>
    <font>
      <name val="Calibri"/>
      <family val="2"/>
      <color theme="0"/>
      <sz val="14"/>
      <scheme val="minor"/>
    </font>
    <font>
      <name val="Calibri"/>
      <family val="2"/>
      <b val="1"/>
      <i val="1"/>
      <color theme="1"/>
      <sz val="12"/>
      <scheme val="minor"/>
    </font>
    <font>
      <name val="Calibri"/>
      <family val="2"/>
      <color theme="1"/>
      <sz val="11"/>
      <scheme val="minor"/>
    </font>
    <font>
      <name val="Calibri"/>
      <family val="2"/>
      <color theme="0"/>
      <sz val="11"/>
      <scheme val="minor"/>
    </font>
    <font>
      <name val="Calibri"/>
      <family val="2"/>
      <b val="1"/>
      <i val="1"/>
      <color theme="1"/>
      <sz val="11"/>
      <scheme val="minor"/>
    </font>
    <font>
      <name val="Calibri"/>
      <family val="2"/>
      <b val="1"/>
      <color theme="1"/>
      <sz val="18"/>
      <scheme val="minor"/>
    </font>
    <font>
      <name val="Calibri"/>
      <family val="2"/>
      <color theme="1"/>
      <sz val="18"/>
      <scheme val="minor"/>
    </font>
    <font>
      <name val="Calibri"/>
      <family val="2"/>
      <i val="1"/>
      <color theme="1"/>
      <sz val="18"/>
      <scheme val="minor"/>
    </font>
    <font>
      <name val="Calibri"/>
      <family val="2"/>
      <b val="1"/>
      <color theme="0"/>
      <sz val="14"/>
      <scheme val="minor"/>
    </font>
    <font>
      <name val="Calibri"/>
      <family val="2"/>
      <i val="1"/>
      <color theme="0"/>
      <sz val="11"/>
      <scheme val="minor"/>
    </font>
    <font>
      <name val="Calibri"/>
      <family val="2"/>
      <sz val="14"/>
      <scheme val="minor"/>
    </font>
    <font>
      <name val="Calibri"/>
      <family val="2"/>
      <sz val="11"/>
      <scheme val="minor"/>
    </font>
    <font>
      <name val="Calibri"/>
      <family val="2"/>
      <i val="1"/>
      <sz val="11"/>
      <scheme val="minor"/>
    </font>
    <font>
      <name val="Arial"/>
      <family val="2"/>
      <color rgb="FF000000"/>
      <sz val="10"/>
    </font>
    <font>
      <b val="1"/>
    </font>
    <font>
      <i val="1"/>
    </font>
    <font>
      <b val="1"/>
      <i val="1"/>
    </font>
  </fonts>
  <fills count="14">
    <fill>
      <patternFill/>
    </fill>
    <fill>
      <patternFill patternType="gray125"/>
    </fill>
    <fill>
      <patternFill patternType="solid">
        <fgColor theme="5" tint="0.7999816888943144"/>
        <bgColor indexed="64"/>
      </patternFill>
    </fill>
    <fill>
      <patternFill patternType="solid">
        <fgColor theme="4" tint="0.7999816888943144"/>
        <bgColor indexed="64"/>
      </patternFill>
    </fill>
    <fill>
      <patternFill patternType="solid">
        <fgColor rgb="FFF6F6EA"/>
        <bgColor indexed="64"/>
      </patternFill>
    </fill>
    <fill>
      <patternFill patternType="solid">
        <fgColor rgb="FFFF000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45A146"/>
        <bgColor indexed="64"/>
      </patternFill>
    </fill>
    <fill>
      <patternFill patternType="solid">
        <fgColor theme="1"/>
        <bgColor indexed="64"/>
      </patternFill>
    </fill>
    <fill>
      <patternFill patternType="solid">
        <fgColor rgb="FFB8D779"/>
        <bgColor indexed="64"/>
      </patternFill>
    </fill>
    <fill>
      <patternFill patternType="solid">
        <fgColor rgb="FFFED652"/>
        <bgColor indexed="64"/>
      </patternFill>
    </fill>
    <fill>
      <patternFill patternType="solid">
        <fgColor rgb="FFED7428"/>
        <bgColor indexed="64"/>
      </patternFill>
    </fill>
    <fill>
      <patternFill patternType="solid">
        <fgColor rgb="FFAB2727"/>
        <bgColor indexed="64"/>
      </patternFill>
    </fill>
  </fills>
  <borders count="18">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style="thin"/>
      <right style="thin"/>
      <top style="thin"/>
      <bottom style="thin"/>
    </border>
  </borders>
  <cellStyleXfs count="4">
    <xf numFmtId="0" fontId="8" fillId="0" borderId="0"/>
    <xf numFmtId="0" fontId="8" fillId="0" borderId="0"/>
    <xf numFmtId="43" fontId="8" fillId="0" borderId="0"/>
    <xf numFmtId="0" fontId="19" fillId="0" borderId="0"/>
  </cellStyleXfs>
  <cellXfs count="164">
    <xf numFmtId="0" fontId="0" fillId="0" borderId="0" pivotButton="0" quotePrefix="0" xfId="0"/>
    <xf numFmtId="0" fontId="3" fillId="0" borderId="0" applyAlignment="1" pivotButton="0" quotePrefix="0" xfId="0">
      <alignment horizontal="center"/>
    </xf>
    <xf numFmtId="0" fontId="1" fillId="0" borderId="2" applyAlignment="1" pivotButton="0" quotePrefix="0" xfId="0">
      <alignment horizontal="right"/>
    </xf>
    <xf numFmtId="0" fontId="1" fillId="0" borderId="4" applyAlignment="1" pivotButton="0" quotePrefix="0" xfId="0">
      <alignment horizontal="center"/>
    </xf>
    <xf numFmtId="0" fontId="3" fillId="0" borderId="0" pivotButton="0" quotePrefix="0" xfId="0"/>
    <xf numFmtId="0" fontId="2" fillId="0" borderId="0" applyAlignment="1" pivotButton="0" quotePrefix="0" xfId="0">
      <alignment horizontal="right" vertical="center" textRotation="90"/>
    </xf>
    <xf numFmtId="0" fontId="5" fillId="0" borderId="0" applyAlignment="1" pivotButton="0" quotePrefix="0" xfId="0">
      <alignment horizontal="right"/>
    </xf>
    <xf numFmtId="0" fontId="1" fillId="0" borderId="5" applyAlignment="1" pivotButton="0" quotePrefix="0" xfId="0">
      <alignment horizontal="center"/>
    </xf>
    <xf numFmtId="0" fontId="7" fillId="0" borderId="0" applyAlignment="1" pivotButton="0" quotePrefix="0" xfId="0">
      <alignment horizontal="right" vertical="center" textRotation="90"/>
    </xf>
    <xf numFmtId="0" fontId="2" fillId="0" borderId="0" applyAlignment="1" pivotButton="0" quotePrefix="0" xfId="0">
      <alignment horizontal="right" vertical="center" textRotation="90" wrapText="1"/>
    </xf>
    <xf numFmtId="0" fontId="11" fillId="0" borderId="0" pivotButton="0" quotePrefix="0" xfId="0"/>
    <xf numFmtId="0" fontId="12" fillId="0" borderId="0" pivotButton="0" quotePrefix="0" xfId="0"/>
    <xf numFmtId="0" fontId="12" fillId="0" borderId="0" applyAlignment="1" pivotButton="0" quotePrefix="0" xfId="0">
      <alignment horizontal="center"/>
    </xf>
    <xf numFmtId="0" fontId="13" fillId="0" borderId="0" applyAlignment="1" pivotButton="0" quotePrefix="0" xfId="0">
      <alignment horizontal="center"/>
    </xf>
    <xf numFmtId="0" fontId="1" fillId="0" borderId="9" applyAlignment="1" pivotButton="0" quotePrefix="0" xfId="0">
      <alignment horizontal="center"/>
    </xf>
    <xf numFmtId="0" fontId="1" fillId="0" borderId="10" applyAlignment="1" pivotButton="0" quotePrefix="0" xfId="0">
      <alignment horizontal="center"/>
    </xf>
    <xf numFmtId="0" fontId="1" fillId="0" borderId="7" applyAlignment="1" pivotButton="0" quotePrefix="0" xfId="0">
      <alignment horizontal="center"/>
    </xf>
    <xf numFmtId="2" fontId="1" fillId="0" borderId="8" applyAlignment="1" pivotButton="0" quotePrefix="0" xfId="0">
      <alignment horizontal="center" wrapText="1"/>
    </xf>
    <xf numFmtId="2" fontId="1" fillId="0" borderId="11" applyAlignment="1" pivotButton="0" quotePrefix="0" xfId="0">
      <alignment horizontal="center" wrapText="1"/>
    </xf>
    <xf numFmtId="2" fontId="5" fillId="0" borderId="0" applyAlignment="1" pivotButton="0" quotePrefix="0" xfId="0">
      <alignment horizontal="center"/>
    </xf>
    <xf numFmtId="0" fontId="1" fillId="0" borderId="13" applyAlignment="1" pivotButton="0" quotePrefix="0" xfId="0">
      <alignment horizontal="center"/>
    </xf>
    <xf numFmtId="0" fontId="1" fillId="0" borderId="14" applyAlignment="1" pivotButton="0" quotePrefix="0" xfId="0">
      <alignment horizontal="center"/>
    </xf>
    <xf numFmtId="9" fontId="5" fillId="0" borderId="0" applyAlignment="1" pivotButton="0" quotePrefix="0" xfId="1">
      <alignment horizontal="center"/>
    </xf>
    <xf numFmtId="4" fontId="0" fillId="0" borderId="7" applyAlignment="1" pivotButton="0" quotePrefix="0" xfId="0">
      <alignment horizontal="center"/>
    </xf>
    <xf numFmtId="4" fontId="10" fillId="0" borderId="0" applyAlignment="1" pivotButton="0" quotePrefix="0" xfId="0">
      <alignment horizontal="center"/>
    </xf>
    <xf numFmtId="4" fontId="5" fillId="0" borderId="0" applyAlignment="1" pivotButton="0" quotePrefix="0" xfId="0">
      <alignment horizontal="center"/>
    </xf>
    <xf numFmtId="4" fontId="0" fillId="0" borderId="7" applyAlignment="1" pivotButton="0" quotePrefix="0" xfId="2">
      <alignment horizontal="center"/>
    </xf>
    <xf numFmtId="0" fontId="7" fillId="0" borderId="0" applyAlignment="1" pivotButton="0" quotePrefix="0" xfId="0">
      <alignment horizontal="right"/>
    </xf>
    <xf numFmtId="0" fontId="1" fillId="0" borderId="0" applyAlignment="1" pivotButton="0" quotePrefix="0" xfId="0">
      <alignment horizontal="right"/>
    </xf>
    <xf numFmtId="10" fontId="0" fillId="4" borderId="0" applyAlignment="1" pivotButton="0" quotePrefix="0" xfId="1">
      <alignment horizontal="center"/>
    </xf>
    <xf numFmtId="10" fontId="0" fillId="0" borderId="7" applyAlignment="1" pivotButton="0" quotePrefix="0" xfId="1">
      <alignment horizontal="center"/>
    </xf>
    <xf numFmtId="10" fontId="7" fillId="0" borderId="0" applyAlignment="1" pivotButton="0" quotePrefix="0" xfId="1">
      <alignment horizontal="center"/>
    </xf>
    <xf numFmtId="0" fontId="1" fillId="0" borderId="7" applyAlignment="1" pivotButton="0" quotePrefix="0" xfId="0">
      <alignment horizontal="center" wrapText="1"/>
    </xf>
    <xf numFmtId="0" fontId="1" fillId="0" borderId="0" pivotButton="0" quotePrefix="0" xfId="0"/>
    <xf numFmtId="0" fontId="0" fillId="0" borderId="0" pivotButton="0" quotePrefix="0" xfId="0"/>
    <xf numFmtId="0" fontId="0" fillId="0" borderId="0" applyAlignment="1" pivotButton="0" quotePrefix="0" xfId="0">
      <alignment horizontal="center"/>
    </xf>
    <xf numFmtId="0" fontId="5" fillId="0" borderId="0" applyAlignment="1" pivotButton="0" quotePrefix="0" xfId="0">
      <alignment horizontal="center"/>
    </xf>
    <xf numFmtId="0" fontId="0" fillId="0" borderId="0" applyAlignment="1" pivotButton="0" quotePrefix="0" xfId="0">
      <alignment wrapText="1"/>
    </xf>
    <xf numFmtId="0" fontId="5" fillId="0" borderId="0" pivotButton="0" quotePrefix="0" xfId="0"/>
    <xf numFmtId="0" fontId="0" fillId="0" borderId="0" applyAlignment="1" pivotButton="0" quotePrefix="0" xfId="0">
      <alignment wrapText="1"/>
    </xf>
    <xf numFmtId="0" fontId="0" fillId="0" borderId="0" applyAlignment="1" pivotButton="0" quotePrefix="0" xfId="0">
      <alignment horizontal="center"/>
    </xf>
    <xf numFmtId="0" fontId="3" fillId="0" borderId="0" applyAlignment="1" pivotButton="0" quotePrefix="0" xfId="0">
      <alignment wrapText="1"/>
    </xf>
    <xf numFmtId="0" fontId="0" fillId="0" borderId="0" applyAlignment="1" pivotButton="0" quotePrefix="0" xfId="0">
      <alignment horizontal="center" wrapText="1"/>
    </xf>
    <xf numFmtId="0" fontId="5" fillId="0" borderId="0" applyAlignment="1" pivotButton="0" quotePrefix="0" xfId="0">
      <alignment horizontal="center" wrapText="1"/>
    </xf>
    <xf numFmtId="164" fontId="0" fillId="0" borderId="0" applyAlignment="1" pivotButton="0" quotePrefix="0" xfId="0">
      <alignment horizontal="center"/>
    </xf>
    <xf numFmtId="164" fontId="0" fillId="4" borderId="0" applyAlignment="1" pivotButton="0" quotePrefix="0" xfId="1">
      <alignment horizontal="center"/>
    </xf>
    <xf numFmtId="0" fontId="1" fillId="0" borderId="0" applyAlignment="1" pivotButton="0" quotePrefix="0" xfId="0">
      <alignment horizontal="center" wrapText="1"/>
    </xf>
    <xf numFmtId="10" fontId="0" fillId="0" borderId="0" applyAlignment="1" pivotButton="0" quotePrefix="0" xfId="0">
      <alignment horizontal="center"/>
    </xf>
    <xf numFmtId="0" fontId="0" fillId="0" borderId="0" applyAlignment="1" pivotButton="0" quotePrefix="0" xfId="0">
      <alignment horizontal="center"/>
    </xf>
    <xf numFmtId="0" fontId="5" fillId="0" borderId="0" applyAlignment="1" pivotButton="0" quotePrefix="0" xfId="0">
      <alignment horizontal="center"/>
    </xf>
    <xf numFmtId="0" fontId="0" fillId="0" borderId="0" pivotButton="0" quotePrefix="0" xfId="0"/>
    <xf numFmtId="164" fontId="9" fillId="8" borderId="0" applyAlignment="1" pivotButton="0" quotePrefix="0" xfId="1">
      <alignment horizontal="center"/>
    </xf>
    <xf numFmtId="10" fontId="9" fillId="8" borderId="0" applyAlignment="1" pivotButton="0" quotePrefix="0" xfId="1">
      <alignment horizontal="center"/>
    </xf>
    <xf numFmtId="164" fontId="9" fillId="9" borderId="0" applyAlignment="1" pivotButton="0" quotePrefix="0" xfId="1">
      <alignment horizontal="center"/>
    </xf>
    <xf numFmtId="10" fontId="9" fillId="9" borderId="0" applyAlignment="1" pivotButton="0" quotePrefix="0" xfId="1">
      <alignment horizontal="center"/>
    </xf>
    <xf numFmtId="164" fontId="9" fillId="13" borderId="0" applyAlignment="1" pivotButton="0" quotePrefix="0" xfId="1">
      <alignment horizontal="center"/>
    </xf>
    <xf numFmtId="10" fontId="9" fillId="13" borderId="0" applyAlignment="1" pivotButton="0" quotePrefix="0" xfId="1">
      <alignment horizontal="center"/>
    </xf>
    <xf numFmtId="0" fontId="1" fillId="0" borderId="2" applyAlignment="1" pivotButton="0" quotePrefix="0" xfId="0">
      <alignment horizontal="right" wrapText="1"/>
    </xf>
    <xf numFmtId="0" fontId="1" fillId="0" borderId="12" applyAlignment="1" pivotButton="0" quotePrefix="0" xfId="0">
      <alignment horizontal="center" wrapText="1"/>
    </xf>
    <xf numFmtId="0" fontId="1" fillId="0" borderId="3" applyAlignment="1" pivotButton="0" quotePrefix="0" xfId="0">
      <alignment horizontal="center" wrapText="1"/>
    </xf>
    <xf numFmtId="0" fontId="1" fillId="0" borderId="8" applyAlignment="1" pivotButton="0" quotePrefix="0" xfId="0">
      <alignment horizontal="center" wrapText="1"/>
    </xf>
    <xf numFmtId="0" fontId="1" fillId="0" borderId="0" applyAlignment="1" pivotButton="0" quotePrefix="0" xfId="0">
      <alignment horizontal="center" wrapText="1"/>
    </xf>
    <xf numFmtId="0" fontId="0" fillId="0" borderId="0" pivotButton="0" quotePrefix="0" xfId="0"/>
    <xf numFmtId="0" fontId="3" fillId="0" borderId="0" pivotButton="0" quotePrefix="0" xfId="0"/>
    <xf numFmtId="0" fontId="11" fillId="0" borderId="0" pivotButton="0" quotePrefix="0" xfId="0"/>
    <xf numFmtId="0" fontId="12" fillId="0" borderId="0" pivotButton="0" quotePrefix="0" xfId="0"/>
    <xf numFmtId="0" fontId="13" fillId="0" borderId="0" applyAlignment="1" pivotButton="0" quotePrefix="0" xfId="0">
      <alignment horizontal="center"/>
    </xf>
    <xf numFmtId="0" fontId="1" fillId="0" borderId="0" applyAlignment="1" pivotButton="0" quotePrefix="0" xfId="0">
      <alignment horizontal="right"/>
    </xf>
    <xf numFmtId="0" fontId="0" fillId="0" borderId="0" applyAlignment="1" pivotButton="0" quotePrefix="0" xfId="0">
      <alignment horizontal="center"/>
    </xf>
    <xf numFmtId="164" fontId="0" fillId="0" borderId="0" applyAlignment="1" pivotButton="0" quotePrefix="0" xfId="0">
      <alignment horizontal="center"/>
    </xf>
    <xf numFmtId="164" fontId="0" fillId="4" borderId="0" applyAlignment="1" pivotButton="0" quotePrefix="0" xfId="1">
      <alignment horizontal="center"/>
    </xf>
    <xf numFmtId="0" fontId="1" fillId="0" borderId="0" applyAlignment="1" pivotButton="0" quotePrefix="0" xfId="0">
      <alignment horizontal="center" wrapText="1"/>
    </xf>
    <xf numFmtId="164" fontId="9" fillId="8" borderId="0" applyAlignment="1" pivotButton="0" quotePrefix="0" xfId="1">
      <alignment horizontal="center"/>
    </xf>
    <xf numFmtId="164" fontId="9" fillId="9" borderId="0" applyAlignment="1" pivotButton="0" quotePrefix="0" xfId="1">
      <alignment horizontal="center"/>
    </xf>
    <xf numFmtId="164" fontId="9" fillId="13" borderId="0" applyAlignment="1" pivotButton="0" quotePrefix="0" xfId="1">
      <alignment horizontal="center"/>
    </xf>
    <xf numFmtId="10" fontId="0" fillId="0" borderId="0" applyAlignment="1" pivotButton="0" quotePrefix="0" xfId="0">
      <alignment horizontal="center"/>
    </xf>
    <xf numFmtId="10" fontId="9" fillId="8" borderId="0" applyAlignment="1" pivotButton="0" quotePrefix="0" xfId="1">
      <alignment horizontal="center"/>
    </xf>
    <xf numFmtId="10" fontId="0" fillId="4" borderId="0" applyAlignment="1" pivotButton="0" quotePrefix="0" xfId="1">
      <alignment horizontal="center"/>
    </xf>
    <xf numFmtId="10" fontId="9" fillId="13" borderId="0" applyAlignment="1" pivotButton="0" quotePrefix="0" xfId="1">
      <alignment horizontal="center"/>
    </xf>
    <xf numFmtId="10" fontId="9" fillId="9" borderId="0" applyAlignment="1" pivotButton="0" quotePrefix="0" xfId="1">
      <alignment horizontal="center"/>
    </xf>
    <xf numFmtId="0" fontId="0" fillId="0" borderId="0" pivotButton="0" quotePrefix="0" xfId="0"/>
    <xf numFmtId="0" fontId="0" fillId="0" borderId="0" applyAlignment="1" pivotButton="0" quotePrefix="0" xfId="0">
      <alignment horizontal="center"/>
    </xf>
    <xf numFmtId="0" fontId="5" fillId="0" borderId="0" applyAlignment="1" pivotButton="0" quotePrefix="0" xfId="0">
      <alignment horizontal="center"/>
    </xf>
    <xf numFmtId="0" fontId="0" fillId="0" borderId="0" pivotButton="0" quotePrefix="0" xfId="0"/>
    <xf numFmtId="0" fontId="2" fillId="0" borderId="6" applyAlignment="1" pivotButton="0" quotePrefix="0" xfId="0">
      <alignment vertical="center" textRotation="90"/>
    </xf>
    <xf numFmtId="0" fontId="2" fillId="0" borderId="1" applyAlignment="1" pivotButton="0" quotePrefix="0" xfId="0">
      <alignment horizontal="center"/>
    </xf>
    <xf numFmtId="0" fontId="2" fillId="0" borderId="6" applyAlignment="1" pivotButton="0" quotePrefix="0" xfId="0">
      <alignment horizontal="right" vertical="center" textRotation="90"/>
    </xf>
    <xf numFmtId="0" fontId="5" fillId="0" borderId="0" applyAlignment="1" pivotButton="0" quotePrefix="0" xfId="0">
      <alignment horizontal="center"/>
    </xf>
    <xf numFmtId="0" fontId="2" fillId="0" borderId="0" applyAlignment="1" pivotButton="0" quotePrefix="0" xfId="0">
      <alignment horizontal="center"/>
    </xf>
    <xf numFmtId="0" fontId="6" fillId="9" borderId="0" applyAlignment="1" pivotButton="0" quotePrefix="0" xfId="0">
      <alignment horizontal="center"/>
    </xf>
    <xf numFmtId="0" fontId="0" fillId="9" borderId="0" applyAlignment="1" pivotButton="0" quotePrefix="0" xfId="0">
      <alignment horizontal="center"/>
    </xf>
    <xf numFmtId="0" fontId="5" fillId="9" borderId="0" applyAlignment="1" pivotButton="0" quotePrefix="0" xfId="0">
      <alignment horizontal="center"/>
    </xf>
    <xf numFmtId="0" fontId="6" fillId="13" borderId="0" applyAlignment="1" pivotButton="0" quotePrefix="0" xfId="0">
      <alignment horizontal="center"/>
    </xf>
    <xf numFmtId="0" fontId="0" fillId="13" borderId="0" applyAlignment="1" pivotButton="0" quotePrefix="0" xfId="0">
      <alignment horizontal="center"/>
    </xf>
    <xf numFmtId="0" fontId="5" fillId="13" borderId="0" applyAlignment="1" pivotButton="0" quotePrefix="0" xfId="0">
      <alignment horizontal="center"/>
    </xf>
    <xf numFmtId="0" fontId="6" fillId="12" borderId="0" applyAlignment="1" pivotButton="0" quotePrefix="0" xfId="0">
      <alignment horizontal="center"/>
    </xf>
    <xf numFmtId="0" fontId="0" fillId="12" borderId="0" applyAlignment="1" pivotButton="0" quotePrefix="0" xfId="0">
      <alignment horizontal="center"/>
    </xf>
    <xf numFmtId="0" fontId="5" fillId="12" borderId="0" applyAlignment="1" pivotButton="0" quotePrefix="0" xfId="0">
      <alignment horizontal="center"/>
    </xf>
    <xf numFmtId="0" fontId="16" fillId="11" borderId="0" applyAlignment="1" pivotButton="0" quotePrefix="0" xfId="0">
      <alignment horizontal="center"/>
    </xf>
    <xf numFmtId="0" fontId="17" fillId="11" borderId="0" applyAlignment="1" pivotButton="0" quotePrefix="0" xfId="0">
      <alignment horizontal="center"/>
    </xf>
    <xf numFmtId="0" fontId="18" fillId="11" borderId="0" applyAlignment="1" pivotButton="0" quotePrefix="0" xfId="0">
      <alignment horizontal="center"/>
    </xf>
    <xf numFmtId="0" fontId="4" fillId="10" borderId="0" applyAlignment="1" pivotButton="0" quotePrefix="0" xfId="0">
      <alignment horizontal="center"/>
    </xf>
    <xf numFmtId="0" fontId="6" fillId="8" borderId="0" applyAlignment="1" pivotButton="0" quotePrefix="0" xfId="0">
      <alignment horizontal="center"/>
    </xf>
    <xf numFmtId="0" fontId="4" fillId="2" borderId="0" applyAlignment="1" pivotButton="0" quotePrefix="0" xfId="0">
      <alignment horizontal="center"/>
    </xf>
    <xf numFmtId="0" fontId="4" fillId="3" borderId="0" applyAlignment="1" pivotButton="0" quotePrefix="0" xfId="0">
      <alignment horizontal="center"/>
    </xf>
    <xf numFmtId="0" fontId="1" fillId="0" borderId="2" applyAlignment="1" pivotButton="0" quotePrefix="0" xfId="0">
      <alignment horizontal="center" wrapText="1"/>
    </xf>
    <xf numFmtId="10" fontId="8" fillId="0" borderId="7" applyAlignment="1" pivotButton="0" quotePrefix="0" xfId="1">
      <alignment horizontal="center"/>
    </xf>
    <xf numFmtId="0" fontId="1" fillId="0" borderId="2" applyAlignment="1" pivotButton="0" quotePrefix="0" xfId="0">
      <alignment horizontal="center"/>
    </xf>
    <xf numFmtId="0" fontId="0" fillId="0" borderId="0" pivotButton="0" quotePrefix="0" xfId="0"/>
    <xf numFmtId="0" fontId="0" fillId="0" borderId="0" applyAlignment="1" pivotButton="0" quotePrefix="0" xfId="0">
      <alignment wrapText="1"/>
    </xf>
    <xf numFmtId="0" fontId="6" fillId="6" borderId="0" applyAlignment="1" pivotButton="0" quotePrefix="0" xfId="0">
      <alignment horizontal="center"/>
    </xf>
    <xf numFmtId="0" fontId="5" fillId="0" borderId="0" applyAlignment="1" pivotButton="0" quotePrefix="0" xfId="0">
      <alignment horizontal="center"/>
    </xf>
    <xf numFmtId="0" fontId="5" fillId="0" borderId="0" pivotButton="0" quotePrefix="0" xfId="0"/>
    <xf numFmtId="0" fontId="2" fillId="0" borderId="6" applyAlignment="1" pivotButton="0" quotePrefix="0" xfId="0">
      <alignment vertical="center" textRotation="90" wrapText="1"/>
    </xf>
    <xf numFmtId="0" fontId="0" fillId="0" borderId="0" applyAlignment="1" pivotButton="0" quotePrefix="0" xfId="0">
      <alignment horizontal="center"/>
    </xf>
    <xf numFmtId="0" fontId="0" fillId="0" borderId="0" pivotButton="0" quotePrefix="0" xfId="0"/>
    <xf numFmtId="0" fontId="5" fillId="0" borderId="0" applyAlignment="1" pivotButton="0" quotePrefix="0" xfId="0">
      <alignment horizontal="center"/>
    </xf>
    <xf numFmtId="0" fontId="5" fillId="0" borderId="0" pivotButton="0" quotePrefix="0" xfId="0"/>
    <xf numFmtId="0" fontId="5" fillId="0" borderId="16" applyAlignment="1" pivotButton="0" quotePrefix="0" xfId="0">
      <alignment horizontal="center"/>
    </xf>
    <xf numFmtId="0" fontId="5" fillId="0" borderId="15" applyAlignment="1" pivotButton="0" quotePrefix="0" xfId="0">
      <alignment horizontal="center"/>
    </xf>
    <xf numFmtId="0" fontId="14" fillId="5" borderId="0" applyAlignment="1" pivotButton="0" quotePrefix="0" xfId="0">
      <alignment horizontal="center"/>
    </xf>
    <xf numFmtId="0" fontId="1" fillId="0" borderId="0" applyAlignment="1" pivotButton="0" quotePrefix="0" xfId="0">
      <alignment horizontal="left" wrapText="1"/>
    </xf>
    <xf numFmtId="0" fontId="0" fillId="0" borderId="0" pivotButton="0" quotePrefix="0" xfId="0"/>
    <xf numFmtId="0" fontId="0" fillId="0" borderId="0" applyAlignment="1" pivotButton="0" quotePrefix="0" xfId="0">
      <alignment horizontal="center"/>
    </xf>
    <xf numFmtId="0" fontId="5" fillId="0" borderId="0" applyAlignment="1" pivotButton="0" quotePrefix="0" xfId="0">
      <alignment horizontal="center"/>
    </xf>
    <xf numFmtId="0" fontId="6" fillId="7" borderId="0" applyAlignment="1" pivotButton="0" quotePrefix="0" xfId="0">
      <alignment horizontal="center"/>
    </xf>
    <xf numFmtId="0" fontId="9" fillId="7" borderId="0" pivotButton="0" quotePrefix="0" xfId="0"/>
    <xf numFmtId="0" fontId="15" fillId="7" borderId="0" applyAlignment="1" pivotButton="0" quotePrefix="0" xfId="0">
      <alignment horizontal="center"/>
    </xf>
    <xf numFmtId="3" fontId="0" fillId="0" borderId="0" applyAlignment="1" pivotButton="0" quotePrefix="0" xfId="0">
      <alignment horizontal="center"/>
    </xf>
    <xf numFmtId="3" fontId="9" fillId="8" borderId="0" applyAlignment="1" pivotButton="0" quotePrefix="0" xfId="1">
      <alignment horizontal="center"/>
    </xf>
    <xf numFmtId="3" fontId="0" fillId="4" borderId="0" applyAlignment="1" pivotButton="0" quotePrefix="0" xfId="1">
      <alignment horizontal="center"/>
    </xf>
    <xf numFmtId="3" fontId="9" fillId="13" borderId="0" applyAlignment="1" pivotButton="0" quotePrefix="0" xfId="1">
      <alignment horizontal="center"/>
    </xf>
    <xf numFmtId="3" fontId="9" fillId="9" borderId="0" applyAlignment="1" pivotButton="0" quotePrefix="0" xfId="1">
      <alignment horizontal="center"/>
    </xf>
    <xf numFmtId="4" fontId="9" fillId="8" borderId="0" applyAlignment="1" pivotButton="0" quotePrefix="0" xfId="1">
      <alignment horizontal="center"/>
    </xf>
    <xf numFmtId="4" fontId="0" fillId="4" borderId="0" applyAlignment="1" pivotButton="0" quotePrefix="0" xfId="1">
      <alignment horizontal="center"/>
    </xf>
    <xf numFmtId="4" fontId="9" fillId="13" borderId="0" applyAlignment="1" pivotButton="0" quotePrefix="0" xfId="1">
      <alignment horizontal="center"/>
    </xf>
    <xf numFmtId="4" fontId="9" fillId="9" borderId="0" applyAlignment="1" pivotButton="0" quotePrefix="0" xfId="1">
      <alignment horizontal="center"/>
    </xf>
    <xf numFmtId="4" fontId="20" fillId="0" borderId="8" applyAlignment="1" pivotButton="0" quotePrefix="0" xfId="0">
      <alignment horizontal="right" wrapText="1"/>
    </xf>
    <xf numFmtId="4" fontId="20" fillId="0" borderId="9" applyAlignment="1" pivotButton="0" quotePrefix="0" xfId="0">
      <alignment horizontal="right" wrapText="1"/>
    </xf>
    <xf numFmtId="4" fontId="20" fillId="0" borderId="10" applyAlignment="1" pivotButton="0" quotePrefix="0" xfId="0">
      <alignment horizontal="right" wrapText="1"/>
    </xf>
    <xf numFmtId="4" fontId="20" fillId="0" borderId="2" applyAlignment="1" pivotButton="0" quotePrefix="0" xfId="0">
      <alignment horizontal="center" wrapText="1"/>
    </xf>
    <xf numFmtId="4" fontId="0" fillId="0" borderId="17" applyAlignment="1" pivotButton="0" quotePrefix="0" xfId="0">
      <alignment horizontal="center"/>
    </xf>
    <xf numFmtId="4" fontId="21" fillId="0" borderId="0" applyAlignment="1" pivotButton="0" quotePrefix="0" xfId="0">
      <alignment horizontal="center"/>
    </xf>
    <xf numFmtId="0" fontId="0" fillId="0" borderId="6" pivotButton="0" quotePrefix="0" xfId="0"/>
    <xf numFmtId="4" fontId="22" fillId="0" borderId="0" applyAlignment="1" pivotButton="0" quotePrefix="0" xfId="0">
      <alignment horizontal="center"/>
    </xf>
    <xf numFmtId="4" fontId="20" fillId="0" borderId="3" applyAlignment="1" pivotButton="0" quotePrefix="0" xfId="0">
      <alignment horizontal="right" wrapText="1"/>
    </xf>
    <xf numFmtId="4" fontId="20" fillId="0" borderId="4" applyAlignment="1" pivotButton="0" quotePrefix="0" xfId="0">
      <alignment horizontal="right" wrapText="1"/>
    </xf>
    <xf numFmtId="4" fontId="20" fillId="0" borderId="5" applyAlignment="1" pivotButton="0" quotePrefix="0" xfId="0">
      <alignment horizontal="right" wrapText="1"/>
    </xf>
    <xf numFmtId="0" fontId="20" fillId="0" borderId="17" applyAlignment="1" pivotButton="0" quotePrefix="0" xfId="0">
      <alignment horizontal="center" wrapText="1"/>
    </xf>
    <xf numFmtId="4" fontId="20" fillId="0" borderId="17" applyAlignment="1" pivotButton="0" quotePrefix="0" xfId="0">
      <alignment horizontal="center" wrapText="1"/>
    </xf>
    <xf numFmtId="4" fontId="0" fillId="0" borderId="17" applyAlignment="1" pivotButton="0" quotePrefix="0" xfId="2">
      <alignment horizontal="center"/>
    </xf>
    <xf numFmtId="3" fontId="0" fillId="0" borderId="17" applyAlignment="1" pivotButton="0" quotePrefix="0" xfId="2">
      <alignment horizontal="center"/>
    </xf>
    <xf numFmtId="3" fontId="0" fillId="0" borderId="17" applyAlignment="1" pivotButton="0" quotePrefix="0" xfId="0">
      <alignment horizontal="center"/>
    </xf>
    <xf numFmtId="9" fontId="0" fillId="0" borderId="17" applyAlignment="1" pivotButton="0" quotePrefix="0" xfId="0">
      <alignment horizontal="center"/>
    </xf>
    <xf numFmtId="0" fontId="0" fillId="0" borderId="1" pivotButton="0" quotePrefix="0" xfId="0"/>
    <xf numFmtId="4" fontId="20" fillId="0" borderId="7" applyAlignment="1" pivotButton="0" quotePrefix="0" xfId="0">
      <alignment horizontal="right" wrapText="1"/>
    </xf>
    <xf numFmtId="4" fontId="8" fillId="0" borderId="17" applyAlignment="1" pivotButton="0" quotePrefix="0" xfId="1">
      <alignment horizontal="center"/>
    </xf>
    <xf numFmtId="4" fontId="21" fillId="0" borderId="15" applyAlignment="1" pivotButton="0" quotePrefix="0" xfId="0">
      <alignment horizontal="center"/>
    </xf>
    <xf numFmtId="10" fontId="8" fillId="0" borderId="17" applyAlignment="1" pivotButton="0" quotePrefix="0" xfId="1">
      <alignment horizontal="center"/>
    </xf>
    <xf numFmtId="4" fontId="21" fillId="0" borderId="16" applyAlignment="1" pivotButton="0" quotePrefix="0" xfId="0">
      <alignment horizontal="center"/>
    </xf>
    <xf numFmtId="9" fontId="0" fillId="0" borderId="17" applyAlignment="1" pivotButton="0" quotePrefix="0" xfId="1">
      <alignment horizontal="center"/>
    </xf>
    <xf numFmtId="4" fontId="20" fillId="0" borderId="12" applyAlignment="1" pivotButton="0" quotePrefix="0" xfId="0">
      <alignment horizontal="right" wrapText="1"/>
    </xf>
    <xf numFmtId="4" fontId="20" fillId="0" borderId="13" applyAlignment="1" pivotButton="0" quotePrefix="0" xfId="0">
      <alignment horizontal="right" wrapText="1"/>
    </xf>
    <xf numFmtId="4" fontId="20" fillId="0" borderId="14" applyAlignment="1" pivotButton="0" quotePrefix="0" xfId="0">
      <alignment horizontal="right" wrapText="1"/>
    </xf>
  </cellXfs>
  <cellStyles count="4">
    <cellStyle name="Normal" xfId="0" builtinId="0"/>
    <cellStyle name="Percent" xfId="1" builtinId="5"/>
    <cellStyle name="Comma" xfId="2" builtinId="3"/>
    <cellStyle name="Normal 2" xfId="3"/>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_rels/drawing3.xml.rels><Relationships xmlns="http://schemas.openxmlformats.org/package/2006/relationships"><Relationship Type="http://schemas.openxmlformats.org/officeDocument/2006/relationships/image" Target="/xl/media/image3.png" Id="rId1" /></Relationships>
</file>

<file path=xl/drawings/_rels/drawing4.xml.rels><Relationships xmlns="http://schemas.openxmlformats.org/package/2006/relationships"><Relationship Type="http://schemas.openxmlformats.org/officeDocument/2006/relationships/image" Target="/xl/media/image4.png" Id="rId1" /></Relationships>
</file>

<file path=xl/drawings/_rels/drawing5.xml.rels><Relationships xmlns="http://schemas.openxmlformats.org/package/2006/relationships"><Relationship Type="http://schemas.openxmlformats.org/officeDocument/2006/relationships/image" Target="/xl/media/image5.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7</col>
      <colOff>0</colOff>
      <row>0</row>
      <rowOff>0</rowOff>
    </from>
    <ext cx="2838450" cy="561975"/>
    <pic>
      <nvPicPr>
        <cNvPr id="1" name="Image 1" descr="Picture"/>
        <cNvPicPr/>
      </nvPicPr>
      <blipFill>
        <a:blip cstate="print" r:embed="rId1"/>
        <a:stretch>
          <a:fillRect/>
        </a:stretch>
      </blipFill>
      <spPr>
        <a:prstGeom prst="rect"/>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7</col>
      <colOff>0</colOff>
      <row>0</row>
      <rowOff>0</rowOff>
    </from>
    <ext cx="2838450" cy="561975"/>
    <pic>
      <nvPicPr>
        <cNvPr id="1" name="Image 1" descr="Picture"/>
        <cNvPicPr/>
      </nvPicPr>
      <blipFill>
        <a:blip cstate="print" r:embed="rId1"/>
        <a:stretch>
          <a:fillRect/>
        </a:stretch>
      </blipFill>
      <spPr>
        <a:prstGeom prst="rect"/>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7</col>
      <colOff>0</colOff>
      <row>0</row>
      <rowOff>0</rowOff>
    </from>
    <ext cx="2838450" cy="561975"/>
    <pic>
      <nvPicPr>
        <cNvPr id="1" name="Image 1" descr="Picture"/>
        <cNvPicPr/>
      </nvPicPr>
      <blipFill>
        <a:blip cstate="print" r:embed="rId1"/>
        <a:stretch>
          <a:fillRect/>
        </a:stretch>
      </blipFill>
      <spPr>
        <a:prstGeom prst="rect"/>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7</col>
      <colOff>0</colOff>
      <row>0</row>
      <rowOff>0</rowOff>
    </from>
    <ext cx="2838450" cy="561975"/>
    <pic>
      <nvPicPr>
        <cNvPr id="1" name="Image 1" descr="Picture"/>
        <cNvPicPr/>
      </nvPicPr>
      <blipFill>
        <a:blip cstate="print" r:embed="rId1"/>
        <a:stretch>
          <a:fillRect/>
        </a:stretch>
      </blipFill>
      <spPr>
        <a:prstGeom prst="rect"/>
      </spPr>
    </pic>
    <clientData/>
  </oneCellAnchor>
</wsDr>
</file>

<file path=xl/drawings/drawing5.xml><?xml version="1.0" encoding="utf-8"?>
<wsDr xmlns:a="http://schemas.openxmlformats.org/drawingml/2006/main" xmlns:r="http://schemas.openxmlformats.org/officeDocument/2006/relationships" xmlns="http://schemas.openxmlformats.org/drawingml/2006/spreadsheetDrawing">
  <oneCellAnchor>
    <from>
      <col>7</col>
      <colOff>0</colOff>
      <row>0</row>
      <rowOff>0</rowOff>
    </from>
    <ext cx="2838450" cy="561975"/>
    <pic>
      <nvPicPr>
        <cNvPr id="1" name="Image 1" descr="Picture"/>
        <cNvPicPr/>
      </nvPicPr>
      <blipFill>
        <a:blip cstate="print" r:embed="rId1"/>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J13"/>
  <sheetViews>
    <sheetView tabSelected="1" zoomScaleNormal="100" workbookViewId="0">
      <selection activeCell="A1" sqref="A1"/>
    </sheetView>
  </sheetViews>
  <sheetFormatPr baseColWidth="8" defaultColWidth="9.140625" defaultRowHeight="15"/>
  <cols>
    <col width="9.140625" customWidth="1" style="122" min="1" max="1"/>
    <col width="14.5703125" customWidth="1" style="122" min="2" max="2"/>
    <col width="15.5703125" customWidth="1" style="123" min="3" max="5"/>
    <col width="16.85546875" customWidth="1" style="123" min="6" max="6"/>
    <col width="15.5703125" customWidth="1" style="123" min="7" max="9"/>
    <col width="15.5703125" customWidth="1" style="124" min="10" max="10"/>
    <col width="9.140625" customWidth="1" style="122" min="11" max="16384"/>
  </cols>
  <sheetData>
    <row r="1" ht="30" customHeight="1" s="122">
      <c r="A1" s="64" t="inlineStr">
        <is>
          <t>Trends.Earth SDG 15.3.1 summary table</t>
        </is>
      </c>
      <c r="B1" s="65" t="n"/>
      <c r="C1" s="12" t="n"/>
      <c r="D1" s="12" t="n"/>
      <c r="E1" s="12" t="n"/>
      <c r="F1" s="12" t="n"/>
      <c r="G1" s="12" t="n"/>
      <c r="H1" s="12" t="n"/>
      <c r="I1" s="12" t="n"/>
      <c r="J1" s="66" t="n"/>
    </row>
    <row r="2" ht="18.75" customHeight="1" s="122">
      <c r="A2" s="63" t="n"/>
    </row>
    <row r="3" ht="18.75" customHeight="1" s="122">
      <c r="A3" s="120" t="inlineStr">
        <is>
          <t>Summary of SDG 15.3.1 Indicator</t>
        </is>
      </c>
    </row>
    <row r="4" ht="30.75" customFormat="1" customHeight="1" s="109">
      <c r="A4" s="41" t="n"/>
      <c r="C4" s="42" t="n"/>
      <c r="D4" s="42" t="n"/>
      <c r="E4" s="42" t="n"/>
      <c r="F4" s="71" t="inlineStr">
        <is>
          <t>Area (sq km)</t>
        </is>
      </c>
      <c r="G4" s="71" t="inlineStr">
        <is>
          <t>Percent of total land area</t>
        </is>
      </c>
      <c r="H4" s="42" t="n"/>
      <c r="I4" s="42" t="n"/>
      <c r="J4" s="43" t="n"/>
    </row>
    <row r="5" ht="18.75" customHeight="1" s="122">
      <c r="A5" s="63" t="n"/>
      <c r="E5" s="67" t="inlineStr">
        <is>
          <t>Total land area:</t>
        </is>
      </c>
      <c r="F5" s="69">
        <f>SUM(F6:F9)</f>
        <v/>
      </c>
      <c r="G5" s="75">
        <f>SUM(G6:G9)</f>
        <v/>
      </c>
    </row>
    <row r="6" ht="18.75" customHeight="1" s="122">
      <c r="A6" s="63" t="n"/>
      <c r="E6" s="67" t="inlineStr">
        <is>
          <t>Land area improved:</t>
        </is>
      </c>
      <c r="F6" s="133" t="n">
        <v>11788.30311626608</v>
      </c>
      <c r="G6" s="76">
        <f>F6/$F$5</f>
        <v/>
      </c>
      <c r="H6" s="123" t="n"/>
    </row>
    <row r="7" ht="18.75" customHeight="1" s="122">
      <c r="A7" s="63" t="n"/>
      <c r="E7" s="67" t="inlineStr">
        <is>
          <t>Land area stable:</t>
        </is>
      </c>
      <c r="F7" s="134" t="n">
        <v>47606.05462136249</v>
      </c>
      <c r="G7" s="77">
        <f>F7/$F$5</f>
        <v/>
      </c>
      <c r="H7" s="123" t="n"/>
    </row>
    <row r="8" ht="18.75" customHeight="1" s="122">
      <c r="A8" s="63" t="n"/>
      <c r="E8" s="67" t="inlineStr">
        <is>
          <t>Land area degraded:</t>
        </is>
      </c>
      <c r="F8" s="135" t="n">
        <v>13145.75666733347</v>
      </c>
      <c r="G8" s="78">
        <f>F8/$F$5</f>
        <v/>
      </c>
      <c r="H8" s="123" t="n"/>
    </row>
    <row r="9" ht="18.75" customHeight="1" s="122">
      <c r="A9" s="63" t="n"/>
      <c r="E9" s="67" t="inlineStr">
        <is>
          <t>Land area with no data:</t>
        </is>
      </c>
      <c r="F9" s="136" t="n">
        <v>1987.902199333642</v>
      </c>
      <c r="G9" s="79">
        <f>F9/$F$5</f>
        <v/>
      </c>
      <c r="H9" s="123" t="n"/>
    </row>
    <row r="10" ht="18.75" customHeight="1" s="122">
      <c r="A10" s="63" t="n"/>
    </row>
    <row r="11" ht="30" customFormat="1" customHeight="1" s="109">
      <c r="A11" s="121" t="inlineStr">
        <is>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is>
      </c>
    </row>
    <row r="13">
      <c r="A13" s="33" t="inlineStr">
        <is>
          <t>For more information on Trends.Earth, see http://trends.earth, or contact the team at trends.earth@conservation.org.</t>
        </is>
      </c>
    </row>
  </sheetData>
  <mergeCells count="2">
    <mergeCell ref="A3:J3"/>
    <mergeCell ref="A11:J11"/>
  </mergeCells>
  <pageMargins left="0.7" right="0.7" top="0.75" bottom="0.75" header="0.3" footer="0.3"/>
  <pageSetup orientation="portrait"/>
  <drawing r:id="rId1"/>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J83"/>
  <sheetViews>
    <sheetView workbookViewId="0">
      <selection activeCell="A1" sqref="A1"/>
    </sheetView>
  </sheetViews>
  <sheetFormatPr baseColWidth="8" defaultColWidth="9.140625" defaultRowHeight="15"/>
  <cols>
    <col width="8.7109375" customWidth="1" style="122" min="1" max="1"/>
    <col width="14.5703125" customWidth="1" style="122" min="2" max="2"/>
    <col width="15.5703125" customWidth="1" style="123" min="3" max="9"/>
    <col width="15.5703125" customWidth="1" style="124" min="10" max="10"/>
    <col width="9.140625" customWidth="1" style="122" min="11" max="16384"/>
  </cols>
  <sheetData>
    <row r="1" ht="30" customHeight="1" s="122">
      <c r="A1" s="64" t="inlineStr">
        <is>
          <t>Trends.Earth productivity summary table</t>
        </is>
      </c>
    </row>
    <row r="2" ht="18.6" customHeight="1" s="122">
      <c r="A2" s="63" t="n"/>
    </row>
    <row r="3" ht="20.1" customHeight="1" s="122">
      <c r="A3" s="120" t="inlineStr">
        <is>
          <t>Summary of change in productivity</t>
        </is>
      </c>
    </row>
    <row r="4" ht="30.75" customHeight="1" s="122">
      <c r="A4" s="63" t="n"/>
      <c r="F4" s="71" t="inlineStr">
        <is>
          <t>Area (sq km)</t>
        </is>
      </c>
      <c r="G4" s="71" t="inlineStr">
        <is>
          <t>Percent of total land area</t>
        </is>
      </c>
    </row>
    <row r="5" ht="20.1" customHeight="1" s="122">
      <c r="A5" s="63" t="n"/>
      <c r="E5" s="67" t="inlineStr">
        <is>
          <t>Total land area:</t>
        </is>
      </c>
      <c r="F5" s="69">
        <f>SUM(F6:F9)</f>
        <v/>
      </c>
      <c r="G5" s="75">
        <f>SUM(G6:G9)</f>
        <v/>
      </c>
    </row>
    <row r="6" ht="20.1" customHeight="1" s="122">
      <c r="A6" s="63" t="n"/>
      <c r="E6" s="67" t="inlineStr">
        <is>
          <t>Land area with improved productivity:</t>
        </is>
      </c>
      <c r="F6" s="133" t="n">
        <v>11802.3594217569</v>
      </c>
      <c r="G6" s="76">
        <f>F6/$F$5</f>
        <v/>
      </c>
    </row>
    <row r="7" ht="20.1" customHeight="1" s="122">
      <c r="A7" s="63" t="n"/>
      <c r="E7" s="67" t="inlineStr">
        <is>
          <t>Land area with stable productivity:</t>
        </is>
      </c>
      <c r="F7" s="134" t="n">
        <v>48010.23912375049</v>
      </c>
      <c r="G7" s="77">
        <f>F7/$F$5</f>
        <v/>
      </c>
    </row>
    <row r="8" ht="20.1" customHeight="1" s="122">
      <c r="A8" s="63" t="n"/>
      <c r="E8" s="67" t="inlineStr">
        <is>
          <t>Land area with degraded productivity:</t>
        </is>
      </c>
      <c r="F8" s="135" t="n">
        <v>13039.92344365581</v>
      </c>
      <c r="G8" s="78">
        <f>F8/$F$5</f>
        <v/>
      </c>
    </row>
    <row r="9" ht="20.1" customHeight="1" s="122">
      <c r="A9" s="63" t="n"/>
      <c r="E9" s="67" t="inlineStr">
        <is>
          <t>Land area with no data for productivity:</t>
        </is>
      </c>
      <c r="F9" s="136" t="n">
        <v>1675.494615132581</v>
      </c>
      <c r="G9" s="79">
        <f>F9/$F$5</f>
        <v/>
      </c>
    </row>
    <row r="10" ht="20.1" customHeight="1" s="122">
      <c r="A10" s="63" t="n"/>
      <c r="C10" s="123" t="n"/>
      <c r="D10" s="123" t="n"/>
      <c r="E10" s="123" t="n"/>
      <c r="F10" s="123" t="n"/>
      <c r="G10" s="123" t="n"/>
      <c r="H10" s="123" t="n"/>
      <c r="I10" s="123" t="n"/>
      <c r="J10" s="124" t="n"/>
    </row>
    <row r="11" ht="33" customHeight="1" s="122">
      <c r="A11" s="121" t="inlineStr">
        <is>
          <t>* For the SDG indicator, areas are considered to be improved if they have "Improving" productivity, to be stable if they have "stable" or "stressed" productivity, and to be "degraded" if they are classified as in "moderate decline" or "declining".</t>
        </is>
      </c>
    </row>
    <row r="12" ht="20.1" customHeight="1" s="122">
      <c r="A12" s="63" t="n"/>
      <c r="C12" s="123" t="n"/>
      <c r="D12" s="123" t="n"/>
      <c r="E12" s="123" t="n"/>
      <c r="F12" s="123" t="n"/>
      <c r="G12" s="123" t="n"/>
      <c r="H12" s="123" t="n"/>
      <c r="I12" s="123" t="n"/>
      <c r="J12" s="124" t="n"/>
    </row>
    <row r="13" ht="20.1" customFormat="1" customHeight="1" s="123">
      <c r="A13" s="102" t="inlineStr">
        <is>
          <t>Area of land with improving productivity by type of land cover transition (sq. km)</t>
        </is>
      </c>
    </row>
    <row r="14" ht="20.1" customFormat="1" customHeight="1" s="123">
      <c r="B14" s="1" t="n"/>
      <c r="C14" s="88" t="inlineStr">
        <is>
          <t>Land cover type in final year</t>
        </is>
      </c>
      <c r="J14" s="124" t="n"/>
    </row>
    <row r="15" ht="30" customHeight="1" s="122">
      <c r="C15" s="137" t="inlineStr">
        <is>
          <t>Tree-covered</t>
        </is>
      </c>
      <c r="D15" s="138" t="inlineStr">
        <is>
          <t>Grassland</t>
        </is>
      </c>
      <c r="E15" s="138" t="inlineStr">
        <is>
          <t>Cropland</t>
        </is>
      </c>
      <c r="F15" s="138" t="inlineStr">
        <is>
          <t>Wetland</t>
        </is>
      </c>
      <c r="G15" s="138" t="inlineStr">
        <is>
          <t>Artificial</t>
        </is>
      </c>
      <c r="H15" s="138" t="inlineStr">
        <is>
          <t>Bare land</t>
        </is>
      </c>
      <c r="I15" s="139" t="inlineStr">
        <is>
          <t>Water body</t>
        </is>
      </c>
      <c r="J15" s="124" t="inlineStr">
        <is>
          <t>Total:</t>
        </is>
      </c>
    </row>
    <row r="16" ht="29.1" customHeight="1" s="122">
      <c r="A16" s="84" t="inlineStr">
        <is>
          <t>Land cover type in initial year</t>
        </is>
      </c>
      <c r="B16" s="140" t="inlineStr">
        <is>
          <t>Tree-covered</t>
        </is>
      </c>
      <c r="C16" s="141" t="n">
        <v>5725.750540678005</v>
      </c>
      <c r="D16" s="141" t="n">
        <v>0.3044056668194987</v>
      </c>
      <c r="E16" s="141" t="n">
        <v>24.93684174958008</v>
      </c>
      <c r="F16" s="141" t="n">
        <v>0.6091539804133301</v>
      </c>
      <c r="G16" s="141" t="n">
        <v>0.6838486530984158</v>
      </c>
      <c r="H16" s="141" t="n">
        <v>0.1520326780260417</v>
      </c>
      <c r="I16" s="141" t="n">
        <v>0.1520935370517035</v>
      </c>
      <c r="J16" s="142">
        <f>sum(C16:I16)</f>
        <v/>
      </c>
    </row>
    <row r="17" ht="24.95" customHeight="1" s="122">
      <c r="A17" s="143" t="n"/>
      <c r="B17" s="140" t="inlineStr">
        <is>
          <t>Grassland</t>
        </is>
      </c>
      <c r="C17" s="141" t="n">
        <v>9.661983133016141</v>
      </c>
      <c r="D17" s="141" t="n">
        <v>397.88983353343</v>
      </c>
      <c r="E17" s="141" t="n">
        <v>2.436188914786188</v>
      </c>
      <c r="F17" s="141" t="n">
        <v>0</v>
      </c>
      <c r="G17" s="141" t="n">
        <v>1.97765704206939</v>
      </c>
      <c r="H17" s="141" t="n">
        <v>0</v>
      </c>
      <c r="I17" s="141" t="n">
        <v>0</v>
      </c>
      <c r="J17" s="142">
        <f>sum(C17:I17)</f>
        <v/>
      </c>
    </row>
    <row r="18" ht="24.95" customHeight="1" s="122">
      <c r="A18" s="143" t="n"/>
      <c r="B18" s="140" t="inlineStr">
        <is>
          <t>Cropland</t>
        </is>
      </c>
      <c r="C18" s="141" t="n">
        <v>269.9863309512888</v>
      </c>
      <c r="D18" s="141" t="n">
        <v>0.6092833686165906</v>
      </c>
      <c r="E18" s="141" t="n">
        <v>5111.660406902174</v>
      </c>
      <c r="F18" s="141" t="n">
        <v>0.2280512908338759</v>
      </c>
      <c r="G18" s="141" t="n">
        <v>1.825947641441786</v>
      </c>
      <c r="H18" s="141" t="n">
        <v>0</v>
      </c>
      <c r="I18" s="141" t="n">
        <v>0</v>
      </c>
      <c r="J18" s="142">
        <f>sum(C18:I18)</f>
        <v/>
      </c>
    </row>
    <row r="19" ht="24.95" customHeight="1" s="122">
      <c r="A19" s="143" t="n"/>
      <c r="B19" s="140" t="inlineStr">
        <is>
          <t>Wetland</t>
        </is>
      </c>
      <c r="C19" s="141" t="n">
        <v>0.6081915832545031</v>
      </c>
      <c r="D19" s="141" t="n">
        <v>0</v>
      </c>
      <c r="E19" s="141" t="n">
        <v>0.6077291634161783</v>
      </c>
      <c r="F19" s="141" t="n">
        <v>182.1226573275657</v>
      </c>
      <c r="G19" s="141" t="n">
        <v>1.368238911429253</v>
      </c>
      <c r="H19" s="141" t="n">
        <v>0</v>
      </c>
      <c r="I19" s="141" t="n">
        <v>0.1522173833975694</v>
      </c>
      <c r="J19" s="142">
        <f>sum(C19:I19)</f>
        <v/>
      </c>
    </row>
    <row r="20" ht="24.95" customHeight="1" s="122">
      <c r="A20" s="143" t="n"/>
      <c r="B20" s="140" t="inlineStr">
        <is>
          <t>Artificial</t>
        </is>
      </c>
      <c r="C20" s="141" t="n">
        <v>0</v>
      </c>
      <c r="D20" s="141" t="n">
        <v>0</v>
      </c>
      <c r="E20" s="141" t="n">
        <v>0</v>
      </c>
      <c r="F20" s="141" t="n">
        <v>0</v>
      </c>
      <c r="G20" s="141" t="n">
        <v>9.509849536682538</v>
      </c>
      <c r="H20" s="141" t="n">
        <v>0</v>
      </c>
      <c r="I20" s="141" t="n">
        <v>0</v>
      </c>
      <c r="J20" s="142">
        <f>sum(C20:I20)</f>
        <v/>
      </c>
    </row>
    <row r="21" ht="24.95" customHeight="1" s="122">
      <c r="A21" s="143" t="n"/>
      <c r="B21" s="140" t="inlineStr">
        <is>
          <t>Bare land</t>
        </is>
      </c>
      <c r="C21" s="141" t="n">
        <v>0.4561671913079427</v>
      </c>
      <c r="D21" s="141" t="n">
        <v>0</v>
      </c>
      <c r="E21" s="141" t="n">
        <v>0</v>
      </c>
      <c r="F21" s="141" t="n">
        <v>0</v>
      </c>
      <c r="G21" s="141" t="n">
        <v>0.152012235093967</v>
      </c>
      <c r="H21" s="141" t="n">
        <v>13.32758552936154</v>
      </c>
      <c r="I21" s="141" t="n">
        <v>0</v>
      </c>
      <c r="J21" s="142">
        <f>sum(C21:I21)</f>
        <v/>
      </c>
    </row>
    <row r="22" ht="24.95" customHeight="1" s="122">
      <c r="A22" s="143" t="n"/>
      <c r="B22" s="140" t="inlineStr">
        <is>
          <t>Water body</t>
        </is>
      </c>
      <c r="C22" s="141" t="n">
        <v>0</v>
      </c>
      <c r="D22" s="141" t="n">
        <v>0</v>
      </c>
      <c r="E22" s="141" t="n">
        <v>0</v>
      </c>
      <c r="F22" s="141" t="n">
        <v>0</v>
      </c>
      <c r="G22" s="141" t="n">
        <v>0.228004760667372</v>
      </c>
      <c r="H22" s="141" t="n">
        <v>0</v>
      </c>
      <c r="I22" s="141" t="n">
        <v>44.96216841402281</v>
      </c>
      <c r="J22" s="142">
        <f>sum(C22:I22)</f>
        <v/>
      </c>
    </row>
    <row r="23" ht="24.95" customHeight="1" s="122">
      <c r="A23" s="5" t="n"/>
      <c r="B23" s="6" t="inlineStr">
        <is>
          <t>Total:</t>
        </is>
      </c>
      <c r="C23" s="142">
        <f>sum(C16:C22)</f>
        <v/>
      </c>
      <c r="D23" s="142">
        <f>sum(D16:D22)</f>
        <v/>
      </c>
      <c r="E23" s="142">
        <f>sum(E16:E22)</f>
        <v/>
      </c>
      <c r="F23" s="142">
        <f>sum(F16:F22)</f>
        <v/>
      </c>
      <c r="G23" s="142">
        <f>sum(G16:G22)</f>
        <v/>
      </c>
      <c r="H23" s="142">
        <f>sum(H16:H22)</f>
        <v/>
      </c>
      <c r="I23" s="142">
        <f>sum(I16:I22)</f>
        <v/>
      </c>
      <c r="J23" s="144">
        <f>sum(C23:I23)</f>
        <v/>
      </c>
    </row>
    <row r="24">
      <c r="C24" s="123" t="n"/>
      <c r="D24" s="123" t="n"/>
      <c r="E24" s="123" t="n"/>
      <c r="F24" s="123" t="n"/>
      <c r="G24" s="123" t="n"/>
      <c r="H24" s="123" t="n"/>
      <c r="I24" s="123" t="n"/>
      <c r="J24" s="124" t="n"/>
    </row>
    <row r="25" ht="20.1" customFormat="1" customHeight="1" s="123">
      <c r="A25" s="101" t="inlineStr">
        <is>
          <t>Area of land with stable productivity by type of land cover transition (sq. km)</t>
        </is>
      </c>
    </row>
    <row r="26" ht="20.1" customFormat="1" customHeight="1" s="123">
      <c r="C26" s="88" t="inlineStr">
        <is>
          <t>Land cover type in final year</t>
        </is>
      </c>
      <c r="J26" s="124" t="n"/>
    </row>
    <row r="27" ht="30" customHeight="1" s="122">
      <c r="C27" s="145" t="inlineStr">
        <is>
          <t>Tree-covered</t>
        </is>
      </c>
      <c r="D27" s="146" t="inlineStr">
        <is>
          <t>Grassland</t>
        </is>
      </c>
      <c r="E27" s="146" t="inlineStr">
        <is>
          <t>Cropland</t>
        </is>
      </c>
      <c r="F27" s="146" t="inlineStr">
        <is>
          <t>Wetland</t>
        </is>
      </c>
      <c r="G27" s="146" t="inlineStr">
        <is>
          <t>Artificial</t>
        </is>
      </c>
      <c r="H27" s="146" t="inlineStr">
        <is>
          <t>Bare land</t>
        </is>
      </c>
      <c r="I27" s="147" t="inlineStr">
        <is>
          <t>Water body</t>
        </is>
      </c>
      <c r="J27" s="124" t="inlineStr">
        <is>
          <t>Total:</t>
        </is>
      </c>
    </row>
    <row r="28" ht="29.1" customHeight="1" s="122">
      <c r="A28" s="84" t="inlineStr">
        <is>
          <t>Land cover type in initial year</t>
        </is>
      </c>
      <c r="B28" s="140" t="inlineStr">
        <is>
          <t>Tree-covered</t>
        </is>
      </c>
      <c r="C28" s="141" t="n">
        <v>32204.98570434284</v>
      </c>
      <c r="D28" s="141" t="n">
        <v>4.33602059939936</v>
      </c>
      <c r="E28" s="141" t="n">
        <v>137.5986257666225</v>
      </c>
      <c r="F28" s="141" t="n">
        <v>1.904067154939155</v>
      </c>
      <c r="G28" s="141" t="n">
        <v>4.331788445973634</v>
      </c>
      <c r="H28" s="141" t="n">
        <v>1.293665845532823</v>
      </c>
      <c r="I28" s="141" t="n">
        <v>0.6082366004331055</v>
      </c>
      <c r="J28" s="142">
        <f>sum(C28:I28)</f>
        <v/>
      </c>
    </row>
    <row r="29" ht="24.95" customHeight="1" s="122">
      <c r="A29" s="143" t="n"/>
      <c r="B29" s="140" t="inlineStr">
        <is>
          <t>Grassland</t>
        </is>
      </c>
      <c r="C29" s="141" t="n">
        <v>6.92463804839559</v>
      </c>
      <c r="D29" s="141" t="n">
        <v>608.0791629009976</v>
      </c>
      <c r="E29" s="141" t="n">
        <v>1.142103146438368</v>
      </c>
      <c r="F29" s="141" t="n">
        <v>0</v>
      </c>
      <c r="G29" s="141" t="n">
        <v>3.880419754196126</v>
      </c>
      <c r="H29" s="141" t="n">
        <v>0</v>
      </c>
      <c r="I29" s="141" t="n">
        <v>0</v>
      </c>
      <c r="J29" s="142">
        <f>sum(C29:I29)</f>
        <v/>
      </c>
    </row>
    <row r="30" ht="24.95" customHeight="1" s="122">
      <c r="A30" s="143" t="n"/>
      <c r="B30" s="140" t="inlineStr">
        <is>
          <t>Cropland</t>
        </is>
      </c>
      <c r="C30" s="141" t="n">
        <v>706.7747204625775</v>
      </c>
      <c r="D30" s="141" t="n">
        <v>1.752849984561958</v>
      </c>
      <c r="E30" s="141" t="n">
        <v>13156.20753035864</v>
      </c>
      <c r="F30" s="141" t="n">
        <v>1.444753363932997</v>
      </c>
      <c r="G30" s="141" t="n">
        <v>18.55805062131408</v>
      </c>
      <c r="H30" s="141" t="n">
        <v>0</v>
      </c>
      <c r="I30" s="141" t="n">
        <v>0</v>
      </c>
      <c r="J30" s="142">
        <f>sum(C30:I30)</f>
        <v/>
      </c>
    </row>
    <row r="31" ht="24.95" customHeight="1" s="122">
      <c r="A31" s="143" t="n"/>
      <c r="B31" s="140" t="inlineStr">
        <is>
          <t>Wetland</t>
        </is>
      </c>
      <c r="C31" s="141" t="n">
        <v>2.513331683848144</v>
      </c>
      <c r="D31" s="141" t="n">
        <v>0</v>
      </c>
      <c r="E31" s="141" t="n">
        <v>0.9135990354178332</v>
      </c>
      <c r="F31" s="141" t="n">
        <v>820.5452112872929</v>
      </c>
      <c r="G31" s="141" t="n">
        <v>3.116503434608073</v>
      </c>
      <c r="H31" s="141" t="n">
        <v>0</v>
      </c>
      <c r="I31" s="141" t="n">
        <v>0.1520754926356879</v>
      </c>
      <c r="J31" s="142">
        <f>sum(C31:I31)</f>
        <v/>
      </c>
    </row>
    <row r="32" ht="24.95" customHeight="1" s="122">
      <c r="A32" s="143" t="n"/>
      <c r="B32" s="140" t="inlineStr">
        <is>
          <t>Artificial</t>
        </is>
      </c>
      <c r="C32" s="141" t="n">
        <v>0</v>
      </c>
      <c r="D32" s="141" t="n">
        <v>0</v>
      </c>
      <c r="E32" s="141" t="n">
        <v>0</v>
      </c>
      <c r="F32" s="141" t="n">
        <v>0</v>
      </c>
      <c r="G32" s="141" t="n">
        <v>48.07192306352866</v>
      </c>
      <c r="H32" s="141" t="n">
        <v>0</v>
      </c>
      <c r="I32" s="141" t="n">
        <v>0</v>
      </c>
      <c r="J32" s="142">
        <f>sum(C32:I32)</f>
        <v/>
      </c>
    </row>
    <row r="33" ht="24.95" customHeight="1" s="122">
      <c r="A33" s="143" t="n"/>
      <c r="B33" s="140" t="inlineStr">
        <is>
          <t>Bare land</t>
        </is>
      </c>
      <c r="C33" s="141" t="n">
        <v>0.3802622087600369</v>
      </c>
      <c r="D33" s="141" t="n">
        <v>0</v>
      </c>
      <c r="E33" s="141" t="n">
        <v>0</v>
      </c>
      <c r="F33" s="141" t="n">
        <v>0</v>
      </c>
      <c r="G33" s="141" t="n">
        <v>0.1520988291973199</v>
      </c>
      <c r="H33" s="141" t="n">
        <v>17.5890840189752</v>
      </c>
      <c r="I33" s="141" t="n">
        <v>0</v>
      </c>
      <c r="J33" s="142">
        <f>sum(C33:I33)</f>
        <v/>
      </c>
    </row>
    <row r="34" ht="24.95" customHeight="1" s="122">
      <c r="A34" s="143" t="n"/>
      <c r="B34" s="140" t="inlineStr">
        <is>
          <t>Water body</t>
        </is>
      </c>
      <c r="C34" s="141" t="n">
        <v>0.07599429318652344</v>
      </c>
      <c r="D34" s="141" t="n">
        <v>0</v>
      </c>
      <c r="E34" s="141" t="n">
        <v>0</v>
      </c>
      <c r="F34" s="141" t="n">
        <v>0.5327387295125325</v>
      </c>
      <c r="G34" s="141" t="n">
        <v>0.5327725534817166</v>
      </c>
      <c r="H34" s="141" t="n">
        <v>0.1519564753312717</v>
      </c>
      <c r="I34" s="141" t="n">
        <v>190.999771594048</v>
      </c>
      <c r="J34" s="142">
        <f>sum(C34:I34)</f>
        <v/>
      </c>
    </row>
    <row r="35" ht="24.95" customHeight="1" s="122">
      <c r="A35" s="5" t="n"/>
      <c r="B35" s="6" t="inlineStr">
        <is>
          <t>Total:</t>
        </is>
      </c>
      <c r="C35" s="142">
        <f>sum(C28:C34)</f>
        <v/>
      </c>
      <c r="D35" s="142">
        <f>sum(D28:D34)</f>
        <v/>
      </c>
      <c r="E35" s="142">
        <f>sum(E28:E34)</f>
        <v/>
      </c>
      <c r="F35" s="142">
        <f>sum(F28:F34)</f>
        <v/>
      </c>
      <c r="G35" s="142">
        <f>sum(G28:G34)</f>
        <v/>
      </c>
      <c r="H35" s="142">
        <f>sum(H28:H34)</f>
        <v/>
      </c>
      <c r="I35" s="142">
        <f>sum(I28:I34)</f>
        <v/>
      </c>
      <c r="J35" s="144">
        <f>sum(C35:I35)</f>
        <v/>
      </c>
    </row>
    <row r="36">
      <c r="C36" s="123" t="n"/>
      <c r="D36" s="123" t="n"/>
      <c r="E36" s="123" t="n"/>
      <c r="F36" s="123" t="n"/>
      <c r="G36" s="123" t="n"/>
      <c r="H36" s="123" t="n"/>
      <c r="I36" s="123" t="n"/>
      <c r="J36" s="124" t="n"/>
    </row>
    <row r="37" ht="20.1" customFormat="1" customHeight="1" s="123">
      <c r="A37" s="98" t="inlineStr">
        <is>
          <t>Area of land with stressed productivity by type of land cover transition (sq. km)</t>
        </is>
      </c>
    </row>
    <row r="38" ht="20.1" customFormat="1" customHeight="1" s="123">
      <c r="B38" s="1" t="n"/>
      <c r="C38" s="88" t="inlineStr">
        <is>
          <t>Land cover type in final year</t>
        </is>
      </c>
      <c r="J38" s="124" t="n"/>
    </row>
    <row r="39" ht="30" customHeight="1" s="122">
      <c r="A39" t="inlineStr">
        <is>
          <t>h</t>
        </is>
      </c>
      <c r="C39" s="145" t="inlineStr">
        <is>
          <t>Tree-covered</t>
        </is>
      </c>
      <c r="D39" s="146" t="inlineStr">
        <is>
          <t>Grassland</t>
        </is>
      </c>
      <c r="E39" s="146" t="inlineStr">
        <is>
          <t>Cropland</t>
        </is>
      </c>
      <c r="F39" s="146" t="inlineStr">
        <is>
          <t>Wetland</t>
        </is>
      </c>
      <c r="G39" s="146" t="inlineStr">
        <is>
          <t>Artificial</t>
        </is>
      </c>
      <c r="H39" s="146" t="inlineStr">
        <is>
          <t>Bare land</t>
        </is>
      </c>
      <c r="I39" s="147" t="inlineStr">
        <is>
          <t>Water body</t>
        </is>
      </c>
      <c r="J39" s="124" t="inlineStr">
        <is>
          <t>Total:</t>
        </is>
      </c>
    </row>
    <row r="40" ht="29.1" customHeight="1" s="122">
      <c r="A40" s="84" t="inlineStr">
        <is>
          <t>Land cover type in initial year</t>
        </is>
      </c>
      <c r="B40" s="140" t="inlineStr">
        <is>
          <t>Tree-covered</t>
        </is>
      </c>
      <c r="C40" s="141" t="n">
        <v>11.64864472268706</v>
      </c>
      <c r="D40" s="141" t="n">
        <v>0</v>
      </c>
      <c r="E40" s="141" t="n">
        <v>0</v>
      </c>
      <c r="F40" s="141" t="n">
        <v>0.07603207053846571</v>
      </c>
      <c r="G40" s="141" t="n">
        <v>1.823312052231879</v>
      </c>
      <c r="H40" s="141" t="n">
        <v>0</v>
      </c>
      <c r="I40" s="141" t="n">
        <v>0.07598861162087674</v>
      </c>
      <c r="J40" s="142">
        <f>sum(C40:I40)</f>
        <v/>
      </c>
    </row>
    <row r="41" ht="24.95" customHeight="1" s="122">
      <c r="A41" s="143" t="n"/>
      <c r="B41" s="140" t="inlineStr">
        <is>
          <t>Grassland</t>
        </is>
      </c>
      <c r="C41" s="141" t="n">
        <v>0</v>
      </c>
      <c r="D41" s="141" t="n">
        <v>1.142040327873237</v>
      </c>
      <c r="E41" s="141" t="n">
        <v>0</v>
      </c>
      <c r="F41" s="141" t="n">
        <v>0</v>
      </c>
      <c r="G41" s="141" t="n">
        <v>0.8361061256148004</v>
      </c>
      <c r="H41" s="141" t="n">
        <v>0</v>
      </c>
      <c r="I41" s="141" t="n">
        <v>0</v>
      </c>
      <c r="J41" s="142">
        <f>sum(C41:I41)</f>
        <v/>
      </c>
    </row>
    <row r="42" ht="24.95" customHeight="1" s="122">
      <c r="A42" s="143" t="n"/>
      <c r="B42" s="140" t="inlineStr">
        <is>
          <t>Cropland</t>
        </is>
      </c>
      <c r="C42" s="141" t="n">
        <v>0.07602853012234158</v>
      </c>
      <c r="D42" s="141" t="n">
        <v>0</v>
      </c>
      <c r="E42" s="141" t="n">
        <v>14.24233925943259</v>
      </c>
      <c r="F42" s="141" t="n">
        <v>0</v>
      </c>
      <c r="G42" s="141" t="n">
        <v>1.976348993933133</v>
      </c>
      <c r="H42" s="141" t="n">
        <v>0</v>
      </c>
      <c r="I42" s="141" t="n">
        <v>0</v>
      </c>
      <c r="J42" s="142">
        <f>sum(C42:I42)</f>
        <v/>
      </c>
    </row>
    <row r="43" ht="24.95" customHeight="1" s="122">
      <c r="A43" s="143" t="n"/>
      <c r="B43" s="140" t="inlineStr">
        <is>
          <t>Wetland</t>
        </is>
      </c>
      <c r="C43" s="141" t="n">
        <v>0</v>
      </c>
      <c r="D43" s="141" t="n">
        <v>0</v>
      </c>
      <c r="E43" s="141" t="n">
        <v>0</v>
      </c>
      <c r="F43" s="141" t="n">
        <v>8.833160912320393</v>
      </c>
      <c r="G43" s="141" t="n">
        <v>2.964159881453668</v>
      </c>
      <c r="H43" s="141" t="n">
        <v>0</v>
      </c>
      <c r="I43" s="141" t="n">
        <v>0</v>
      </c>
      <c r="J43" s="142">
        <f>sum(C43:I43)</f>
        <v/>
      </c>
    </row>
    <row r="44" ht="24.95" customHeight="1" s="122">
      <c r="A44" s="143" t="n"/>
      <c r="B44" s="140" t="inlineStr">
        <is>
          <t>Artificial</t>
        </is>
      </c>
      <c r="C44" s="141" t="n">
        <v>0</v>
      </c>
      <c r="D44" s="141" t="n">
        <v>0</v>
      </c>
      <c r="E44" s="141" t="n">
        <v>0</v>
      </c>
      <c r="F44" s="141" t="n">
        <v>0</v>
      </c>
      <c r="G44" s="141" t="n">
        <v>7.904418665800076</v>
      </c>
      <c r="H44" s="141" t="n">
        <v>0</v>
      </c>
      <c r="I44" s="141" t="n">
        <v>0</v>
      </c>
      <c r="J44" s="142">
        <f>sum(C44:I44)</f>
        <v/>
      </c>
    </row>
    <row r="45" ht="24.95" customHeight="1" s="122">
      <c r="A45" s="143" t="n"/>
      <c r="B45" s="140" t="inlineStr">
        <is>
          <t>Bare land</t>
        </is>
      </c>
      <c r="C45" s="141" t="n">
        <v>0</v>
      </c>
      <c r="D45" s="141" t="n">
        <v>0</v>
      </c>
      <c r="E45" s="141" t="n">
        <v>0</v>
      </c>
      <c r="F45" s="141" t="n">
        <v>0</v>
      </c>
      <c r="G45" s="141" t="n">
        <v>0.0760916868984375</v>
      </c>
      <c r="H45" s="141" t="n">
        <v>1.676051555963162</v>
      </c>
      <c r="I45" s="141" t="n">
        <v>0</v>
      </c>
      <c r="J45" s="142">
        <f>sum(C45:I45)</f>
        <v/>
      </c>
    </row>
    <row r="46" ht="24.95" customHeight="1" s="122">
      <c r="A46" s="143" t="n"/>
      <c r="B46" s="140" t="inlineStr">
        <is>
          <t>Water body</t>
        </is>
      </c>
      <c r="C46" s="141" t="n">
        <v>0</v>
      </c>
      <c r="D46" s="141" t="n">
        <v>0</v>
      </c>
      <c r="E46" s="141" t="n">
        <v>0</v>
      </c>
      <c r="F46" s="141" t="n">
        <v>0</v>
      </c>
      <c r="G46" s="141" t="n">
        <v>0</v>
      </c>
      <c r="H46" s="141" t="n">
        <v>0</v>
      </c>
      <c r="I46" s="141" t="n">
        <v>11.33874025703519</v>
      </c>
      <c r="J46" s="142">
        <f>sum(C46:I46)</f>
        <v/>
      </c>
    </row>
    <row r="47" ht="24.95" customHeight="1" s="122">
      <c r="A47" s="5" t="n"/>
      <c r="B47" s="6" t="inlineStr">
        <is>
          <t>Total:</t>
        </is>
      </c>
      <c r="C47" s="142">
        <f>sum(C40:C46)</f>
        <v/>
      </c>
      <c r="D47" s="142">
        <f>sum(D40:D46)</f>
        <v/>
      </c>
      <c r="E47" s="142">
        <f>sum(E40:E46)</f>
        <v/>
      </c>
      <c r="F47" s="142">
        <f>sum(F40:F46)</f>
        <v/>
      </c>
      <c r="G47" s="142">
        <f>sum(G40:G46)</f>
        <v/>
      </c>
      <c r="H47" s="142">
        <f>sum(H40:H46)</f>
        <v/>
      </c>
      <c r="I47" s="142">
        <f>sum(I40:I46)</f>
        <v/>
      </c>
      <c r="J47" s="144">
        <f>sum(C47:I47)</f>
        <v/>
      </c>
    </row>
    <row r="48">
      <c r="C48" s="123" t="n"/>
      <c r="D48" s="123" t="n"/>
      <c r="E48" s="123" t="n"/>
      <c r="F48" s="123" t="n"/>
      <c r="G48" s="123" t="n"/>
      <c r="H48" s="123" t="n"/>
      <c r="I48" s="123" t="n"/>
      <c r="J48" s="124" t="n"/>
    </row>
    <row r="49" ht="20.1" customFormat="1" customHeight="1" s="123">
      <c r="A49" s="95" t="inlineStr">
        <is>
          <t>Area of land with moderate decline for productivity by type of land cover transition (sq. km)</t>
        </is>
      </c>
    </row>
    <row r="50" ht="20.1" customFormat="1" customHeight="1" s="123">
      <c r="B50" s="1" t="n"/>
      <c r="C50" s="88" t="inlineStr">
        <is>
          <t>Land cover type in final year</t>
        </is>
      </c>
      <c r="J50" s="124" t="n"/>
    </row>
    <row r="51" ht="30" customHeight="1" s="122">
      <c r="C51" s="145" t="inlineStr">
        <is>
          <t>Tree-covered</t>
        </is>
      </c>
      <c r="D51" s="146" t="inlineStr">
        <is>
          <t>Grassland</t>
        </is>
      </c>
      <c r="E51" s="146" t="inlineStr">
        <is>
          <t>Cropland</t>
        </is>
      </c>
      <c r="F51" s="146" t="inlineStr">
        <is>
          <t>Wetland</t>
        </is>
      </c>
      <c r="G51" s="146" t="inlineStr">
        <is>
          <t>Artificial</t>
        </is>
      </c>
      <c r="H51" s="146" t="inlineStr">
        <is>
          <t>Bare land</t>
        </is>
      </c>
      <c r="I51" s="147" t="inlineStr">
        <is>
          <t>Water body</t>
        </is>
      </c>
      <c r="J51" s="124" t="inlineStr">
        <is>
          <t>Total:</t>
        </is>
      </c>
    </row>
    <row r="52" ht="29.1" customHeight="1" s="122">
      <c r="A52" s="84" t="inlineStr">
        <is>
          <t>Land cover type in initial year</t>
        </is>
      </c>
      <c r="B52" s="140" t="inlineStr">
        <is>
          <t>Tree-covered</t>
        </is>
      </c>
      <c r="C52" s="141" t="n">
        <v>4642.788164322146</v>
      </c>
      <c r="D52" s="141" t="n">
        <v>1.217402763573676</v>
      </c>
      <c r="E52" s="141" t="n">
        <v>42.82672972718679</v>
      </c>
      <c r="F52" s="141" t="n">
        <v>0.4563850687906901</v>
      </c>
      <c r="G52" s="141" t="n">
        <v>0.5318605397599284</v>
      </c>
      <c r="H52" s="141" t="n">
        <v>0.07598446884337022</v>
      </c>
      <c r="I52" s="141" t="n">
        <v>0</v>
      </c>
      <c r="J52" s="142">
        <f>sum(C52:I52)</f>
        <v/>
      </c>
    </row>
    <row r="53" ht="24.95" customHeight="1" s="122">
      <c r="A53" s="143" t="n"/>
      <c r="B53" s="140" t="inlineStr">
        <is>
          <t>Grassland</t>
        </is>
      </c>
      <c r="C53" s="141" t="n">
        <v>1.369645573908149</v>
      </c>
      <c r="D53" s="141" t="n">
        <v>58.29753503208136</v>
      </c>
      <c r="E53" s="141" t="n">
        <v>0.3045169075067817</v>
      </c>
      <c r="F53" s="141" t="n">
        <v>0</v>
      </c>
      <c r="G53" s="141" t="n">
        <v>0.9882795790470921</v>
      </c>
      <c r="H53" s="141" t="n">
        <v>0</v>
      </c>
      <c r="I53" s="141" t="n">
        <v>0</v>
      </c>
      <c r="J53" s="142">
        <f>sum(C53:I53)</f>
        <v/>
      </c>
    </row>
    <row r="54" ht="24.95" customHeight="1" s="122">
      <c r="A54" s="143" t="n"/>
      <c r="B54" s="140" t="inlineStr">
        <is>
          <t>Cropland</t>
        </is>
      </c>
      <c r="C54" s="141" t="n">
        <v>100.6327784115832</v>
      </c>
      <c r="D54" s="141" t="n">
        <v>0.6082436343781468</v>
      </c>
      <c r="E54" s="141" t="n">
        <v>1754.194960124923</v>
      </c>
      <c r="F54" s="141" t="n">
        <v>0.3801216704544271</v>
      </c>
      <c r="G54" s="141" t="n">
        <v>7.983966783650581</v>
      </c>
      <c r="H54" s="141" t="n">
        <v>0</v>
      </c>
      <c r="I54" s="141" t="n">
        <v>0</v>
      </c>
      <c r="J54" s="142">
        <f>sum(C54:I54)</f>
        <v/>
      </c>
    </row>
    <row r="55" ht="24.95" customHeight="1" s="122">
      <c r="A55" s="143" t="n"/>
      <c r="B55" s="140" t="inlineStr">
        <is>
          <t>Wetland</t>
        </is>
      </c>
      <c r="C55" s="141" t="n">
        <v>0.6857823675540364</v>
      </c>
      <c r="D55" s="141" t="n">
        <v>0</v>
      </c>
      <c r="E55" s="141" t="n">
        <v>0.07614265519883898</v>
      </c>
      <c r="F55" s="141" t="n">
        <v>123.8549716470867</v>
      </c>
      <c r="G55" s="141" t="n">
        <v>0.3040637741916233</v>
      </c>
      <c r="H55" s="141" t="n">
        <v>0</v>
      </c>
      <c r="I55" s="141" t="n">
        <v>0.07610820825032552</v>
      </c>
      <c r="J55" s="142">
        <f>sum(C55:I55)</f>
        <v/>
      </c>
    </row>
    <row r="56" ht="24.95" customHeight="1" s="122">
      <c r="A56" s="143" t="n"/>
      <c r="B56" s="140" t="inlineStr">
        <is>
          <t>Artificial</t>
        </is>
      </c>
      <c r="C56" s="141" t="n">
        <v>0</v>
      </c>
      <c r="D56" s="141" t="n">
        <v>0</v>
      </c>
      <c r="E56" s="141" t="n">
        <v>0</v>
      </c>
      <c r="F56" s="141" t="n">
        <v>0</v>
      </c>
      <c r="G56" s="141" t="n">
        <v>16.65362045411469</v>
      </c>
      <c r="H56" s="141" t="n">
        <v>0</v>
      </c>
      <c r="I56" s="141" t="n">
        <v>0</v>
      </c>
      <c r="J56" s="142">
        <f>sum(C56:I56)</f>
        <v/>
      </c>
    </row>
    <row r="57" ht="24.95" customHeight="1" s="122">
      <c r="A57" s="143" t="n"/>
      <c r="B57" s="140" t="inlineStr">
        <is>
          <t>Bare land</t>
        </is>
      </c>
      <c r="C57" s="141" t="n">
        <v>0</v>
      </c>
      <c r="D57" s="141" t="n">
        <v>0</v>
      </c>
      <c r="E57" s="141" t="n">
        <v>0</v>
      </c>
      <c r="F57" s="141" t="n">
        <v>0</v>
      </c>
      <c r="G57" s="141" t="n">
        <v>0</v>
      </c>
      <c r="H57" s="141" t="n">
        <v>2.968364468725586</v>
      </c>
      <c r="I57" s="141" t="n">
        <v>0</v>
      </c>
      <c r="J57" s="142">
        <f>sum(C57:I57)</f>
        <v/>
      </c>
    </row>
    <row r="58" ht="24.95" customHeight="1" s="122">
      <c r="A58" s="143" t="n"/>
      <c r="B58" s="140" t="inlineStr">
        <is>
          <t>Water body</t>
        </is>
      </c>
      <c r="C58" s="141" t="n">
        <v>0</v>
      </c>
      <c r="D58" s="141" t="n">
        <v>0</v>
      </c>
      <c r="E58" s="141" t="n">
        <v>0</v>
      </c>
      <c r="F58" s="141" t="n">
        <v>0</v>
      </c>
      <c r="G58" s="141" t="n">
        <v>0</v>
      </c>
      <c r="H58" s="141" t="n">
        <v>0</v>
      </c>
      <c r="I58" s="141" t="n">
        <v>29.51151050612327</v>
      </c>
      <c r="J58" s="142">
        <f>sum(C58:I58)</f>
        <v/>
      </c>
    </row>
    <row r="59" ht="24.95" customHeight="1" s="122">
      <c r="A59" s="5" t="n"/>
      <c r="B59" s="6" t="inlineStr">
        <is>
          <t>Total:</t>
        </is>
      </c>
      <c r="C59" s="142">
        <f>sum(C52:C58)</f>
        <v/>
      </c>
      <c r="D59" s="142">
        <f>sum(D52:D58)</f>
        <v/>
      </c>
      <c r="E59" s="142">
        <f>sum(E52:E58)</f>
        <v/>
      </c>
      <c r="F59" s="142">
        <f>sum(F52:F58)</f>
        <v/>
      </c>
      <c r="G59" s="142">
        <f>sum(G52:G58)</f>
        <v/>
      </c>
      <c r="H59" s="142">
        <f>sum(H52:H58)</f>
        <v/>
      </c>
      <c r="I59" s="142">
        <f>sum(I52:I58)</f>
        <v/>
      </c>
      <c r="J59" s="144">
        <f>sum(C59:I59)</f>
        <v/>
      </c>
    </row>
    <row r="60">
      <c r="C60" s="123" t="n"/>
      <c r="D60" s="123" t="n"/>
      <c r="E60" s="123" t="n"/>
      <c r="F60" s="123" t="n"/>
      <c r="G60" s="123" t="n"/>
      <c r="H60" s="123" t="n"/>
      <c r="I60" s="123" t="n"/>
      <c r="J60" s="124" t="n"/>
    </row>
    <row r="61" ht="20.1" customFormat="1" customHeight="1" s="123">
      <c r="A61" s="92" t="inlineStr">
        <is>
          <t>Area of land with declining productivity by type of land cover transition (sq. km)</t>
        </is>
      </c>
    </row>
    <row r="62" ht="20.1" customFormat="1" customHeight="1" s="123">
      <c r="B62" s="1" t="n"/>
      <c r="C62" s="88" t="inlineStr">
        <is>
          <t>Land cover type in final year</t>
        </is>
      </c>
      <c r="J62" s="124" t="n"/>
    </row>
    <row r="63" ht="30" customHeight="1" s="122">
      <c r="C63" s="145" t="inlineStr">
        <is>
          <t>Tree-covered</t>
        </is>
      </c>
      <c r="D63" s="146" t="inlineStr">
        <is>
          <t>Grassland</t>
        </is>
      </c>
      <c r="E63" s="146" t="inlineStr">
        <is>
          <t>Cropland</t>
        </is>
      </c>
      <c r="F63" s="146" t="inlineStr">
        <is>
          <t>Wetland</t>
        </is>
      </c>
      <c r="G63" s="146" t="inlineStr">
        <is>
          <t>Artificial</t>
        </is>
      </c>
      <c r="H63" s="146" t="inlineStr">
        <is>
          <t>Bare land</t>
        </is>
      </c>
      <c r="I63" s="147" t="inlineStr">
        <is>
          <t>Water body</t>
        </is>
      </c>
      <c r="J63" s="124" t="inlineStr">
        <is>
          <t>Total:</t>
        </is>
      </c>
    </row>
    <row r="64" ht="29.1" customHeight="1" s="122">
      <c r="A64" s="84" t="inlineStr">
        <is>
          <t>Land cover type in initial year</t>
        </is>
      </c>
      <c r="B64" s="140" t="inlineStr">
        <is>
          <t>Tree-covered</t>
        </is>
      </c>
      <c r="C64" s="141" t="n">
        <v>3032.578714370453</v>
      </c>
      <c r="D64" s="141" t="n">
        <v>5.399910542981447</v>
      </c>
      <c r="E64" s="141" t="n">
        <v>127.5575173024423</v>
      </c>
      <c r="F64" s="141" t="n">
        <v>0.3804645783402235</v>
      </c>
      <c r="G64" s="141" t="n">
        <v>7.067323204242893</v>
      </c>
      <c r="H64" s="141" t="n">
        <v>0.7605262409302842</v>
      </c>
      <c r="I64" s="141" t="n">
        <v>0</v>
      </c>
      <c r="J64" s="142">
        <f>sum(C64:I64)</f>
        <v/>
      </c>
    </row>
    <row r="65" ht="24.95" customHeight="1" s="122">
      <c r="A65" s="143" t="n"/>
      <c r="B65" s="140" t="inlineStr">
        <is>
          <t>Grassland</t>
        </is>
      </c>
      <c r="C65" s="141" t="n">
        <v>0.5325021603720974</v>
      </c>
      <c r="D65" s="141" t="n">
        <v>70.85895276505602</v>
      </c>
      <c r="E65" s="141" t="n">
        <v>0</v>
      </c>
      <c r="F65" s="141" t="n">
        <v>0</v>
      </c>
      <c r="G65" s="141" t="n">
        <v>11.78671121607256</v>
      </c>
      <c r="H65" s="141" t="n">
        <v>0</v>
      </c>
      <c r="I65" s="141" t="n">
        <v>0</v>
      </c>
      <c r="J65" s="142">
        <f>sum(C65:I65)</f>
        <v/>
      </c>
    </row>
    <row r="66" ht="24.95" customHeight="1" s="122">
      <c r="A66" s="143" t="n"/>
      <c r="B66" s="140" t="inlineStr">
        <is>
          <t>Cropland</t>
        </is>
      </c>
      <c r="C66" s="141" t="n">
        <v>65.49879726734562</v>
      </c>
      <c r="D66" s="141" t="n">
        <v>1.066551135728922</v>
      </c>
      <c r="E66" s="141" t="n">
        <v>2595.382926558801</v>
      </c>
      <c r="F66" s="141" t="n">
        <v>1.065623354419868</v>
      </c>
      <c r="G66" s="141" t="n">
        <v>77.40325833339446</v>
      </c>
      <c r="H66" s="141" t="n">
        <v>0.2288865933021647</v>
      </c>
      <c r="I66" s="141" t="n">
        <v>0</v>
      </c>
      <c r="J66" s="142">
        <f>sum(C66:I66)</f>
        <v/>
      </c>
    </row>
    <row r="67" ht="24.95" customHeight="1" s="122">
      <c r="A67" s="143" t="n"/>
      <c r="B67" s="140" t="inlineStr">
        <is>
          <t>Wetland</t>
        </is>
      </c>
      <c r="C67" s="141" t="n">
        <v>0.4568138450359158</v>
      </c>
      <c r="D67" s="141" t="n">
        <v>0</v>
      </c>
      <c r="E67" s="141" t="n">
        <v>0.7610261115857475</v>
      </c>
      <c r="F67" s="141" t="n">
        <v>90.30629069792131</v>
      </c>
      <c r="G67" s="141" t="n">
        <v>6.38496350590891</v>
      </c>
      <c r="H67" s="141" t="n">
        <v>0</v>
      </c>
      <c r="I67" s="141" t="n">
        <v>0</v>
      </c>
      <c r="J67" s="142">
        <f>sum(C67:I67)</f>
        <v/>
      </c>
    </row>
    <row r="68" ht="24.95" customHeight="1" s="122">
      <c r="A68" s="143" t="n"/>
      <c r="B68" s="140" t="inlineStr">
        <is>
          <t>Artificial</t>
        </is>
      </c>
      <c r="C68" s="141" t="n">
        <v>0</v>
      </c>
      <c r="D68" s="141" t="n">
        <v>0</v>
      </c>
      <c r="E68" s="141" t="n">
        <v>0</v>
      </c>
      <c r="F68" s="141" t="n">
        <v>0</v>
      </c>
      <c r="G68" s="141" t="n">
        <v>135.9792828131881</v>
      </c>
      <c r="H68" s="141" t="n">
        <v>0</v>
      </c>
      <c r="I68" s="141" t="n">
        <v>0</v>
      </c>
      <c r="J68" s="142">
        <f>sum(C68:I68)</f>
        <v/>
      </c>
    </row>
    <row r="69" ht="24.95" customHeight="1" s="122">
      <c r="A69" s="143" t="n"/>
      <c r="B69" s="140" t="inlineStr">
        <is>
          <t>Bare land</t>
        </is>
      </c>
      <c r="C69" s="141" t="n">
        <v>0</v>
      </c>
      <c r="D69" s="141" t="n">
        <v>0</v>
      </c>
      <c r="E69" s="141" t="n">
        <v>0</v>
      </c>
      <c r="F69" s="141" t="n">
        <v>0</v>
      </c>
      <c r="G69" s="141" t="n">
        <v>0.3802057770608723</v>
      </c>
      <c r="H69" s="141" t="n">
        <v>3.424957577915744</v>
      </c>
      <c r="I69" s="141" t="n">
        <v>0</v>
      </c>
      <c r="J69" s="142">
        <f>sum(C69:I69)</f>
        <v/>
      </c>
    </row>
    <row r="70" ht="24.95" customHeight="1" s="122">
      <c r="A70" s="143" t="n"/>
      <c r="B70" s="140" t="inlineStr">
        <is>
          <t>Water body</t>
        </is>
      </c>
      <c r="C70" s="141" t="n">
        <v>0.07600304018451606</v>
      </c>
      <c r="D70" s="141" t="n">
        <v>0</v>
      </c>
      <c r="E70" s="141" t="n">
        <v>0</v>
      </c>
      <c r="F70" s="141" t="n">
        <v>0.07600304018451606</v>
      </c>
      <c r="G70" s="141" t="n">
        <v>0.07611736960009766</v>
      </c>
      <c r="H70" s="141" t="n">
        <v>0</v>
      </c>
      <c r="I70" s="141" t="n">
        <v>17.64597556437278</v>
      </c>
      <c r="J70" s="142">
        <f>sum(C70:I70)</f>
        <v/>
      </c>
    </row>
    <row r="71" ht="24.95" customHeight="1" s="122">
      <c r="A71" s="5" t="n"/>
      <c r="B71" s="6" t="inlineStr">
        <is>
          <t>Total:</t>
        </is>
      </c>
      <c r="C71" s="142">
        <f>sum(C64:C70)</f>
        <v/>
      </c>
      <c r="D71" s="142">
        <f>sum(D64:D70)</f>
        <v/>
      </c>
      <c r="E71" s="142">
        <f>sum(E64:E70)</f>
        <v/>
      </c>
      <c r="F71" s="142">
        <f>sum(F64:F70)</f>
        <v/>
      </c>
      <c r="G71" s="142">
        <f>sum(G64:G70)</f>
        <v/>
      </c>
      <c r="H71" s="142">
        <f>sum(H64:H70)</f>
        <v/>
      </c>
      <c r="I71" s="142">
        <f>sum(I64:I70)</f>
        <v/>
      </c>
      <c r="J71" s="144">
        <f>sum(C71:I71)</f>
        <v/>
      </c>
    </row>
    <row r="72" s="122">
      <c r="C72" s="123" t="n"/>
      <c r="D72" s="123" t="n"/>
      <c r="E72" s="123" t="n"/>
      <c r="F72" s="123" t="n"/>
      <c r="G72" s="123" t="n"/>
      <c r="H72" s="123" t="n"/>
      <c r="I72" s="123" t="n"/>
      <c r="J72" s="124" t="n"/>
    </row>
    <row r="73" ht="20.1" customFormat="1" customHeight="1" s="123">
      <c r="A73" s="89" t="inlineStr">
        <is>
          <t>Area of land with no data for productivity by type of land cover transition (sq. km)</t>
        </is>
      </c>
    </row>
    <row r="74" ht="20.1" customFormat="1" customHeight="1" s="123">
      <c r="B74" s="1" t="n"/>
      <c r="C74" s="88" t="inlineStr">
        <is>
          <t>Land cover type in final year</t>
        </is>
      </c>
      <c r="J74" s="124" t="n"/>
    </row>
    <row r="75" ht="30" customHeight="1" s="122">
      <c r="C75" s="145" t="inlineStr">
        <is>
          <t>Tree-covered</t>
        </is>
      </c>
      <c r="D75" s="146" t="inlineStr">
        <is>
          <t>Grassland</t>
        </is>
      </c>
      <c r="E75" s="146" t="inlineStr">
        <is>
          <t>Cropland</t>
        </is>
      </c>
      <c r="F75" s="146" t="inlineStr">
        <is>
          <t>Wetland</t>
        </is>
      </c>
      <c r="G75" s="146" t="inlineStr">
        <is>
          <t>Artificial</t>
        </is>
      </c>
      <c r="H75" s="146" t="inlineStr">
        <is>
          <t>Bare land</t>
        </is>
      </c>
      <c r="I75" s="147" t="inlineStr">
        <is>
          <t>Water body</t>
        </is>
      </c>
      <c r="J75" s="124" t="inlineStr">
        <is>
          <t>Total:</t>
        </is>
      </c>
    </row>
    <row r="76" ht="29.1" customHeight="1" s="122">
      <c r="A76" s="84" t="inlineStr">
        <is>
          <t>Land cover type in initial year</t>
        </is>
      </c>
      <c r="B76" s="140" t="inlineStr">
        <is>
          <t>Tree-covered</t>
        </is>
      </c>
      <c r="C76" s="141" t="n">
        <v>97.66002345275392</v>
      </c>
      <c r="D76" s="141" t="n">
        <v>0</v>
      </c>
      <c r="E76" s="141" t="n">
        <v>0.5317222624722765</v>
      </c>
      <c r="F76" s="141" t="n">
        <v>0.1520961985583225</v>
      </c>
      <c r="G76" s="141" t="n">
        <v>0.2282402774525282</v>
      </c>
      <c r="H76" s="141" t="n">
        <v>0.07596989797238499</v>
      </c>
      <c r="I76" s="141" t="n">
        <v>3.724698803890191</v>
      </c>
      <c r="J76" s="142">
        <f>sum(C76:I76)</f>
        <v/>
      </c>
    </row>
    <row r="77" ht="24.95" customHeight="1" s="122">
      <c r="A77" s="143" t="n"/>
      <c r="B77" s="140" t="inlineStr">
        <is>
          <t>Grassland</t>
        </is>
      </c>
      <c r="C77" s="141" t="n">
        <v>0</v>
      </c>
      <c r="D77" s="141" t="n">
        <v>0.609177063377116</v>
      </c>
      <c r="E77" s="141" t="n">
        <v>0</v>
      </c>
      <c r="F77" s="141" t="n">
        <v>0</v>
      </c>
      <c r="G77" s="141" t="n">
        <v>0.2282849060992838</v>
      </c>
      <c r="H77" s="141" t="n">
        <v>0</v>
      </c>
      <c r="I77" s="141" t="n">
        <v>0</v>
      </c>
      <c r="J77" s="142">
        <f>sum(C77:I77)</f>
        <v/>
      </c>
    </row>
    <row r="78" ht="24.95" customHeight="1" s="122">
      <c r="A78" s="143" t="n"/>
      <c r="B78" s="140" t="inlineStr">
        <is>
          <t>Cropland</t>
        </is>
      </c>
      <c r="C78" s="141" t="n">
        <v>0.2286681764605578</v>
      </c>
      <c r="D78" s="141" t="n">
        <v>0</v>
      </c>
      <c r="E78" s="141" t="n">
        <v>23.22003470179243</v>
      </c>
      <c r="F78" s="141" t="n">
        <v>0</v>
      </c>
      <c r="G78" s="141" t="n">
        <v>0.6848266675464408</v>
      </c>
      <c r="H78" s="141" t="n">
        <v>0</v>
      </c>
      <c r="I78" s="141" t="n">
        <v>0</v>
      </c>
      <c r="J78" s="142">
        <f>sum(C78:I78)</f>
        <v/>
      </c>
    </row>
    <row r="79" ht="24.95" customHeight="1" s="122">
      <c r="A79" s="143" t="n"/>
      <c r="B79" s="140" t="inlineStr">
        <is>
          <t>Wetland</t>
        </is>
      </c>
      <c r="C79" s="141" t="n">
        <v>0.07596361943538411</v>
      </c>
      <c r="D79" s="141" t="n">
        <v>0</v>
      </c>
      <c r="E79" s="141" t="n">
        <v>0.07600611761751302</v>
      </c>
      <c r="F79" s="141" t="n">
        <v>78.68976421290208</v>
      </c>
      <c r="G79" s="141" t="n">
        <v>0.4562448219854601</v>
      </c>
      <c r="H79" s="141" t="n">
        <v>0</v>
      </c>
      <c r="I79" s="141" t="n">
        <v>1.824454853901964</v>
      </c>
      <c r="J79" s="142">
        <f>sum(C79:I79)</f>
        <v/>
      </c>
    </row>
    <row r="80" ht="24.95" customHeight="1" s="122">
      <c r="A80" s="143" t="n"/>
      <c r="B80" s="140" t="inlineStr">
        <is>
          <t>Artificial</t>
        </is>
      </c>
      <c r="C80" s="141" t="n">
        <v>0</v>
      </c>
      <c r="D80" s="141" t="n">
        <v>0</v>
      </c>
      <c r="E80" s="141" t="n">
        <v>0</v>
      </c>
      <c r="F80" s="141" t="n">
        <v>0</v>
      </c>
      <c r="G80" s="141" t="n">
        <v>0.5324742057918294</v>
      </c>
      <c r="H80" s="141" t="n">
        <v>0</v>
      </c>
      <c r="I80" s="141" t="n">
        <v>0</v>
      </c>
      <c r="J80" s="142">
        <f>sum(C80:I80)</f>
        <v/>
      </c>
    </row>
    <row r="81" ht="24.95" customHeight="1" s="122">
      <c r="A81" s="143" t="n"/>
      <c r="B81" s="140" t="inlineStr">
        <is>
          <t>Bare land</t>
        </is>
      </c>
      <c r="C81" s="141" t="n">
        <v>0</v>
      </c>
      <c r="D81" s="141" t="n">
        <v>0</v>
      </c>
      <c r="E81" s="141" t="n">
        <v>0</v>
      </c>
      <c r="F81" s="141" t="n">
        <v>0</v>
      </c>
      <c r="G81" s="141" t="n">
        <v>0.07600765442778862</v>
      </c>
      <c r="H81" s="141" t="n">
        <v>2.358923855833821</v>
      </c>
      <c r="I81" s="141" t="n">
        <v>0</v>
      </c>
      <c r="J81" s="142">
        <f>sum(C81:I81)</f>
        <v/>
      </c>
    </row>
    <row r="82" ht="24.95" customHeight="1" s="122">
      <c r="A82" s="143" t="n"/>
      <c r="B82" s="140" t="inlineStr">
        <is>
          <t>Water body</t>
        </is>
      </c>
      <c r="C82" s="141" t="n">
        <v>1.367927255864583</v>
      </c>
      <c r="D82" s="141" t="n">
        <v>0</v>
      </c>
      <c r="E82" s="141" t="n">
        <v>0</v>
      </c>
      <c r="F82" s="141" t="n">
        <v>3.115102444703884</v>
      </c>
      <c r="G82" s="141" t="n">
        <v>0.4564166506094835</v>
      </c>
      <c r="H82" s="141" t="n">
        <v>0.07597198630110677</v>
      </c>
      <c r="I82" s="141" t="n">
        <v>1459.045615044831</v>
      </c>
      <c r="J82" s="142">
        <f>sum(C82:I82)</f>
        <v/>
      </c>
    </row>
    <row r="83" ht="24.95" customHeight="1" s="122">
      <c r="A83" s="5" t="n"/>
      <c r="B83" s="6" t="inlineStr">
        <is>
          <t>Total:</t>
        </is>
      </c>
      <c r="C83" s="142">
        <f>sum(C76:C82)</f>
        <v/>
      </c>
      <c r="D83" s="142">
        <f>sum(D76:D82)</f>
        <v/>
      </c>
      <c r="E83" s="142">
        <f>sum(E76:E82)</f>
        <v/>
      </c>
      <c r="F83" s="142">
        <f>sum(F76:F82)</f>
        <v/>
      </c>
      <c r="G83" s="142">
        <f>sum(G76:G82)</f>
        <v/>
      </c>
      <c r="H83" s="142">
        <f>sum(H76:H82)</f>
        <v/>
      </c>
      <c r="I83" s="142">
        <f>sum(I76:I82)</f>
        <v/>
      </c>
      <c r="J83" s="144">
        <f>sum(C83:I83)</f>
        <v/>
      </c>
    </row>
  </sheetData>
  <mergeCells count="20">
    <mergeCell ref="A3:J3"/>
    <mergeCell ref="A11:J11"/>
    <mergeCell ref="A13:J13"/>
    <mergeCell ref="C14:I14"/>
    <mergeCell ref="A16:A22"/>
    <mergeCell ref="A25:J25"/>
    <mergeCell ref="C26:I26"/>
    <mergeCell ref="A28:A34"/>
    <mergeCell ref="A37:J37"/>
    <mergeCell ref="C38:I38"/>
    <mergeCell ref="A40:A46"/>
    <mergeCell ref="A49:J49"/>
    <mergeCell ref="C50:I50"/>
    <mergeCell ref="A52:A58"/>
    <mergeCell ref="A61:J61"/>
    <mergeCell ref="C62:I62"/>
    <mergeCell ref="A64:A70"/>
    <mergeCell ref="A73:J73"/>
    <mergeCell ref="C74:I74"/>
    <mergeCell ref="A76:A82"/>
  </mergeCells>
  <pageMargins left="0.7" right="0.7" top="0.75" bottom="0.75" header="0.3" footer="0.3"/>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K34"/>
  <sheetViews>
    <sheetView zoomScaleNormal="100" workbookViewId="0">
      <selection activeCell="A1" sqref="A1"/>
    </sheetView>
  </sheetViews>
  <sheetFormatPr baseColWidth="8" defaultColWidth="9.140625" defaultRowHeight="15"/>
  <cols>
    <col width="9.140625" customWidth="1" style="122" min="1" max="1"/>
    <col width="14.5703125" customWidth="1" style="122" min="2" max="2"/>
    <col width="15.5703125" customWidth="1" style="122" min="3" max="10"/>
    <col width="9.140625" customWidth="1" style="122" min="11" max="16384"/>
  </cols>
  <sheetData>
    <row r="1" ht="30" customHeight="1" s="122">
      <c r="A1" s="64" t="inlineStr">
        <is>
          <t>Trends.Earth soil organic carbon summary table</t>
        </is>
      </c>
    </row>
    <row r="2" ht="18.6" customHeight="1" s="122">
      <c r="A2" s="63" t="n"/>
    </row>
    <row r="3" ht="20.1" customHeight="1" s="122">
      <c r="A3" s="120" t="inlineStr">
        <is>
          <t>Summary of change in soil organic carbon</t>
        </is>
      </c>
    </row>
    <row r="4" ht="30.75" customHeight="1" s="122">
      <c r="A4" s="63" t="n"/>
      <c r="F4" s="71" t="inlineStr">
        <is>
          <t>Area (sq km)</t>
        </is>
      </c>
      <c r="G4" s="71" t="inlineStr">
        <is>
          <t>Percent of total land area</t>
        </is>
      </c>
    </row>
    <row r="5" ht="18.75" customHeight="1" s="122">
      <c r="A5" s="63" t="n"/>
      <c r="C5" s="123" t="n"/>
      <c r="D5" s="123" t="n"/>
      <c r="E5" s="67" t="inlineStr">
        <is>
          <t>Total land area:</t>
        </is>
      </c>
      <c r="F5" s="69">
        <f>SUM(F6:F9)</f>
        <v/>
      </c>
      <c r="G5" s="75">
        <f>SUM(G6:G9)</f>
        <v/>
      </c>
      <c r="H5" s="123" t="n"/>
      <c r="I5" s="123" t="n"/>
      <c r="J5" s="124" t="n"/>
    </row>
    <row r="6" ht="18.75" customHeight="1" s="122">
      <c r="A6" s="63" t="n"/>
      <c r="C6" s="123" t="n"/>
      <c r="D6" s="123" t="n"/>
      <c r="E6" s="67" t="inlineStr">
        <is>
          <t>Land area with improved soil organic carbon:</t>
        </is>
      </c>
      <c r="F6" s="133" t="n">
        <v>1.064969567133138</v>
      </c>
      <c r="G6" s="76">
        <f>F6/$F$5</f>
        <v/>
      </c>
      <c r="H6" s="123" t="n"/>
      <c r="I6" s="123" t="n"/>
      <c r="J6" s="124" t="n"/>
    </row>
    <row r="7" ht="18.75" customHeight="1" s="122">
      <c r="A7" s="63" t="n"/>
      <c r="C7" s="123" t="n"/>
      <c r="D7" s="123" t="n"/>
      <c r="E7" s="67" t="inlineStr">
        <is>
          <t>Land area with stable soil organic carbon:</t>
        </is>
      </c>
      <c r="F7" s="134" t="n">
        <v>72527.06341679752</v>
      </c>
      <c r="G7" s="77">
        <f>F7/$F$5</f>
        <v/>
      </c>
      <c r="H7" s="123" t="n"/>
      <c r="I7" s="123" t="n"/>
      <c r="J7" s="124" t="n"/>
    </row>
    <row r="8" ht="18.75" customHeight="1" s="122">
      <c r="A8" s="63" t="n"/>
      <c r="C8" s="123" t="n"/>
      <c r="D8" s="123" t="n"/>
      <c r="E8" s="67" t="inlineStr">
        <is>
          <t>Land area with degraded soil organic carbon:</t>
        </is>
      </c>
      <c r="F8" s="135" t="n">
        <v>160.5095686750997</v>
      </c>
      <c r="G8" s="78">
        <f>F8/$F$5</f>
        <v/>
      </c>
      <c r="H8" s="123" t="n"/>
      <c r="I8" s="123" t="n"/>
      <c r="J8" s="124" t="n"/>
    </row>
    <row r="9" ht="18.75" customHeight="1" s="122">
      <c r="A9" s="63" t="n"/>
      <c r="C9" s="123" t="n"/>
      <c r="D9" s="123" t="n"/>
      <c r="E9" s="67" t="inlineStr">
        <is>
          <t>Land area with no data for soil organic carbon:</t>
        </is>
      </c>
      <c r="F9" s="136" t="n">
        <v>78.8811229454865</v>
      </c>
      <c r="G9" s="79">
        <f>F9/$F$5</f>
        <v/>
      </c>
      <c r="H9" s="123" t="n"/>
      <c r="I9" s="123" t="n"/>
      <c r="J9" s="124" t="n"/>
    </row>
    <row r="10" ht="18.6" customHeight="1" s="122">
      <c r="A10" s="63" t="n"/>
    </row>
    <row r="11" ht="18.6" customHeight="1" s="122">
      <c r="A11" s="63" t="n"/>
      <c r="F11" s="27" t="inlineStr">
        <is>
          <t>Percent change in soil organic carbon storage from initial year to final year:</t>
        </is>
      </c>
      <c r="G11" s="31">
        <f>(H22 - G22)/G22</f>
        <v/>
      </c>
    </row>
    <row r="12" ht="18.6" customHeight="1" s="122">
      <c r="A12" s="63" t="n"/>
    </row>
    <row r="13" ht="18.6" customHeight="1" s="122">
      <c r="A13" s="110" t="inlineStr">
        <is>
          <t>Soil organic carbon change from initial year to final year</t>
        </is>
      </c>
    </row>
    <row r="14" ht="18.6" customHeight="1" s="122">
      <c r="A14" s="63" t="n"/>
    </row>
    <row r="15" ht="45" customHeight="1" s="122">
      <c r="C15" s="17" t="inlineStr">
        <is>
          <t>Initial soil organic carbon (tonnes / ha)</t>
        </is>
      </c>
      <c r="D15" s="17" t="inlineStr">
        <is>
          <t>Final soil organic carbon (tonnes / ha)</t>
        </is>
      </c>
      <c r="E15" s="17" t="inlineStr">
        <is>
          <t>Initial area (sq. km)</t>
        </is>
      </c>
      <c r="F15" s="17" t="inlineStr">
        <is>
          <t>Final area (sq. km)</t>
        </is>
      </c>
      <c r="G15" s="17" t="inlineStr">
        <is>
          <t>Initial soil organic carbon (tonnes)</t>
        </is>
      </c>
      <c r="H15" s="148" t="inlineStr">
        <is>
          <t>Final soil organic carbon (tonnes)</t>
        </is>
      </c>
      <c r="I15" s="148" t="inlineStr">
        <is>
          <t>Change in soil organic carbon (tonnes)</t>
        </is>
      </c>
      <c r="J15" s="148" t="inlineStr">
        <is>
          <t>Change in soil organic carbon (percent)</t>
        </is>
      </c>
    </row>
    <row r="16" ht="30" customHeight="1" s="122">
      <c r="A16" s="113" t="n"/>
      <c r="B16" s="149" t="inlineStr">
        <is>
          <t>Tree-covered</t>
        </is>
      </c>
      <c r="C16" s="150">
        <f>G16/(E16*100)</f>
        <v/>
      </c>
      <c r="D16" s="150">
        <f>H16/(F16*100)</f>
        <v/>
      </c>
      <c r="E16" s="151" t="n">
        <v>46085.28473717831</v>
      </c>
      <c r="F16" s="151" t="n">
        <v>46883.79432169199</v>
      </c>
      <c r="G16" s="151" t="n">
        <v>752114510.9875684</v>
      </c>
      <c r="H16" s="152" t="n">
        <v>751094816.4988984</v>
      </c>
      <c r="I16" s="141">
        <f>H16 -G16</f>
        <v/>
      </c>
      <c r="J16" s="153">
        <f>I16 /G16</f>
        <v/>
      </c>
    </row>
    <row r="17" ht="24.95" customHeight="1" s="122">
      <c r="B17" s="149" t="inlineStr">
        <is>
          <t>Grassland</t>
        </is>
      </c>
      <c r="C17" s="150">
        <f>G17/(E17*100)</f>
        <v/>
      </c>
      <c r="D17" s="150">
        <f>H17/(F17*100)</f>
        <v/>
      </c>
      <c r="E17" s="151" t="n">
        <v>1178.945738130333</v>
      </c>
      <c r="F17" s="151" t="n">
        <v>1152.171369318871</v>
      </c>
      <c r="G17" s="151" t="n">
        <v>12024551.8508311</v>
      </c>
      <c r="H17" s="152" t="n">
        <v>12009382.91598253</v>
      </c>
      <c r="I17" s="141">
        <f>H17 -G17</f>
        <v/>
      </c>
      <c r="J17" s="153">
        <f>I17 /G17</f>
        <v/>
      </c>
    </row>
    <row r="18" ht="24.95" customHeight="1" s="122">
      <c r="B18" s="149" t="inlineStr">
        <is>
          <t>Cropland</t>
        </is>
      </c>
      <c r="C18" s="150">
        <f>G18/(E18*100)</f>
        <v/>
      </c>
      <c r="D18" s="150">
        <f>H18/(F18*100)</f>
        <v/>
      </c>
      <c r="E18" s="151" t="n">
        <v>23913.92228514206</v>
      </c>
      <c r="F18" s="151" t="n">
        <v>22994.67694676534</v>
      </c>
      <c r="G18" s="151" t="n">
        <v>248104695.6726679</v>
      </c>
      <c r="H18" s="152" t="n">
        <v>249013357.6325262</v>
      </c>
      <c r="I18" s="141">
        <f>H18 -G18</f>
        <v/>
      </c>
      <c r="J18" s="153">
        <f>I18 /G18</f>
        <v/>
      </c>
    </row>
    <row r="19" ht="24.95" customHeight="1" s="122">
      <c r="B19" s="149" t="inlineStr">
        <is>
          <t>Wetland</t>
        </is>
      </c>
      <c r="C19" s="150">
        <f>G19/(E19*100)</f>
        <v/>
      </c>
      <c r="D19" s="150">
        <f>H19/(F19*100)</f>
        <v/>
      </c>
      <c r="E19" s="151" t="n">
        <v>1327.925672535213</v>
      </c>
      <c r="F19" s="151" t="n">
        <v>1314.772649030708</v>
      </c>
      <c r="G19" s="151" t="n">
        <v>18412783.91928574</v>
      </c>
      <c r="H19" s="152" t="n">
        <v>18410273.21995915</v>
      </c>
      <c r="I19" s="141">
        <f>H19 -G19</f>
        <v/>
      </c>
      <c r="J19" s="153">
        <f>I19 /G19</f>
        <v/>
      </c>
    </row>
    <row r="20" ht="24.95" customHeight="1" s="122">
      <c r="B20" s="149" t="inlineStr">
        <is>
          <t>Artificial</t>
        </is>
      </c>
      <c r="C20" s="150">
        <f>G20/(E20*100)</f>
        <v/>
      </c>
      <c r="D20" s="150">
        <f>H20/(F20*100)</f>
        <v/>
      </c>
      <c r="E20" s="151" t="n">
        <v>218.6515687391059</v>
      </c>
      <c r="F20" s="151" t="n">
        <v>378.1717014228589</v>
      </c>
      <c r="G20" s="151" t="n">
        <v>4704263.051313154</v>
      </c>
      <c r="H20" s="152" t="n">
        <v>4816052.057024536</v>
      </c>
      <c r="I20" s="141">
        <f>H20 -G20</f>
        <v/>
      </c>
      <c r="J20" s="153">
        <f>I20 /G20</f>
        <v/>
      </c>
    </row>
    <row r="21" ht="24.95" customHeight="1" s="122">
      <c r="B21" s="149" t="inlineStr">
        <is>
          <t>Bare land</t>
        </is>
      </c>
      <c r="C21" s="150">
        <f>G21/(E21*100)</f>
        <v/>
      </c>
      <c r="D21" s="150">
        <f>H21/(F21*100)</f>
        <v/>
      </c>
      <c r="E21" s="151" t="n">
        <v>43.01781258952144</v>
      </c>
      <c r="F21" s="151" t="n">
        <v>44.15996119301453</v>
      </c>
      <c r="G21" s="151" t="n">
        <v>571471.889892926</v>
      </c>
      <c r="H21" s="152" t="n">
        <v>582353.5392489013</v>
      </c>
      <c r="I21" s="141">
        <f>H21 -G21</f>
        <v/>
      </c>
      <c r="J21" s="153">
        <f>I21 /G21</f>
        <v/>
      </c>
    </row>
    <row r="22" ht="24.95" customHeight="1" s="122">
      <c r="A22" s="9" t="n"/>
      <c r="C22" s="25" t="n"/>
      <c r="D22" s="6" t="inlineStr">
        <is>
          <t>Total:</t>
        </is>
      </c>
      <c r="E22" s="142">
        <f>sum(E16:E21)</f>
        <v/>
      </c>
      <c r="F22" s="142">
        <f>sum(F16:F21)</f>
        <v/>
      </c>
      <c r="G22" s="142">
        <f>sum(G16:G21)</f>
        <v/>
      </c>
      <c r="H22" s="142">
        <f>sum(H16:H21)</f>
        <v/>
      </c>
      <c r="I22" s="142">
        <f>sum(I16:I21)</f>
        <v/>
      </c>
    </row>
    <row r="23"/>
    <row r="24" ht="20.1" customFormat="1" customHeight="1" s="123">
      <c r="A24" s="103" t="inlineStr">
        <is>
          <t>Soil organic carbon change from initial year to final year by type of land cover transition (as percentage of initial stock)*</t>
        </is>
      </c>
    </row>
    <row r="25" ht="20.1" customFormat="1" customHeight="1" s="123">
      <c r="B25" s="1" t="n"/>
      <c r="C25" s="85" t="inlineStr">
        <is>
          <t>Land cover type in final year</t>
        </is>
      </c>
      <c r="D25" s="154" t="n"/>
      <c r="E25" s="154" t="n"/>
      <c r="F25" s="154" t="n"/>
      <c r="G25" s="154" t="n"/>
      <c r="H25" s="154" t="n"/>
    </row>
    <row r="26" ht="30" customHeight="1" s="122">
      <c r="B26" s="123" t="n"/>
      <c r="C26" s="155" t="inlineStr">
        <is>
          <t>Tree-covered</t>
        </is>
      </c>
      <c r="D26" s="155" t="inlineStr">
        <is>
          <t>Grassland</t>
        </is>
      </c>
      <c r="E26" s="155" t="inlineStr">
        <is>
          <t>Cropland</t>
        </is>
      </c>
      <c r="F26" s="155" t="inlineStr">
        <is>
          <t>Wetland</t>
        </is>
      </c>
      <c r="G26" s="155" t="inlineStr">
        <is>
          <t>Artificial</t>
        </is>
      </c>
      <c r="H26" s="155" t="inlineStr">
        <is>
          <t>Bare land</t>
        </is>
      </c>
      <c r="I26" s="123" t="n"/>
    </row>
    <row r="27" ht="30" customHeight="1" s="122">
      <c r="A27" s="86" t="inlineStr">
        <is>
          <t>Land cover type in initial year</t>
        </is>
      </c>
      <c r="B27" s="140" t="inlineStr">
        <is>
          <t>Tree-covered</t>
        </is>
      </c>
      <c r="C27" s="156" t="n">
        <v>0.001283798197054858</v>
      </c>
      <c r="D27" s="156" t="n">
        <v>0.0002981576301318551</v>
      </c>
      <c r="E27" s="156" t="n">
        <v>-0.02922170474891433</v>
      </c>
      <c r="F27" s="156" t="n">
        <v>0</v>
      </c>
      <c r="G27" s="156" t="n">
        <v>-0.102006387811777</v>
      </c>
      <c r="H27" s="156" t="n">
        <v>-0.1173989214164948</v>
      </c>
      <c r="I27" s="157">
        <f>sum(C27:H27)</f>
        <v/>
      </c>
    </row>
    <row r="28" ht="27.95" customHeight="1" s="122">
      <c r="A28" s="143" t="n"/>
      <c r="B28" s="140" t="inlineStr">
        <is>
          <t>Grassland</t>
        </is>
      </c>
      <c r="C28" s="156" t="n">
        <v>0</v>
      </c>
      <c r="D28" s="156" t="n">
        <v>0.0001277271722991955</v>
      </c>
      <c r="E28" s="156" t="n">
        <v>-0.02372894372321808</v>
      </c>
      <c r="F28" s="158" t="inlineStr"/>
      <c r="G28" s="156" t="n">
        <v>-0.1145125562006963</v>
      </c>
      <c r="H28" s="158" t="inlineStr"/>
      <c r="I28" s="157">
        <f>sum(C28:H28)</f>
        <v/>
      </c>
    </row>
    <row r="29" ht="27.95" customHeight="1" s="122">
      <c r="A29" s="143" t="n"/>
      <c r="B29" s="140" t="inlineStr">
        <is>
          <t>Cropland</t>
        </is>
      </c>
      <c r="C29" s="156" t="n">
        <v>0.0187670768108208</v>
      </c>
      <c r="D29" s="156" t="n">
        <v>0.02471468897849036</v>
      </c>
      <c r="E29" s="156" t="n">
        <v>-0.00169340286386657</v>
      </c>
      <c r="F29" s="156" t="n">
        <v>0.0147058830174542</v>
      </c>
      <c r="G29" s="156" t="n">
        <v>-0.1017789023709327</v>
      </c>
      <c r="H29" s="158" t="inlineStr"/>
      <c r="I29" s="157">
        <f>sum(C29:H29)</f>
        <v/>
      </c>
    </row>
    <row r="30" ht="27.95" customHeight="1" s="122">
      <c r="A30" s="143" t="n"/>
      <c r="B30" s="140" t="inlineStr">
        <is>
          <t>Wetland</t>
        </is>
      </c>
      <c r="C30" s="156" t="n">
        <v>0</v>
      </c>
      <c r="D30" s="158" t="inlineStr"/>
      <c r="E30" s="156" t="n">
        <v>-0.03927862286356581</v>
      </c>
      <c r="F30" s="156" t="n">
        <v>0.0004824375984418691</v>
      </c>
      <c r="G30" s="156" t="n">
        <v>-0.098626795676363</v>
      </c>
      <c r="H30" s="158" t="inlineStr"/>
      <c r="I30" s="157">
        <f>sum(C30:H30)</f>
        <v/>
      </c>
    </row>
    <row r="31" ht="27.95" customHeight="1" s="122">
      <c r="A31" s="143" t="n"/>
      <c r="B31" s="140" t="inlineStr">
        <is>
          <t>Artificial</t>
        </is>
      </c>
      <c r="C31" s="158" t="inlineStr"/>
      <c r="D31" s="158" t="inlineStr"/>
      <c r="E31" s="158" t="inlineStr"/>
      <c r="F31" s="158" t="inlineStr"/>
      <c r="G31" s="156" t="n">
        <v>-0.09047054937325277</v>
      </c>
      <c r="H31" s="158" t="inlineStr"/>
      <c r="I31" s="157">
        <f>sum(C31:H31)</f>
        <v/>
      </c>
    </row>
    <row r="32" ht="27.95" customHeight="1" s="122">
      <c r="A32" s="143" t="n"/>
      <c r="B32" s="140" t="inlineStr">
        <is>
          <t>Bare land</t>
        </is>
      </c>
      <c r="C32" s="158" t="inlineStr"/>
      <c r="D32" s="158" t="inlineStr"/>
      <c r="E32" s="158" t="inlineStr"/>
      <c r="F32" s="158" t="inlineStr"/>
      <c r="G32" s="156" t="n">
        <v>0</v>
      </c>
      <c r="H32" s="156" t="n">
        <v>-0.005913111716329605</v>
      </c>
      <c r="I32" s="157">
        <f>sum(C32:H32)</f>
        <v/>
      </c>
    </row>
    <row r="33" ht="24.95" customFormat="1" customHeight="1" s="117">
      <c r="A33" s="8" t="n"/>
      <c r="B33" s="124" t="n"/>
      <c r="C33" s="159">
        <f>sum(C27:C32)</f>
        <v/>
      </c>
      <c r="D33" s="159">
        <f>sum(D27:D32)</f>
        <v/>
      </c>
      <c r="E33" s="159">
        <f>sum(E27:E32)</f>
        <v/>
      </c>
      <c r="F33" s="159">
        <f>sum(F27:F32)</f>
        <v/>
      </c>
      <c r="G33" s="159">
        <f>sum(G27:G32)</f>
        <v/>
      </c>
      <c r="H33" s="159">
        <f>sum(H27:H32)</f>
        <v/>
      </c>
      <c r="I33" s="144">
        <f>sum(C33:H33)</f>
        <v/>
      </c>
      <c r="J33" s="124" t="n"/>
    </row>
    <row r="34" ht="48.75" customFormat="1" customHeight="1" s="117">
      <c r="A34" s="109" t="inlineStr">
        <is>
          <t>* Trends.Earth calculates soil organic carbon change based on annual land cover transitions. This table shows change in soil organic carbon based on the initial and final years only. The final year soil organic carbon value used to produce this table accounts for all land cover transitions that ocurred between the initial and final years. An empty cell indicates that transition was not observed over the time period.</t>
        </is>
      </c>
    </row>
  </sheetData>
  <mergeCells count="6">
    <mergeCell ref="A3:J3"/>
    <mergeCell ref="A13:K13"/>
    <mergeCell ref="A24:I24"/>
    <mergeCell ref="C25:H25"/>
    <mergeCell ref="A27:A32"/>
    <mergeCell ref="A34:J34"/>
  </mergeCells>
  <pageMargins left="0.7" right="0.7" top="0.75" bottom="0.75" header="0.3" footer="0.3"/>
  <pageSetup orientation="portrait"/>
  <drawing r:id="rId1"/>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J33"/>
  <sheetViews>
    <sheetView workbookViewId="0">
      <selection activeCell="A1" sqref="A1"/>
    </sheetView>
  </sheetViews>
  <sheetFormatPr baseColWidth="8" defaultColWidth="9.140625" defaultRowHeight="15"/>
  <cols>
    <col width="8.7109375" customWidth="1" style="122" min="1" max="1"/>
    <col width="14.5703125" customWidth="1" style="122" min="2" max="2"/>
    <col width="15.5703125" customWidth="1" style="122" min="3" max="9"/>
    <col width="15.5703125" customWidth="1" style="124" min="10" max="10"/>
    <col width="9.140625" customWidth="1" style="122" min="11" max="16384"/>
  </cols>
  <sheetData>
    <row r="1" ht="30" customFormat="1" customHeight="1" s="65">
      <c r="A1" s="64" t="inlineStr">
        <is>
          <t>Trends.Earth land cover summary table</t>
        </is>
      </c>
      <c r="J1" s="66" t="n"/>
    </row>
    <row r="2" ht="18.6" customHeight="1" s="122">
      <c r="A2" s="63" t="n"/>
    </row>
    <row r="3" ht="20.1" customHeight="1" s="122">
      <c r="A3" s="120" t="inlineStr">
        <is>
          <t>Summary of change in land cover</t>
        </is>
      </c>
    </row>
    <row r="4" ht="30.75" customHeight="1" s="122">
      <c r="A4" s="63" t="n"/>
      <c r="F4" s="71" t="inlineStr">
        <is>
          <t>Area (sq km)</t>
        </is>
      </c>
      <c r="G4" s="71" t="inlineStr">
        <is>
          <t>Percent of total land area</t>
        </is>
      </c>
    </row>
    <row r="5" ht="18.75" customHeight="1" s="122">
      <c r="A5" s="63" t="n"/>
      <c r="C5" s="123" t="n"/>
      <c r="D5" s="123" t="n"/>
      <c r="E5" s="67" t="inlineStr">
        <is>
          <t>Total land area:</t>
        </is>
      </c>
      <c r="F5" s="69">
        <f>SUM(F6:F9)</f>
        <v/>
      </c>
      <c r="G5" s="75">
        <f>SUM(G6:G9)</f>
        <v/>
      </c>
      <c r="H5" s="123" t="n"/>
      <c r="I5" s="123" t="n"/>
    </row>
    <row r="6" ht="18.75" customHeight="1" s="122">
      <c r="A6" s="63" t="n"/>
      <c r="C6" s="123" t="n"/>
      <c r="D6" s="123" t="n"/>
      <c r="E6" s="67" t="inlineStr">
        <is>
          <t>Land area with improved land cover:</t>
        </is>
      </c>
      <c r="F6" s="133" t="n">
        <v>104.5220402664872</v>
      </c>
      <c r="G6" s="76">
        <f>F6/$F$5</f>
        <v/>
      </c>
      <c r="H6" s="123" t="n"/>
      <c r="I6" s="123" t="n"/>
    </row>
    <row r="7" ht="18.75" customHeight="1" s="122">
      <c r="A7" s="63" t="n"/>
      <c r="C7" s="123" t="n"/>
      <c r="D7" s="123" t="n"/>
      <c r="E7" s="67" t="inlineStr">
        <is>
          <t>Land area with stable land cover:</t>
        </is>
      </c>
      <c r="F7" s="134" t="n">
        <v>74191.2011561961</v>
      </c>
      <c r="G7" s="77">
        <f>F7/$F$5</f>
        <v/>
      </c>
      <c r="H7" s="123" t="n"/>
      <c r="I7" s="123" t="n"/>
    </row>
    <row r="8" ht="18.75" customHeight="1" s="122">
      <c r="A8" s="63" t="n"/>
      <c r="C8" s="123" t="n"/>
      <c r="D8" s="123" t="n"/>
      <c r="E8" s="67" t="inlineStr">
        <is>
          <t>Land area with degraded land cover:</t>
        </is>
      </c>
      <c r="F8" s="135" t="n">
        <v>232.2934078301575</v>
      </c>
      <c r="G8" s="78">
        <f>F8/$F$5</f>
        <v/>
      </c>
      <c r="H8" s="123" t="n"/>
      <c r="I8" s="123" t="n"/>
    </row>
    <row r="9" ht="18.75" customHeight="1" s="122">
      <c r="A9" s="63" t="n"/>
      <c r="C9" s="123" t="n"/>
      <c r="D9" s="123" t="n"/>
      <c r="E9" s="67" t="inlineStr">
        <is>
          <t>Land area with no data for land cover:</t>
        </is>
      </c>
      <c r="F9" s="136" t="n">
        <v>0</v>
      </c>
      <c r="G9" s="79">
        <f>F9/$F$5</f>
        <v/>
      </c>
      <c r="H9" s="123" t="n"/>
      <c r="I9" s="123" t="n"/>
    </row>
    <row r="10" ht="18.6" customHeight="1" s="122">
      <c r="A10" s="63" t="n"/>
    </row>
    <row r="11" ht="18.6" customHeight="1" s="122">
      <c r="A11" s="125" t="inlineStr">
        <is>
          <t>Land cover change by cover class</t>
        </is>
      </c>
    </row>
    <row r="12" ht="18.6" customHeight="1" s="122">
      <c r="A12" s="63" t="n"/>
    </row>
    <row r="13" ht="45" customHeight="1" s="122">
      <c r="C13" s="17" t="inlineStr">
        <is>
          <t>Initial area (sq. km)</t>
        </is>
      </c>
      <c r="D13" s="17" t="inlineStr">
        <is>
          <t>Final area (sq. km)</t>
        </is>
      </c>
      <c r="E13" s="18" t="inlineStr">
        <is>
          <t>Change in area (sq. km)</t>
        </is>
      </c>
      <c r="F13" s="18" t="inlineStr">
        <is>
          <t>Change in area (percent)</t>
        </is>
      </c>
      <c r="J13" s="124" t="n"/>
    </row>
    <row r="14" ht="30" customHeight="1" s="122">
      <c r="A14" s="113" t="n"/>
      <c r="B14" s="149" t="inlineStr">
        <is>
          <t>Tree-covered</t>
        </is>
      </c>
      <c r="C14" s="141">
        <f>J26</f>
        <v/>
      </c>
      <c r="D14" s="141">
        <f>C33</f>
        <v/>
      </c>
      <c r="E14" s="141">
        <f>D14 - C14</f>
        <v/>
      </c>
      <c r="F14" s="160">
        <f>E14 / C14</f>
        <v/>
      </c>
      <c r="J14" s="124" t="n"/>
    </row>
    <row r="15" ht="24.95" customHeight="1" s="122">
      <c r="A15" s="113" t="n"/>
      <c r="B15" s="149" t="inlineStr">
        <is>
          <t>Grassland</t>
        </is>
      </c>
      <c r="C15" s="141">
        <f>J27</f>
        <v/>
      </c>
      <c r="D15" s="141">
        <f>D33</f>
        <v/>
      </c>
      <c r="E15" s="141">
        <f>D15 - C15</f>
        <v/>
      </c>
      <c r="F15" s="160">
        <f>E15 / C15</f>
        <v/>
      </c>
      <c r="J15" s="124" t="n"/>
    </row>
    <row r="16" ht="24.95" customHeight="1" s="122">
      <c r="A16" s="113" t="n"/>
      <c r="B16" s="149" t="inlineStr">
        <is>
          <t>Cropland</t>
        </is>
      </c>
      <c r="C16" s="141">
        <f>J28</f>
        <v/>
      </c>
      <c r="D16" s="141">
        <f>E33</f>
        <v/>
      </c>
      <c r="E16" s="141">
        <f>D16 - C16</f>
        <v/>
      </c>
      <c r="F16" s="160">
        <f>E16 / C16</f>
        <v/>
      </c>
      <c r="J16" s="124" t="n"/>
    </row>
    <row r="17" ht="24.95" customHeight="1" s="122">
      <c r="A17" s="113" t="n"/>
      <c r="B17" s="149" t="inlineStr">
        <is>
          <t>Wetland</t>
        </is>
      </c>
      <c r="C17" s="141">
        <f>J29</f>
        <v/>
      </c>
      <c r="D17" s="141">
        <f>F33</f>
        <v/>
      </c>
      <c r="E17" s="141">
        <f>D17 - C17</f>
        <v/>
      </c>
      <c r="F17" s="160">
        <f>E17 / C17</f>
        <v/>
      </c>
      <c r="J17" s="124" t="n"/>
    </row>
    <row r="18" ht="24.95" customHeight="1" s="122">
      <c r="A18" s="113" t="n"/>
      <c r="B18" s="149" t="inlineStr">
        <is>
          <t>Artificial</t>
        </is>
      </c>
      <c r="C18" s="141">
        <f>J30</f>
        <v/>
      </c>
      <c r="D18" s="141">
        <f>G33</f>
        <v/>
      </c>
      <c r="E18" s="141">
        <f>D18 - C18</f>
        <v/>
      </c>
      <c r="F18" s="160">
        <f>E18 / C18</f>
        <v/>
      </c>
      <c r="J18" s="124" t="n"/>
    </row>
    <row r="19" ht="24.95" customHeight="1" s="122">
      <c r="A19" s="113" t="n"/>
      <c r="B19" s="149" t="inlineStr">
        <is>
          <t>Bare land</t>
        </is>
      </c>
      <c r="C19" s="141">
        <f>J31</f>
        <v/>
      </c>
      <c r="D19" s="141">
        <f>H33</f>
        <v/>
      </c>
      <c r="E19" s="141">
        <f>D19 - C19</f>
        <v/>
      </c>
      <c r="F19" s="160">
        <f>E19 / C19</f>
        <v/>
      </c>
      <c r="J19" s="124" t="n"/>
    </row>
    <row r="20" ht="24.95" customHeight="1" s="122">
      <c r="A20" s="113" t="n"/>
      <c r="B20" s="149" t="inlineStr">
        <is>
          <t>Water body</t>
        </is>
      </c>
      <c r="C20" s="141">
        <f>J32</f>
        <v/>
      </c>
      <c r="D20" s="141">
        <f>I33</f>
        <v/>
      </c>
      <c r="E20" s="141">
        <f>D20 - C20</f>
        <v/>
      </c>
      <c r="F20" s="160">
        <f>E20 / C20</f>
        <v/>
      </c>
      <c r="J20" s="124" t="n"/>
    </row>
    <row r="21" ht="24.95" customHeight="1" s="122">
      <c r="A21" s="9" t="n"/>
      <c r="B21" s="6" t="inlineStr">
        <is>
          <t>Total:</t>
        </is>
      </c>
      <c r="C21" s="142">
        <f>sum(C14:C20)</f>
        <v/>
      </c>
      <c r="D21" s="142">
        <f>sum(D14:D20)</f>
        <v/>
      </c>
      <c r="E21" s="25" t="n"/>
      <c r="F21" s="22" t="n"/>
      <c r="J21" s="124" t="n"/>
    </row>
    <row r="22" ht="18.6" customHeight="1" s="122">
      <c r="A22" s="63" t="n"/>
      <c r="B22" s="6" t="n"/>
      <c r="C22" s="19" t="n"/>
      <c r="D22" s="19" t="n"/>
      <c r="J22" s="124" t="n"/>
    </row>
    <row r="23" ht="20.1" customFormat="1" customHeight="1" s="123">
      <c r="A23" s="104" t="inlineStr">
        <is>
          <t>Land area by type of land cover transition (sq. km)</t>
        </is>
      </c>
    </row>
    <row r="24" ht="20.1" customFormat="1" customHeight="1" s="123">
      <c r="B24" s="1" t="n"/>
      <c r="C24" s="88" t="inlineStr">
        <is>
          <t>Land cover type in final year</t>
        </is>
      </c>
      <c r="J24" s="124" t="n"/>
    </row>
    <row r="25" ht="30" customHeight="1" s="122">
      <c r="C25" s="161" t="inlineStr">
        <is>
          <t>Tree-covered</t>
        </is>
      </c>
      <c r="D25" s="162" t="inlineStr">
        <is>
          <t>Grassland</t>
        </is>
      </c>
      <c r="E25" s="162" t="inlineStr">
        <is>
          <t>Cropland</t>
        </is>
      </c>
      <c r="F25" s="162" t="inlineStr">
        <is>
          <t>Wetland</t>
        </is>
      </c>
      <c r="G25" s="162" t="inlineStr">
        <is>
          <t>Artificial</t>
        </is>
      </c>
      <c r="H25" s="162" t="inlineStr">
        <is>
          <t>Bare land</t>
        </is>
      </c>
      <c r="I25" s="163" t="inlineStr">
        <is>
          <t>Water body</t>
        </is>
      </c>
      <c r="J25" s="124" t="inlineStr">
        <is>
          <t>Total:</t>
        </is>
      </c>
    </row>
    <row r="26" ht="30" customHeight="1" s="122">
      <c r="A26" s="84" t="inlineStr">
        <is>
          <t>Land cover type in initial year</t>
        </is>
      </c>
      <c r="B26" s="140" t="inlineStr">
        <is>
          <t>Tree-covered</t>
        </is>
      </c>
      <c r="C26" s="141" t="n">
        <v>46779.5771975367</v>
      </c>
      <c r="D26" s="141" t="n">
        <v>5.781391349614855</v>
      </c>
      <c r="E26" s="141" t="n">
        <v>185.4607510256257</v>
      </c>
      <c r="F26" s="141" t="n">
        <v>1.065276751169162</v>
      </c>
      <c r="G26" s="141" t="n">
        <v>5.167173620078668</v>
      </c>
      <c r="H26" s="141" t="n">
        <v>1.36878689725076</v>
      </c>
      <c r="I26" s="141" t="n">
        <v>0</v>
      </c>
      <c r="J26" s="142">
        <f>sum(C26:I26)</f>
        <v/>
      </c>
    </row>
    <row r="27" ht="24.95" customHeight="1" s="122">
      <c r="A27" s="143" t="n"/>
      <c r="B27" s="140" t="inlineStr">
        <is>
          <t>Grassland</t>
        </is>
      </c>
      <c r="C27" s="141" t="n">
        <v>4.640331576349664</v>
      </c>
      <c r="D27" s="141" t="n">
        <v>1144.02963643099</v>
      </c>
      <c r="E27" s="141" t="n">
        <v>0.5331350079607206</v>
      </c>
      <c r="F27" s="141" t="n">
        <v>0</v>
      </c>
      <c r="G27" s="141" t="n">
        <v>3.95297244025944</v>
      </c>
      <c r="H27" s="141" t="n">
        <v>0</v>
      </c>
      <c r="I27" s="141" t="n">
        <v>0</v>
      </c>
      <c r="J27" s="142">
        <f>sum(C27:I27)</f>
        <v/>
      </c>
    </row>
    <row r="28" ht="24.95" customHeight="1" s="122">
      <c r="A28" s="143" t="n"/>
      <c r="B28" s="140" t="inlineStr">
        <is>
          <t>Cropland</t>
        </is>
      </c>
      <c r="C28" s="141" t="n">
        <v>99.34857368217675</v>
      </c>
      <c r="D28" s="141" t="n">
        <v>2.360341538266575</v>
      </c>
      <c r="E28" s="141" t="n">
        <v>22807.4657684593</v>
      </c>
      <c r="F28" s="141" t="n">
        <v>0.1523206119896919</v>
      </c>
      <c r="G28" s="141" t="n">
        <v>24.854523817484</v>
      </c>
      <c r="H28" s="141" t="n">
        <v>0</v>
      </c>
      <c r="I28" s="141" t="n">
        <v>0</v>
      </c>
      <c r="J28" s="142">
        <f>sum(C28:I28)</f>
        <v/>
      </c>
    </row>
    <row r="29" ht="24.95" customHeight="1" s="122">
      <c r="A29" s="143" t="n"/>
      <c r="B29" s="140" t="inlineStr">
        <is>
          <t>Wetland</t>
        </is>
      </c>
      <c r="C29" s="141" t="n">
        <v>0.228218896784885</v>
      </c>
      <c r="D29" s="141" t="n">
        <v>0</v>
      </c>
      <c r="E29" s="141" t="n">
        <v>1.217292272428602</v>
      </c>
      <c r="F29" s="141" t="n">
        <v>1313.327180231792</v>
      </c>
      <c r="G29" s="141" t="n">
        <v>0.3799908851031359</v>
      </c>
      <c r="H29" s="141" t="n">
        <v>0</v>
      </c>
      <c r="I29" s="141" t="n">
        <v>0</v>
      </c>
      <c r="J29" s="142">
        <f>sum(C29:I29)</f>
        <v/>
      </c>
    </row>
    <row r="30" ht="24.95" customHeight="1" s="122">
      <c r="A30" s="143" t="n"/>
      <c r="B30" s="140" t="inlineStr">
        <is>
          <t>Artificial</t>
        </is>
      </c>
      <c r="C30" s="141" t="n">
        <v>0</v>
      </c>
      <c r="D30" s="141" t="n">
        <v>0</v>
      </c>
      <c r="E30" s="141" t="n">
        <v>0</v>
      </c>
      <c r="F30" s="141" t="n">
        <v>0</v>
      </c>
      <c r="G30" s="141" t="n">
        <v>343.5126729358316</v>
      </c>
      <c r="H30" s="141" t="n">
        <v>0</v>
      </c>
      <c r="I30" s="141" t="n">
        <v>0</v>
      </c>
      <c r="J30" s="142">
        <f>sum(C30:I30)</f>
        <v/>
      </c>
    </row>
    <row r="31" ht="24.95" customHeight="1" s="122">
      <c r="A31" s="143" t="n"/>
      <c r="B31" s="140" t="inlineStr">
        <is>
          <t>Bare land</t>
        </is>
      </c>
      <c r="C31" s="141" t="n">
        <v>0</v>
      </c>
      <c r="D31" s="141" t="n">
        <v>0</v>
      </c>
      <c r="E31" s="141" t="n">
        <v>0</v>
      </c>
      <c r="F31" s="141" t="n">
        <v>0</v>
      </c>
      <c r="G31" s="141" t="n">
        <v>0.3043677241022135</v>
      </c>
      <c r="H31" s="141" t="n">
        <v>42.79117429576377</v>
      </c>
      <c r="I31" s="141" t="n">
        <v>0</v>
      </c>
      <c r="J31" s="142">
        <f>sum(C31:I31)</f>
        <v/>
      </c>
    </row>
    <row r="32" ht="24.95" customHeight="1" s="122">
      <c r="A32" s="143" t="n"/>
      <c r="B32" s="140" t="inlineStr">
        <is>
          <t>Water body</t>
        </is>
      </c>
      <c r="C32" s="141" t="n">
        <v>0</v>
      </c>
      <c r="D32" s="141" t="n">
        <v>0</v>
      </c>
      <c r="E32" s="141" t="n">
        <v>0</v>
      </c>
      <c r="F32" s="141" t="n">
        <v>0.227871435757487</v>
      </c>
      <c r="G32" s="141" t="n">
        <v>0</v>
      </c>
      <c r="H32" s="141" t="n">
        <v>0</v>
      </c>
      <c r="I32" s="141" t="n">
        <v>1760.269654871611</v>
      </c>
      <c r="J32" s="142">
        <f>sum(C32:I32)</f>
        <v/>
      </c>
    </row>
    <row r="33" ht="24.95" customFormat="1" customHeight="1" s="117">
      <c r="A33" s="8" t="n"/>
      <c r="B33" s="6" t="inlineStr">
        <is>
          <t>Total:</t>
        </is>
      </c>
      <c r="C33" s="142">
        <f>sum(C26:C32)</f>
        <v/>
      </c>
      <c r="D33" s="142">
        <f>sum(D26:D32)</f>
        <v/>
      </c>
      <c r="E33" s="142">
        <f>sum(E26:E32)</f>
        <v/>
      </c>
      <c r="F33" s="142">
        <f>sum(F26:F32)</f>
        <v/>
      </c>
      <c r="G33" s="142">
        <f>sum(G26:G32)</f>
        <v/>
      </c>
      <c r="H33" s="142">
        <f>sum(H26:H32)</f>
        <v/>
      </c>
      <c r="I33" s="142">
        <f>sum(I26:I32)</f>
        <v/>
      </c>
      <c r="J33" s="144">
        <f>sum(C33:I33)</f>
        <v/>
      </c>
    </row>
  </sheetData>
  <mergeCells count="5">
    <mergeCell ref="A3:J3"/>
    <mergeCell ref="A11:J11"/>
    <mergeCell ref="A23:J23"/>
    <mergeCell ref="C24:I24"/>
    <mergeCell ref="A26:A32"/>
  </mergeCells>
  <pageMargins left="0.7" right="0.7" top="0.75" bottom="0.75" header="0.3" footer="0.3"/>
  <pageSetup orientation="portrait"/>
  <drawing r:id="rId1"/>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J9"/>
  <sheetViews>
    <sheetView workbookViewId="0">
      <selection activeCell="A1" sqref="A1"/>
    </sheetView>
  </sheetViews>
  <sheetFormatPr baseColWidth="8" defaultRowHeight="15"/>
  <cols>
    <col width="12.7109375" customWidth="1" style="122" min="1" max="3"/>
    <col width="11.5703125" customWidth="1" style="122" min="4" max="4"/>
    <col width="15.28515625" customWidth="1" style="122" min="5" max="5"/>
    <col width="12.7109375" customWidth="1" style="122" min="6" max="6"/>
    <col width="16.140625" customWidth="1" style="122" min="7" max="7"/>
    <col width="12.7109375" customWidth="1" style="122" min="8" max="10"/>
  </cols>
  <sheetData>
    <row r="1" ht="23.25" customHeight="1" s="122">
      <c r="A1" s="64" t="inlineStr">
        <is>
          <t>Trends.Earth population affected by degradation summary table</t>
        </is>
      </c>
      <c r="B1" s="65" t="n"/>
      <c r="C1" s="65" t="n"/>
      <c r="D1" s="65" t="n"/>
      <c r="E1" s="65" t="n"/>
      <c r="F1" s="65" t="n"/>
      <c r="G1" s="65" t="n"/>
      <c r="H1" s="65" t="n"/>
      <c r="I1" s="65" t="n"/>
      <c r="J1" s="66" t="n"/>
    </row>
    <row r="2" ht="18.75" customHeight="1" s="122">
      <c r="A2" s="63" t="n"/>
    </row>
    <row r="3" ht="18.75" customHeight="1" s="122">
      <c r="A3" s="120" t="inlineStr">
        <is>
          <t>Summary of population by land degradation class</t>
        </is>
      </c>
    </row>
    <row r="4" ht="41.25" customHeight="1" s="122">
      <c r="A4" s="63" t="n"/>
      <c r="D4" s="71" t="inlineStr">
        <is>
          <t>Land Area (sq km)</t>
        </is>
      </c>
      <c r="E4" s="71" t="inlineStr">
        <is>
          <t>Percent of total land area</t>
        </is>
      </c>
      <c r="F4" s="71" t="inlineStr">
        <is>
          <t>Population</t>
        </is>
      </c>
      <c r="G4" s="71" t="inlineStr">
        <is>
          <t>Percent of total population</t>
        </is>
      </c>
    </row>
    <row r="5" ht="18.75" customHeight="1" s="122">
      <c r="A5" s="63" t="n"/>
      <c r="C5" s="67" t="inlineStr">
        <is>
          <t>Total:</t>
        </is>
      </c>
      <c r="D5" s="69">
        <f>'SDG 15.3.1'!F5</f>
        <v/>
      </c>
      <c r="E5" s="75">
        <f>'SDG 15.3.1'!G5</f>
        <v/>
      </c>
      <c r="F5" s="128">
        <f>SUM(F6:F9)</f>
        <v/>
      </c>
      <c r="G5" s="75">
        <f>SUM(G6:G9)</f>
        <v/>
      </c>
      <c r="I5" s="123" t="n"/>
    </row>
    <row r="6" ht="18.75" customHeight="1" s="122">
      <c r="A6" s="63" t="n"/>
      <c r="C6" s="67" t="inlineStr">
        <is>
          <t>Improved land:</t>
        </is>
      </c>
      <c r="D6" s="72">
        <f>'SDG 15.3.1'!F6</f>
        <v/>
      </c>
      <c r="E6" s="76">
        <f>'SDG 15.3.1'!G6</f>
        <v/>
      </c>
      <c r="F6" s="133" t="n">
        <v>361922</v>
      </c>
      <c r="G6" s="76">
        <f>F6/F$5</f>
        <v/>
      </c>
      <c r="I6" s="123" t="n"/>
    </row>
    <row r="7" ht="18.75" customHeight="1" s="122">
      <c r="A7" s="63" t="n"/>
      <c r="C7" s="67" t="inlineStr">
        <is>
          <t>Stable land:</t>
        </is>
      </c>
      <c r="D7" s="70">
        <f>'SDG 15.3.1'!F8</f>
        <v/>
      </c>
      <c r="E7" s="77">
        <f>'SDG 15.3.1'!G7</f>
        <v/>
      </c>
      <c r="F7" s="134" t="n">
        <v>1359998</v>
      </c>
      <c r="G7" s="77">
        <f>F7/F$5</f>
        <v/>
      </c>
      <c r="I7" s="123" t="n"/>
    </row>
    <row r="8" ht="18.75" customHeight="1" s="122">
      <c r="A8" s="63" t="n"/>
      <c r="C8" s="67" t="inlineStr">
        <is>
          <t>Degraded land:</t>
        </is>
      </c>
      <c r="D8" s="74">
        <f>'SDG 15.3.1'!F8</f>
        <v/>
      </c>
      <c r="E8" s="78">
        <f>'SDG 15.3.1'!G8</f>
        <v/>
      </c>
      <c r="F8" s="135" t="n">
        <v>2007063</v>
      </c>
      <c r="G8" s="78">
        <f>F8/F$5</f>
        <v/>
      </c>
      <c r="I8" s="123" t="n"/>
    </row>
    <row r="9" ht="18.75" customHeight="1" s="122">
      <c r="A9" s="63" t="n"/>
      <c r="C9" s="67" t="inlineStr">
        <is>
          <t>No data:</t>
        </is>
      </c>
      <c r="D9" s="73">
        <f>'SDG 15.3.1'!F9</f>
        <v/>
      </c>
      <c r="E9" s="79">
        <f>'SDG 15.3.1'!G9</f>
        <v/>
      </c>
      <c r="F9" s="136" t="n">
        <v>76160</v>
      </c>
      <c r="G9" s="79">
        <f>F9/F$5</f>
        <v/>
      </c>
      <c r="I9" s="123" t="n"/>
    </row>
  </sheetData>
  <mergeCells count="1">
    <mergeCell ref="A3:J3"/>
  </mergeCells>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Alex Zvoleff</dc:creator>
  <dcterms:created xsi:type="dcterms:W3CDTF">2018-01-12T23:04:18Z</dcterms:created>
  <dcterms:modified xsi:type="dcterms:W3CDTF">2022-10-31T15:11:45Z</dcterms:modified>
  <cp:lastModifiedBy>Alex Zvoleff</cp:lastModifiedBy>
</cp:coreProperties>
</file>