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0"/>
  <workbookPr/>
  <mc:AlternateContent xmlns:mc="http://schemas.openxmlformats.org/markup-compatibility/2006">
    <mc:Choice Requires="x15">
      <x15ac:absPath xmlns:x15ac="http://schemas.microsoft.com/office/spreadsheetml/2010/11/ac" url="/Users/hortowe/projs/Coussens/multiplex/data/"/>
    </mc:Choice>
  </mc:AlternateContent>
  <xr:revisionPtr revIDLastSave="0" documentId="13_ncr:1_{A79A45C2-6E07-9146-B54C-327A340B5DE2}" xr6:coauthVersionLast="36" xr6:coauthVersionMax="36" xr10:uidLastSave="{00000000-0000-0000-0000-000000000000}"/>
  <bookViews>
    <workbookView xWindow="-30180" yWindow="-21600" windowWidth="38400" windowHeight="21600" xr2:uid="{00000000-000D-0000-FFFF-FFFF00000000}"/>
  </bookViews>
  <sheets>
    <sheet name="raw data" sheetId="3" r:id="rId1"/>
    <sheet name="%CD45 second gating " sheetId="4" r:id="rId2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36" i="4" l="1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X36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X27" i="4"/>
  <c r="AL21" i="4"/>
  <c r="AM21" i="4"/>
  <c r="AN21" i="4"/>
  <c r="AO21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X16" i="4"/>
  <c r="X15" i="4"/>
  <c r="X14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X39" i="4"/>
  <c r="G3" i="4"/>
  <c r="H3" i="4"/>
  <c r="G4" i="4"/>
  <c r="H4" i="4"/>
  <c r="G6" i="4"/>
  <c r="H6" i="4"/>
  <c r="G7" i="4"/>
  <c r="H7" i="4"/>
  <c r="G8" i="4"/>
  <c r="H8" i="4"/>
  <c r="G9" i="4"/>
  <c r="H9" i="4"/>
  <c r="G11" i="4"/>
  <c r="H11" i="4"/>
  <c r="G12" i="4"/>
  <c r="H12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C4" i="4"/>
  <c r="C3" i="4"/>
  <c r="C44" i="4"/>
  <c r="D44" i="4"/>
  <c r="E44" i="4"/>
  <c r="F44" i="4"/>
  <c r="I44" i="4"/>
  <c r="J44" i="4"/>
  <c r="K44" i="4"/>
  <c r="L44" i="4"/>
  <c r="M44" i="4"/>
  <c r="N44" i="4"/>
  <c r="O44" i="4"/>
  <c r="P44" i="4"/>
  <c r="Q44" i="4"/>
  <c r="R44" i="4"/>
  <c r="S44" i="4"/>
  <c r="T44" i="4"/>
  <c r="C45" i="4"/>
  <c r="D45" i="4"/>
  <c r="E45" i="4"/>
  <c r="F45" i="4"/>
  <c r="I45" i="4"/>
  <c r="J45" i="4"/>
  <c r="K45" i="4"/>
  <c r="L45" i="4"/>
  <c r="M45" i="4"/>
  <c r="N45" i="4"/>
  <c r="O45" i="4"/>
  <c r="P45" i="4"/>
  <c r="Q45" i="4"/>
  <c r="R45" i="4"/>
  <c r="S45" i="4"/>
  <c r="T45" i="4"/>
  <c r="C46" i="4"/>
  <c r="D46" i="4"/>
  <c r="E46" i="4"/>
  <c r="F46" i="4"/>
  <c r="I46" i="4"/>
  <c r="J46" i="4"/>
  <c r="K46" i="4"/>
  <c r="L46" i="4"/>
  <c r="M46" i="4"/>
  <c r="N46" i="4"/>
  <c r="O46" i="4"/>
  <c r="P46" i="4"/>
  <c r="Q46" i="4"/>
  <c r="R46" i="4"/>
  <c r="S46" i="4"/>
  <c r="T46" i="4"/>
  <c r="C47" i="4"/>
  <c r="D47" i="4"/>
  <c r="E47" i="4"/>
  <c r="F47" i="4"/>
  <c r="I47" i="4"/>
  <c r="J47" i="4"/>
  <c r="K47" i="4"/>
  <c r="L47" i="4"/>
  <c r="M47" i="4"/>
  <c r="N47" i="4"/>
  <c r="O47" i="4"/>
  <c r="P47" i="4"/>
  <c r="Q47" i="4"/>
  <c r="R47" i="4"/>
  <c r="S47" i="4"/>
  <c r="T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C42" i="4"/>
  <c r="D42" i="4"/>
  <c r="E42" i="4"/>
  <c r="F42" i="4"/>
  <c r="I42" i="4"/>
  <c r="J42" i="4"/>
  <c r="K42" i="4"/>
  <c r="L42" i="4"/>
  <c r="M42" i="4"/>
  <c r="N42" i="4"/>
  <c r="O42" i="4"/>
  <c r="P42" i="4"/>
  <c r="Q42" i="4"/>
  <c r="R42" i="4"/>
  <c r="S42" i="4"/>
  <c r="T42" i="4"/>
  <c r="C43" i="4"/>
  <c r="X7" i="4"/>
  <c r="D43" i="4"/>
  <c r="E43" i="4"/>
  <c r="F43" i="4"/>
  <c r="AB7" i="4"/>
  <c r="I43" i="4"/>
  <c r="J43" i="4"/>
  <c r="K43" i="4"/>
  <c r="L43" i="4"/>
  <c r="M43" i="4"/>
  <c r="N43" i="4"/>
  <c r="O43" i="4"/>
  <c r="P43" i="4"/>
  <c r="Q43" i="4"/>
  <c r="R43" i="4"/>
  <c r="S43" i="4"/>
  <c r="T43" i="4"/>
  <c r="AO7" i="4"/>
  <c r="C30" i="4"/>
  <c r="D30" i="4"/>
  <c r="E30" i="4"/>
  <c r="F30" i="4"/>
  <c r="I30" i="4"/>
  <c r="J30" i="4"/>
  <c r="K30" i="4"/>
  <c r="L30" i="4"/>
  <c r="M30" i="4"/>
  <c r="N30" i="4"/>
  <c r="O30" i="4"/>
  <c r="P30" i="4"/>
  <c r="Q30" i="4"/>
  <c r="R30" i="4"/>
  <c r="S30" i="4"/>
  <c r="T30" i="4"/>
  <c r="C31" i="4"/>
  <c r="D31" i="4"/>
  <c r="E31" i="4"/>
  <c r="F31" i="4"/>
  <c r="I31" i="4"/>
  <c r="J31" i="4"/>
  <c r="K31" i="4"/>
  <c r="L31" i="4"/>
  <c r="M31" i="4"/>
  <c r="N31" i="4"/>
  <c r="O31" i="4"/>
  <c r="P31" i="4"/>
  <c r="Q31" i="4"/>
  <c r="R31" i="4"/>
  <c r="S31" i="4"/>
  <c r="T31" i="4"/>
  <c r="C32" i="4"/>
  <c r="D32" i="4"/>
  <c r="E32" i="4"/>
  <c r="F32" i="4"/>
  <c r="I32" i="4"/>
  <c r="J32" i="4"/>
  <c r="K32" i="4"/>
  <c r="L32" i="4"/>
  <c r="M32" i="4"/>
  <c r="N32" i="4"/>
  <c r="O32" i="4"/>
  <c r="P32" i="4"/>
  <c r="Q32" i="4"/>
  <c r="R32" i="4"/>
  <c r="S32" i="4"/>
  <c r="T32" i="4"/>
  <c r="C33" i="4"/>
  <c r="D33" i="4"/>
  <c r="E33" i="4"/>
  <c r="F33" i="4"/>
  <c r="I33" i="4"/>
  <c r="J33" i="4"/>
  <c r="K33" i="4"/>
  <c r="L33" i="4"/>
  <c r="M33" i="4"/>
  <c r="N33" i="4"/>
  <c r="O33" i="4"/>
  <c r="P33" i="4"/>
  <c r="Q33" i="4"/>
  <c r="R33" i="4"/>
  <c r="S33" i="4"/>
  <c r="T33" i="4"/>
  <c r="C34" i="4"/>
  <c r="X24" i="4"/>
  <c r="D34" i="4"/>
  <c r="E34" i="4"/>
  <c r="F34" i="4"/>
  <c r="I34" i="4"/>
  <c r="J34" i="4"/>
  <c r="K34" i="4"/>
  <c r="L34" i="4"/>
  <c r="M34" i="4"/>
  <c r="N34" i="4"/>
  <c r="O34" i="4"/>
  <c r="P34" i="4"/>
  <c r="Q34" i="4"/>
  <c r="R34" i="4"/>
  <c r="S34" i="4"/>
  <c r="T34" i="4"/>
  <c r="C35" i="4"/>
  <c r="X30" i="4"/>
  <c r="D35" i="4"/>
  <c r="E35" i="4"/>
  <c r="F35" i="4"/>
  <c r="I35" i="4"/>
  <c r="J35" i="4"/>
  <c r="K35" i="4"/>
  <c r="L35" i="4"/>
  <c r="M35" i="4"/>
  <c r="N35" i="4"/>
  <c r="O35" i="4"/>
  <c r="P35" i="4"/>
  <c r="Q35" i="4"/>
  <c r="R35" i="4"/>
  <c r="S35" i="4"/>
  <c r="T35" i="4"/>
  <c r="C36" i="4"/>
  <c r="D36" i="4"/>
  <c r="E36" i="4"/>
  <c r="F36" i="4"/>
  <c r="I36" i="4"/>
  <c r="J36" i="4"/>
  <c r="K36" i="4"/>
  <c r="L36" i="4"/>
  <c r="M36" i="4"/>
  <c r="N36" i="4"/>
  <c r="O36" i="4"/>
  <c r="P36" i="4"/>
  <c r="Q36" i="4"/>
  <c r="R36" i="4"/>
  <c r="S36" i="4"/>
  <c r="T36" i="4"/>
  <c r="C37" i="4"/>
  <c r="X22" i="4"/>
  <c r="D37" i="4"/>
  <c r="E37" i="4"/>
  <c r="F37" i="4"/>
  <c r="I37" i="4"/>
  <c r="J37" i="4"/>
  <c r="K37" i="4"/>
  <c r="L37" i="4"/>
  <c r="M37" i="4"/>
  <c r="N37" i="4"/>
  <c r="O37" i="4"/>
  <c r="P37" i="4"/>
  <c r="Q37" i="4"/>
  <c r="R37" i="4"/>
  <c r="S37" i="4"/>
  <c r="T37" i="4"/>
  <c r="C38" i="4"/>
  <c r="D38" i="4"/>
  <c r="E38" i="4"/>
  <c r="F38" i="4"/>
  <c r="I38" i="4"/>
  <c r="J38" i="4"/>
  <c r="K38" i="4"/>
  <c r="L38" i="4"/>
  <c r="M38" i="4"/>
  <c r="N38" i="4"/>
  <c r="O38" i="4"/>
  <c r="P38" i="4"/>
  <c r="Q38" i="4"/>
  <c r="R38" i="4"/>
  <c r="S38" i="4"/>
  <c r="T38" i="4"/>
  <c r="C39" i="4"/>
  <c r="D39" i="4"/>
  <c r="E39" i="4"/>
  <c r="F39" i="4"/>
  <c r="I39" i="4"/>
  <c r="J39" i="4"/>
  <c r="K39" i="4"/>
  <c r="L39" i="4"/>
  <c r="M39" i="4"/>
  <c r="N39" i="4"/>
  <c r="O39" i="4"/>
  <c r="P39" i="4"/>
  <c r="Q39" i="4"/>
  <c r="R39" i="4"/>
  <c r="S39" i="4"/>
  <c r="T39" i="4"/>
  <c r="C40" i="4"/>
  <c r="X23" i="4"/>
  <c r="D40" i="4"/>
  <c r="E40" i="4"/>
  <c r="F40" i="4"/>
  <c r="I40" i="4"/>
  <c r="J40" i="4"/>
  <c r="K40" i="4"/>
  <c r="L40" i="4"/>
  <c r="M40" i="4"/>
  <c r="N40" i="4"/>
  <c r="O40" i="4"/>
  <c r="P40" i="4"/>
  <c r="Q40" i="4"/>
  <c r="R40" i="4"/>
  <c r="S40" i="4"/>
  <c r="T40" i="4"/>
  <c r="C41" i="4"/>
  <c r="D41" i="4"/>
  <c r="E41" i="4"/>
  <c r="F41" i="4"/>
  <c r="I41" i="4"/>
  <c r="J41" i="4"/>
  <c r="K41" i="4"/>
  <c r="L41" i="4"/>
  <c r="M41" i="4"/>
  <c r="N41" i="4"/>
  <c r="O41" i="4"/>
  <c r="P41" i="4"/>
  <c r="Q41" i="4"/>
  <c r="R41" i="4"/>
  <c r="S41" i="4"/>
  <c r="T4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C29" i="4"/>
  <c r="D29" i="4"/>
  <c r="E29" i="4"/>
  <c r="F29" i="4"/>
  <c r="I29" i="4"/>
  <c r="J29" i="4"/>
  <c r="K29" i="4"/>
  <c r="L29" i="4"/>
  <c r="M29" i="4"/>
  <c r="N29" i="4"/>
  <c r="O29" i="4"/>
  <c r="P29" i="4"/>
  <c r="Q29" i="4"/>
  <c r="R29" i="4"/>
  <c r="S29" i="4"/>
  <c r="T29" i="4"/>
  <c r="C28" i="4"/>
  <c r="D28" i="4"/>
  <c r="E28" i="4"/>
  <c r="F28" i="4"/>
  <c r="I28" i="4"/>
  <c r="J28" i="4"/>
  <c r="K28" i="4"/>
  <c r="L28" i="4"/>
  <c r="M28" i="4"/>
  <c r="N28" i="4"/>
  <c r="O28" i="4"/>
  <c r="P28" i="4"/>
  <c r="Q28" i="4"/>
  <c r="R28" i="4"/>
  <c r="S28" i="4"/>
  <c r="T28" i="4"/>
  <c r="C26" i="4"/>
  <c r="X5" i="4"/>
  <c r="D26" i="4"/>
  <c r="E26" i="4"/>
  <c r="F26" i="4"/>
  <c r="AB5" i="4"/>
  <c r="AB10" i="4"/>
  <c r="AB11" i="4"/>
  <c r="I26" i="4"/>
  <c r="J26" i="4"/>
  <c r="K26" i="4"/>
  <c r="L26" i="4"/>
  <c r="M26" i="4"/>
  <c r="N26" i="4"/>
  <c r="O26" i="4"/>
  <c r="P26" i="4"/>
  <c r="Q26" i="4"/>
  <c r="R26" i="4"/>
  <c r="S26" i="4"/>
  <c r="AN5" i="4"/>
  <c r="T26" i="4"/>
  <c r="AO5" i="4"/>
  <c r="C27" i="4"/>
  <c r="D27" i="4"/>
  <c r="E27" i="4"/>
  <c r="F27" i="4"/>
  <c r="I27" i="4"/>
  <c r="J27" i="4"/>
  <c r="K27" i="4"/>
  <c r="L27" i="4"/>
  <c r="M27" i="4"/>
  <c r="N27" i="4"/>
  <c r="O27" i="4"/>
  <c r="P27" i="4"/>
  <c r="Q27" i="4"/>
  <c r="R27" i="4"/>
  <c r="S27" i="4"/>
  <c r="T27" i="4"/>
  <c r="C20" i="4"/>
  <c r="X6" i="4"/>
  <c r="D20" i="4"/>
  <c r="E20" i="4"/>
  <c r="Z6" i="4"/>
  <c r="Z8" i="4"/>
  <c r="F20" i="4"/>
  <c r="I20" i="4"/>
  <c r="AD34" i="4"/>
  <c r="J20" i="4"/>
  <c r="AE6" i="4"/>
  <c r="K20" i="4"/>
  <c r="AF6" i="4"/>
  <c r="L20" i="4"/>
  <c r="AG34" i="4"/>
  <c r="M20" i="4"/>
  <c r="N20" i="4"/>
  <c r="O20" i="4"/>
  <c r="AJ33" i="4"/>
  <c r="P20" i="4"/>
  <c r="Q20" i="4"/>
  <c r="R20" i="4"/>
  <c r="S20" i="4"/>
  <c r="T20" i="4"/>
  <c r="C21" i="4"/>
  <c r="D21" i="4"/>
  <c r="E21" i="4"/>
  <c r="F21" i="4"/>
  <c r="I21" i="4"/>
  <c r="J21" i="4"/>
  <c r="K21" i="4"/>
  <c r="L21" i="4"/>
  <c r="M21" i="4"/>
  <c r="N21" i="4"/>
  <c r="O21" i="4"/>
  <c r="P21" i="4"/>
  <c r="Q21" i="4"/>
  <c r="R21" i="4"/>
  <c r="AM33" i="4"/>
  <c r="S21" i="4"/>
  <c r="T21" i="4"/>
  <c r="AO33" i="4"/>
  <c r="C22" i="4"/>
  <c r="X34" i="4"/>
  <c r="D22" i="4"/>
  <c r="E22" i="4"/>
  <c r="Z34" i="4"/>
  <c r="F22" i="4"/>
  <c r="AB34" i="4"/>
  <c r="I22" i="4"/>
  <c r="J22" i="4"/>
  <c r="K22" i="4"/>
  <c r="L22" i="4"/>
  <c r="M22" i="4"/>
  <c r="AH34" i="4"/>
  <c r="N22" i="4"/>
  <c r="O22" i="4"/>
  <c r="AJ34" i="4"/>
  <c r="P22" i="4"/>
  <c r="Q22" i="4"/>
  <c r="R22" i="4"/>
  <c r="S22" i="4"/>
  <c r="T22" i="4"/>
  <c r="C23" i="4"/>
  <c r="D23" i="4"/>
  <c r="E23" i="4"/>
  <c r="F23" i="4"/>
  <c r="AB35" i="4"/>
  <c r="I23" i="4"/>
  <c r="J23" i="4"/>
  <c r="K23" i="4"/>
  <c r="L23" i="4"/>
  <c r="M23" i="4"/>
  <c r="AH35" i="4"/>
  <c r="N23" i="4"/>
  <c r="O23" i="4"/>
  <c r="P23" i="4"/>
  <c r="Q23" i="4"/>
  <c r="R23" i="4"/>
  <c r="S23" i="4"/>
  <c r="T23" i="4"/>
  <c r="C24" i="4"/>
  <c r="D24" i="4"/>
  <c r="E24" i="4"/>
  <c r="F24" i="4"/>
  <c r="I24" i="4"/>
  <c r="J24" i="4"/>
  <c r="K24" i="4"/>
  <c r="L24" i="4"/>
  <c r="M24" i="4"/>
  <c r="N24" i="4"/>
  <c r="O24" i="4"/>
  <c r="P24" i="4"/>
  <c r="Q24" i="4"/>
  <c r="R24" i="4"/>
  <c r="S24" i="4"/>
  <c r="T24" i="4"/>
  <c r="C25" i="4"/>
  <c r="D25" i="4"/>
  <c r="E25" i="4"/>
  <c r="F25" i="4"/>
  <c r="I25" i="4"/>
  <c r="J25" i="4"/>
  <c r="K25" i="4"/>
  <c r="L25" i="4"/>
  <c r="M25" i="4"/>
  <c r="N25" i="4"/>
  <c r="O25" i="4"/>
  <c r="P25" i="4"/>
  <c r="Q25" i="4"/>
  <c r="R25" i="4"/>
  <c r="S25" i="4"/>
  <c r="T25" i="4"/>
  <c r="C19" i="4"/>
  <c r="C14" i="4"/>
  <c r="D14" i="4"/>
  <c r="E14" i="4"/>
  <c r="F14" i="4"/>
  <c r="I14" i="4"/>
  <c r="J14" i="4"/>
  <c r="K14" i="4"/>
  <c r="L14" i="4"/>
  <c r="M14" i="4"/>
  <c r="N14" i="4"/>
  <c r="O14" i="4"/>
  <c r="P14" i="4"/>
  <c r="Q14" i="4"/>
  <c r="R14" i="4"/>
  <c r="S14" i="4"/>
  <c r="T14" i="4"/>
  <c r="C15" i="4"/>
  <c r="D15" i="4"/>
  <c r="E15" i="4"/>
  <c r="F15" i="4"/>
  <c r="I15" i="4"/>
  <c r="J15" i="4"/>
  <c r="K15" i="4"/>
  <c r="L15" i="4"/>
  <c r="M15" i="4"/>
  <c r="N15" i="4"/>
  <c r="O15" i="4"/>
  <c r="P15" i="4"/>
  <c r="Q15" i="4"/>
  <c r="R15" i="4"/>
  <c r="S15" i="4"/>
  <c r="T15" i="4"/>
  <c r="C16" i="4"/>
  <c r="D16" i="4"/>
  <c r="E16" i="4"/>
  <c r="F16" i="4"/>
  <c r="I16" i="4"/>
  <c r="J16" i="4"/>
  <c r="K16" i="4"/>
  <c r="L16" i="4"/>
  <c r="M16" i="4"/>
  <c r="N16" i="4"/>
  <c r="O16" i="4"/>
  <c r="P16" i="4"/>
  <c r="Q16" i="4"/>
  <c r="R16" i="4"/>
  <c r="S16" i="4"/>
  <c r="T16" i="4"/>
  <c r="C17" i="4"/>
  <c r="D17" i="4"/>
  <c r="E17" i="4"/>
  <c r="F17" i="4"/>
  <c r="I17" i="4"/>
  <c r="J17" i="4"/>
  <c r="K17" i="4"/>
  <c r="L17" i="4"/>
  <c r="M17" i="4"/>
  <c r="N17" i="4"/>
  <c r="O17" i="4"/>
  <c r="P17" i="4"/>
  <c r="Q17" i="4"/>
  <c r="R17" i="4"/>
  <c r="S17" i="4"/>
  <c r="T17" i="4"/>
  <c r="C18" i="4"/>
  <c r="D18" i="4"/>
  <c r="E18" i="4"/>
  <c r="F18" i="4"/>
  <c r="I18" i="4"/>
  <c r="J18" i="4"/>
  <c r="K18" i="4"/>
  <c r="L18" i="4"/>
  <c r="M18" i="4"/>
  <c r="N18" i="4"/>
  <c r="O18" i="4"/>
  <c r="P18" i="4"/>
  <c r="Q18" i="4"/>
  <c r="R18" i="4"/>
  <c r="S18" i="4"/>
  <c r="T18" i="4"/>
  <c r="D19" i="4"/>
  <c r="E19" i="4"/>
  <c r="F19" i="4"/>
  <c r="I19" i="4"/>
  <c r="J19" i="4"/>
  <c r="K19" i="4"/>
  <c r="L19" i="4"/>
  <c r="M19" i="4"/>
  <c r="N19" i="4"/>
  <c r="O19" i="4"/>
  <c r="P19" i="4"/>
  <c r="Q19" i="4"/>
  <c r="R19" i="4"/>
  <c r="S19" i="4"/>
  <c r="T19" i="4"/>
  <c r="C12" i="4"/>
  <c r="D12" i="4"/>
  <c r="E12" i="4"/>
  <c r="F12" i="4"/>
  <c r="I12" i="4"/>
  <c r="J12" i="4"/>
  <c r="K12" i="4"/>
  <c r="L12" i="4"/>
  <c r="M12" i="4"/>
  <c r="N12" i="4"/>
  <c r="O12" i="4"/>
  <c r="P12" i="4"/>
  <c r="Q12" i="4"/>
  <c r="R12" i="4"/>
  <c r="S12" i="4"/>
  <c r="T12" i="4"/>
  <c r="C11" i="4"/>
  <c r="D11" i="4"/>
  <c r="E11" i="4"/>
  <c r="F11" i="4"/>
  <c r="I11" i="4"/>
  <c r="J11" i="4"/>
  <c r="K11" i="4"/>
  <c r="L11" i="4"/>
  <c r="M11" i="4"/>
  <c r="N11" i="4"/>
  <c r="O11" i="4"/>
  <c r="P11" i="4"/>
  <c r="Q11" i="4"/>
  <c r="R11" i="4"/>
  <c r="S11" i="4"/>
  <c r="T11" i="4"/>
  <c r="C9" i="4"/>
  <c r="D9" i="4"/>
  <c r="E9" i="4"/>
  <c r="F9" i="4"/>
  <c r="I9" i="4"/>
  <c r="J9" i="4"/>
  <c r="K9" i="4"/>
  <c r="L9" i="4"/>
  <c r="M9" i="4"/>
  <c r="N9" i="4"/>
  <c r="O9" i="4"/>
  <c r="P9" i="4"/>
  <c r="Q9" i="4"/>
  <c r="R9" i="4"/>
  <c r="S9" i="4"/>
  <c r="T9" i="4"/>
  <c r="C8" i="4"/>
  <c r="D8" i="4"/>
  <c r="E8" i="4"/>
  <c r="F8" i="4"/>
  <c r="I8" i="4"/>
  <c r="J8" i="4"/>
  <c r="K8" i="4"/>
  <c r="L8" i="4"/>
  <c r="M8" i="4"/>
  <c r="N8" i="4"/>
  <c r="O8" i="4"/>
  <c r="P8" i="4"/>
  <c r="Q8" i="4"/>
  <c r="R8" i="4"/>
  <c r="S8" i="4"/>
  <c r="T8" i="4"/>
  <c r="C7" i="4"/>
  <c r="D7" i="4"/>
  <c r="E7" i="4"/>
  <c r="F7" i="4"/>
  <c r="I7" i="4"/>
  <c r="J7" i="4"/>
  <c r="K7" i="4"/>
  <c r="L7" i="4"/>
  <c r="M7" i="4"/>
  <c r="N7" i="4"/>
  <c r="O7" i="4"/>
  <c r="P7" i="4"/>
  <c r="Q7" i="4"/>
  <c r="R7" i="4"/>
  <c r="S7" i="4"/>
  <c r="T7" i="4"/>
  <c r="C6" i="4"/>
  <c r="D6" i="4"/>
  <c r="E6" i="4"/>
  <c r="F6" i="4"/>
  <c r="I6" i="4"/>
  <c r="J6" i="4"/>
  <c r="K6" i="4"/>
  <c r="L6" i="4"/>
  <c r="M6" i="4"/>
  <c r="N6" i="4"/>
  <c r="O6" i="4"/>
  <c r="P6" i="4"/>
  <c r="Q6" i="4"/>
  <c r="R6" i="4"/>
  <c r="S6" i="4"/>
  <c r="T6" i="4"/>
  <c r="T4" i="4"/>
  <c r="AO3" i="4"/>
  <c r="S4" i="4"/>
  <c r="AN7" i="4"/>
  <c r="R4" i="4"/>
  <c r="AM7" i="4"/>
  <c r="Q4" i="4"/>
  <c r="AL7" i="4"/>
  <c r="P4" i="4"/>
  <c r="AK7" i="4"/>
  <c r="O4" i="4"/>
  <c r="AJ7" i="4"/>
  <c r="N4" i="4"/>
  <c r="AI7" i="4"/>
  <c r="M4" i="4"/>
  <c r="L4" i="4"/>
  <c r="AG3" i="4"/>
  <c r="K4" i="4"/>
  <c r="J4" i="4"/>
  <c r="I4" i="4"/>
  <c r="AD3" i="4"/>
  <c r="AB3" i="4"/>
  <c r="F4" i="4"/>
  <c r="AA3" i="4"/>
  <c r="E4" i="4"/>
  <c r="D4" i="4"/>
  <c r="T3" i="4"/>
  <c r="S3" i="4"/>
  <c r="R3" i="4"/>
  <c r="Q3" i="4"/>
  <c r="P3" i="4"/>
  <c r="O3" i="4"/>
  <c r="N3" i="4"/>
  <c r="M3" i="4"/>
  <c r="AH3" i="4"/>
  <c r="L3" i="4"/>
  <c r="K3" i="4"/>
  <c r="AF3" i="4"/>
  <c r="J3" i="4"/>
  <c r="AE3" i="4"/>
  <c r="I3" i="4"/>
  <c r="F3" i="4"/>
  <c r="E3" i="4"/>
  <c r="D3" i="4"/>
  <c r="AC3" i="4"/>
  <c r="AA5" i="4"/>
  <c r="AA10" i="4"/>
  <c r="AA11" i="4"/>
  <c r="AC5" i="4"/>
  <c r="AC10" i="4"/>
  <c r="AC11" i="4"/>
  <c r="AD5" i="4"/>
  <c r="AD10" i="4"/>
  <c r="AD11" i="4"/>
  <c r="AE5" i="4"/>
  <c r="AE10" i="4"/>
  <c r="AE11" i="4"/>
  <c r="AF5" i="4"/>
  <c r="AF10" i="4"/>
  <c r="AF11" i="4"/>
  <c r="AH5" i="4"/>
  <c r="AH10" i="4"/>
  <c r="AH11" i="4"/>
  <c r="AJ5" i="4"/>
  <c r="AJ10" i="4"/>
  <c r="AJ11" i="4"/>
  <c r="AK5" i="4"/>
  <c r="AK10" i="4"/>
  <c r="AK11" i="4"/>
  <c r="AM5" i="4"/>
  <c r="AM10" i="4"/>
  <c r="AM11" i="4"/>
  <c r="AB6" i="4"/>
  <c r="AC6" i="4"/>
  <c r="AK6" i="4"/>
  <c r="AN6" i="4"/>
  <c r="AA7" i="4"/>
  <c r="AC7" i="4"/>
  <c r="AD7" i="4"/>
  <c r="AE7" i="4"/>
  <c r="AF7" i="4"/>
  <c r="AH7" i="4"/>
  <c r="AA33" i="4"/>
  <c r="AB33" i="4"/>
  <c r="AC33" i="4"/>
  <c r="AA34" i="4"/>
  <c r="AC34" i="4"/>
  <c r="AA35" i="4"/>
  <c r="AC35" i="4"/>
  <c r="AD33" i="4"/>
  <c r="AE33" i="4"/>
  <c r="AF33" i="4"/>
  <c r="AG33" i="4"/>
  <c r="AH33" i="4"/>
  <c r="AI33" i="4"/>
  <c r="AK33" i="4"/>
  <c r="AL33" i="4"/>
  <c r="AN33" i="4"/>
  <c r="AE34" i="4"/>
  <c r="AF34" i="4"/>
  <c r="AI34" i="4"/>
  <c r="AK34" i="4"/>
  <c r="AL34" i="4"/>
  <c r="AM34" i="4"/>
  <c r="AN34" i="4"/>
  <c r="AO34" i="4"/>
  <c r="AD35" i="4"/>
  <c r="AE35" i="4"/>
  <c r="AF35" i="4"/>
  <c r="AG35" i="4"/>
  <c r="AI35" i="4"/>
  <c r="AK35" i="4"/>
  <c r="AL35" i="4"/>
  <c r="AM35" i="4"/>
  <c r="AN35" i="4"/>
  <c r="AO35" i="4"/>
  <c r="Z35" i="4"/>
  <c r="Y35" i="4"/>
  <c r="X35" i="4"/>
  <c r="Y34" i="4"/>
  <c r="Z33" i="4"/>
  <c r="Y33" i="4"/>
  <c r="Z5" i="4"/>
  <c r="Z10" i="4"/>
  <c r="Z11" i="4"/>
  <c r="Z7" i="4"/>
  <c r="Y5" i="4"/>
  <c r="Y10" i="4"/>
  <c r="Y11" i="4"/>
  <c r="Y6" i="4"/>
  <c r="Y7" i="4"/>
  <c r="Y8" i="4"/>
  <c r="Z3" i="4"/>
  <c r="Y3" i="4"/>
  <c r="AO10" i="4"/>
  <c r="AO11" i="4"/>
  <c r="AN10" i="4"/>
  <c r="AN11" i="4"/>
  <c r="AN8" i="4"/>
  <c r="AG7" i="4"/>
  <c r="AL5" i="4"/>
  <c r="AI5" i="4"/>
  <c r="AG5" i="4"/>
  <c r="AM6" i="4"/>
  <c r="AK8" i="4"/>
  <c r="AL6" i="4"/>
  <c r="AM8" i="4"/>
  <c r="AO6" i="4"/>
  <c r="AO8" i="4"/>
  <c r="AF8" i="4"/>
  <c r="AI6" i="4"/>
  <c r="AN3" i="4"/>
  <c r="AE8" i="4"/>
  <c r="AH6" i="4"/>
  <c r="AM3" i="4"/>
  <c r="AD8" i="4"/>
  <c r="AG6" i="4"/>
  <c r="AL3" i="4"/>
  <c r="AK3" i="4"/>
  <c r="AJ6" i="4"/>
  <c r="AJ8" i="4"/>
  <c r="AJ3" i="4"/>
  <c r="AD6" i="4"/>
  <c r="AI3" i="4"/>
  <c r="X8" i="4"/>
  <c r="X10" i="4"/>
  <c r="X11" i="4"/>
  <c r="AJ35" i="4"/>
  <c r="AH8" i="4"/>
  <c r="X3" i="4"/>
  <c r="AA6" i="4"/>
  <c r="AA8" i="4"/>
  <c r="X13" i="4"/>
  <c r="AB8" i="4"/>
  <c r="AC8" i="4"/>
  <c r="X28" i="4"/>
  <c r="X29" i="4"/>
  <c r="X33" i="4"/>
  <c r="AG10" i="4"/>
  <c r="AG11" i="4"/>
  <c r="AG8" i="4"/>
  <c r="AI10" i="4"/>
  <c r="AI11" i="4"/>
  <c r="AI8" i="4"/>
  <c r="AL10" i="4"/>
  <c r="AL11" i="4"/>
  <c r="AL8" i="4"/>
</calcChain>
</file>

<file path=xl/sharedStrings.xml><?xml version="1.0" encoding="utf-8"?>
<sst xmlns="http://schemas.openxmlformats.org/spreadsheetml/2006/main" count="305" uniqueCount="197">
  <si>
    <t>CD45+</t>
  </si>
  <si>
    <t>CD3+</t>
  </si>
  <si>
    <t>CD45+ CD3+ CD8+</t>
  </si>
  <si>
    <t>CD3+CD8+PD1+EOMES-</t>
  </si>
  <si>
    <t>CD3+CD8+PD1+EOMES-Ki67+</t>
  </si>
  <si>
    <t>CD3+CD8+PD1-EOMES-</t>
  </si>
  <si>
    <t>CD3+CD8+PD1-EOMES-Ki67+</t>
  </si>
  <si>
    <t>CD3+ CD8+ PD1+ EOMES+</t>
  </si>
  <si>
    <t>CD45+CD3+CD8+PD1+EOMES+KI67+</t>
  </si>
  <si>
    <t>CD45+ CD3+ CD8+ ICOS+</t>
  </si>
  <si>
    <t>CD45+CD3+CD8+PD1-EOMES+</t>
  </si>
  <si>
    <t>CD45+CD3+CD8+PD1-EOMES+Ki67+</t>
  </si>
  <si>
    <t>CD3+Ki67+</t>
  </si>
  <si>
    <t>CD3+PD1+EOMES+</t>
  </si>
  <si>
    <t>CD3+ PD1+ EOMES+ Ki67+</t>
  </si>
  <si>
    <t>CD3+PD1-EOMES+</t>
  </si>
  <si>
    <t>CD3+PD1-EOMES+Ki67+</t>
  </si>
  <si>
    <t>CD3+PD1+EOMES-</t>
  </si>
  <si>
    <t>CD3+PD1+EOMES-Ki67+</t>
  </si>
  <si>
    <t>CD3+PD1-EOMES-</t>
  </si>
  <si>
    <t>CD3+ PD1-EOMES-Ki67+</t>
  </si>
  <si>
    <t>CD45+CD3+CD8-</t>
  </si>
  <si>
    <t>CD45+ CD3+ CD8- PD1+ Ki67+</t>
  </si>
  <si>
    <t>CD3+ ICOS+</t>
  </si>
  <si>
    <t>CD3-neg</t>
  </si>
  <si>
    <t>CD45+CD3-CD68+</t>
  </si>
  <si>
    <t>CD45+ CD3- CD68+Ki67+</t>
  </si>
  <si>
    <t>CD45+ CD3- CD68+ IL-10+</t>
  </si>
  <si>
    <t>CD45+ CD3- CD68+ PD1+</t>
  </si>
  <si>
    <t>CD45+IL10+</t>
  </si>
  <si>
    <t>CD45+ PD1+</t>
  </si>
  <si>
    <t>CD45+ PD1+ Ki67+</t>
  </si>
  <si>
    <t>CD45+ Ki67+</t>
  </si>
  <si>
    <t>CD45-neg</t>
  </si>
  <si>
    <t>CD45-neg Ki67+</t>
  </si>
  <si>
    <t>CD8 as %CD45</t>
  </si>
  <si>
    <t>PD1+ EOMES-</t>
  </si>
  <si>
    <t>PD1+ EOMES+</t>
  </si>
  <si>
    <t>PD1- EOMES+</t>
  </si>
  <si>
    <t>PD1- EOMES-</t>
  </si>
  <si>
    <t>% Ki67+</t>
  </si>
  <si>
    <t>% CD45 of all cells</t>
  </si>
  <si>
    <t>% granzyme B+</t>
  </si>
  <si>
    <t>(CD4 T cells)</t>
  </si>
  <si>
    <t>CD4 as %CD45</t>
  </si>
  <si>
    <t>other CD45</t>
  </si>
  <si>
    <t>CD8 PD1+ EOMES- GRZB+</t>
  </si>
  <si>
    <t>CD8 PD1- EOMES- GRZB+</t>
  </si>
  <si>
    <t>CD8 PD1+ EOMES+ GRZB+</t>
  </si>
  <si>
    <t>CD8 PD1- EOMES+ GRZB+</t>
  </si>
  <si>
    <t>CD8 GRZB+</t>
  </si>
  <si>
    <t>CD8 GRZB+ Ki67+</t>
  </si>
  <si>
    <t>CD68+ as %CD45</t>
  </si>
  <si>
    <t>%GRZB+</t>
  </si>
  <si>
    <t>%PD-1+</t>
  </si>
  <si>
    <t>%Ki67 pos of PD-1+</t>
  </si>
  <si>
    <t>SUM ROIs</t>
  </si>
  <si>
    <t>all CD3+ T cells</t>
  </si>
  <si>
    <t>CD45+CD3+CD8- Ki67+</t>
  </si>
  <si>
    <t>CD45+CD3+CD8- GRZB+</t>
  </si>
  <si>
    <t>CD45+CD3+CD8- PD1+ GRZB+</t>
  </si>
  <si>
    <t>CD4 T cells (CD3+ CD8-)</t>
  </si>
  <si>
    <t>CD45+ CD3+CD8- PD1+</t>
  </si>
  <si>
    <t>CD8 T cells (CD3+ CD8+)</t>
  </si>
  <si>
    <t xml:space="preserve">myeloid cells </t>
  </si>
  <si>
    <t>CD45+ global population</t>
  </si>
  <si>
    <t>CD45 negative</t>
  </si>
  <si>
    <t>None (all cells)</t>
  </si>
  <si>
    <t>major immune grps (pies)</t>
  </si>
  <si>
    <t>CD8 functional state (all as a % of total CD8 T cells) (pies)</t>
  </si>
  <si>
    <t>Gate</t>
  </si>
  <si>
    <t>Population</t>
  </si>
  <si>
    <t>Total cells</t>
  </si>
  <si>
    <t>CD3+ T cells</t>
  </si>
  <si>
    <t xml:space="preserve">Myeloid cells </t>
  </si>
  <si>
    <t>All cells</t>
  </si>
  <si>
    <t>CD45+ cells</t>
  </si>
  <si>
    <t>CD45- cells</t>
  </si>
  <si>
    <t>CD45+ CD3- CD68+</t>
  </si>
  <si>
    <t>CD45+ CD3+ CD8- GRZB+</t>
  </si>
  <si>
    <t>CD45+ CD3+ CD8- PD1+</t>
  </si>
  <si>
    <t>CD45+ CD3+ CD8- PD1+ GRZB+</t>
  </si>
  <si>
    <t>CD45+ CD3+ CD8+ PD1+ EOMES+ KI67+</t>
  </si>
  <si>
    <t>CD45+ CD3+ CD8+ PD1- EOMES+</t>
  </si>
  <si>
    <t>CD45+ CD3+ CD8+ PD1- EOMES+ Ki67+</t>
  </si>
  <si>
    <t>CD45+ CD3+ CD8-</t>
  </si>
  <si>
    <t>CD45+ CD3- CD68+ Ki67+</t>
  </si>
  <si>
    <t>CD45+ CD3+ CD8+ GRZB+</t>
  </si>
  <si>
    <t>CD45+ CD3+ CD8+ GRZB+ Ki67+</t>
  </si>
  <si>
    <t>CD45+ CD3+ CD8+ PD1+ EOMES-</t>
  </si>
  <si>
    <t>CD45+ CD3+ CD8+ PD1+ EOMES- Ki67+</t>
  </si>
  <si>
    <t>CD45+ CD3+ CD8+ PD1+ EOMES- GRZB+</t>
  </si>
  <si>
    <t>CD45+ CD3+ CD8+ PD1- EOMES-</t>
  </si>
  <si>
    <t>CD45+ CD3+ CD8+ PD1- EOMES- Ki67+</t>
  </si>
  <si>
    <t>CD45+ CD3+ CD8+ PD1- EOMES- GRZB+</t>
  </si>
  <si>
    <t>CD45+ CD3+  CD8+ PD1+ EOMES+</t>
  </si>
  <si>
    <t>CD45+ CD3+ CD8+ PD1+ EOMES+ GRZB+</t>
  </si>
  <si>
    <t>CD45+ CD3+ CD8+ PD1- EOMES+ GRZB+</t>
  </si>
  <si>
    <t>CD45+ CD3+</t>
  </si>
  <si>
    <t>CD45+ CD3+ PD1- EOMES- Ki67+</t>
  </si>
  <si>
    <t>CD45+ CD3+ CD8- Ki67+</t>
  </si>
  <si>
    <t>CD45+ CD3+ Ki67+</t>
  </si>
  <si>
    <t>CD45+ CD3+ PD1+ EOMES+</t>
  </si>
  <si>
    <t>CD45+ CD3+ PD1- EOMES+</t>
  </si>
  <si>
    <t>CD45+ CD3+ PD1- EOMES+ Ki67+</t>
  </si>
  <si>
    <t>CD45+ CD3+ PD1+ EOMES-</t>
  </si>
  <si>
    <t>CD45+ CD3+ PD1+ EOMES- Ki67+</t>
  </si>
  <si>
    <t>CD45+ CD3+ PD1- EOMES-</t>
  </si>
  <si>
    <t>CD45+ CD3+ CD8+ Ki67+</t>
  </si>
  <si>
    <t>121 ROI 1</t>
  </si>
  <si>
    <t>122 ROI 1</t>
  </si>
  <si>
    <t>123 ROI 1</t>
  </si>
  <si>
    <t>121 ROI 2</t>
  </si>
  <si>
    <t>121 ROI 3</t>
  </si>
  <si>
    <t xml:space="preserve">122 ROI 2 </t>
  </si>
  <si>
    <t>122 ROI 3</t>
  </si>
  <si>
    <t>123 ROI 2</t>
  </si>
  <si>
    <t>125 ROI 1</t>
  </si>
  <si>
    <t>125 ROI 2</t>
  </si>
  <si>
    <t>128 ROI 1</t>
  </si>
  <si>
    <t>128 ROI 2</t>
  </si>
  <si>
    <t>128 ROI 3</t>
  </si>
  <si>
    <t>129 ROI 1</t>
  </si>
  <si>
    <t>129 ROI 2</t>
  </si>
  <si>
    <t>129 ROI 3</t>
  </si>
  <si>
    <t>130 ROI 1</t>
  </si>
  <si>
    <t>130 ROI 2</t>
  </si>
  <si>
    <t xml:space="preserve">130 ROI 3 </t>
  </si>
  <si>
    <t>130 ROI 4</t>
  </si>
  <si>
    <t>131 ROI 1</t>
  </si>
  <si>
    <t>131 ROI 2</t>
  </si>
  <si>
    <t>131 ROI 3</t>
  </si>
  <si>
    <t>132 ROI 1</t>
  </si>
  <si>
    <t>133 ROI 1</t>
  </si>
  <si>
    <t>134 ROI 1</t>
  </si>
  <si>
    <t>134 ROI 2</t>
  </si>
  <si>
    <t>137 ROI 2</t>
  </si>
  <si>
    <t>137 ROI 3</t>
  </si>
  <si>
    <t>137 ROI 4</t>
  </si>
  <si>
    <t>138 ROI 1</t>
  </si>
  <si>
    <t>138 ROI 2</t>
  </si>
  <si>
    <t>138 ROI 3</t>
  </si>
  <si>
    <t>138 ROI 4</t>
  </si>
  <si>
    <t>139 ROI 1</t>
  </si>
  <si>
    <t>137 ROI 1</t>
  </si>
  <si>
    <t>128 ROI 4</t>
  </si>
  <si>
    <t>128 ROI 5</t>
  </si>
  <si>
    <t>128 ROI6</t>
  </si>
  <si>
    <t>120 ROI 1</t>
  </si>
  <si>
    <t>124 ROI 1</t>
  </si>
  <si>
    <t>124 ROI 2</t>
  </si>
  <si>
    <t>126 ROI 1</t>
  </si>
  <si>
    <t>126 ROI 2</t>
  </si>
  <si>
    <t>126 ROI 3</t>
  </si>
  <si>
    <t>126 ROI 4</t>
  </si>
  <si>
    <t>127 ROI 1</t>
  </si>
  <si>
    <t>127 ROI 2</t>
  </si>
  <si>
    <t>127 ROI 3</t>
  </si>
  <si>
    <t>SYN120</t>
  </si>
  <si>
    <t>SYN121</t>
  </si>
  <si>
    <t>SYN122</t>
  </si>
  <si>
    <t>SYN123</t>
  </si>
  <si>
    <t>SYN124</t>
  </si>
  <si>
    <t>SYN125</t>
  </si>
  <si>
    <t>SYN126</t>
  </si>
  <si>
    <t>SYN127</t>
  </si>
  <si>
    <t>SYN128</t>
  </si>
  <si>
    <t>SYN129</t>
  </si>
  <si>
    <t>SYN130</t>
  </si>
  <si>
    <t>SYN131</t>
  </si>
  <si>
    <t>SYN132</t>
  </si>
  <si>
    <t>SYN133</t>
  </si>
  <si>
    <t>SYN134</t>
  </si>
  <si>
    <t>SYN137</t>
  </si>
  <si>
    <t>SYN138</t>
  </si>
  <si>
    <t>SYN139</t>
  </si>
  <si>
    <t>was supposed to be CD45+ CD3+ PD1+ eomes+ Ki67+ (but wrong on batch export), so excluded</t>
  </si>
  <si>
    <t>CD8 Ki67</t>
  </si>
  <si>
    <t xml:space="preserve">CD8 pie only </t>
  </si>
  <si>
    <t>exhausted</t>
  </si>
  <si>
    <t>late effector</t>
  </si>
  <si>
    <t>early effector</t>
  </si>
  <si>
    <t>memory</t>
  </si>
  <si>
    <t>03-008</t>
  </si>
  <si>
    <t>08-002</t>
  </si>
  <si>
    <t>10-001</t>
  </si>
  <si>
    <t>11-001</t>
  </si>
  <si>
    <t>11-002</t>
  </si>
  <si>
    <t>11-003</t>
  </si>
  <si>
    <t>11-005</t>
  </si>
  <si>
    <t>15-002 screen</t>
  </si>
  <si>
    <t>16-001 C2D15</t>
  </si>
  <si>
    <t>24-001</t>
  </si>
  <si>
    <t>CD3 neg CD68+</t>
  </si>
  <si>
    <t xml:space="preserve">%IL-10 pos </t>
  </si>
  <si>
    <t>125 ROI 3</t>
  </si>
  <si>
    <t>testdivisor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</si>
</sst>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/>
        <bgColor auto="1"/>
      </patternFill>
    </fill>
    <fill>
      <patternFill patternType="solid">
        <fgColor theme="4" tint="0.39994506668294322"/>
        <bgColor auto="1"/>
      </patternFill>
    </fill>
    <fill>
      <patternFill patternType="solid">
        <fgColor rgb="FFFFC000"/>
        <bgColor auto="1"/>
      </patternFill>
    </fill>
    <fill>
      <patternFill patternType="solid">
        <fgColor rgb="FFE9745D"/>
        <bgColor auto="1"/>
      </patternFill>
    </fill>
    <fill>
      <patternFill patternType="solid">
        <fgColor theme="9" tint="0.39994506668294322"/>
        <bgColor auto="1"/>
      </patternFill>
    </fill>
    <fill>
      <patternFill patternType="solid">
        <fgColor theme="9" tint="-0.249977111117893"/>
        <bgColor auto="1"/>
      </patternFill>
    </fill>
    <fill>
      <patternFill patternType="solid">
        <fgColor rgb="FFAC89CF"/>
        <bgColor auto="1"/>
      </patternFill>
    </fill>
    <fill>
      <patternFill patternType="solid">
        <fgColor rgb="FF000099"/>
        <bgColor auto="1"/>
      </patternFill>
    </fill>
    <fill>
      <patternFill patternType="solid">
        <fgColor theme="2" tint="-9.9978637043366805E-2"/>
        <bgColor auto="1"/>
      </patternFill>
    </fill>
    <fill>
      <patternFill patternType="solid">
        <fgColor theme="5"/>
        <bgColor auto="1"/>
      </patternFill>
    </fill>
    <fill>
      <patternFill patternType="solid">
        <fgColor theme="8" tint="0.59999389629810485"/>
        <bgColor auto="1"/>
      </patternFill>
    </fill>
    <fill>
      <patternFill patternType="solid">
        <fgColor theme="1"/>
        <bgColor auto="1"/>
      </patternFill>
    </fill>
    <fill>
      <patternFill patternType="solid">
        <fgColor rgb="FFFF7C80"/>
        <bgColor auto="1"/>
      </patternFill>
    </fill>
    <fill>
      <patternFill patternType="solid">
        <fgColor theme="5" tint="0.39994506668294322"/>
        <bgColor auto="1"/>
      </patternFill>
    </fill>
    <fill>
      <patternFill patternType="solid">
        <fgColor theme="7" tint="0.39994506668294322"/>
        <bgColor auto="1"/>
      </patternFill>
    </fill>
    <fill>
      <patternFill patternType="solid">
        <fgColor theme="9" tint="0.59999389629810485"/>
        <bgColor auto="1"/>
      </patternFill>
    </fill>
    <fill>
      <patternFill patternType="solid">
        <fgColor theme="0" tint="-0.1499679555650502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4" borderId="0" xfId="0" applyFill="1"/>
    <xf numFmtId="0" fontId="0" fillId="7" borderId="0" xfId="0" applyFill="1"/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9" borderId="0" xfId="0" applyFont="1" applyFill="1"/>
    <xf numFmtId="0" fontId="0" fillId="10" borderId="0" xfId="0" applyFill="1"/>
    <xf numFmtId="0" fontId="0" fillId="11" borderId="0" xfId="0" applyFill="1"/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0" borderId="1" xfId="0" applyBorder="1" applyAlignment="1">
      <alignment horizontal="center"/>
    </xf>
    <xf numFmtId="0" fontId="2" fillId="0" borderId="0" xfId="0" applyFont="1"/>
    <xf numFmtId="0" fontId="3" fillId="13" borderId="0" xfId="0" applyFont="1" applyFill="1"/>
    <xf numFmtId="0" fontId="0" fillId="14" borderId="1" xfId="0" applyFill="1" applyBorder="1" applyAlignment="1">
      <alignment vertical="center" wrapText="1"/>
    </xf>
    <xf numFmtId="0" fontId="0" fillId="15" borderId="1" xfId="0" applyFill="1" applyBorder="1" applyAlignment="1">
      <alignment vertical="center" wrapText="1"/>
    </xf>
    <xf numFmtId="0" fontId="0" fillId="16" borderId="1" xfId="0" applyFill="1" applyBorder="1" applyAlignment="1">
      <alignment vertical="center" wrapText="1"/>
    </xf>
    <xf numFmtId="0" fontId="0" fillId="17" borderId="1" xfId="0" applyFill="1" applyBorder="1" applyAlignment="1">
      <alignment vertical="center" wrapText="1"/>
    </xf>
    <xf numFmtId="0" fontId="0" fillId="12" borderId="1" xfId="0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0" fillId="0" borderId="1" xfId="0" applyFill="1" applyBorder="1"/>
    <xf numFmtId="0" fontId="0" fillId="18" borderId="1" xfId="0" applyFill="1" applyBorder="1" applyAlignment="1">
      <alignment horizontal="center"/>
    </xf>
    <xf numFmtId="0" fontId="0" fillId="18" borderId="1" xfId="0" applyFill="1" applyBorder="1"/>
    <xf numFmtId="0" fontId="0" fillId="0" borderId="2" xfId="0" applyBorder="1"/>
    <xf numFmtId="0" fontId="0" fillId="0" borderId="2" xfId="0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2" xfId="0" applyFill="1" applyBorder="1"/>
    <xf numFmtId="0" fontId="0" fillId="21" borderId="1" xfId="0" applyFill="1" applyBorder="1"/>
    <xf numFmtId="0" fontId="0" fillId="22" borderId="1" xfId="0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/>
    </xf>
    <xf numFmtId="0" fontId="0" fillId="18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19" borderId="1" xfId="0" applyFont="1" applyFill="1" applyBorder="1" applyAlignment="1">
      <alignment horizontal="center"/>
    </xf>
    <xf numFmtId="0" fontId="0" fillId="2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0" borderId="1" xfId="0" applyFont="1" applyFill="1" applyBorder="1"/>
    <xf numFmtId="0" fontId="0" fillId="19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C89CF"/>
      <color rgb="FFFF7C80"/>
      <color rgb="FF000099"/>
      <color rgb="FFE9745D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Z46"/>
  <sheetViews>
    <sheetView tabSelected="1" zoomScaleNormal="100" zoomScalePageLayoutView="70" workbookViewId="0">
      <selection activeCell="B10" sqref="B10"/>
    </sheetView>
  </sheetViews>
  <sheetFormatPr baseColWidth="10" defaultColWidth="8.83203125" defaultRowHeight="15" x14ac:dyDescent="0.2"/>
  <cols>
    <col min="1" max="1" width="36.33203125" customWidth="1"/>
    <col min="2" max="2" width="35.5" bestFit="1" customWidth="1"/>
    <col min="3" max="3" width="12.1640625" customWidth="1"/>
    <col min="4" max="6" width="11.33203125" style="32" customWidth="1"/>
    <col min="7" max="9" width="11.33203125" style="5" customWidth="1"/>
    <col min="10" max="11" width="11.33203125" style="32" customWidth="1"/>
    <col min="12" max="13" width="11.33203125" style="35" customWidth="1"/>
    <col min="14" max="16" width="11.33203125" style="36" customWidth="1"/>
    <col min="17" max="20" width="11.33203125" style="30" customWidth="1"/>
    <col min="21" max="23" width="11.33203125" style="36" customWidth="1"/>
    <col min="24" max="29" width="11.33203125" style="30" customWidth="1"/>
    <col min="30" max="32" width="11.33203125" style="36" customWidth="1"/>
    <col min="33" max="36" width="11.33203125" style="35" customWidth="1"/>
    <col min="37" max="39" width="11.33203125" style="36" customWidth="1"/>
    <col min="40" max="41" width="11.33203125" style="35" customWidth="1"/>
    <col min="42" max="43" width="11.33203125" style="36" customWidth="1"/>
    <col min="44" max="47" width="11.33203125" style="35" customWidth="1"/>
    <col min="48" max="51" width="11.33203125" style="36" customWidth="1"/>
    <col min="52" max="52" width="11.33203125" style="35" customWidth="1"/>
  </cols>
  <sheetData>
    <row r="1" spans="1:52" s="22" customFormat="1" x14ac:dyDescent="0.2">
      <c r="A1" s="22" t="s">
        <v>71</v>
      </c>
      <c r="B1" s="22" t="s">
        <v>70</v>
      </c>
      <c r="C1" s="42" t="s">
        <v>148</v>
      </c>
      <c r="D1" s="43" t="s">
        <v>109</v>
      </c>
      <c r="E1" s="43" t="s">
        <v>112</v>
      </c>
      <c r="F1" s="43" t="s">
        <v>113</v>
      </c>
      <c r="G1" s="44" t="s">
        <v>110</v>
      </c>
      <c r="H1" s="44" t="s">
        <v>114</v>
      </c>
      <c r="I1" s="44" t="s">
        <v>115</v>
      </c>
      <c r="J1" s="43" t="s">
        <v>111</v>
      </c>
      <c r="K1" s="43" t="s">
        <v>116</v>
      </c>
      <c r="L1" s="45" t="s">
        <v>149</v>
      </c>
      <c r="M1" s="45" t="s">
        <v>150</v>
      </c>
      <c r="N1" s="46" t="s">
        <v>117</v>
      </c>
      <c r="O1" s="46" t="s">
        <v>118</v>
      </c>
      <c r="P1" s="46" t="s">
        <v>195</v>
      </c>
      <c r="Q1" s="47" t="s">
        <v>151</v>
      </c>
      <c r="R1" s="47" t="s">
        <v>152</v>
      </c>
      <c r="S1" s="47" t="s">
        <v>153</v>
      </c>
      <c r="T1" s="47" t="s">
        <v>154</v>
      </c>
      <c r="U1" s="46" t="s">
        <v>155</v>
      </c>
      <c r="V1" s="46" t="s">
        <v>156</v>
      </c>
      <c r="W1" s="46" t="s">
        <v>157</v>
      </c>
      <c r="X1" s="47" t="s">
        <v>119</v>
      </c>
      <c r="Y1" s="47" t="s">
        <v>120</v>
      </c>
      <c r="Z1" s="47" t="s">
        <v>121</v>
      </c>
      <c r="AA1" s="47" t="s">
        <v>145</v>
      </c>
      <c r="AB1" s="47" t="s">
        <v>146</v>
      </c>
      <c r="AC1" s="47" t="s">
        <v>147</v>
      </c>
      <c r="AD1" s="48" t="s">
        <v>122</v>
      </c>
      <c r="AE1" s="48" t="s">
        <v>123</v>
      </c>
      <c r="AF1" s="48" t="s">
        <v>124</v>
      </c>
      <c r="AG1" s="49" t="s">
        <v>125</v>
      </c>
      <c r="AH1" s="49" t="s">
        <v>126</v>
      </c>
      <c r="AI1" s="49" t="s">
        <v>127</v>
      </c>
      <c r="AJ1" s="49" t="s">
        <v>128</v>
      </c>
      <c r="AK1" s="48" t="s">
        <v>129</v>
      </c>
      <c r="AL1" s="48" t="s">
        <v>130</v>
      </c>
      <c r="AM1" s="48" t="s">
        <v>131</v>
      </c>
      <c r="AN1" s="49" t="s">
        <v>132</v>
      </c>
      <c r="AO1" s="49" t="s">
        <v>133</v>
      </c>
      <c r="AP1" s="48" t="s">
        <v>134</v>
      </c>
      <c r="AQ1" s="48" t="s">
        <v>135</v>
      </c>
      <c r="AR1" s="49" t="s">
        <v>144</v>
      </c>
      <c r="AS1" s="49" t="s">
        <v>136</v>
      </c>
      <c r="AT1" s="49" t="s">
        <v>137</v>
      </c>
      <c r="AU1" s="49" t="s">
        <v>138</v>
      </c>
      <c r="AV1" s="48" t="s">
        <v>139</v>
      </c>
      <c r="AW1" s="48" t="s">
        <v>140</v>
      </c>
      <c r="AX1" s="48" t="s">
        <v>141</v>
      </c>
      <c r="AY1" s="48" t="s">
        <v>142</v>
      </c>
      <c r="AZ1" s="49" t="s">
        <v>143</v>
      </c>
    </row>
    <row r="2" spans="1:52" x14ac:dyDescent="0.2">
      <c r="A2" s="23" t="s">
        <v>75</v>
      </c>
      <c r="B2" s="33" t="s">
        <v>72</v>
      </c>
      <c r="C2">
        <v>20625</v>
      </c>
      <c r="D2" s="31">
        <v>37901</v>
      </c>
      <c r="E2" s="31">
        <v>40218</v>
      </c>
      <c r="F2" s="31">
        <v>28428</v>
      </c>
      <c r="G2" s="21">
        <v>8705</v>
      </c>
      <c r="H2" s="21">
        <v>4214</v>
      </c>
      <c r="I2" s="5">
        <v>12906</v>
      </c>
      <c r="J2" s="32">
        <v>43860</v>
      </c>
      <c r="K2" s="32">
        <v>26660</v>
      </c>
      <c r="L2">
        <v>9717</v>
      </c>
      <c r="M2">
        <v>8254</v>
      </c>
      <c r="N2" s="36">
        <v>5203</v>
      </c>
      <c r="O2" s="36">
        <v>29956</v>
      </c>
      <c r="P2" s="36">
        <v>13885</v>
      </c>
      <c r="X2" s="30">
        <v>20640</v>
      </c>
      <c r="Y2" s="30">
        <v>24499</v>
      </c>
      <c r="Z2" s="30">
        <v>27019</v>
      </c>
      <c r="AA2" s="30">
        <v>23528</v>
      </c>
      <c r="AB2" s="30">
        <v>27021</v>
      </c>
      <c r="AC2" s="30">
        <v>35643</v>
      </c>
      <c r="AD2" s="36">
        <v>14681</v>
      </c>
      <c r="AE2" s="36">
        <v>9609</v>
      </c>
      <c r="AF2" s="36">
        <v>11721</v>
      </c>
      <c r="AG2" s="35">
        <v>12499</v>
      </c>
      <c r="AH2" s="35">
        <v>16672</v>
      </c>
      <c r="AI2" s="35">
        <v>10546</v>
      </c>
      <c r="AJ2" s="35">
        <v>22510</v>
      </c>
      <c r="AK2" s="36">
        <v>27550</v>
      </c>
      <c r="AL2" s="36">
        <v>44750</v>
      </c>
      <c r="AM2" s="36">
        <v>14926</v>
      </c>
      <c r="AN2" s="35">
        <v>25758</v>
      </c>
      <c r="AO2" s="35">
        <v>7959</v>
      </c>
      <c r="AP2" s="36">
        <v>136293</v>
      </c>
      <c r="AQ2" s="36">
        <v>123371</v>
      </c>
      <c r="AR2" s="35">
        <v>11223</v>
      </c>
      <c r="AS2" s="35">
        <v>8461</v>
      </c>
      <c r="AT2" s="35">
        <v>9625</v>
      </c>
      <c r="AU2" s="35">
        <v>4899</v>
      </c>
      <c r="AV2" s="36">
        <v>7598</v>
      </c>
      <c r="AW2" s="36">
        <v>25646</v>
      </c>
      <c r="AX2" s="36">
        <v>17614</v>
      </c>
      <c r="AY2" s="36">
        <v>12670</v>
      </c>
      <c r="AZ2" s="35">
        <v>3779</v>
      </c>
    </row>
    <row r="3" spans="1:52" ht="16" x14ac:dyDescent="0.2">
      <c r="A3" s="24" t="s">
        <v>76</v>
      </c>
      <c r="B3" s="33" t="s">
        <v>0</v>
      </c>
      <c r="C3">
        <v>737</v>
      </c>
      <c r="D3" s="32">
        <v>3417</v>
      </c>
      <c r="E3" s="32">
        <v>1925</v>
      </c>
      <c r="F3" s="32">
        <v>1447</v>
      </c>
      <c r="G3" s="5">
        <v>938</v>
      </c>
      <c r="H3" s="5">
        <v>109</v>
      </c>
      <c r="I3" s="5">
        <v>239</v>
      </c>
      <c r="J3" s="32">
        <v>8792</v>
      </c>
      <c r="K3" s="32">
        <v>3705</v>
      </c>
      <c r="L3">
        <v>103</v>
      </c>
      <c r="M3">
        <v>437</v>
      </c>
      <c r="N3" s="36">
        <v>114</v>
      </c>
      <c r="O3" s="36">
        <v>851</v>
      </c>
      <c r="P3" s="36">
        <v>432</v>
      </c>
      <c r="X3" s="30">
        <v>1084</v>
      </c>
      <c r="Y3" s="30">
        <v>1038</v>
      </c>
      <c r="Z3" s="30">
        <v>1994</v>
      </c>
      <c r="AA3" s="30">
        <v>1048</v>
      </c>
      <c r="AB3" s="30">
        <v>1181</v>
      </c>
      <c r="AC3" s="30">
        <v>2016</v>
      </c>
      <c r="AD3" s="36">
        <v>1182</v>
      </c>
      <c r="AE3" s="36">
        <v>919</v>
      </c>
      <c r="AF3" s="36">
        <v>1470</v>
      </c>
      <c r="AG3" s="35">
        <v>1498</v>
      </c>
      <c r="AH3" s="35">
        <v>836</v>
      </c>
      <c r="AI3" s="35">
        <v>1136</v>
      </c>
      <c r="AJ3" s="35">
        <v>3352</v>
      </c>
      <c r="AK3" s="36">
        <v>2179</v>
      </c>
      <c r="AL3" s="36">
        <v>7628</v>
      </c>
      <c r="AM3" s="36">
        <v>1846</v>
      </c>
      <c r="AN3" s="35">
        <v>5818</v>
      </c>
      <c r="AO3" s="35">
        <v>3531</v>
      </c>
      <c r="AP3" s="36">
        <v>208</v>
      </c>
      <c r="AQ3" s="36">
        <v>70</v>
      </c>
      <c r="AR3" s="35">
        <v>620</v>
      </c>
      <c r="AS3" s="35">
        <v>745</v>
      </c>
      <c r="AT3" s="35">
        <v>423</v>
      </c>
      <c r="AU3" s="35">
        <v>234</v>
      </c>
      <c r="AV3" s="36">
        <v>331</v>
      </c>
      <c r="AW3" s="36">
        <v>559</v>
      </c>
      <c r="AX3" s="36">
        <v>522</v>
      </c>
      <c r="AY3" s="36">
        <v>428</v>
      </c>
      <c r="AZ3" s="35">
        <v>411</v>
      </c>
    </row>
    <row r="4" spans="1:52" ht="16" x14ac:dyDescent="0.2">
      <c r="A4" s="24" t="s">
        <v>76</v>
      </c>
      <c r="B4" s="33" t="s">
        <v>30</v>
      </c>
      <c r="C4">
        <v>7</v>
      </c>
      <c r="D4" s="32">
        <v>402</v>
      </c>
      <c r="E4" s="32">
        <v>191</v>
      </c>
      <c r="F4" s="32">
        <v>152</v>
      </c>
      <c r="G4" s="5">
        <v>3</v>
      </c>
      <c r="H4" s="5">
        <v>6</v>
      </c>
      <c r="I4" s="5">
        <v>2</v>
      </c>
      <c r="J4" s="32">
        <v>293</v>
      </c>
      <c r="K4" s="32">
        <v>160</v>
      </c>
      <c r="L4">
        <v>0</v>
      </c>
      <c r="M4">
        <v>4</v>
      </c>
      <c r="N4" s="36">
        <v>2</v>
      </c>
      <c r="O4" s="36">
        <v>9</v>
      </c>
      <c r="P4" s="36">
        <v>10</v>
      </c>
      <c r="X4" s="30">
        <v>281</v>
      </c>
      <c r="Y4" s="30">
        <v>154</v>
      </c>
      <c r="Z4" s="30">
        <v>653</v>
      </c>
      <c r="AA4" s="30">
        <v>219</v>
      </c>
      <c r="AB4" s="30">
        <v>297</v>
      </c>
      <c r="AC4" s="30">
        <v>499</v>
      </c>
      <c r="AD4" s="36">
        <v>158</v>
      </c>
      <c r="AE4" s="36">
        <v>102</v>
      </c>
      <c r="AF4" s="36">
        <v>198</v>
      </c>
      <c r="AG4" s="35">
        <v>2</v>
      </c>
      <c r="AH4" s="35">
        <v>0</v>
      </c>
      <c r="AI4" s="35">
        <v>7</v>
      </c>
      <c r="AJ4" s="35">
        <v>54</v>
      </c>
      <c r="AK4" s="36">
        <v>5</v>
      </c>
      <c r="AL4" s="36">
        <v>147</v>
      </c>
      <c r="AM4" s="36">
        <v>13</v>
      </c>
      <c r="AN4" s="35">
        <v>2017</v>
      </c>
      <c r="AO4" s="35">
        <v>133</v>
      </c>
      <c r="AP4" s="36">
        <v>3</v>
      </c>
      <c r="AQ4" s="36">
        <v>1</v>
      </c>
      <c r="AR4" s="35">
        <v>3</v>
      </c>
      <c r="AS4" s="35">
        <v>7</v>
      </c>
      <c r="AT4" s="35">
        <v>2</v>
      </c>
      <c r="AU4" s="35">
        <v>5</v>
      </c>
      <c r="AV4" s="36">
        <v>1</v>
      </c>
      <c r="AW4" s="36">
        <v>4</v>
      </c>
      <c r="AX4" s="36">
        <v>6</v>
      </c>
      <c r="AY4" s="36">
        <v>0</v>
      </c>
      <c r="AZ4" s="35">
        <v>117</v>
      </c>
    </row>
    <row r="5" spans="1:52" ht="16" x14ac:dyDescent="0.2">
      <c r="A5" s="24" t="s">
        <v>76</v>
      </c>
      <c r="B5" s="33" t="s">
        <v>31</v>
      </c>
      <c r="C5">
        <v>1</v>
      </c>
      <c r="D5" s="32">
        <v>318</v>
      </c>
      <c r="E5" s="32">
        <v>145</v>
      </c>
      <c r="F5" s="32">
        <v>104</v>
      </c>
      <c r="G5" s="5">
        <v>3</v>
      </c>
      <c r="H5" s="5">
        <v>6</v>
      </c>
      <c r="I5" s="5">
        <v>2</v>
      </c>
      <c r="J5" s="32">
        <v>75</v>
      </c>
      <c r="K5" s="32">
        <v>86</v>
      </c>
      <c r="L5">
        <v>0</v>
      </c>
      <c r="M5">
        <v>1</v>
      </c>
      <c r="N5" s="36">
        <v>2</v>
      </c>
      <c r="O5" s="36">
        <v>2</v>
      </c>
      <c r="P5" s="36">
        <v>3</v>
      </c>
      <c r="X5" s="30">
        <v>150</v>
      </c>
      <c r="Y5" s="30">
        <v>62</v>
      </c>
      <c r="Z5" s="30">
        <v>354</v>
      </c>
      <c r="AA5" s="30">
        <v>140</v>
      </c>
      <c r="AB5" s="30">
        <v>165</v>
      </c>
      <c r="AC5" s="30">
        <v>262</v>
      </c>
      <c r="AD5" s="36">
        <v>45</v>
      </c>
      <c r="AE5" s="36">
        <v>36</v>
      </c>
      <c r="AF5" s="36">
        <v>71</v>
      </c>
      <c r="AG5" s="35">
        <v>1</v>
      </c>
      <c r="AH5" s="35">
        <v>0</v>
      </c>
      <c r="AI5" s="35">
        <v>5</v>
      </c>
      <c r="AJ5" s="35">
        <v>2</v>
      </c>
      <c r="AK5" s="36">
        <v>3</v>
      </c>
      <c r="AL5" s="36">
        <v>31</v>
      </c>
      <c r="AM5" s="36">
        <v>7</v>
      </c>
      <c r="AN5" s="35">
        <v>1109</v>
      </c>
      <c r="AO5" s="35">
        <v>72</v>
      </c>
      <c r="AP5" s="36">
        <v>2</v>
      </c>
      <c r="AQ5" s="36">
        <v>1</v>
      </c>
      <c r="AR5" s="35">
        <v>1</v>
      </c>
      <c r="AS5" s="35">
        <v>4</v>
      </c>
      <c r="AT5" s="35">
        <v>2</v>
      </c>
      <c r="AU5" s="35">
        <v>4</v>
      </c>
      <c r="AV5" s="36">
        <v>0</v>
      </c>
      <c r="AW5" s="36">
        <v>0</v>
      </c>
      <c r="AX5" s="36">
        <v>6</v>
      </c>
      <c r="AY5" s="36">
        <v>0</v>
      </c>
      <c r="AZ5" s="35">
        <v>115</v>
      </c>
    </row>
    <row r="6" spans="1:52" ht="16" x14ac:dyDescent="0.2">
      <c r="A6" s="24" t="s">
        <v>76</v>
      </c>
      <c r="B6" s="33" t="s">
        <v>32</v>
      </c>
      <c r="C6">
        <v>69</v>
      </c>
      <c r="D6" s="32">
        <v>588</v>
      </c>
      <c r="E6" s="32">
        <v>308</v>
      </c>
      <c r="F6" s="32">
        <v>189</v>
      </c>
      <c r="G6" s="5">
        <v>55</v>
      </c>
      <c r="H6" s="5">
        <v>32</v>
      </c>
      <c r="I6" s="5">
        <v>28</v>
      </c>
      <c r="J6" s="32">
        <v>675</v>
      </c>
      <c r="K6" s="32">
        <v>618</v>
      </c>
      <c r="L6">
        <v>6</v>
      </c>
      <c r="M6">
        <v>15</v>
      </c>
      <c r="N6" s="36">
        <v>1</v>
      </c>
      <c r="O6" s="36">
        <v>15</v>
      </c>
      <c r="P6" s="36">
        <v>10</v>
      </c>
      <c r="X6" s="30">
        <v>96</v>
      </c>
      <c r="Y6" s="30">
        <v>80</v>
      </c>
      <c r="Z6" s="30">
        <v>226</v>
      </c>
      <c r="AA6" s="30">
        <v>79</v>
      </c>
      <c r="AB6" s="30">
        <v>91</v>
      </c>
      <c r="AC6" s="30">
        <v>205</v>
      </c>
      <c r="AD6" s="36">
        <v>98</v>
      </c>
      <c r="AE6" s="36">
        <v>53</v>
      </c>
      <c r="AF6" s="36">
        <v>140</v>
      </c>
      <c r="AG6" s="35">
        <v>29</v>
      </c>
      <c r="AH6" s="35">
        <v>6</v>
      </c>
      <c r="AI6" s="35">
        <v>13</v>
      </c>
      <c r="AJ6" s="35">
        <v>7</v>
      </c>
      <c r="AK6" s="36">
        <v>6</v>
      </c>
      <c r="AL6" s="36">
        <v>238</v>
      </c>
      <c r="AM6" s="36">
        <v>59</v>
      </c>
      <c r="AN6" s="35">
        <v>1271</v>
      </c>
      <c r="AO6" s="35">
        <v>509</v>
      </c>
      <c r="AP6" s="36">
        <v>13</v>
      </c>
      <c r="AQ6" s="36">
        <v>1</v>
      </c>
      <c r="AR6" s="35">
        <v>12</v>
      </c>
      <c r="AS6" s="35">
        <v>88</v>
      </c>
      <c r="AT6" s="35">
        <v>31</v>
      </c>
      <c r="AU6" s="35">
        <v>4</v>
      </c>
      <c r="AV6" s="36">
        <v>2</v>
      </c>
      <c r="AW6" s="36">
        <v>0</v>
      </c>
      <c r="AX6" s="36">
        <v>6</v>
      </c>
      <c r="AY6" s="36">
        <v>0</v>
      </c>
      <c r="AZ6" s="35">
        <v>80</v>
      </c>
    </row>
    <row r="7" spans="1:52" ht="15" customHeight="1" x14ac:dyDescent="0.2">
      <c r="A7" s="25" t="s">
        <v>73</v>
      </c>
      <c r="B7" s="33" t="s">
        <v>98</v>
      </c>
      <c r="C7">
        <v>408</v>
      </c>
      <c r="D7" s="32">
        <v>1814</v>
      </c>
      <c r="E7" s="32">
        <v>963</v>
      </c>
      <c r="F7" s="32">
        <v>689</v>
      </c>
      <c r="G7" s="5">
        <v>736</v>
      </c>
      <c r="H7" s="5">
        <v>21</v>
      </c>
      <c r="I7" s="5">
        <v>117</v>
      </c>
      <c r="J7" s="32">
        <v>7042</v>
      </c>
      <c r="K7" s="32">
        <v>2371</v>
      </c>
      <c r="L7">
        <v>19</v>
      </c>
      <c r="M7">
        <v>390</v>
      </c>
      <c r="N7" s="36">
        <v>11</v>
      </c>
      <c r="O7" s="36">
        <v>381</v>
      </c>
      <c r="P7" s="36">
        <v>17</v>
      </c>
      <c r="X7" s="30">
        <v>575</v>
      </c>
      <c r="Y7" s="30">
        <v>341</v>
      </c>
      <c r="Z7" s="30">
        <v>1094</v>
      </c>
      <c r="AA7" s="30">
        <v>379</v>
      </c>
      <c r="AB7" s="30">
        <v>450</v>
      </c>
      <c r="AC7" s="30">
        <v>805</v>
      </c>
      <c r="AD7" s="36">
        <v>373</v>
      </c>
      <c r="AE7" s="36">
        <v>393</v>
      </c>
      <c r="AF7" s="36">
        <v>411</v>
      </c>
      <c r="AG7" s="35">
        <v>1194</v>
      </c>
      <c r="AH7" s="35">
        <v>595</v>
      </c>
      <c r="AI7" s="35">
        <v>552</v>
      </c>
      <c r="AJ7" s="35">
        <v>2035</v>
      </c>
      <c r="AK7" s="36">
        <v>1833</v>
      </c>
      <c r="AL7" s="36">
        <v>6686</v>
      </c>
      <c r="AM7" s="36">
        <v>1545</v>
      </c>
      <c r="AN7" s="35">
        <v>3852</v>
      </c>
      <c r="AO7" s="35">
        <v>2762</v>
      </c>
      <c r="AP7" s="36">
        <v>53</v>
      </c>
      <c r="AQ7" s="36">
        <v>9</v>
      </c>
      <c r="AR7" s="35">
        <v>388</v>
      </c>
      <c r="AS7" s="35">
        <v>628</v>
      </c>
      <c r="AT7" s="35">
        <v>325</v>
      </c>
      <c r="AU7" s="35">
        <v>127</v>
      </c>
      <c r="AV7" s="36">
        <v>203</v>
      </c>
      <c r="AW7" s="36">
        <v>78</v>
      </c>
      <c r="AX7" s="36">
        <v>14</v>
      </c>
      <c r="AY7" s="36">
        <v>24</v>
      </c>
      <c r="AZ7" s="35">
        <v>221</v>
      </c>
    </row>
    <row r="8" spans="1:52" ht="16" x14ac:dyDescent="0.2">
      <c r="A8" s="25" t="s">
        <v>73</v>
      </c>
      <c r="B8" s="33" t="s">
        <v>101</v>
      </c>
      <c r="C8">
        <v>5</v>
      </c>
      <c r="D8" s="32">
        <v>574</v>
      </c>
      <c r="E8" s="32">
        <v>319</v>
      </c>
      <c r="F8" s="32">
        <v>164</v>
      </c>
      <c r="G8" s="5">
        <v>48</v>
      </c>
      <c r="H8" s="5">
        <v>9</v>
      </c>
      <c r="I8" s="5">
        <v>24</v>
      </c>
      <c r="J8" s="32">
        <v>760</v>
      </c>
      <c r="K8" s="32">
        <v>610</v>
      </c>
      <c r="L8">
        <v>3</v>
      </c>
      <c r="M8">
        <v>12</v>
      </c>
      <c r="N8" s="36">
        <v>0</v>
      </c>
      <c r="O8" s="36">
        <v>9</v>
      </c>
      <c r="P8" s="36">
        <v>0</v>
      </c>
      <c r="X8" s="30">
        <v>107</v>
      </c>
      <c r="Y8" s="30">
        <v>65</v>
      </c>
      <c r="Z8" s="30">
        <v>271</v>
      </c>
      <c r="AA8" s="30">
        <v>117</v>
      </c>
      <c r="AB8" s="30">
        <v>88</v>
      </c>
      <c r="AC8" s="30">
        <v>184</v>
      </c>
      <c r="AD8" s="36">
        <v>66</v>
      </c>
      <c r="AE8" s="36">
        <v>53</v>
      </c>
      <c r="AF8" s="36">
        <v>75</v>
      </c>
      <c r="AG8" s="35">
        <v>31</v>
      </c>
      <c r="AH8" s="35">
        <v>11</v>
      </c>
      <c r="AI8" s="35">
        <v>8</v>
      </c>
      <c r="AJ8" s="35">
        <v>12</v>
      </c>
      <c r="AK8" s="36">
        <v>14</v>
      </c>
      <c r="AL8" s="36">
        <v>307</v>
      </c>
      <c r="AM8" s="36">
        <v>65</v>
      </c>
      <c r="AN8" s="35">
        <v>1139</v>
      </c>
      <c r="AO8" s="35">
        <v>553</v>
      </c>
      <c r="AP8" s="36">
        <v>3</v>
      </c>
      <c r="AQ8" s="36">
        <v>1</v>
      </c>
      <c r="AR8" s="35">
        <v>21</v>
      </c>
      <c r="AS8" s="35">
        <v>107</v>
      </c>
      <c r="AT8" s="35">
        <v>32</v>
      </c>
      <c r="AU8" s="35">
        <v>5</v>
      </c>
      <c r="AV8" s="36">
        <v>0</v>
      </c>
      <c r="AW8" s="36">
        <v>0</v>
      </c>
      <c r="AX8" s="36">
        <v>6</v>
      </c>
      <c r="AY8" s="36">
        <v>1</v>
      </c>
      <c r="AZ8" s="35">
        <v>124</v>
      </c>
    </row>
    <row r="9" spans="1:52" ht="16" x14ac:dyDescent="0.2">
      <c r="A9" s="25" t="s">
        <v>73</v>
      </c>
      <c r="B9" s="33" t="s">
        <v>102</v>
      </c>
      <c r="C9">
        <v>0</v>
      </c>
      <c r="D9" s="32">
        <v>419</v>
      </c>
      <c r="E9" s="32">
        <v>200</v>
      </c>
      <c r="F9" s="32">
        <v>138</v>
      </c>
      <c r="G9" s="5">
        <v>16</v>
      </c>
      <c r="H9" s="5">
        <v>9</v>
      </c>
      <c r="I9" s="5">
        <v>18</v>
      </c>
      <c r="J9" s="32">
        <v>1014</v>
      </c>
      <c r="K9" s="32">
        <v>235</v>
      </c>
      <c r="L9">
        <v>0</v>
      </c>
      <c r="M9">
        <v>16</v>
      </c>
      <c r="N9" s="36">
        <v>0</v>
      </c>
      <c r="O9" s="36">
        <v>43</v>
      </c>
      <c r="P9" s="36">
        <v>5</v>
      </c>
      <c r="X9" s="30">
        <v>181</v>
      </c>
      <c r="Y9" s="30">
        <v>77</v>
      </c>
      <c r="Z9" s="30">
        <v>486</v>
      </c>
      <c r="AA9" s="30">
        <v>139</v>
      </c>
      <c r="AB9" s="30">
        <v>194</v>
      </c>
      <c r="AC9" s="30">
        <v>230</v>
      </c>
      <c r="AD9" s="36">
        <v>61</v>
      </c>
      <c r="AE9" s="36">
        <v>92</v>
      </c>
      <c r="AF9" s="36">
        <v>101</v>
      </c>
      <c r="AG9" s="35">
        <v>3</v>
      </c>
      <c r="AH9" s="35">
        <v>1</v>
      </c>
      <c r="AI9" s="35">
        <v>15</v>
      </c>
      <c r="AJ9" s="35">
        <v>11</v>
      </c>
      <c r="AK9" s="36">
        <v>12</v>
      </c>
      <c r="AL9" s="36">
        <v>65</v>
      </c>
      <c r="AM9" s="36">
        <v>62</v>
      </c>
      <c r="AN9" s="35">
        <v>436</v>
      </c>
      <c r="AO9" s="35">
        <v>25</v>
      </c>
      <c r="AP9" s="36">
        <v>3</v>
      </c>
      <c r="AQ9" s="36">
        <v>0</v>
      </c>
      <c r="AR9" s="35">
        <v>7</v>
      </c>
      <c r="AS9" s="35">
        <v>7</v>
      </c>
      <c r="AT9" s="35">
        <v>4</v>
      </c>
      <c r="AU9" s="35">
        <v>2</v>
      </c>
      <c r="AV9" s="36">
        <v>0</v>
      </c>
      <c r="AW9" s="36">
        <v>0</v>
      </c>
      <c r="AX9" s="36">
        <v>3</v>
      </c>
      <c r="AY9" s="36">
        <v>0</v>
      </c>
      <c r="AZ9" s="35">
        <v>92</v>
      </c>
    </row>
    <row r="10" spans="1:52" x14ac:dyDescent="0.2">
      <c r="A10" s="25"/>
      <c r="B10" s="37" t="s">
        <v>176</v>
      </c>
      <c r="C10">
        <v>0</v>
      </c>
      <c r="D10" s="38"/>
      <c r="E10" s="38"/>
      <c r="F10" s="38"/>
      <c r="G10" s="38"/>
      <c r="H10" s="38"/>
      <c r="I10" s="38"/>
      <c r="J10" s="38"/>
      <c r="K10" s="38"/>
      <c r="L10">
        <v>0</v>
      </c>
      <c r="M10">
        <v>2</v>
      </c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</row>
    <row r="11" spans="1:52" ht="16" x14ac:dyDescent="0.2">
      <c r="A11" s="25" t="s">
        <v>73</v>
      </c>
      <c r="B11" s="33" t="s">
        <v>103</v>
      </c>
      <c r="C11">
        <v>41</v>
      </c>
      <c r="D11" s="32">
        <v>147</v>
      </c>
      <c r="E11" s="32">
        <v>37</v>
      </c>
      <c r="F11" s="32">
        <v>51</v>
      </c>
      <c r="G11" s="5">
        <v>47</v>
      </c>
      <c r="H11" s="5">
        <v>5</v>
      </c>
      <c r="I11" s="5">
        <v>23</v>
      </c>
      <c r="J11" s="32">
        <v>1166</v>
      </c>
      <c r="K11" s="32">
        <v>136</v>
      </c>
      <c r="L11">
        <v>16</v>
      </c>
      <c r="M11">
        <v>312</v>
      </c>
      <c r="N11" s="36">
        <v>1</v>
      </c>
      <c r="O11" s="36">
        <v>64</v>
      </c>
      <c r="P11" s="36">
        <v>3</v>
      </c>
      <c r="X11" s="30">
        <v>13</v>
      </c>
      <c r="Y11" s="30">
        <v>15</v>
      </c>
      <c r="Z11" s="30">
        <v>19</v>
      </c>
      <c r="AA11" s="30">
        <v>3</v>
      </c>
      <c r="AB11" s="30">
        <v>8</v>
      </c>
      <c r="AC11" s="30">
        <v>2</v>
      </c>
      <c r="AD11" s="36">
        <v>6</v>
      </c>
      <c r="AE11" s="36">
        <v>38</v>
      </c>
      <c r="AF11" s="36">
        <v>13</v>
      </c>
      <c r="AG11" s="35">
        <v>124</v>
      </c>
      <c r="AH11" s="35">
        <v>31</v>
      </c>
      <c r="AI11" s="35">
        <v>67</v>
      </c>
      <c r="AJ11" s="35">
        <v>4</v>
      </c>
      <c r="AK11" s="36">
        <v>134</v>
      </c>
      <c r="AL11" s="36">
        <v>289</v>
      </c>
      <c r="AM11" s="36">
        <v>374</v>
      </c>
      <c r="AN11" s="35">
        <v>84</v>
      </c>
      <c r="AO11" s="35">
        <v>29</v>
      </c>
      <c r="AP11" s="36">
        <v>0</v>
      </c>
      <c r="AQ11" s="36">
        <v>0</v>
      </c>
      <c r="AR11" s="35">
        <v>10</v>
      </c>
      <c r="AS11" s="35">
        <v>27</v>
      </c>
      <c r="AT11" s="35">
        <v>14</v>
      </c>
      <c r="AU11" s="35">
        <v>5</v>
      </c>
      <c r="AV11" s="36">
        <v>0</v>
      </c>
      <c r="AW11" s="36">
        <v>0</v>
      </c>
      <c r="AX11" s="36">
        <v>0</v>
      </c>
      <c r="AY11" s="36">
        <v>0</v>
      </c>
      <c r="AZ11" s="35">
        <v>5</v>
      </c>
    </row>
    <row r="12" spans="1:52" ht="16" x14ac:dyDescent="0.2">
      <c r="A12" s="25" t="s">
        <v>73</v>
      </c>
      <c r="B12" s="33" t="s">
        <v>104</v>
      </c>
      <c r="C12">
        <v>3</v>
      </c>
      <c r="D12" s="32">
        <v>58</v>
      </c>
      <c r="E12" s="32">
        <v>16</v>
      </c>
      <c r="F12" s="32">
        <v>24</v>
      </c>
      <c r="G12" s="5">
        <v>23</v>
      </c>
      <c r="H12" s="5">
        <v>4</v>
      </c>
      <c r="I12" s="5">
        <v>11</v>
      </c>
      <c r="J12" s="32">
        <v>217</v>
      </c>
      <c r="K12" s="32">
        <v>35</v>
      </c>
      <c r="L12">
        <v>2</v>
      </c>
      <c r="M12">
        <v>8</v>
      </c>
      <c r="N12" s="36">
        <v>0</v>
      </c>
      <c r="O12" s="36">
        <v>5</v>
      </c>
      <c r="P12" s="36">
        <v>0</v>
      </c>
      <c r="X12" s="30">
        <v>6</v>
      </c>
      <c r="Y12" s="30">
        <v>6</v>
      </c>
      <c r="Z12" s="30">
        <v>13</v>
      </c>
      <c r="AA12" s="30">
        <v>0</v>
      </c>
      <c r="AB12" s="30">
        <v>3</v>
      </c>
      <c r="AC12" s="30">
        <v>1</v>
      </c>
      <c r="AD12" s="36">
        <v>2</v>
      </c>
      <c r="AE12" s="36">
        <v>8</v>
      </c>
      <c r="AF12" s="36">
        <v>5</v>
      </c>
      <c r="AG12" s="35">
        <v>16</v>
      </c>
      <c r="AH12" s="35">
        <v>4</v>
      </c>
      <c r="AI12" s="35">
        <v>5</v>
      </c>
      <c r="AJ12" s="35">
        <v>0</v>
      </c>
      <c r="AK12" s="36">
        <v>5</v>
      </c>
      <c r="AL12" s="36">
        <v>33</v>
      </c>
      <c r="AM12" s="36">
        <v>61</v>
      </c>
      <c r="AN12" s="35">
        <v>29</v>
      </c>
      <c r="AO12" s="35">
        <v>9</v>
      </c>
      <c r="AP12" s="36">
        <v>0</v>
      </c>
      <c r="AQ12" s="36">
        <v>0</v>
      </c>
      <c r="AR12" s="35">
        <v>3</v>
      </c>
      <c r="AS12" s="35">
        <v>9</v>
      </c>
      <c r="AT12" s="35">
        <v>6</v>
      </c>
      <c r="AU12" s="35">
        <v>1</v>
      </c>
      <c r="AV12" s="36">
        <v>0</v>
      </c>
      <c r="AW12" s="36">
        <v>0</v>
      </c>
      <c r="AX12" s="36">
        <v>0</v>
      </c>
      <c r="AY12" s="36">
        <v>0</v>
      </c>
      <c r="AZ12" s="35">
        <v>5</v>
      </c>
    </row>
    <row r="13" spans="1:52" ht="16" x14ac:dyDescent="0.2">
      <c r="A13" s="25" t="s">
        <v>73</v>
      </c>
      <c r="B13" s="33" t="s">
        <v>105</v>
      </c>
      <c r="C13">
        <v>3</v>
      </c>
      <c r="D13" s="32">
        <v>435</v>
      </c>
      <c r="E13" s="32">
        <v>238</v>
      </c>
      <c r="F13" s="32">
        <v>154</v>
      </c>
      <c r="G13" s="5">
        <v>61</v>
      </c>
      <c r="H13" s="5">
        <v>2</v>
      </c>
      <c r="I13" s="5">
        <v>12</v>
      </c>
      <c r="J13" s="32">
        <v>929</v>
      </c>
      <c r="K13" s="32">
        <v>719</v>
      </c>
      <c r="L13">
        <v>0</v>
      </c>
      <c r="M13">
        <v>0</v>
      </c>
      <c r="N13" s="36">
        <v>0</v>
      </c>
      <c r="O13" s="36">
        <v>27</v>
      </c>
      <c r="P13" s="36">
        <v>2</v>
      </c>
      <c r="X13" s="30">
        <v>294</v>
      </c>
      <c r="Y13" s="30">
        <v>164</v>
      </c>
      <c r="Z13" s="30">
        <v>398</v>
      </c>
      <c r="AA13" s="30">
        <v>114</v>
      </c>
      <c r="AB13" s="30">
        <v>146</v>
      </c>
      <c r="AC13" s="30">
        <v>446</v>
      </c>
      <c r="AD13" s="36">
        <v>189</v>
      </c>
      <c r="AE13" s="36">
        <v>120</v>
      </c>
      <c r="AF13" s="36">
        <v>160</v>
      </c>
      <c r="AG13" s="35">
        <v>13</v>
      </c>
      <c r="AH13" s="35">
        <v>1</v>
      </c>
      <c r="AI13" s="35">
        <v>13</v>
      </c>
      <c r="AJ13" s="35">
        <v>165</v>
      </c>
      <c r="AK13" s="36">
        <v>18</v>
      </c>
      <c r="AL13" s="36">
        <v>609</v>
      </c>
      <c r="AM13" s="36">
        <v>43</v>
      </c>
      <c r="AN13" s="35">
        <v>2321</v>
      </c>
      <c r="AO13" s="35">
        <v>573</v>
      </c>
      <c r="AP13" s="36">
        <v>5</v>
      </c>
      <c r="AQ13" s="36">
        <v>1</v>
      </c>
      <c r="AR13" s="35">
        <v>11</v>
      </c>
      <c r="AS13" s="35">
        <v>47</v>
      </c>
      <c r="AT13" s="35">
        <v>10</v>
      </c>
      <c r="AU13" s="35">
        <v>3</v>
      </c>
      <c r="AV13" s="36">
        <v>5</v>
      </c>
      <c r="AW13" s="36">
        <v>26</v>
      </c>
      <c r="AX13" s="36">
        <v>6</v>
      </c>
      <c r="AY13" s="36">
        <v>1</v>
      </c>
      <c r="AZ13" s="35">
        <v>71</v>
      </c>
    </row>
    <row r="14" spans="1:52" ht="16" x14ac:dyDescent="0.2">
      <c r="A14" s="25" t="s">
        <v>73</v>
      </c>
      <c r="B14" s="33" t="s">
        <v>106</v>
      </c>
      <c r="C14">
        <v>3</v>
      </c>
      <c r="D14" s="32">
        <v>234</v>
      </c>
      <c r="E14" s="32">
        <v>132</v>
      </c>
      <c r="F14" s="32">
        <v>64</v>
      </c>
      <c r="G14" s="5">
        <v>20</v>
      </c>
      <c r="H14" s="5">
        <v>1</v>
      </c>
      <c r="I14" s="5">
        <v>8</v>
      </c>
      <c r="J14" s="32">
        <v>169</v>
      </c>
      <c r="K14" s="32">
        <v>361</v>
      </c>
      <c r="L14">
        <v>0</v>
      </c>
      <c r="M14">
        <v>0</v>
      </c>
      <c r="N14" s="36">
        <v>0</v>
      </c>
      <c r="O14" s="36">
        <v>3</v>
      </c>
      <c r="P14" s="36">
        <v>0</v>
      </c>
      <c r="X14" s="30">
        <v>52</v>
      </c>
      <c r="Y14" s="30">
        <v>39</v>
      </c>
      <c r="Z14" s="30">
        <v>84</v>
      </c>
      <c r="AA14" s="30">
        <v>27</v>
      </c>
      <c r="AB14" s="30">
        <v>28</v>
      </c>
      <c r="AC14" s="30">
        <v>96</v>
      </c>
      <c r="AD14" s="36">
        <v>42</v>
      </c>
      <c r="AE14" s="36">
        <v>22</v>
      </c>
      <c r="AF14" s="36">
        <v>35</v>
      </c>
      <c r="AG14" s="35">
        <v>3</v>
      </c>
      <c r="AH14" s="35">
        <v>0</v>
      </c>
      <c r="AI14" s="35">
        <v>1</v>
      </c>
      <c r="AJ14" s="35">
        <v>6</v>
      </c>
      <c r="AK14" s="36">
        <v>0</v>
      </c>
      <c r="AL14" s="36">
        <v>99</v>
      </c>
      <c r="AM14" s="36">
        <v>1</v>
      </c>
      <c r="AN14" s="35">
        <v>1118</v>
      </c>
      <c r="AO14" s="35">
        <v>253</v>
      </c>
      <c r="AP14" s="36">
        <v>3</v>
      </c>
      <c r="AQ14" s="36">
        <v>1</v>
      </c>
      <c r="AR14" s="35">
        <v>3</v>
      </c>
      <c r="AS14" s="35">
        <v>16</v>
      </c>
      <c r="AT14" s="35">
        <v>8</v>
      </c>
      <c r="AU14" s="35">
        <v>1</v>
      </c>
      <c r="AV14" s="36">
        <v>0</v>
      </c>
      <c r="AW14" s="36">
        <v>0</v>
      </c>
      <c r="AX14" s="36">
        <v>3</v>
      </c>
      <c r="AY14" s="36">
        <v>1</v>
      </c>
      <c r="AZ14" s="35">
        <v>60</v>
      </c>
    </row>
    <row r="15" spans="1:52" ht="16" x14ac:dyDescent="0.2">
      <c r="A15" s="25" t="s">
        <v>73</v>
      </c>
      <c r="B15" s="33" t="s">
        <v>107</v>
      </c>
      <c r="C15">
        <v>365</v>
      </c>
      <c r="D15" s="32">
        <v>837</v>
      </c>
      <c r="E15" s="32">
        <v>506</v>
      </c>
      <c r="F15" s="32">
        <v>363</v>
      </c>
      <c r="G15" s="5">
        <v>617</v>
      </c>
      <c r="H15" s="5">
        <v>5</v>
      </c>
      <c r="I15" s="5">
        <v>66</v>
      </c>
      <c r="J15" s="32">
        <v>4075</v>
      </c>
      <c r="K15" s="32">
        <v>1320</v>
      </c>
      <c r="L15">
        <v>4</v>
      </c>
      <c r="M15">
        <v>59</v>
      </c>
      <c r="N15" s="36">
        <v>10</v>
      </c>
      <c r="O15" s="36">
        <v>259</v>
      </c>
      <c r="P15" s="36">
        <v>8</v>
      </c>
      <c r="X15" s="30">
        <v>99</v>
      </c>
      <c r="Y15" s="30">
        <v>89</v>
      </c>
      <c r="Z15" s="30">
        <v>208</v>
      </c>
      <c r="AA15" s="30">
        <v>127</v>
      </c>
      <c r="AB15" s="30">
        <v>109</v>
      </c>
      <c r="AC15" s="30">
        <v>145</v>
      </c>
      <c r="AD15" s="36">
        <v>120</v>
      </c>
      <c r="AE15" s="36">
        <v>146</v>
      </c>
      <c r="AF15" s="36">
        <v>141</v>
      </c>
      <c r="AG15" s="35">
        <v>1069</v>
      </c>
      <c r="AH15" s="35">
        <v>564</v>
      </c>
      <c r="AI15" s="35">
        <v>465</v>
      </c>
      <c r="AJ15" s="35">
        <v>1856</v>
      </c>
      <c r="AK15" s="36">
        <v>1675</v>
      </c>
      <c r="AL15" s="36">
        <v>5837</v>
      </c>
      <c r="AM15" s="36">
        <v>1099</v>
      </c>
      <c r="AN15" s="35">
        <v>1064</v>
      </c>
      <c r="AO15" s="35">
        <v>2141</v>
      </c>
      <c r="AP15" s="36">
        <v>45</v>
      </c>
      <c r="AQ15" s="36">
        <v>8</v>
      </c>
      <c r="AR15" s="35">
        <v>362</v>
      </c>
      <c r="AS15" s="35">
        <v>548</v>
      </c>
      <c r="AT15" s="35">
        <v>297</v>
      </c>
      <c r="AU15" s="35">
        <v>119</v>
      </c>
      <c r="AV15" s="36">
        <v>198</v>
      </c>
      <c r="AW15" s="36">
        <v>52</v>
      </c>
      <c r="AX15" s="36">
        <v>5</v>
      </c>
      <c r="AY15" s="36">
        <v>23</v>
      </c>
      <c r="AZ15" s="35">
        <v>58</v>
      </c>
    </row>
    <row r="16" spans="1:52" ht="15" customHeight="1" x14ac:dyDescent="0.2">
      <c r="A16" s="25" t="s">
        <v>73</v>
      </c>
      <c r="B16" s="33" t="s">
        <v>99</v>
      </c>
      <c r="C16">
        <v>17</v>
      </c>
      <c r="D16" s="32">
        <v>215</v>
      </c>
      <c r="E16" s="32">
        <v>137</v>
      </c>
      <c r="F16" s="32">
        <v>78</v>
      </c>
      <c r="G16" s="5">
        <v>78</v>
      </c>
      <c r="H16" s="5">
        <v>5</v>
      </c>
      <c r="I16" s="5">
        <v>21</v>
      </c>
      <c r="J16" s="32">
        <v>409</v>
      </c>
      <c r="K16" s="32">
        <v>351</v>
      </c>
      <c r="L16">
        <v>1</v>
      </c>
      <c r="M16">
        <v>1</v>
      </c>
      <c r="N16" s="36">
        <v>0</v>
      </c>
      <c r="O16" s="36">
        <v>7</v>
      </c>
      <c r="P16" s="36">
        <v>0</v>
      </c>
      <c r="X16" s="30">
        <v>17</v>
      </c>
      <c r="Y16" s="30">
        <v>14</v>
      </c>
      <c r="Z16" s="30">
        <v>35</v>
      </c>
      <c r="AA16" s="30">
        <v>20</v>
      </c>
      <c r="AB16" s="30">
        <v>12</v>
      </c>
      <c r="AC16" s="30">
        <v>28</v>
      </c>
      <c r="AD16" s="36">
        <v>17</v>
      </c>
      <c r="AE16" s="36">
        <v>12</v>
      </c>
      <c r="AF16" s="36">
        <v>17</v>
      </c>
      <c r="AG16" s="35">
        <v>34</v>
      </c>
      <c r="AH16" s="35">
        <v>8</v>
      </c>
      <c r="AI16" s="35">
        <v>10</v>
      </c>
      <c r="AJ16" s="35">
        <v>23</v>
      </c>
      <c r="AK16" s="36">
        <v>21</v>
      </c>
      <c r="AL16" s="36">
        <v>451</v>
      </c>
      <c r="AM16" s="36">
        <v>46</v>
      </c>
      <c r="AN16" s="35">
        <v>314</v>
      </c>
      <c r="AO16" s="35">
        <v>495</v>
      </c>
      <c r="AP16" s="36">
        <v>2</v>
      </c>
      <c r="AQ16" s="36">
        <v>0</v>
      </c>
      <c r="AR16" s="35">
        <v>35</v>
      </c>
      <c r="AS16" s="35">
        <v>128</v>
      </c>
      <c r="AT16" s="35">
        <v>24</v>
      </c>
      <c r="AU16" s="35">
        <v>1</v>
      </c>
      <c r="AV16" s="36">
        <v>0</v>
      </c>
      <c r="AW16" s="36">
        <v>1</v>
      </c>
      <c r="AX16" s="36">
        <v>0</v>
      </c>
      <c r="AY16" s="36">
        <v>0</v>
      </c>
      <c r="AZ16" s="35">
        <v>3</v>
      </c>
    </row>
    <row r="17" spans="1:52" ht="14.25" customHeight="1" x14ac:dyDescent="0.2">
      <c r="A17" s="26" t="s">
        <v>61</v>
      </c>
      <c r="B17" s="33" t="s">
        <v>85</v>
      </c>
      <c r="C17">
        <v>175</v>
      </c>
      <c r="D17" s="32">
        <v>605</v>
      </c>
      <c r="E17" s="32">
        <v>285</v>
      </c>
      <c r="F17" s="32">
        <v>200</v>
      </c>
      <c r="G17" s="5">
        <v>209</v>
      </c>
      <c r="H17" s="5">
        <v>7</v>
      </c>
      <c r="I17" s="5">
        <v>32</v>
      </c>
      <c r="J17" s="32">
        <v>700</v>
      </c>
      <c r="K17" s="32">
        <v>443</v>
      </c>
      <c r="L17">
        <v>0</v>
      </c>
      <c r="M17">
        <v>11</v>
      </c>
      <c r="N17" s="36">
        <v>1</v>
      </c>
      <c r="O17" s="36">
        <v>87</v>
      </c>
      <c r="P17" s="36">
        <v>1</v>
      </c>
      <c r="X17" s="30">
        <v>134</v>
      </c>
      <c r="Y17" s="30">
        <v>63</v>
      </c>
      <c r="Z17" s="30">
        <v>392</v>
      </c>
      <c r="AA17" s="30">
        <v>135</v>
      </c>
      <c r="AB17" s="30">
        <v>87</v>
      </c>
      <c r="AC17" s="30">
        <v>271</v>
      </c>
      <c r="AD17" s="36">
        <v>49</v>
      </c>
      <c r="AE17" s="36">
        <v>48</v>
      </c>
      <c r="AF17" s="36">
        <v>102</v>
      </c>
      <c r="AG17" s="35">
        <v>47</v>
      </c>
      <c r="AH17" s="35">
        <v>47</v>
      </c>
      <c r="AI17" s="35">
        <v>58</v>
      </c>
      <c r="AJ17" s="35">
        <v>615</v>
      </c>
      <c r="AK17" s="36">
        <v>235</v>
      </c>
      <c r="AL17" s="36">
        <v>2159</v>
      </c>
      <c r="AM17" s="36">
        <v>112</v>
      </c>
      <c r="AN17" s="35">
        <v>20</v>
      </c>
      <c r="AO17" s="35">
        <v>391</v>
      </c>
      <c r="AP17" s="36">
        <v>21</v>
      </c>
      <c r="AQ17" s="36">
        <v>1</v>
      </c>
      <c r="AR17" s="35">
        <v>98</v>
      </c>
      <c r="AS17" s="35">
        <v>99</v>
      </c>
      <c r="AT17" s="35">
        <v>55</v>
      </c>
      <c r="AU17" s="35">
        <v>17</v>
      </c>
      <c r="AV17" s="36">
        <v>71</v>
      </c>
      <c r="AW17" s="36">
        <v>7</v>
      </c>
      <c r="AX17" s="36">
        <v>1</v>
      </c>
      <c r="AY17" s="36">
        <v>3</v>
      </c>
      <c r="AZ17" s="35">
        <v>35</v>
      </c>
    </row>
    <row r="18" spans="1:52" ht="16" x14ac:dyDescent="0.2">
      <c r="A18" s="26" t="s">
        <v>61</v>
      </c>
      <c r="B18" s="33" t="s">
        <v>100</v>
      </c>
      <c r="C18">
        <v>16</v>
      </c>
      <c r="D18" s="32">
        <v>265</v>
      </c>
      <c r="E18" s="32">
        <v>105</v>
      </c>
      <c r="F18" s="32">
        <v>77</v>
      </c>
      <c r="G18" s="5">
        <v>37</v>
      </c>
      <c r="H18" s="5">
        <v>6</v>
      </c>
      <c r="I18" s="5">
        <v>15</v>
      </c>
      <c r="J18" s="32">
        <v>121</v>
      </c>
      <c r="K18" s="32">
        <v>152</v>
      </c>
      <c r="L18">
        <v>0</v>
      </c>
      <c r="M18">
        <v>1</v>
      </c>
      <c r="N18" s="36">
        <v>0</v>
      </c>
      <c r="O18" s="36">
        <v>9</v>
      </c>
      <c r="P18" s="36">
        <v>0</v>
      </c>
      <c r="X18" s="30">
        <v>41</v>
      </c>
      <c r="Y18" s="30">
        <v>18</v>
      </c>
      <c r="Z18" s="30">
        <v>187</v>
      </c>
      <c r="AA18" s="30">
        <v>42</v>
      </c>
      <c r="AB18" s="30">
        <v>23</v>
      </c>
      <c r="AC18" s="30">
        <v>113</v>
      </c>
      <c r="AD18" s="36">
        <v>5</v>
      </c>
      <c r="AE18" s="36">
        <v>6</v>
      </c>
      <c r="AF18" s="36">
        <v>21</v>
      </c>
      <c r="AG18" s="35">
        <v>4</v>
      </c>
      <c r="AH18" s="35">
        <v>1</v>
      </c>
      <c r="AI18" s="35">
        <v>3</v>
      </c>
      <c r="AJ18" s="35">
        <v>20</v>
      </c>
      <c r="AK18" s="36">
        <v>8</v>
      </c>
      <c r="AL18" s="36">
        <v>263</v>
      </c>
      <c r="AM18" s="36">
        <v>14</v>
      </c>
      <c r="AN18" s="35">
        <v>6</v>
      </c>
      <c r="AO18" s="35">
        <v>98</v>
      </c>
      <c r="AP18" s="36">
        <v>1</v>
      </c>
      <c r="AQ18" s="36">
        <v>0</v>
      </c>
      <c r="AR18" s="35">
        <v>3</v>
      </c>
      <c r="AS18" s="35">
        <v>32</v>
      </c>
      <c r="AT18" s="35">
        <v>6</v>
      </c>
      <c r="AU18" s="35">
        <v>0</v>
      </c>
      <c r="AV18" s="36">
        <v>0</v>
      </c>
      <c r="AW18" s="36">
        <v>0</v>
      </c>
      <c r="AX18" s="36">
        <v>0</v>
      </c>
      <c r="AY18" s="36">
        <v>0</v>
      </c>
      <c r="AZ18" s="35">
        <v>14</v>
      </c>
    </row>
    <row r="19" spans="1:52" ht="16" x14ac:dyDescent="0.2">
      <c r="A19" s="26" t="s">
        <v>61</v>
      </c>
      <c r="B19" s="33" t="s">
        <v>79</v>
      </c>
      <c r="C19">
        <v>7</v>
      </c>
      <c r="D19" s="32">
        <v>392</v>
      </c>
      <c r="E19" s="32">
        <v>138</v>
      </c>
      <c r="F19" s="32">
        <v>64</v>
      </c>
      <c r="G19" s="5">
        <v>16</v>
      </c>
      <c r="H19" s="5">
        <v>3</v>
      </c>
      <c r="I19" s="5">
        <v>18</v>
      </c>
      <c r="J19" s="32">
        <v>166</v>
      </c>
      <c r="K19" s="32">
        <v>74</v>
      </c>
      <c r="L19">
        <v>0</v>
      </c>
      <c r="M19">
        <v>1</v>
      </c>
      <c r="N19" s="36">
        <v>1</v>
      </c>
      <c r="O19" s="36">
        <v>58</v>
      </c>
      <c r="P19" s="36">
        <v>0</v>
      </c>
      <c r="X19" s="30">
        <v>115</v>
      </c>
      <c r="Y19" s="30">
        <v>52</v>
      </c>
      <c r="Z19" s="30">
        <v>341</v>
      </c>
      <c r="AA19" s="30">
        <v>91</v>
      </c>
      <c r="AB19" s="30">
        <v>82</v>
      </c>
      <c r="AC19" s="30">
        <v>206</v>
      </c>
      <c r="AD19" s="36">
        <v>19</v>
      </c>
      <c r="AE19" s="36">
        <v>14</v>
      </c>
      <c r="AF19" s="36">
        <v>53</v>
      </c>
      <c r="AG19" s="35">
        <v>4</v>
      </c>
      <c r="AH19" s="35">
        <v>1</v>
      </c>
      <c r="AI19" s="35">
        <v>2</v>
      </c>
      <c r="AJ19" s="35">
        <v>15</v>
      </c>
      <c r="AK19" s="36">
        <v>11</v>
      </c>
      <c r="AL19" s="36">
        <v>46</v>
      </c>
      <c r="AM19" s="36">
        <v>9</v>
      </c>
      <c r="AN19" s="35">
        <v>10</v>
      </c>
      <c r="AO19" s="35">
        <v>22</v>
      </c>
      <c r="AP19" s="36">
        <v>0</v>
      </c>
      <c r="AQ19" s="36">
        <v>0</v>
      </c>
      <c r="AR19" s="35">
        <v>11</v>
      </c>
      <c r="AS19" s="35">
        <v>5</v>
      </c>
      <c r="AT19" s="35">
        <v>14</v>
      </c>
      <c r="AU19" s="35">
        <v>1</v>
      </c>
      <c r="AV19" s="36">
        <v>10</v>
      </c>
      <c r="AW19" s="36">
        <v>2</v>
      </c>
      <c r="AX19" s="36">
        <v>1</v>
      </c>
      <c r="AY19" s="36">
        <v>0</v>
      </c>
      <c r="AZ19" s="35">
        <v>27</v>
      </c>
    </row>
    <row r="20" spans="1:52" ht="16" x14ac:dyDescent="0.2">
      <c r="A20" s="26" t="s">
        <v>61</v>
      </c>
      <c r="B20" s="33" t="s">
        <v>80</v>
      </c>
      <c r="C20">
        <v>1</v>
      </c>
      <c r="D20" s="32">
        <v>77</v>
      </c>
      <c r="E20" s="32">
        <v>24</v>
      </c>
      <c r="F20" s="32">
        <v>26</v>
      </c>
      <c r="G20" s="5">
        <v>5</v>
      </c>
      <c r="H20" s="5">
        <v>0</v>
      </c>
      <c r="I20" s="5">
        <v>1</v>
      </c>
      <c r="J20" s="32">
        <v>60</v>
      </c>
      <c r="K20" s="32">
        <v>26</v>
      </c>
      <c r="L20">
        <v>0</v>
      </c>
      <c r="M20">
        <v>0</v>
      </c>
      <c r="N20" s="36">
        <v>0</v>
      </c>
      <c r="O20" s="36">
        <v>1</v>
      </c>
      <c r="P20" s="36">
        <v>0</v>
      </c>
      <c r="X20" s="30">
        <v>66</v>
      </c>
      <c r="Y20" s="30">
        <v>22</v>
      </c>
      <c r="Z20" s="30">
        <v>229</v>
      </c>
      <c r="AA20" s="30">
        <v>34</v>
      </c>
      <c r="AB20" s="30">
        <v>21</v>
      </c>
      <c r="AC20" s="30">
        <v>117</v>
      </c>
      <c r="AD20" s="36">
        <v>20</v>
      </c>
      <c r="AE20" s="36">
        <v>14</v>
      </c>
      <c r="AF20" s="36">
        <v>48</v>
      </c>
      <c r="AG20" s="35">
        <v>0</v>
      </c>
      <c r="AH20" s="35">
        <v>0</v>
      </c>
      <c r="AI20" s="35">
        <v>0</v>
      </c>
      <c r="AJ20" s="35">
        <v>22</v>
      </c>
      <c r="AK20" s="36">
        <v>0</v>
      </c>
      <c r="AL20" s="36">
        <v>128</v>
      </c>
      <c r="AM20" s="36">
        <v>2</v>
      </c>
      <c r="AN20" s="35">
        <v>9</v>
      </c>
      <c r="AO20" s="35">
        <v>12</v>
      </c>
      <c r="AP20" s="36">
        <v>0</v>
      </c>
      <c r="AQ20" s="36">
        <v>0</v>
      </c>
      <c r="AR20" s="35">
        <v>0</v>
      </c>
      <c r="AS20" s="35">
        <v>0</v>
      </c>
      <c r="AT20" s="35">
        <v>0</v>
      </c>
      <c r="AU20" s="35">
        <v>0</v>
      </c>
      <c r="AV20" s="36">
        <v>0</v>
      </c>
      <c r="AW20" s="36">
        <v>0</v>
      </c>
      <c r="AX20" s="36">
        <v>0</v>
      </c>
      <c r="AY20" s="36">
        <v>0</v>
      </c>
      <c r="AZ20" s="35">
        <v>7</v>
      </c>
    </row>
    <row r="21" spans="1:52" ht="16" x14ac:dyDescent="0.2">
      <c r="A21" s="26" t="s">
        <v>61</v>
      </c>
      <c r="B21" s="33" t="s">
        <v>81</v>
      </c>
      <c r="C21">
        <v>0</v>
      </c>
      <c r="D21" s="32">
        <v>73</v>
      </c>
      <c r="E21" s="32">
        <v>19</v>
      </c>
      <c r="F21" s="32">
        <v>19</v>
      </c>
      <c r="G21" s="5">
        <v>2</v>
      </c>
      <c r="H21" s="5">
        <v>0</v>
      </c>
      <c r="I21" s="5">
        <v>1</v>
      </c>
      <c r="J21" s="32">
        <v>30</v>
      </c>
      <c r="K21" s="32">
        <v>12</v>
      </c>
      <c r="L21">
        <v>0</v>
      </c>
      <c r="M21">
        <v>0</v>
      </c>
      <c r="N21" s="36">
        <v>0</v>
      </c>
      <c r="O21" s="36">
        <v>1</v>
      </c>
      <c r="P21" s="36">
        <v>0</v>
      </c>
      <c r="X21" s="30">
        <v>65</v>
      </c>
      <c r="Y21" s="30">
        <v>21</v>
      </c>
      <c r="Z21" s="30">
        <v>229</v>
      </c>
      <c r="AA21" s="30">
        <v>33</v>
      </c>
      <c r="AB21" s="30">
        <v>18</v>
      </c>
      <c r="AC21" s="30">
        <v>113</v>
      </c>
      <c r="AD21" s="36">
        <v>13</v>
      </c>
      <c r="AE21" s="36">
        <v>9</v>
      </c>
      <c r="AF21" s="36">
        <v>40</v>
      </c>
      <c r="AG21" s="35">
        <v>0</v>
      </c>
      <c r="AH21" s="35">
        <v>0</v>
      </c>
      <c r="AI21" s="35">
        <v>0</v>
      </c>
      <c r="AJ21" s="35">
        <v>2</v>
      </c>
      <c r="AK21" s="36">
        <v>0</v>
      </c>
      <c r="AL21" s="36">
        <v>11</v>
      </c>
      <c r="AM21" s="36">
        <v>1</v>
      </c>
      <c r="AN21" s="35">
        <v>7</v>
      </c>
      <c r="AO21" s="35">
        <v>2</v>
      </c>
      <c r="AP21" s="36">
        <v>0</v>
      </c>
      <c r="AQ21" s="36">
        <v>0</v>
      </c>
      <c r="AR21" s="35">
        <v>0</v>
      </c>
      <c r="AS21" s="35">
        <v>0</v>
      </c>
      <c r="AT21" s="35">
        <v>0</v>
      </c>
      <c r="AU21" s="35">
        <v>0</v>
      </c>
      <c r="AV21" s="36">
        <v>0</v>
      </c>
      <c r="AW21" s="36">
        <v>0</v>
      </c>
      <c r="AX21" s="36">
        <v>0</v>
      </c>
      <c r="AY21" s="36">
        <v>0</v>
      </c>
      <c r="AZ21" s="35">
        <v>7</v>
      </c>
    </row>
    <row r="22" spans="1:52" ht="16" x14ac:dyDescent="0.2">
      <c r="A22" s="26" t="s">
        <v>61</v>
      </c>
      <c r="B22" s="33" t="s">
        <v>22</v>
      </c>
      <c r="C22">
        <v>0</v>
      </c>
      <c r="D22" s="32">
        <v>58</v>
      </c>
      <c r="E22" s="32">
        <v>18</v>
      </c>
      <c r="F22" s="32">
        <v>16</v>
      </c>
      <c r="G22" s="5">
        <v>2</v>
      </c>
      <c r="H22" s="5">
        <v>0</v>
      </c>
      <c r="I22" s="5">
        <v>0</v>
      </c>
      <c r="J22" s="32">
        <v>9</v>
      </c>
      <c r="K22" s="32">
        <v>12</v>
      </c>
      <c r="L22">
        <v>0</v>
      </c>
      <c r="M22">
        <v>0</v>
      </c>
      <c r="N22" s="36">
        <v>0</v>
      </c>
      <c r="O22" s="36">
        <v>0</v>
      </c>
      <c r="P22" s="36">
        <v>0</v>
      </c>
      <c r="X22" s="30">
        <v>13</v>
      </c>
      <c r="Y22" s="30">
        <v>5</v>
      </c>
      <c r="Z22" s="30">
        <v>84</v>
      </c>
      <c r="AA22" s="30">
        <v>11</v>
      </c>
      <c r="AB22" s="30">
        <v>7</v>
      </c>
      <c r="AC22" s="30">
        <v>55</v>
      </c>
      <c r="AD22" s="36">
        <v>2</v>
      </c>
      <c r="AE22" s="36">
        <v>2</v>
      </c>
      <c r="AF22" s="36">
        <v>10</v>
      </c>
      <c r="AG22" s="35">
        <v>0</v>
      </c>
      <c r="AH22" s="35">
        <v>0</v>
      </c>
      <c r="AI22" s="35">
        <v>0</v>
      </c>
      <c r="AJ22" s="35">
        <v>1</v>
      </c>
      <c r="AK22" s="36">
        <v>0</v>
      </c>
      <c r="AL22" s="36">
        <v>27</v>
      </c>
      <c r="AM22" s="36">
        <v>0</v>
      </c>
      <c r="AN22" s="35">
        <v>2</v>
      </c>
      <c r="AO22" s="35">
        <v>5</v>
      </c>
      <c r="AP22" s="36">
        <v>0</v>
      </c>
      <c r="AQ22" s="36">
        <v>0</v>
      </c>
      <c r="AR22" s="35">
        <v>0</v>
      </c>
      <c r="AS22" s="35">
        <v>0</v>
      </c>
      <c r="AT22" s="35">
        <v>0</v>
      </c>
      <c r="AU22" s="35">
        <v>0</v>
      </c>
      <c r="AV22" s="36">
        <v>0</v>
      </c>
      <c r="AW22" s="36">
        <v>0</v>
      </c>
      <c r="AX22" s="36">
        <v>0</v>
      </c>
      <c r="AY22" s="36">
        <v>0</v>
      </c>
      <c r="AZ22" s="35">
        <v>5</v>
      </c>
    </row>
    <row r="23" spans="1:52" ht="15" customHeight="1" x14ac:dyDescent="0.2">
      <c r="A23" s="27" t="s">
        <v>63</v>
      </c>
      <c r="B23" s="34" t="s">
        <v>2</v>
      </c>
      <c r="C23">
        <v>232</v>
      </c>
      <c r="D23" s="32">
        <v>1219</v>
      </c>
      <c r="E23" s="32">
        <v>678</v>
      </c>
      <c r="F23" s="32">
        <v>491</v>
      </c>
      <c r="G23" s="5">
        <v>532</v>
      </c>
      <c r="H23" s="5">
        <v>14</v>
      </c>
      <c r="I23" s="5">
        <v>85</v>
      </c>
      <c r="J23" s="32">
        <v>6367</v>
      </c>
      <c r="K23" s="32">
        <v>1942</v>
      </c>
      <c r="L23">
        <v>19</v>
      </c>
      <c r="M23">
        <v>380</v>
      </c>
      <c r="N23" s="36">
        <v>10</v>
      </c>
      <c r="O23" s="36">
        <v>295</v>
      </c>
      <c r="P23" s="36">
        <v>17</v>
      </c>
      <c r="X23" s="30">
        <v>444</v>
      </c>
      <c r="Y23" s="30">
        <v>278</v>
      </c>
      <c r="Z23" s="30">
        <v>714</v>
      </c>
      <c r="AA23" s="30">
        <v>246</v>
      </c>
      <c r="AB23" s="30">
        <v>364</v>
      </c>
      <c r="AC23" s="30">
        <v>537</v>
      </c>
      <c r="AD23" s="36">
        <v>324</v>
      </c>
      <c r="AE23" s="36">
        <v>353</v>
      </c>
      <c r="AF23" s="36">
        <v>312</v>
      </c>
      <c r="AG23" s="35">
        <v>1151</v>
      </c>
      <c r="AH23" s="35">
        <v>556</v>
      </c>
      <c r="AI23" s="35">
        <v>499</v>
      </c>
      <c r="AJ23" s="35">
        <v>1435</v>
      </c>
      <c r="AK23" s="36">
        <v>1610</v>
      </c>
      <c r="AL23" s="36">
        <v>4584</v>
      </c>
      <c r="AM23" s="36">
        <v>1442</v>
      </c>
      <c r="AN23" s="35">
        <v>3832</v>
      </c>
      <c r="AO23" s="35">
        <v>2388</v>
      </c>
      <c r="AP23" s="36">
        <v>33</v>
      </c>
      <c r="AQ23" s="36">
        <v>8</v>
      </c>
      <c r="AR23" s="35">
        <v>295</v>
      </c>
      <c r="AS23" s="35">
        <v>533</v>
      </c>
      <c r="AT23" s="35">
        <v>271</v>
      </c>
      <c r="AU23" s="35">
        <v>111</v>
      </c>
      <c r="AV23" s="36">
        <v>135</v>
      </c>
      <c r="AW23" s="36">
        <v>72</v>
      </c>
      <c r="AX23" s="36">
        <v>13</v>
      </c>
      <c r="AY23" s="36">
        <v>21</v>
      </c>
      <c r="AZ23" s="35">
        <v>190</v>
      </c>
    </row>
    <row r="24" spans="1:52" ht="16" x14ac:dyDescent="0.2">
      <c r="A24" s="27" t="s">
        <v>63</v>
      </c>
      <c r="B24" s="33" t="s">
        <v>9</v>
      </c>
      <c r="C24">
        <v>1</v>
      </c>
      <c r="D24" s="32">
        <v>143</v>
      </c>
      <c r="E24" s="32">
        <v>30</v>
      </c>
      <c r="F24" s="32">
        <v>53</v>
      </c>
      <c r="G24" s="5">
        <v>5</v>
      </c>
      <c r="H24" s="5">
        <v>0</v>
      </c>
      <c r="I24" s="5">
        <v>1</v>
      </c>
      <c r="J24" s="32">
        <v>55</v>
      </c>
      <c r="K24" s="32">
        <v>25</v>
      </c>
      <c r="L24">
        <v>2</v>
      </c>
      <c r="M24">
        <v>5</v>
      </c>
      <c r="N24" s="36">
        <v>0</v>
      </c>
      <c r="O24" s="36">
        <v>0</v>
      </c>
      <c r="P24" s="36">
        <v>0</v>
      </c>
      <c r="X24" s="30">
        <v>101</v>
      </c>
      <c r="Y24" s="30">
        <v>18</v>
      </c>
      <c r="Z24" s="30">
        <v>221</v>
      </c>
      <c r="AA24" s="30">
        <v>87</v>
      </c>
      <c r="AB24" s="30">
        <v>57</v>
      </c>
      <c r="AC24" s="30">
        <v>73</v>
      </c>
      <c r="AD24" s="36">
        <v>4</v>
      </c>
      <c r="AE24" s="36">
        <v>3</v>
      </c>
      <c r="AF24" s="36">
        <v>4</v>
      </c>
      <c r="AG24" s="35">
        <v>6</v>
      </c>
      <c r="AH24" s="35">
        <v>1</v>
      </c>
      <c r="AI24" s="35">
        <v>9</v>
      </c>
      <c r="AJ24" s="35">
        <v>13</v>
      </c>
      <c r="AK24" s="36">
        <v>4</v>
      </c>
      <c r="AL24" s="36">
        <v>258</v>
      </c>
      <c r="AM24" s="36">
        <v>5</v>
      </c>
      <c r="AN24" s="35">
        <v>17</v>
      </c>
      <c r="AO24" s="35">
        <v>19</v>
      </c>
      <c r="AP24" s="36">
        <v>2</v>
      </c>
      <c r="AQ24" s="36">
        <v>1</v>
      </c>
      <c r="AR24" s="35">
        <v>2</v>
      </c>
      <c r="AS24" s="35">
        <v>1</v>
      </c>
      <c r="AT24" s="35">
        <v>2</v>
      </c>
      <c r="AU24" s="35">
        <v>1</v>
      </c>
      <c r="AV24" s="36">
        <v>0</v>
      </c>
      <c r="AW24" s="36">
        <v>1</v>
      </c>
      <c r="AX24" s="36">
        <v>6</v>
      </c>
      <c r="AY24" s="36">
        <v>1</v>
      </c>
      <c r="AZ24" s="35">
        <v>123</v>
      </c>
    </row>
    <row r="25" spans="1:52" ht="16" x14ac:dyDescent="0.2">
      <c r="A25" s="27" t="s">
        <v>63</v>
      </c>
      <c r="B25" s="33" t="s">
        <v>87</v>
      </c>
      <c r="C25">
        <v>5</v>
      </c>
      <c r="D25" s="32">
        <v>493</v>
      </c>
      <c r="E25" s="32">
        <v>225</v>
      </c>
      <c r="F25" s="32">
        <v>90</v>
      </c>
      <c r="G25" s="5">
        <v>4</v>
      </c>
      <c r="H25" s="5">
        <v>1</v>
      </c>
      <c r="I25" s="5">
        <v>8</v>
      </c>
      <c r="J25" s="32">
        <v>363</v>
      </c>
      <c r="K25" s="32">
        <v>160</v>
      </c>
      <c r="L25">
        <v>1</v>
      </c>
      <c r="M25">
        <v>97</v>
      </c>
      <c r="N25" s="36">
        <v>0</v>
      </c>
      <c r="O25" s="36">
        <v>44</v>
      </c>
      <c r="P25" s="36">
        <v>2</v>
      </c>
      <c r="X25" s="30">
        <v>250</v>
      </c>
      <c r="Y25" s="30">
        <v>126</v>
      </c>
      <c r="Z25" s="30">
        <v>417</v>
      </c>
      <c r="AA25" s="30">
        <v>134</v>
      </c>
      <c r="AB25" s="30">
        <v>249</v>
      </c>
      <c r="AC25" s="30">
        <v>265</v>
      </c>
      <c r="AD25" s="36">
        <v>20</v>
      </c>
      <c r="AE25" s="36">
        <v>29</v>
      </c>
      <c r="AF25" s="36">
        <v>45</v>
      </c>
      <c r="AG25" s="35">
        <v>24</v>
      </c>
      <c r="AH25" s="35">
        <v>8</v>
      </c>
      <c r="AI25" s="35">
        <v>19</v>
      </c>
      <c r="AJ25" s="35">
        <v>21</v>
      </c>
      <c r="AK25" s="36">
        <v>19</v>
      </c>
      <c r="AL25" s="36">
        <v>20</v>
      </c>
      <c r="AM25" s="36">
        <v>28</v>
      </c>
      <c r="AN25" s="35">
        <v>242</v>
      </c>
      <c r="AO25" s="35">
        <v>24</v>
      </c>
      <c r="AP25" s="36">
        <v>5</v>
      </c>
      <c r="AQ25" s="36">
        <v>1</v>
      </c>
      <c r="AR25" s="35">
        <v>18</v>
      </c>
      <c r="AS25" s="35">
        <v>16</v>
      </c>
      <c r="AT25" s="35">
        <v>20</v>
      </c>
      <c r="AU25" s="35">
        <v>9</v>
      </c>
      <c r="AV25" s="36">
        <v>0</v>
      </c>
      <c r="AW25" s="36">
        <v>2</v>
      </c>
      <c r="AX25" s="36">
        <v>6</v>
      </c>
      <c r="AY25" s="36">
        <v>1</v>
      </c>
      <c r="AZ25" s="35">
        <v>146</v>
      </c>
    </row>
    <row r="26" spans="1:52" ht="15" customHeight="1" x14ac:dyDescent="0.2">
      <c r="A26" s="27" t="s">
        <v>63</v>
      </c>
      <c r="B26" s="33" t="s">
        <v>108</v>
      </c>
      <c r="C26">
        <v>2</v>
      </c>
      <c r="D26" s="32">
        <v>571</v>
      </c>
      <c r="E26" s="32">
        <v>318</v>
      </c>
      <c r="F26" s="32">
        <v>177</v>
      </c>
      <c r="G26" s="5">
        <v>78</v>
      </c>
      <c r="H26" s="5">
        <v>10</v>
      </c>
      <c r="I26" s="5">
        <v>32</v>
      </c>
      <c r="J26" s="32">
        <v>889</v>
      </c>
      <c r="K26" s="32">
        <v>659</v>
      </c>
      <c r="L26">
        <v>0</v>
      </c>
      <c r="M26">
        <v>5</v>
      </c>
      <c r="N26" s="36">
        <v>0</v>
      </c>
      <c r="O26" s="36">
        <v>13</v>
      </c>
      <c r="P26" s="36">
        <v>1</v>
      </c>
      <c r="X26" s="30">
        <v>156</v>
      </c>
      <c r="Y26" s="30">
        <v>80</v>
      </c>
      <c r="Z26" s="30">
        <v>298</v>
      </c>
      <c r="AA26" s="30">
        <v>125</v>
      </c>
      <c r="AB26" s="30">
        <v>147</v>
      </c>
      <c r="AC26" s="30">
        <v>186</v>
      </c>
      <c r="AD26" s="36">
        <v>82</v>
      </c>
      <c r="AE26" s="36">
        <v>64</v>
      </c>
      <c r="AF26" s="36">
        <v>85</v>
      </c>
      <c r="AG26" s="35">
        <v>44</v>
      </c>
      <c r="AH26" s="35">
        <v>11</v>
      </c>
      <c r="AI26" s="35">
        <v>15</v>
      </c>
      <c r="AJ26" s="35">
        <v>16</v>
      </c>
      <c r="AK26" s="36">
        <v>22</v>
      </c>
      <c r="AL26" s="36">
        <v>265</v>
      </c>
      <c r="AM26" s="36">
        <v>98</v>
      </c>
      <c r="AN26" s="35">
        <v>1482</v>
      </c>
      <c r="AO26" s="35">
        <v>595</v>
      </c>
      <c r="AP26" s="36">
        <v>5</v>
      </c>
      <c r="AQ26" s="36">
        <v>1</v>
      </c>
      <c r="AR26" s="35">
        <v>31</v>
      </c>
      <c r="AS26" s="35">
        <v>104</v>
      </c>
      <c r="AT26" s="35">
        <v>32</v>
      </c>
      <c r="AU26" s="35">
        <v>5</v>
      </c>
      <c r="AV26" s="36">
        <v>0</v>
      </c>
      <c r="AW26" s="36">
        <v>1</v>
      </c>
      <c r="AX26" s="36">
        <v>6</v>
      </c>
      <c r="AY26" s="36">
        <v>1</v>
      </c>
      <c r="AZ26" s="35">
        <v>136</v>
      </c>
    </row>
    <row r="27" spans="1:52" ht="16" x14ac:dyDescent="0.2">
      <c r="A27" s="27" t="s">
        <v>63</v>
      </c>
      <c r="B27" s="33" t="s">
        <v>88</v>
      </c>
      <c r="C27">
        <v>0</v>
      </c>
      <c r="D27" s="32">
        <v>317</v>
      </c>
      <c r="E27" s="32">
        <v>153</v>
      </c>
      <c r="F27" s="32">
        <v>66</v>
      </c>
      <c r="G27" s="5">
        <v>2</v>
      </c>
      <c r="H27" s="5">
        <v>1</v>
      </c>
      <c r="I27" s="5">
        <v>5</v>
      </c>
      <c r="J27" s="32">
        <v>91</v>
      </c>
      <c r="K27" s="32">
        <v>82</v>
      </c>
      <c r="L27">
        <v>0</v>
      </c>
      <c r="M27">
        <v>4</v>
      </c>
      <c r="N27" s="36">
        <v>0</v>
      </c>
      <c r="O27" s="36">
        <v>4</v>
      </c>
      <c r="P27" s="36">
        <v>0</v>
      </c>
      <c r="X27" s="30">
        <v>135</v>
      </c>
      <c r="Y27" s="30">
        <v>55</v>
      </c>
      <c r="Z27" s="30">
        <v>270</v>
      </c>
      <c r="AA27" s="30">
        <v>105</v>
      </c>
      <c r="AB27" s="30">
        <v>148</v>
      </c>
      <c r="AC27" s="30">
        <v>158</v>
      </c>
      <c r="AD27" s="36">
        <v>7</v>
      </c>
      <c r="AE27" s="36">
        <v>13</v>
      </c>
      <c r="AF27" s="36">
        <v>22</v>
      </c>
      <c r="AG27" s="35">
        <v>4</v>
      </c>
      <c r="AH27" s="35">
        <v>1</v>
      </c>
      <c r="AI27" s="35">
        <v>5</v>
      </c>
      <c r="AJ27" s="35">
        <v>0</v>
      </c>
      <c r="AK27" s="36">
        <v>4</v>
      </c>
      <c r="AL27" s="36">
        <v>0</v>
      </c>
      <c r="AM27" s="36">
        <v>9</v>
      </c>
      <c r="AN27" s="35">
        <v>129</v>
      </c>
      <c r="AO27" s="35">
        <v>9</v>
      </c>
      <c r="AP27" s="36">
        <v>5</v>
      </c>
      <c r="AQ27" s="36">
        <v>1</v>
      </c>
      <c r="AR27" s="35">
        <v>2</v>
      </c>
      <c r="AS27" s="35">
        <v>4</v>
      </c>
      <c r="AT27" s="35">
        <v>4</v>
      </c>
      <c r="AU27" s="35">
        <v>3</v>
      </c>
      <c r="AV27" s="36">
        <v>0</v>
      </c>
      <c r="AW27" s="36">
        <v>1</v>
      </c>
      <c r="AX27" s="36">
        <v>6</v>
      </c>
      <c r="AY27" s="36">
        <v>1</v>
      </c>
      <c r="AZ27" s="35">
        <v>141</v>
      </c>
    </row>
    <row r="28" spans="1:52" ht="16" x14ac:dyDescent="0.2">
      <c r="A28" s="27" t="s">
        <v>63</v>
      </c>
      <c r="B28" s="33" t="s">
        <v>89</v>
      </c>
      <c r="C28">
        <v>2</v>
      </c>
      <c r="D28" s="32">
        <v>62</v>
      </c>
      <c r="E28" s="32">
        <v>24</v>
      </c>
      <c r="F28" s="32">
        <v>19</v>
      </c>
      <c r="G28" s="5">
        <v>8</v>
      </c>
      <c r="H28" s="5">
        <v>1</v>
      </c>
      <c r="I28" s="5">
        <v>0</v>
      </c>
      <c r="J28" s="32">
        <v>84</v>
      </c>
      <c r="K28" s="32">
        <v>82</v>
      </c>
      <c r="L28">
        <v>0</v>
      </c>
      <c r="M28">
        <v>0</v>
      </c>
      <c r="N28" s="36">
        <v>0</v>
      </c>
      <c r="O28" s="36">
        <v>1</v>
      </c>
      <c r="P28" s="36">
        <v>1</v>
      </c>
      <c r="X28" s="30">
        <v>24</v>
      </c>
      <c r="Y28" s="30">
        <v>29</v>
      </c>
      <c r="Z28" s="30">
        <v>23</v>
      </c>
      <c r="AA28" s="30">
        <v>8</v>
      </c>
      <c r="AB28" s="30">
        <v>10</v>
      </c>
      <c r="AC28" s="30">
        <v>37</v>
      </c>
      <c r="AD28" s="36">
        <v>60</v>
      </c>
      <c r="AE28" s="36">
        <v>19</v>
      </c>
      <c r="AF28" s="36">
        <v>43</v>
      </c>
      <c r="AG28" s="35">
        <v>2</v>
      </c>
      <c r="AH28" s="35">
        <v>1</v>
      </c>
      <c r="AI28" s="35">
        <v>1</v>
      </c>
      <c r="AJ28" s="35">
        <v>51</v>
      </c>
      <c r="AK28" s="36">
        <v>2</v>
      </c>
      <c r="AL28" s="36">
        <v>46</v>
      </c>
      <c r="AM28" s="36">
        <v>1</v>
      </c>
      <c r="AN28" s="35">
        <v>479</v>
      </c>
      <c r="AO28" s="35">
        <v>181</v>
      </c>
      <c r="AP28" s="36">
        <v>1</v>
      </c>
      <c r="AQ28" s="36">
        <v>0</v>
      </c>
      <c r="AR28" s="35">
        <v>2</v>
      </c>
      <c r="AS28" s="35">
        <v>12</v>
      </c>
      <c r="AT28" s="35">
        <v>2</v>
      </c>
      <c r="AU28" s="35">
        <v>1</v>
      </c>
      <c r="AV28" s="36">
        <v>3</v>
      </c>
      <c r="AW28" s="36">
        <v>20</v>
      </c>
      <c r="AX28" s="36">
        <v>1</v>
      </c>
      <c r="AY28" s="36">
        <v>0</v>
      </c>
      <c r="AZ28" s="35">
        <v>1</v>
      </c>
    </row>
    <row r="29" spans="1:52" ht="16" x14ac:dyDescent="0.2">
      <c r="A29" s="27" t="s">
        <v>63</v>
      </c>
      <c r="B29" s="33" t="s">
        <v>90</v>
      </c>
      <c r="C29">
        <v>2</v>
      </c>
      <c r="D29" s="32">
        <v>25</v>
      </c>
      <c r="E29" s="32">
        <v>10</v>
      </c>
      <c r="F29" s="32">
        <v>5</v>
      </c>
      <c r="G29" s="5">
        <v>3</v>
      </c>
      <c r="H29" s="5">
        <v>0</v>
      </c>
      <c r="I29" s="5">
        <v>0</v>
      </c>
      <c r="J29" s="32">
        <v>12</v>
      </c>
      <c r="K29" s="32">
        <v>43</v>
      </c>
      <c r="L29">
        <v>0</v>
      </c>
      <c r="M29">
        <v>0</v>
      </c>
      <c r="N29" s="36">
        <v>0</v>
      </c>
      <c r="O29" s="36">
        <v>0</v>
      </c>
      <c r="P29" s="36">
        <v>0</v>
      </c>
      <c r="X29" s="30">
        <v>5</v>
      </c>
      <c r="Y29" s="30">
        <v>4</v>
      </c>
      <c r="Z29" s="30">
        <v>4</v>
      </c>
      <c r="AA29" s="30">
        <v>1</v>
      </c>
      <c r="AB29" s="30">
        <v>1</v>
      </c>
      <c r="AC29" s="30">
        <v>5</v>
      </c>
      <c r="AD29" s="36">
        <v>7</v>
      </c>
      <c r="AE29" s="36">
        <v>5</v>
      </c>
      <c r="AF29" s="36">
        <v>8</v>
      </c>
      <c r="AG29" s="35">
        <v>0</v>
      </c>
      <c r="AH29" s="35">
        <v>0</v>
      </c>
      <c r="AI29" s="35">
        <v>0</v>
      </c>
      <c r="AJ29" s="35">
        <v>1</v>
      </c>
      <c r="AK29" s="36">
        <v>0</v>
      </c>
      <c r="AL29" s="36">
        <v>8</v>
      </c>
      <c r="AM29" s="36">
        <v>0</v>
      </c>
      <c r="AN29" s="35">
        <v>199</v>
      </c>
      <c r="AO29" s="35">
        <v>83</v>
      </c>
      <c r="AP29" s="36">
        <v>1</v>
      </c>
      <c r="AQ29" s="36">
        <v>0</v>
      </c>
      <c r="AR29" s="35">
        <v>0</v>
      </c>
      <c r="AS29" s="35">
        <v>4</v>
      </c>
      <c r="AT29" s="35">
        <v>1</v>
      </c>
      <c r="AU29" s="35">
        <v>0</v>
      </c>
      <c r="AV29" s="36">
        <v>0</v>
      </c>
      <c r="AW29" s="36">
        <v>0</v>
      </c>
      <c r="AX29" s="36">
        <v>0</v>
      </c>
      <c r="AY29" s="36">
        <v>0</v>
      </c>
      <c r="AZ29" s="35">
        <v>1</v>
      </c>
    </row>
    <row r="30" spans="1:52" ht="16" x14ac:dyDescent="0.2">
      <c r="A30" s="27" t="s">
        <v>63</v>
      </c>
      <c r="B30" s="33" t="s">
        <v>91</v>
      </c>
      <c r="C30">
        <v>0</v>
      </c>
      <c r="D30" s="32">
        <v>10</v>
      </c>
      <c r="E30" s="32">
        <v>5</v>
      </c>
      <c r="F30" s="32">
        <v>1</v>
      </c>
      <c r="G30" s="5">
        <v>0</v>
      </c>
      <c r="H30" s="5">
        <v>0</v>
      </c>
      <c r="I30" s="5">
        <v>0</v>
      </c>
      <c r="J30" s="32">
        <v>10</v>
      </c>
      <c r="K30" s="32">
        <v>2</v>
      </c>
      <c r="L30">
        <v>0</v>
      </c>
      <c r="M30">
        <v>0</v>
      </c>
      <c r="N30" s="36">
        <v>0</v>
      </c>
      <c r="O30" s="36">
        <v>1</v>
      </c>
      <c r="P30" s="36">
        <v>0</v>
      </c>
      <c r="X30" s="30">
        <v>6</v>
      </c>
      <c r="Y30" s="30">
        <v>10</v>
      </c>
      <c r="Z30" s="30">
        <v>5</v>
      </c>
      <c r="AA30" s="30">
        <v>1</v>
      </c>
      <c r="AB30" s="30">
        <v>2</v>
      </c>
      <c r="AC30" s="30">
        <v>9</v>
      </c>
      <c r="AD30" s="36">
        <v>2</v>
      </c>
      <c r="AE30" s="36">
        <v>0</v>
      </c>
      <c r="AF30" s="36">
        <v>0</v>
      </c>
      <c r="AG30" s="35">
        <v>0</v>
      </c>
      <c r="AH30" s="35">
        <v>0</v>
      </c>
      <c r="AI30" s="35">
        <v>0</v>
      </c>
      <c r="AJ30" s="35">
        <v>1</v>
      </c>
      <c r="AK30" s="36">
        <v>1</v>
      </c>
      <c r="AL30" s="36">
        <v>1</v>
      </c>
      <c r="AM30" s="36">
        <v>0</v>
      </c>
      <c r="AN30" s="35">
        <v>8</v>
      </c>
      <c r="AO30" s="35">
        <v>6</v>
      </c>
      <c r="AP30" s="36">
        <v>1</v>
      </c>
      <c r="AQ30" s="36">
        <v>0</v>
      </c>
      <c r="AR30" s="35">
        <v>0</v>
      </c>
      <c r="AS30" s="35">
        <v>2</v>
      </c>
      <c r="AT30" s="35">
        <v>1</v>
      </c>
      <c r="AU30" s="35">
        <v>1</v>
      </c>
      <c r="AV30" s="36">
        <v>0</v>
      </c>
      <c r="AW30" s="36">
        <v>0</v>
      </c>
      <c r="AX30" s="36">
        <v>0</v>
      </c>
      <c r="AY30" s="36">
        <v>0</v>
      </c>
      <c r="AZ30" s="35">
        <v>1</v>
      </c>
    </row>
    <row r="31" spans="1:52" ht="16" x14ac:dyDescent="0.2">
      <c r="A31" s="27" t="s">
        <v>63</v>
      </c>
      <c r="B31" s="33" t="s">
        <v>92</v>
      </c>
      <c r="C31">
        <v>210</v>
      </c>
      <c r="D31" s="32">
        <v>249</v>
      </c>
      <c r="E31" s="32">
        <v>165</v>
      </c>
      <c r="F31" s="32">
        <v>112</v>
      </c>
      <c r="G31" s="5">
        <v>315</v>
      </c>
      <c r="H31" s="5">
        <v>0</v>
      </c>
      <c r="I31" s="5">
        <v>18</v>
      </c>
      <c r="J31" s="32">
        <v>1664</v>
      </c>
      <c r="K31" s="32">
        <v>536</v>
      </c>
      <c r="L31">
        <v>3</v>
      </c>
      <c r="M31">
        <v>61</v>
      </c>
      <c r="N31" s="36">
        <v>8</v>
      </c>
      <c r="O31" s="36">
        <v>104</v>
      </c>
      <c r="P31" s="36">
        <v>5</v>
      </c>
      <c r="X31" s="30">
        <v>56</v>
      </c>
      <c r="Y31" s="30">
        <v>46</v>
      </c>
      <c r="Z31" s="30">
        <v>88</v>
      </c>
      <c r="AA31" s="30">
        <v>38</v>
      </c>
      <c r="AB31" s="30">
        <v>46</v>
      </c>
      <c r="AC31" s="30">
        <v>61</v>
      </c>
      <c r="AD31" s="36">
        <v>80</v>
      </c>
      <c r="AE31" s="36">
        <v>69</v>
      </c>
      <c r="AF31" s="36">
        <v>72</v>
      </c>
      <c r="AG31" s="35">
        <v>493</v>
      </c>
      <c r="AH31" s="35">
        <v>359</v>
      </c>
      <c r="AI31" s="35">
        <v>264</v>
      </c>
      <c r="AJ31" s="35">
        <v>1211</v>
      </c>
      <c r="AK31" s="36">
        <v>890</v>
      </c>
      <c r="AL31" s="36">
        <v>2155</v>
      </c>
      <c r="AM31" s="36">
        <v>418</v>
      </c>
      <c r="AN31" s="35">
        <v>539</v>
      </c>
      <c r="AO31" s="35">
        <v>1364</v>
      </c>
      <c r="AP31" s="36">
        <v>13</v>
      </c>
      <c r="AQ31" s="36">
        <v>7</v>
      </c>
      <c r="AR31" s="35">
        <v>197</v>
      </c>
      <c r="AS31" s="35">
        <v>314</v>
      </c>
      <c r="AT31" s="35">
        <v>192</v>
      </c>
      <c r="AU31" s="35">
        <v>77</v>
      </c>
      <c r="AV31" s="36">
        <v>131</v>
      </c>
      <c r="AW31" s="36">
        <v>50</v>
      </c>
      <c r="AX31" s="36">
        <v>6</v>
      </c>
      <c r="AY31" s="36">
        <v>20</v>
      </c>
      <c r="AZ31" s="35">
        <v>36</v>
      </c>
    </row>
    <row r="32" spans="1:52" ht="16" x14ac:dyDescent="0.2">
      <c r="A32" s="27" t="s">
        <v>63</v>
      </c>
      <c r="B32" s="33" t="s">
        <v>93</v>
      </c>
      <c r="C32">
        <v>12</v>
      </c>
      <c r="D32" s="32">
        <v>51</v>
      </c>
      <c r="E32" s="32">
        <v>39</v>
      </c>
      <c r="F32" s="32">
        <v>10</v>
      </c>
      <c r="G32" s="5">
        <v>15</v>
      </c>
      <c r="H32" s="5">
        <v>0</v>
      </c>
      <c r="I32" s="5">
        <v>2</v>
      </c>
      <c r="J32" s="32">
        <v>119</v>
      </c>
      <c r="K32" s="32">
        <v>141</v>
      </c>
      <c r="L32">
        <v>1</v>
      </c>
      <c r="M32">
        <v>1</v>
      </c>
      <c r="N32" s="36">
        <v>0</v>
      </c>
      <c r="O32" s="36">
        <v>2</v>
      </c>
      <c r="P32" s="36">
        <v>0</v>
      </c>
      <c r="X32" s="30">
        <v>4</v>
      </c>
      <c r="Y32" s="30">
        <v>13</v>
      </c>
      <c r="Z32" s="30">
        <v>12</v>
      </c>
      <c r="AA32" s="30">
        <v>5</v>
      </c>
      <c r="AB32" s="30">
        <v>4</v>
      </c>
      <c r="AC32" s="30">
        <v>10</v>
      </c>
      <c r="AD32" s="36">
        <v>13</v>
      </c>
      <c r="AE32" s="36">
        <v>4</v>
      </c>
      <c r="AF32" s="36">
        <v>11</v>
      </c>
      <c r="AG32" s="35">
        <v>9</v>
      </c>
      <c r="AH32" s="35">
        <v>4</v>
      </c>
      <c r="AI32" s="35">
        <v>2</v>
      </c>
      <c r="AJ32" s="35">
        <v>14</v>
      </c>
      <c r="AK32" s="36">
        <v>7</v>
      </c>
      <c r="AL32" s="36">
        <v>123</v>
      </c>
      <c r="AM32" s="36">
        <v>8</v>
      </c>
      <c r="AN32" s="35">
        <v>137</v>
      </c>
      <c r="AO32" s="35">
        <v>287</v>
      </c>
      <c r="AP32" s="36">
        <v>0</v>
      </c>
      <c r="AQ32" s="36">
        <v>0</v>
      </c>
      <c r="AR32" s="35">
        <v>16</v>
      </c>
      <c r="AS32" s="35">
        <v>55</v>
      </c>
      <c r="AT32" s="35">
        <v>12</v>
      </c>
      <c r="AU32" s="35">
        <v>0</v>
      </c>
      <c r="AV32" s="36">
        <v>0</v>
      </c>
      <c r="AW32" s="36">
        <v>0</v>
      </c>
      <c r="AX32" s="36">
        <v>0</v>
      </c>
      <c r="AY32" s="36">
        <v>0</v>
      </c>
      <c r="AZ32" s="35">
        <v>1</v>
      </c>
    </row>
    <row r="33" spans="1:52" ht="16" x14ac:dyDescent="0.2">
      <c r="A33" s="27" t="s">
        <v>63</v>
      </c>
      <c r="B33" s="33" t="s">
        <v>94</v>
      </c>
      <c r="C33">
        <v>3</v>
      </c>
      <c r="D33" s="32">
        <v>22</v>
      </c>
      <c r="E33" s="32">
        <v>16</v>
      </c>
      <c r="F33" s="32">
        <v>2</v>
      </c>
      <c r="G33" s="5">
        <v>1</v>
      </c>
      <c r="H33" s="5">
        <v>0</v>
      </c>
      <c r="I33" s="5">
        <v>1</v>
      </c>
      <c r="J33" s="32">
        <v>19</v>
      </c>
      <c r="K33" s="32">
        <v>6</v>
      </c>
      <c r="L33">
        <v>0</v>
      </c>
      <c r="M33">
        <v>5</v>
      </c>
      <c r="N33" s="36">
        <v>0</v>
      </c>
      <c r="O33" s="36">
        <v>1</v>
      </c>
      <c r="P33" s="36">
        <v>0</v>
      </c>
      <c r="X33" s="30">
        <v>5</v>
      </c>
      <c r="Y33" s="30">
        <v>5</v>
      </c>
      <c r="Z33" s="30">
        <v>2</v>
      </c>
      <c r="AA33" s="30">
        <v>3</v>
      </c>
      <c r="AB33" s="30">
        <v>2</v>
      </c>
      <c r="AC33" s="30">
        <v>2</v>
      </c>
      <c r="AD33" s="36">
        <v>0</v>
      </c>
      <c r="AE33" s="36">
        <v>0</v>
      </c>
      <c r="AF33" s="36">
        <v>0</v>
      </c>
      <c r="AG33" s="35">
        <v>7</v>
      </c>
      <c r="AH33" s="35">
        <v>1</v>
      </c>
      <c r="AI33" s="35">
        <v>5</v>
      </c>
      <c r="AJ33" s="35">
        <v>14</v>
      </c>
      <c r="AK33" s="36">
        <v>3</v>
      </c>
      <c r="AL33" s="36">
        <v>4</v>
      </c>
      <c r="AM33" s="36">
        <v>4</v>
      </c>
      <c r="AN33" s="35">
        <v>2</v>
      </c>
      <c r="AO33" s="35">
        <v>6</v>
      </c>
      <c r="AP33" s="36">
        <v>0</v>
      </c>
      <c r="AQ33" s="36">
        <v>0</v>
      </c>
      <c r="AR33" s="35">
        <v>3</v>
      </c>
      <c r="AS33" s="35">
        <v>2</v>
      </c>
      <c r="AT33" s="35">
        <v>8</v>
      </c>
      <c r="AU33" s="35">
        <v>2</v>
      </c>
      <c r="AV33" s="36">
        <v>0</v>
      </c>
      <c r="AW33" s="36">
        <v>0</v>
      </c>
      <c r="AX33" s="36">
        <v>0</v>
      </c>
      <c r="AY33" s="36">
        <v>0</v>
      </c>
      <c r="AZ33" s="35">
        <v>2</v>
      </c>
    </row>
    <row r="34" spans="1:52" ht="16" x14ac:dyDescent="0.2">
      <c r="A34" s="27" t="s">
        <v>63</v>
      </c>
      <c r="B34" s="33" t="s">
        <v>95</v>
      </c>
      <c r="C34">
        <v>0</v>
      </c>
      <c r="D34" s="32">
        <v>458</v>
      </c>
      <c r="E34" s="32">
        <v>244</v>
      </c>
      <c r="F34" s="32">
        <v>160</v>
      </c>
      <c r="G34" s="5">
        <v>9</v>
      </c>
      <c r="H34" s="5">
        <v>2</v>
      </c>
      <c r="I34" s="5">
        <v>8</v>
      </c>
      <c r="J34" s="32">
        <v>698</v>
      </c>
      <c r="K34" s="32">
        <v>346</v>
      </c>
      <c r="L34">
        <v>0</v>
      </c>
      <c r="M34">
        <v>16</v>
      </c>
      <c r="N34" s="36">
        <v>0</v>
      </c>
      <c r="O34" s="36">
        <v>20</v>
      </c>
      <c r="P34" s="36">
        <v>3</v>
      </c>
      <c r="X34" s="30">
        <v>223</v>
      </c>
      <c r="Y34" s="30">
        <v>115</v>
      </c>
      <c r="Z34" s="30">
        <v>401</v>
      </c>
      <c r="AA34" s="30">
        <v>154</v>
      </c>
      <c r="AB34" s="30">
        <v>211</v>
      </c>
      <c r="AC34" s="30">
        <v>310</v>
      </c>
      <c r="AD34" s="36">
        <v>111</v>
      </c>
      <c r="AE34" s="36">
        <v>126</v>
      </c>
      <c r="AF34" s="36">
        <v>114</v>
      </c>
      <c r="AG34" s="35">
        <v>2</v>
      </c>
      <c r="AH34" s="35">
        <v>0</v>
      </c>
      <c r="AI34" s="35">
        <v>15</v>
      </c>
      <c r="AJ34" s="35">
        <v>22</v>
      </c>
      <c r="AK34" s="36">
        <v>7</v>
      </c>
      <c r="AL34" s="36">
        <v>109</v>
      </c>
      <c r="AM34" s="36">
        <v>35</v>
      </c>
      <c r="AN34" s="35">
        <v>1623</v>
      </c>
      <c r="AO34" s="35">
        <v>159</v>
      </c>
      <c r="AP34" s="36">
        <v>4</v>
      </c>
      <c r="AQ34" s="36">
        <v>1</v>
      </c>
      <c r="AR34" s="35">
        <v>4</v>
      </c>
      <c r="AS34" s="35">
        <v>16</v>
      </c>
      <c r="AT34" s="35">
        <v>4</v>
      </c>
      <c r="AU34" s="35">
        <v>3</v>
      </c>
      <c r="AV34" s="36">
        <v>0</v>
      </c>
      <c r="AW34" s="36">
        <v>0</v>
      </c>
      <c r="AX34" s="36">
        <v>6</v>
      </c>
      <c r="AY34" s="36">
        <v>1</v>
      </c>
      <c r="AZ34" s="35">
        <v>122</v>
      </c>
    </row>
    <row r="35" spans="1:52" s="4" customFormat="1" ht="22.25" customHeight="1" x14ac:dyDescent="0.2">
      <c r="A35" s="39" t="s">
        <v>63</v>
      </c>
      <c r="B35" s="34" t="s">
        <v>82</v>
      </c>
      <c r="C35">
        <v>0</v>
      </c>
      <c r="D35" s="30">
        <v>353</v>
      </c>
      <c r="E35" s="30">
        <v>182</v>
      </c>
      <c r="F35" s="30">
        <v>108</v>
      </c>
      <c r="G35" s="30">
        <v>6</v>
      </c>
      <c r="H35" s="30">
        <v>2</v>
      </c>
      <c r="I35" s="30">
        <v>7</v>
      </c>
      <c r="J35" s="30">
        <v>199</v>
      </c>
      <c r="K35" s="30">
        <v>199</v>
      </c>
      <c r="L35">
        <v>0</v>
      </c>
      <c r="M35">
        <v>3</v>
      </c>
      <c r="N35" s="30">
        <v>0</v>
      </c>
      <c r="O35" s="30">
        <v>3</v>
      </c>
      <c r="P35" s="30">
        <v>1</v>
      </c>
      <c r="Q35" s="30"/>
      <c r="R35" s="30"/>
      <c r="S35" s="30"/>
      <c r="T35" s="30"/>
      <c r="U35" s="30"/>
      <c r="V35" s="30"/>
      <c r="W35" s="30"/>
      <c r="X35" s="30">
        <v>112</v>
      </c>
      <c r="Y35" s="30">
        <v>51</v>
      </c>
      <c r="Z35" s="30">
        <v>240</v>
      </c>
      <c r="AA35" s="30">
        <v>114</v>
      </c>
      <c r="AB35" s="30">
        <v>128</v>
      </c>
      <c r="AC35" s="30">
        <v>150</v>
      </c>
      <c r="AD35" s="30">
        <v>42</v>
      </c>
      <c r="AE35" s="30">
        <v>39</v>
      </c>
      <c r="AF35" s="30">
        <v>54</v>
      </c>
      <c r="AG35" s="30">
        <v>1</v>
      </c>
      <c r="AH35" s="30">
        <v>0</v>
      </c>
      <c r="AI35" s="30">
        <v>6</v>
      </c>
      <c r="AJ35" s="30">
        <v>4</v>
      </c>
      <c r="AK35" s="30">
        <v>4</v>
      </c>
      <c r="AL35" s="30">
        <v>13</v>
      </c>
      <c r="AM35" s="30">
        <v>10</v>
      </c>
      <c r="AN35" s="30">
        <v>837</v>
      </c>
      <c r="AO35" s="30">
        <v>75</v>
      </c>
      <c r="AP35" s="30">
        <v>3</v>
      </c>
      <c r="AQ35" s="30">
        <v>1</v>
      </c>
      <c r="AR35" s="30">
        <v>3</v>
      </c>
      <c r="AS35" s="30">
        <v>5</v>
      </c>
      <c r="AT35" s="30">
        <v>3</v>
      </c>
      <c r="AU35" s="30">
        <v>3</v>
      </c>
      <c r="AV35" s="30">
        <v>0</v>
      </c>
      <c r="AW35" s="30">
        <v>0</v>
      </c>
      <c r="AX35" s="30">
        <v>6</v>
      </c>
      <c r="AY35" s="30">
        <v>1</v>
      </c>
      <c r="AZ35" s="30">
        <v>122</v>
      </c>
    </row>
    <row r="36" spans="1:52" ht="16" x14ac:dyDescent="0.2">
      <c r="A36" s="27" t="s">
        <v>63</v>
      </c>
      <c r="B36" s="33" t="s">
        <v>96</v>
      </c>
      <c r="C36">
        <v>0</v>
      </c>
      <c r="D36" s="32">
        <v>275</v>
      </c>
      <c r="E36" s="32">
        <v>133</v>
      </c>
      <c r="F36" s="32">
        <v>57</v>
      </c>
      <c r="G36" s="5">
        <v>1</v>
      </c>
      <c r="H36" s="5">
        <v>0</v>
      </c>
      <c r="I36" s="5">
        <v>1</v>
      </c>
      <c r="J36" s="32">
        <v>118</v>
      </c>
      <c r="K36" s="32">
        <v>79</v>
      </c>
      <c r="L36">
        <v>0</v>
      </c>
      <c r="M36">
        <v>11</v>
      </c>
      <c r="N36" s="36">
        <v>0</v>
      </c>
      <c r="O36" s="36">
        <v>11</v>
      </c>
      <c r="P36" s="36">
        <v>0</v>
      </c>
      <c r="X36" s="30">
        <v>184</v>
      </c>
      <c r="Y36" s="30">
        <v>74</v>
      </c>
      <c r="Z36" s="30">
        <v>336</v>
      </c>
      <c r="AA36" s="30">
        <v>122</v>
      </c>
      <c r="AB36" s="30">
        <v>192</v>
      </c>
      <c r="AC36" s="30">
        <v>211</v>
      </c>
      <c r="AD36" s="36">
        <v>14</v>
      </c>
      <c r="AE36" s="36">
        <v>22</v>
      </c>
      <c r="AF36" s="36">
        <v>38</v>
      </c>
      <c r="AG36" s="35">
        <v>0</v>
      </c>
      <c r="AH36" s="35">
        <v>0</v>
      </c>
      <c r="AI36" s="35">
        <v>6</v>
      </c>
      <c r="AJ36" s="35">
        <v>0</v>
      </c>
      <c r="AK36" s="36">
        <v>2</v>
      </c>
      <c r="AL36" s="36">
        <v>1</v>
      </c>
      <c r="AM36" s="36">
        <v>5</v>
      </c>
      <c r="AN36" s="35">
        <v>170</v>
      </c>
      <c r="AO36" s="35">
        <v>5</v>
      </c>
      <c r="AP36" s="36">
        <v>3</v>
      </c>
      <c r="AQ36" s="36">
        <v>1</v>
      </c>
      <c r="AR36" s="35">
        <v>2</v>
      </c>
      <c r="AS36" s="35">
        <v>5</v>
      </c>
      <c r="AT36" s="35">
        <v>2</v>
      </c>
      <c r="AU36" s="35">
        <v>2</v>
      </c>
      <c r="AV36" s="36">
        <v>0</v>
      </c>
      <c r="AW36" s="36">
        <v>0</v>
      </c>
      <c r="AX36" s="36">
        <v>6</v>
      </c>
      <c r="AY36" s="36">
        <v>1</v>
      </c>
      <c r="AZ36" s="35">
        <v>122</v>
      </c>
    </row>
    <row r="37" spans="1:52" ht="16" x14ac:dyDescent="0.2">
      <c r="A37" s="27" t="s">
        <v>63</v>
      </c>
      <c r="B37" s="33" t="s">
        <v>83</v>
      </c>
      <c r="C37">
        <v>22</v>
      </c>
      <c r="D37" s="32">
        <v>478</v>
      </c>
      <c r="E37" s="32">
        <v>262</v>
      </c>
      <c r="F37" s="32">
        <v>209</v>
      </c>
      <c r="G37" s="5">
        <v>217</v>
      </c>
      <c r="H37" s="5">
        <v>12</v>
      </c>
      <c r="I37" s="5">
        <v>62</v>
      </c>
      <c r="J37" s="32">
        <v>4044</v>
      </c>
      <c r="K37" s="32">
        <v>1054</v>
      </c>
      <c r="L37">
        <v>16</v>
      </c>
      <c r="M37">
        <v>306</v>
      </c>
      <c r="N37" s="36">
        <v>3</v>
      </c>
      <c r="O37" s="36">
        <v>178</v>
      </c>
      <c r="P37" s="36">
        <v>9</v>
      </c>
      <c r="X37" s="30">
        <v>155</v>
      </c>
      <c r="Y37" s="30">
        <v>98</v>
      </c>
      <c r="Z37" s="30">
        <v>215</v>
      </c>
      <c r="AA37" s="30">
        <v>49</v>
      </c>
      <c r="AB37" s="30">
        <v>103</v>
      </c>
      <c r="AC37" s="30">
        <v>148</v>
      </c>
      <c r="AD37" s="36">
        <v>85</v>
      </c>
      <c r="AE37" s="36">
        <v>148</v>
      </c>
      <c r="AF37" s="36">
        <v>91</v>
      </c>
      <c r="AG37" s="35">
        <v>695</v>
      </c>
      <c r="AH37" s="35">
        <v>214</v>
      </c>
      <c r="AI37" s="35">
        <v>236</v>
      </c>
      <c r="AJ37" s="35">
        <v>179</v>
      </c>
      <c r="AK37" s="36">
        <v>737</v>
      </c>
      <c r="AL37" s="36">
        <v>2427</v>
      </c>
      <c r="AM37" s="36">
        <v>1021</v>
      </c>
      <c r="AN37" s="35">
        <v>1346</v>
      </c>
      <c r="AO37" s="35">
        <v>803</v>
      </c>
      <c r="AP37" s="36">
        <v>16</v>
      </c>
      <c r="AQ37" s="36">
        <v>0</v>
      </c>
      <c r="AR37" s="35">
        <v>99</v>
      </c>
      <c r="AS37" s="35">
        <v>207</v>
      </c>
      <c r="AT37" s="35">
        <v>77</v>
      </c>
      <c r="AU37" s="35">
        <v>30</v>
      </c>
      <c r="AV37" s="36">
        <v>1</v>
      </c>
      <c r="AW37" s="36">
        <v>3</v>
      </c>
      <c r="AX37" s="36">
        <v>0</v>
      </c>
      <c r="AY37" s="36">
        <v>0</v>
      </c>
      <c r="AZ37" s="35">
        <v>37</v>
      </c>
    </row>
    <row r="38" spans="1:52" ht="16" x14ac:dyDescent="0.2">
      <c r="A38" s="27" t="s">
        <v>63</v>
      </c>
      <c r="B38" s="33" t="s">
        <v>84</v>
      </c>
      <c r="C38">
        <v>3</v>
      </c>
      <c r="D38" s="32">
        <v>169</v>
      </c>
      <c r="E38" s="32">
        <v>102</v>
      </c>
      <c r="F38" s="32">
        <v>57</v>
      </c>
      <c r="G38" s="5">
        <v>57</v>
      </c>
      <c r="H38" s="5">
        <v>9</v>
      </c>
      <c r="I38" s="5">
        <v>24</v>
      </c>
      <c r="J38" s="32">
        <v>587</v>
      </c>
      <c r="K38" s="32">
        <v>331</v>
      </c>
      <c r="L38">
        <v>1</v>
      </c>
      <c r="M38">
        <v>7</v>
      </c>
      <c r="N38" s="36">
        <v>0</v>
      </c>
      <c r="O38" s="36">
        <v>8</v>
      </c>
      <c r="P38" s="36">
        <v>0</v>
      </c>
      <c r="X38" s="30">
        <v>38</v>
      </c>
      <c r="Y38" s="30">
        <v>17</v>
      </c>
      <c r="Z38" s="30">
        <v>46</v>
      </c>
      <c r="AA38" s="30">
        <v>8</v>
      </c>
      <c r="AB38" s="30">
        <v>16</v>
      </c>
      <c r="AC38" s="30">
        <v>31</v>
      </c>
      <c r="AD38" s="36">
        <v>25</v>
      </c>
      <c r="AE38" s="36">
        <v>21</v>
      </c>
      <c r="AF38" s="36">
        <v>19</v>
      </c>
      <c r="AG38" s="35">
        <v>32</v>
      </c>
      <c r="AH38" s="35">
        <v>7</v>
      </c>
      <c r="AI38" s="35">
        <v>8</v>
      </c>
      <c r="AJ38" s="35">
        <v>2</v>
      </c>
      <c r="AK38" s="36">
        <v>12</v>
      </c>
      <c r="AL38" s="36">
        <v>151</v>
      </c>
      <c r="AM38" s="36">
        <v>82</v>
      </c>
      <c r="AN38" s="35">
        <v>412</v>
      </c>
      <c r="AO38" s="35">
        <v>216</v>
      </c>
      <c r="AP38" s="36">
        <v>0</v>
      </c>
      <c r="AQ38" s="36">
        <v>0</v>
      </c>
      <c r="AR38" s="35">
        <v>17</v>
      </c>
      <c r="AS38" s="35">
        <v>52</v>
      </c>
      <c r="AT38" s="35">
        <v>18</v>
      </c>
      <c r="AU38" s="35">
        <v>2</v>
      </c>
      <c r="AV38" s="36">
        <v>0</v>
      </c>
      <c r="AW38" s="36">
        <v>1</v>
      </c>
      <c r="AX38" s="36">
        <v>0</v>
      </c>
      <c r="AY38" s="36">
        <v>0</v>
      </c>
      <c r="AZ38" s="35">
        <v>16</v>
      </c>
    </row>
    <row r="39" spans="1:52" ht="16" x14ac:dyDescent="0.2">
      <c r="A39" s="27" t="s">
        <v>63</v>
      </c>
      <c r="B39" s="33" t="s">
        <v>97</v>
      </c>
      <c r="C39">
        <v>1</v>
      </c>
      <c r="D39" s="32">
        <v>152</v>
      </c>
      <c r="E39" s="32">
        <v>51</v>
      </c>
      <c r="F39" s="32">
        <v>24</v>
      </c>
      <c r="G39" s="5">
        <v>1</v>
      </c>
      <c r="H39" s="5">
        <v>1</v>
      </c>
      <c r="I39" s="5">
        <v>5</v>
      </c>
      <c r="J39" s="32">
        <v>142</v>
      </c>
      <c r="K39" s="32">
        <v>49</v>
      </c>
      <c r="L39">
        <v>0</v>
      </c>
      <c r="M39">
        <v>58</v>
      </c>
      <c r="N39" s="36">
        <v>0</v>
      </c>
      <c r="O39" s="36">
        <v>21</v>
      </c>
      <c r="P39" s="36">
        <v>2</v>
      </c>
      <c r="X39" s="30">
        <v>41</v>
      </c>
      <c r="Y39" s="30">
        <v>26</v>
      </c>
      <c r="Z39" s="30">
        <v>52</v>
      </c>
      <c r="AA39" s="30">
        <v>4</v>
      </c>
      <c r="AB39" s="30">
        <v>47</v>
      </c>
      <c r="AC39" s="30">
        <v>36</v>
      </c>
      <c r="AD39" s="36">
        <v>3</v>
      </c>
      <c r="AE39" s="36">
        <v>6</v>
      </c>
      <c r="AF39" s="36">
        <v>4</v>
      </c>
      <c r="AG39" s="35">
        <v>15</v>
      </c>
      <c r="AH39" s="35">
        <v>4</v>
      </c>
      <c r="AI39" s="35">
        <v>9</v>
      </c>
      <c r="AJ39" s="35">
        <v>4</v>
      </c>
      <c r="AK39" s="36">
        <v>12</v>
      </c>
      <c r="AL39" s="36">
        <v>98</v>
      </c>
      <c r="AM39" s="36">
        <v>17</v>
      </c>
      <c r="AN39" s="35">
        <v>33</v>
      </c>
      <c r="AO39" s="35">
        <v>6</v>
      </c>
      <c r="AP39" s="36">
        <v>1</v>
      </c>
      <c r="AQ39" s="36">
        <v>0</v>
      </c>
      <c r="AR39" s="35">
        <v>9</v>
      </c>
      <c r="AS39" s="35">
        <v>6</v>
      </c>
      <c r="AT39" s="35">
        <v>7</v>
      </c>
      <c r="AU39" s="35">
        <v>3</v>
      </c>
      <c r="AV39" s="36">
        <v>0</v>
      </c>
      <c r="AW39" s="36">
        <v>1</v>
      </c>
      <c r="AX39" s="36">
        <v>0</v>
      </c>
      <c r="AY39" s="36">
        <v>0</v>
      </c>
      <c r="AZ39" s="35">
        <v>20</v>
      </c>
    </row>
    <row r="40" spans="1:52" ht="15" customHeight="1" x14ac:dyDescent="0.2">
      <c r="A40" s="28" t="s">
        <v>74</v>
      </c>
      <c r="B40" s="33" t="s">
        <v>24</v>
      </c>
      <c r="C40">
        <v>322</v>
      </c>
      <c r="D40" s="32">
        <v>1626</v>
      </c>
      <c r="E40" s="32">
        <v>972</v>
      </c>
      <c r="F40" s="32">
        <v>763</v>
      </c>
      <c r="G40" s="5">
        <v>206</v>
      </c>
      <c r="H40" s="5">
        <v>88</v>
      </c>
      <c r="I40" s="5">
        <v>126</v>
      </c>
      <c r="J40" s="32">
        <v>1786</v>
      </c>
      <c r="K40" s="32">
        <v>1364</v>
      </c>
      <c r="L40">
        <v>84</v>
      </c>
      <c r="M40">
        <v>47</v>
      </c>
      <c r="N40" s="36">
        <v>103</v>
      </c>
      <c r="O40" s="36">
        <v>473</v>
      </c>
      <c r="P40" s="36">
        <v>415</v>
      </c>
      <c r="X40" s="30">
        <v>518</v>
      </c>
      <c r="Y40" s="30">
        <v>698</v>
      </c>
      <c r="Z40" s="30">
        <v>915</v>
      </c>
      <c r="AA40" s="30">
        <v>673</v>
      </c>
      <c r="AB40" s="30">
        <v>740</v>
      </c>
      <c r="AC40" s="30">
        <v>1231</v>
      </c>
      <c r="AD40" s="36">
        <v>813</v>
      </c>
      <c r="AE40" s="36">
        <v>529</v>
      </c>
      <c r="AF40" s="36">
        <v>1062</v>
      </c>
      <c r="AG40" s="35">
        <v>312</v>
      </c>
      <c r="AH40" s="35">
        <v>248</v>
      </c>
      <c r="AI40" s="35">
        <v>593</v>
      </c>
      <c r="AJ40" s="35">
        <v>1350</v>
      </c>
      <c r="AK40" s="36">
        <v>363</v>
      </c>
      <c r="AL40" s="36">
        <v>969</v>
      </c>
      <c r="AM40" s="36">
        <v>314</v>
      </c>
      <c r="AN40" s="35">
        <v>2011</v>
      </c>
      <c r="AO40" s="35">
        <v>796</v>
      </c>
      <c r="AP40" s="36">
        <v>157</v>
      </c>
      <c r="AQ40" s="36">
        <v>61</v>
      </c>
      <c r="AR40" s="35">
        <v>234</v>
      </c>
      <c r="AS40" s="35">
        <v>119</v>
      </c>
      <c r="AT40" s="35">
        <v>101</v>
      </c>
      <c r="AU40" s="35">
        <v>113</v>
      </c>
      <c r="AV40" s="36">
        <v>129</v>
      </c>
      <c r="AW40" s="36">
        <v>483</v>
      </c>
      <c r="AX40" s="36">
        <v>508</v>
      </c>
      <c r="AY40" s="36">
        <v>404</v>
      </c>
      <c r="AZ40" s="35">
        <v>200</v>
      </c>
    </row>
    <row r="41" spans="1:52" ht="16" x14ac:dyDescent="0.2">
      <c r="A41" s="28" t="s">
        <v>74</v>
      </c>
      <c r="B41" s="33" t="s">
        <v>78</v>
      </c>
      <c r="C41">
        <v>4</v>
      </c>
      <c r="D41" s="32">
        <v>46</v>
      </c>
      <c r="E41" s="32">
        <v>21</v>
      </c>
      <c r="F41" s="32">
        <v>13</v>
      </c>
      <c r="G41" s="5">
        <v>0</v>
      </c>
      <c r="H41" s="5">
        <v>1</v>
      </c>
      <c r="I41" s="5">
        <v>0</v>
      </c>
      <c r="J41" s="32">
        <v>99</v>
      </c>
      <c r="K41" s="32">
        <v>138</v>
      </c>
      <c r="L41">
        <v>34</v>
      </c>
      <c r="M41">
        <v>18</v>
      </c>
      <c r="N41" s="36">
        <v>0</v>
      </c>
      <c r="O41" s="36">
        <v>2</v>
      </c>
      <c r="P41" s="36">
        <v>0</v>
      </c>
      <c r="X41" s="30">
        <v>100</v>
      </c>
      <c r="Y41" s="30">
        <v>55</v>
      </c>
      <c r="Z41" s="30">
        <v>202</v>
      </c>
      <c r="AA41" s="30">
        <v>78</v>
      </c>
      <c r="AB41" s="30">
        <v>84</v>
      </c>
      <c r="AC41" s="30">
        <v>287</v>
      </c>
      <c r="AD41" s="36">
        <v>19</v>
      </c>
      <c r="AE41" s="36">
        <v>15</v>
      </c>
      <c r="AF41" s="36">
        <v>37</v>
      </c>
      <c r="AG41" s="35">
        <v>0</v>
      </c>
      <c r="AH41" s="35">
        <v>0</v>
      </c>
      <c r="AI41" s="35">
        <v>0</v>
      </c>
      <c r="AJ41" s="35">
        <v>15</v>
      </c>
      <c r="AK41" s="36">
        <v>1</v>
      </c>
      <c r="AL41" s="36">
        <v>0</v>
      </c>
      <c r="AM41" s="36">
        <v>0</v>
      </c>
      <c r="AN41" s="35">
        <v>1</v>
      </c>
      <c r="AO41" s="35">
        <v>0</v>
      </c>
      <c r="AP41" s="36">
        <v>1</v>
      </c>
      <c r="AQ41" s="36">
        <v>0</v>
      </c>
      <c r="AR41" s="35">
        <v>0</v>
      </c>
      <c r="AS41" s="35">
        <v>0</v>
      </c>
      <c r="AT41" s="35">
        <v>0</v>
      </c>
      <c r="AU41" s="35">
        <v>4</v>
      </c>
      <c r="AV41" s="36">
        <v>0</v>
      </c>
      <c r="AW41" s="36">
        <v>0</v>
      </c>
      <c r="AX41" s="36">
        <v>0</v>
      </c>
      <c r="AY41" s="36">
        <v>0</v>
      </c>
      <c r="AZ41" s="35">
        <v>15</v>
      </c>
    </row>
    <row r="42" spans="1:52" ht="16" x14ac:dyDescent="0.2">
      <c r="A42" s="28" t="s">
        <v>74</v>
      </c>
      <c r="B42" s="34" t="s">
        <v>86</v>
      </c>
      <c r="C42">
        <v>0</v>
      </c>
      <c r="L42">
        <v>1</v>
      </c>
      <c r="M42">
        <v>0</v>
      </c>
    </row>
    <row r="43" spans="1:52" ht="16" x14ac:dyDescent="0.2">
      <c r="A43" s="28" t="s">
        <v>74</v>
      </c>
      <c r="B43" s="33" t="s">
        <v>27</v>
      </c>
      <c r="C43">
        <v>0</v>
      </c>
      <c r="D43" s="32">
        <v>11</v>
      </c>
      <c r="E43" s="32">
        <v>0</v>
      </c>
      <c r="F43" s="32">
        <v>0</v>
      </c>
      <c r="G43" s="5">
        <v>0</v>
      </c>
      <c r="H43" s="5">
        <v>1</v>
      </c>
      <c r="I43" s="5">
        <v>0</v>
      </c>
      <c r="J43" s="32">
        <v>17</v>
      </c>
      <c r="K43" s="32">
        <v>26</v>
      </c>
      <c r="L43">
        <v>30</v>
      </c>
      <c r="M43">
        <v>9</v>
      </c>
      <c r="N43" s="36">
        <v>0</v>
      </c>
      <c r="O43" s="36">
        <v>2</v>
      </c>
      <c r="P43" s="36">
        <v>0</v>
      </c>
      <c r="X43" s="30">
        <v>83</v>
      </c>
      <c r="Y43" s="30">
        <v>32</v>
      </c>
      <c r="Z43" s="30">
        <v>170</v>
      </c>
      <c r="AA43" s="30">
        <v>68</v>
      </c>
      <c r="AB43" s="30">
        <v>61</v>
      </c>
      <c r="AC43" s="30">
        <v>218</v>
      </c>
      <c r="AD43" s="36">
        <v>3</v>
      </c>
      <c r="AE43" s="36">
        <v>8</v>
      </c>
      <c r="AF43" s="36">
        <v>14</v>
      </c>
      <c r="AG43" s="35">
        <v>0</v>
      </c>
      <c r="AH43" s="35">
        <v>0</v>
      </c>
      <c r="AI43" s="35">
        <v>0</v>
      </c>
      <c r="AJ43" s="35">
        <v>0</v>
      </c>
      <c r="AK43" s="36">
        <v>1</v>
      </c>
      <c r="AL43" s="36">
        <v>0</v>
      </c>
      <c r="AM43" s="36">
        <v>0</v>
      </c>
      <c r="AN43" s="35">
        <v>1</v>
      </c>
      <c r="AO43" s="35">
        <v>0</v>
      </c>
      <c r="AP43" s="36">
        <v>1</v>
      </c>
      <c r="AQ43" s="36">
        <v>0</v>
      </c>
      <c r="AR43" s="35">
        <v>0</v>
      </c>
      <c r="AS43" s="35">
        <v>0</v>
      </c>
      <c r="AT43" s="35">
        <v>0</v>
      </c>
      <c r="AU43" s="35">
        <v>2</v>
      </c>
      <c r="AV43" s="36">
        <v>0</v>
      </c>
      <c r="AW43" s="36">
        <v>0</v>
      </c>
      <c r="AX43" s="36">
        <v>0</v>
      </c>
      <c r="AY43" s="36">
        <v>0</v>
      </c>
      <c r="AZ43" s="35">
        <v>15</v>
      </c>
    </row>
    <row r="44" spans="1:52" ht="16" x14ac:dyDescent="0.2">
      <c r="A44" s="28" t="s">
        <v>74</v>
      </c>
      <c r="B44" s="33" t="s">
        <v>28</v>
      </c>
      <c r="C44">
        <v>0</v>
      </c>
      <c r="D44" s="32">
        <v>13</v>
      </c>
      <c r="E44" s="32">
        <v>4</v>
      </c>
      <c r="F44" s="32">
        <v>1</v>
      </c>
      <c r="G44" s="5">
        <v>0</v>
      </c>
      <c r="H44" s="5">
        <v>0</v>
      </c>
      <c r="I44" s="5">
        <v>0</v>
      </c>
      <c r="J44" s="32">
        <v>21</v>
      </c>
      <c r="K44" s="32">
        <v>23</v>
      </c>
      <c r="L44">
        <v>0</v>
      </c>
      <c r="M44">
        <v>0</v>
      </c>
      <c r="N44" s="36">
        <v>0</v>
      </c>
      <c r="O44" s="36">
        <v>1</v>
      </c>
      <c r="P44" s="36">
        <v>0</v>
      </c>
      <c r="X44" s="30">
        <v>68</v>
      </c>
      <c r="Y44" s="30">
        <v>38</v>
      </c>
      <c r="Z44" s="30">
        <v>162</v>
      </c>
      <c r="AA44" s="30">
        <v>61</v>
      </c>
      <c r="AB44" s="30">
        <v>73</v>
      </c>
      <c r="AC44" s="30">
        <v>247</v>
      </c>
      <c r="AD44" s="36">
        <v>12</v>
      </c>
      <c r="AE44" s="36">
        <v>8</v>
      </c>
      <c r="AF44" s="36">
        <v>21</v>
      </c>
      <c r="AG44" s="35">
        <v>0</v>
      </c>
      <c r="AH44" s="35">
        <v>0</v>
      </c>
      <c r="AI44" s="35">
        <v>0</v>
      </c>
      <c r="AJ44" s="35">
        <v>6</v>
      </c>
      <c r="AK44" s="36">
        <v>1</v>
      </c>
      <c r="AL44" s="36">
        <v>0</v>
      </c>
      <c r="AM44" s="36">
        <v>0</v>
      </c>
      <c r="AN44" s="35">
        <v>0</v>
      </c>
      <c r="AO44" s="35">
        <v>0</v>
      </c>
      <c r="AP44" s="36">
        <v>1</v>
      </c>
      <c r="AQ44" s="36">
        <v>0</v>
      </c>
      <c r="AR44" s="35">
        <v>0</v>
      </c>
      <c r="AS44" s="35">
        <v>0</v>
      </c>
      <c r="AT44" s="35">
        <v>0</v>
      </c>
      <c r="AU44" s="35">
        <v>4</v>
      </c>
      <c r="AV44" s="36">
        <v>0</v>
      </c>
      <c r="AW44" s="36">
        <v>0</v>
      </c>
      <c r="AX44" s="36">
        <v>0</v>
      </c>
      <c r="AY44" s="36">
        <v>0</v>
      </c>
      <c r="AZ44" s="35">
        <v>14</v>
      </c>
    </row>
    <row r="45" spans="1:52" ht="15" customHeight="1" x14ac:dyDescent="0.2">
      <c r="A45" s="29" t="s">
        <v>77</v>
      </c>
      <c r="B45" s="33" t="s">
        <v>33</v>
      </c>
      <c r="C45">
        <v>19924</v>
      </c>
      <c r="D45" s="32">
        <v>34597</v>
      </c>
      <c r="E45" s="32">
        <v>38374</v>
      </c>
      <c r="F45" s="32">
        <v>27014</v>
      </c>
      <c r="G45" s="5">
        <v>7799</v>
      </c>
      <c r="H45" s="5">
        <v>4111</v>
      </c>
      <c r="I45" s="5">
        <v>12677</v>
      </c>
      <c r="J45" s="32">
        <v>35288</v>
      </c>
      <c r="K45" s="32">
        <v>23074</v>
      </c>
      <c r="L45">
        <v>9600</v>
      </c>
      <c r="M45">
        <v>7852</v>
      </c>
      <c r="N45" s="36">
        <v>5100</v>
      </c>
      <c r="O45" s="36">
        <v>29087</v>
      </c>
      <c r="P45" s="36">
        <v>13468</v>
      </c>
      <c r="X45" s="30">
        <v>19628</v>
      </c>
      <c r="Y45" s="30">
        <v>23527</v>
      </c>
      <c r="Z45" s="30">
        <v>25163</v>
      </c>
      <c r="AA45" s="30">
        <v>22550</v>
      </c>
      <c r="AB45" s="30">
        <v>25919</v>
      </c>
      <c r="AC45" s="30">
        <v>33753</v>
      </c>
      <c r="AD45" s="36">
        <v>13581</v>
      </c>
      <c r="AE45" s="36">
        <v>8744</v>
      </c>
      <c r="AF45" s="36">
        <v>10365</v>
      </c>
      <c r="AG45" s="35">
        <v>11037</v>
      </c>
      <c r="AH45" s="35">
        <v>15878</v>
      </c>
      <c r="AI45" s="35">
        <v>9454</v>
      </c>
      <c r="AJ45" s="35">
        <v>19317</v>
      </c>
      <c r="AK45" s="36">
        <v>25463</v>
      </c>
      <c r="AL45" s="36">
        <v>37485</v>
      </c>
      <c r="AM45" s="36">
        <v>13158</v>
      </c>
      <c r="AN45" s="35">
        <v>20187</v>
      </c>
      <c r="AO45" s="35">
        <v>4494</v>
      </c>
      <c r="AP45" s="36">
        <v>136099</v>
      </c>
      <c r="AQ45" s="36">
        <v>123306</v>
      </c>
      <c r="AR45" s="35">
        <v>10603</v>
      </c>
      <c r="AS45" s="35">
        <v>7741</v>
      </c>
      <c r="AT45" s="35">
        <v>9192</v>
      </c>
      <c r="AU45" s="35">
        <v>4673</v>
      </c>
      <c r="AV45" s="36">
        <v>7287</v>
      </c>
      <c r="AW45" s="36">
        <v>25142</v>
      </c>
      <c r="AX45" s="36">
        <v>17138</v>
      </c>
      <c r="AY45" s="36">
        <v>12274</v>
      </c>
      <c r="AZ45" s="35">
        <v>3402</v>
      </c>
    </row>
    <row r="46" spans="1:52" ht="15" customHeight="1" x14ac:dyDescent="0.2">
      <c r="A46" s="29" t="s">
        <v>77</v>
      </c>
      <c r="B46" s="33" t="s">
        <v>34</v>
      </c>
      <c r="C46">
        <v>1657</v>
      </c>
      <c r="D46" s="32">
        <v>9996</v>
      </c>
      <c r="E46" s="32">
        <v>6329</v>
      </c>
      <c r="F46" s="32">
        <v>6840</v>
      </c>
      <c r="G46" s="5">
        <v>2790</v>
      </c>
      <c r="H46" s="5">
        <v>3146</v>
      </c>
      <c r="I46" s="5">
        <v>6284</v>
      </c>
      <c r="J46" s="32">
        <v>3755</v>
      </c>
      <c r="K46" s="32">
        <v>8003</v>
      </c>
      <c r="L46">
        <v>590</v>
      </c>
      <c r="M46">
        <v>452</v>
      </c>
      <c r="N46" s="36">
        <v>595</v>
      </c>
      <c r="O46" s="36">
        <v>4347</v>
      </c>
      <c r="P46" s="36">
        <v>1845</v>
      </c>
      <c r="X46" s="30">
        <v>4297</v>
      </c>
      <c r="Y46" s="30">
        <v>5166</v>
      </c>
      <c r="Z46" s="30">
        <v>6797</v>
      </c>
      <c r="AA46" s="30">
        <v>5252</v>
      </c>
      <c r="AB46" s="30">
        <v>5021</v>
      </c>
      <c r="AC46" s="30">
        <v>5986</v>
      </c>
      <c r="AD46" s="36">
        <v>1740</v>
      </c>
      <c r="AE46" s="36">
        <v>779</v>
      </c>
      <c r="AF46" s="36">
        <v>1343</v>
      </c>
      <c r="AG46" s="35">
        <v>185</v>
      </c>
      <c r="AH46" s="35">
        <v>47</v>
      </c>
      <c r="AI46" s="35">
        <v>77</v>
      </c>
      <c r="AJ46" s="35">
        <v>62</v>
      </c>
      <c r="AK46" s="36">
        <v>142</v>
      </c>
      <c r="AL46" s="36">
        <v>1818</v>
      </c>
      <c r="AM46" s="36">
        <v>184</v>
      </c>
      <c r="AN46" s="35">
        <v>1604</v>
      </c>
      <c r="AO46" s="35">
        <v>196</v>
      </c>
      <c r="AP46" s="36">
        <v>3445</v>
      </c>
      <c r="AQ46" s="36">
        <v>5492</v>
      </c>
      <c r="AR46" s="35">
        <v>244</v>
      </c>
      <c r="AS46" s="35">
        <v>194</v>
      </c>
      <c r="AT46" s="35">
        <v>607</v>
      </c>
      <c r="AU46" s="35">
        <v>251</v>
      </c>
      <c r="AV46" s="36">
        <v>251</v>
      </c>
      <c r="AW46" s="36">
        <v>14</v>
      </c>
      <c r="AX46" s="36">
        <v>17</v>
      </c>
      <c r="AY46" s="36">
        <v>6</v>
      </c>
      <c r="AZ46" s="35">
        <v>79</v>
      </c>
    </row>
  </sheetData>
  <pageMargins left="0.7" right="0.7" top="0.75" bottom="0.75" header="0.3" footer="0.3"/>
  <pageSetup scale="1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52"/>
  <sheetViews>
    <sheetView zoomScale="90" zoomScaleNormal="90" zoomScalePageLayoutView="90" workbookViewId="0">
      <selection activeCell="X5" sqref="X5"/>
    </sheetView>
  </sheetViews>
  <sheetFormatPr baseColWidth="10" defaultColWidth="8.83203125" defaultRowHeight="15" x14ac:dyDescent="0.2"/>
  <cols>
    <col min="1" max="1" width="11.5" customWidth="1"/>
    <col min="2" max="2" width="32.5" customWidth="1"/>
    <col min="3" max="16" width="8.83203125" style="1"/>
    <col min="18" max="19" width="8.83203125" style="1"/>
    <col min="21" max="21" width="13.5" customWidth="1"/>
    <col min="22" max="22" width="18.83203125" customWidth="1"/>
    <col min="23" max="23" width="19.1640625" customWidth="1"/>
  </cols>
  <sheetData>
    <row r="1" spans="1:41" x14ac:dyDescent="0.2"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  <c r="I1" s="1" t="s">
        <v>164</v>
      </c>
      <c r="J1" s="1" t="s">
        <v>165</v>
      </c>
      <c r="K1" s="1" t="s">
        <v>166</v>
      </c>
      <c r="L1" s="1" t="s">
        <v>167</v>
      </c>
      <c r="M1" s="1" t="s">
        <v>168</v>
      </c>
      <c r="N1" s="1" t="s">
        <v>169</v>
      </c>
      <c r="O1" s="1" t="s">
        <v>170</v>
      </c>
      <c r="P1" s="1" t="s">
        <v>171</v>
      </c>
      <c r="Q1" s="1" t="s">
        <v>172</v>
      </c>
      <c r="R1" s="1" t="s">
        <v>173</v>
      </c>
      <c r="S1" s="1" t="s">
        <v>174</v>
      </c>
      <c r="T1" s="1" t="s">
        <v>175</v>
      </c>
      <c r="U1" s="1"/>
      <c r="X1" t="s">
        <v>183</v>
      </c>
      <c r="Z1" t="s">
        <v>184</v>
      </c>
      <c r="AB1" t="s">
        <v>185</v>
      </c>
      <c r="AD1" t="s">
        <v>186</v>
      </c>
      <c r="AF1" t="s">
        <v>187</v>
      </c>
      <c r="AH1" t="s">
        <v>188</v>
      </c>
      <c r="AJ1" t="s">
        <v>189</v>
      </c>
      <c r="AL1" t="s">
        <v>190</v>
      </c>
      <c r="AM1" t="s">
        <v>191</v>
      </c>
      <c r="AN1" t="s">
        <v>192</v>
      </c>
    </row>
    <row r="2" spans="1:41" x14ac:dyDescent="0.2">
      <c r="C2" s="1" t="s">
        <v>56</v>
      </c>
      <c r="D2" s="1" t="s">
        <v>56</v>
      </c>
      <c r="E2" s="1" t="s">
        <v>56</v>
      </c>
      <c r="F2" s="1" t="s">
        <v>56</v>
      </c>
      <c r="G2" s="1" t="s">
        <v>56</v>
      </c>
      <c r="H2" s="1" t="s">
        <v>56</v>
      </c>
      <c r="I2" s="1" t="s">
        <v>56</v>
      </c>
      <c r="J2" s="1" t="s">
        <v>56</v>
      </c>
      <c r="K2" s="1" t="s">
        <v>56</v>
      </c>
      <c r="L2" s="1" t="s">
        <v>56</v>
      </c>
      <c r="M2" s="1" t="s">
        <v>56</v>
      </c>
      <c r="N2" s="1" t="s">
        <v>56</v>
      </c>
      <c r="O2" s="1" t="s">
        <v>56</v>
      </c>
      <c r="P2" s="1" t="s">
        <v>56</v>
      </c>
      <c r="Q2" s="1" t="s">
        <v>56</v>
      </c>
      <c r="R2" s="1" t="s">
        <v>56</v>
      </c>
      <c r="S2" s="1" t="s">
        <v>56</v>
      </c>
      <c r="T2" s="1" t="s">
        <v>56</v>
      </c>
      <c r="U2" s="1"/>
      <c r="X2" s="1" t="s">
        <v>158</v>
      </c>
      <c r="Y2" s="1" t="s">
        <v>159</v>
      </c>
      <c r="Z2" s="1" t="s">
        <v>160</v>
      </c>
      <c r="AA2" s="1" t="s">
        <v>161</v>
      </c>
      <c r="AB2" s="1" t="s">
        <v>162</v>
      </c>
      <c r="AC2" s="1" t="s">
        <v>163</v>
      </c>
      <c r="AD2" s="1" t="s">
        <v>164</v>
      </c>
      <c r="AE2" s="1" t="s">
        <v>165</v>
      </c>
      <c r="AF2" s="1" t="s">
        <v>166</v>
      </c>
      <c r="AG2" s="1" t="s">
        <v>167</v>
      </c>
      <c r="AH2" s="1" t="s">
        <v>168</v>
      </c>
      <c r="AI2" s="1" t="s">
        <v>169</v>
      </c>
      <c r="AJ2" s="1" t="s">
        <v>170</v>
      </c>
      <c r="AK2" s="1" t="s">
        <v>171</v>
      </c>
      <c r="AL2" s="1" t="s">
        <v>172</v>
      </c>
      <c r="AM2" s="1" t="s">
        <v>173</v>
      </c>
      <c r="AN2" s="1" t="s">
        <v>174</v>
      </c>
      <c r="AO2" s="1" t="s">
        <v>175</v>
      </c>
    </row>
    <row r="3" spans="1:41" x14ac:dyDescent="0.2">
      <c r="B3" t="s">
        <v>67</v>
      </c>
      <c r="C3" s="1">
        <f>SUM('raw data'!C2:C2)</f>
        <v>20625</v>
      </c>
      <c r="D3" s="1">
        <f>SUM('raw data'!D2:F2)</f>
        <v>106547</v>
      </c>
      <c r="E3" s="1">
        <f>SUM('raw data'!G2:I2)</f>
        <v>25825</v>
      </c>
      <c r="F3" s="1">
        <f>SUM('raw data'!J2:K2)</f>
        <v>70520</v>
      </c>
      <c r="G3" s="1">
        <f>SUM('raw data'!L2:M2)</f>
        <v>17971</v>
      </c>
      <c r="H3" s="1">
        <f>SUM('raw data'!N2:P2)</f>
        <v>49044</v>
      </c>
      <c r="I3" s="1">
        <f>SUM('raw data'!Q2:T2)</f>
        <v>0</v>
      </c>
      <c r="J3" s="1">
        <f>SUM('raw data'!U2:W2)</f>
        <v>0</v>
      </c>
      <c r="K3" s="1">
        <f>SUM('raw data'!X2:AC2)</f>
        <v>158350</v>
      </c>
      <c r="L3" s="1">
        <f>SUM('raw data'!AD2:AF2)</f>
        <v>36011</v>
      </c>
      <c r="M3" s="1">
        <f>SUM('raw data'!AG2:AJ2)</f>
        <v>62227</v>
      </c>
      <c r="N3" s="1">
        <f>SUM('raw data'!AK2:AM2)</f>
        <v>87226</v>
      </c>
      <c r="O3" s="1">
        <f>SUM('raw data'!AN2)</f>
        <v>25758</v>
      </c>
      <c r="P3" s="1">
        <f>SUM('raw data'!AO2)</f>
        <v>7959</v>
      </c>
      <c r="Q3" s="1">
        <f>SUM('raw data'!AP2:AQ2)</f>
        <v>259664</v>
      </c>
      <c r="R3" s="1">
        <f>SUM('raw data'!AR2:AU2)</f>
        <v>34208</v>
      </c>
      <c r="S3" s="1">
        <f>SUM('raw data'!AV2:AY2)</f>
        <v>63528</v>
      </c>
      <c r="T3" s="1">
        <f>'raw data'!AZ2</f>
        <v>3779</v>
      </c>
      <c r="U3" s="1"/>
      <c r="V3" s="1"/>
      <c r="W3" s="15" t="s">
        <v>41</v>
      </c>
      <c r="X3">
        <f t="shared" ref="X3:AO3" si="0">(C4/C3)*100</f>
        <v>3.5733333333333333</v>
      </c>
      <c r="Y3">
        <f t="shared" si="0"/>
        <v>6.371835903404131</v>
      </c>
      <c r="Z3">
        <f t="shared" si="0"/>
        <v>4.9796708615682483</v>
      </c>
      <c r="AA3">
        <f t="shared" si="0"/>
        <v>17.721213840045376</v>
      </c>
      <c r="AB3">
        <f t="shared" si="0"/>
        <v>3.0048411329363973</v>
      </c>
      <c r="AC3">
        <f t="shared" si="0"/>
        <v>2.8484626050077484</v>
      </c>
      <c r="AD3" t="e">
        <f t="shared" si="0"/>
        <v>#DIV/0!</v>
      </c>
      <c r="AE3" t="e">
        <f t="shared" si="0"/>
        <v>#DIV/0!</v>
      </c>
      <c r="AF3">
        <f t="shared" si="0"/>
        <v>5.2800757814966843</v>
      </c>
      <c r="AG3">
        <f t="shared" si="0"/>
        <v>9.9164144289244955</v>
      </c>
      <c r="AH3">
        <f t="shared" si="0"/>
        <v>10.9630867629807</v>
      </c>
      <c r="AI3">
        <f t="shared" si="0"/>
        <v>13.359548758397727</v>
      </c>
      <c r="AJ3">
        <f t="shared" si="0"/>
        <v>22.587157387995962</v>
      </c>
      <c r="AK3">
        <f t="shared" si="0"/>
        <v>44.364869958537504</v>
      </c>
      <c r="AL3">
        <f t="shared" si="0"/>
        <v>0.10706143323679833</v>
      </c>
      <c r="AM3">
        <f t="shared" si="0"/>
        <v>5.9108980355472411</v>
      </c>
      <c r="AN3">
        <f t="shared" si="0"/>
        <v>2.8963606598665157</v>
      </c>
      <c r="AO3">
        <f t="shared" si="0"/>
        <v>10.875893093410955</v>
      </c>
    </row>
    <row r="4" spans="1:41" x14ac:dyDescent="0.2">
      <c r="A4" s="40" t="s">
        <v>65</v>
      </c>
      <c r="B4" s="15" t="s">
        <v>0</v>
      </c>
      <c r="C4" s="1">
        <f>SUM('raw data'!C3:C3)</f>
        <v>737</v>
      </c>
      <c r="D4" s="1">
        <f>SUM('raw data'!D3:F3)</f>
        <v>6789</v>
      </c>
      <c r="E4" s="1">
        <f>SUM('raw data'!G3:I3)</f>
        <v>1286</v>
      </c>
      <c r="F4" s="1">
        <f>SUM('raw data'!J3:K3)</f>
        <v>12497</v>
      </c>
      <c r="G4" s="1">
        <f>SUM('raw data'!L3:M3)</f>
        <v>540</v>
      </c>
      <c r="H4" s="1">
        <f>SUM('raw data'!N3:P3)</f>
        <v>1397</v>
      </c>
      <c r="I4" s="1">
        <f>SUM('raw data'!Q3:T3)</f>
        <v>0</v>
      </c>
      <c r="J4" s="1">
        <f>SUM('raw data'!U3:W3)</f>
        <v>0</v>
      </c>
      <c r="K4" s="1">
        <f>SUM('raw data'!X3:AC3)</f>
        <v>8361</v>
      </c>
      <c r="L4" s="1">
        <f>SUM('raw data'!AD3:AF3)</f>
        <v>3571</v>
      </c>
      <c r="M4" s="1">
        <f>SUM('raw data'!AG3:AJ3)</f>
        <v>6822</v>
      </c>
      <c r="N4" s="1">
        <f>SUM('raw data'!AK3:AM3)</f>
        <v>11653</v>
      </c>
      <c r="O4" s="1">
        <f>SUM('raw data'!AN3)</f>
        <v>5818</v>
      </c>
      <c r="P4" s="1">
        <f>SUM('raw data'!AO3)</f>
        <v>3531</v>
      </c>
      <c r="Q4" s="2">
        <f>SUM('raw data'!AP3:AQ3)</f>
        <v>278</v>
      </c>
      <c r="R4" s="1">
        <f>SUM('raw data'!AR3:AU3)</f>
        <v>2022</v>
      </c>
      <c r="S4" s="1">
        <f>SUM('raw data'!AV3:AY3)</f>
        <v>1840</v>
      </c>
      <c r="T4" s="2">
        <f>'raw data'!AZ3</f>
        <v>411</v>
      </c>
      <c r="U4" s="2"/>
      <c r="V4" s="1"/>
    </row>
    <row r="5" spans="1:41" x14ac:dyDescent="0.2">
      <c r="A5" s="40"/>
      <c r="B5" t="s">
        <v>29</v>
      </c>
      <c r="V5" s="40" t="s">
        <v>68</v>
      </c>
      <c r="W5" s="6" t="s">
        <v>35</v>
      </c>
      <c r="X5">
        <f t="shared" ref="X5:AO5" si="1">(C26/C4)*100</f>
        <v>31.478968792401631</v>
      </c>
      <c r="Y5">
        <f t="shared" si="1"/>
        <v>35.174547061422892</v>
      </c>
      <c r="Z5">
        <f t="shared" si="1"/>
        <v>49.066874027993777</v>
      </c>
      <c r="AA5">
        <f t="shared" si="1"/>
        <v>66.487957109706329</v>
      </c>
      <c r="AB5">
        <f t="shared" si="1"/>
        <v>73.888888888888886</v>
      </c>
      <c r="AC5">
        <f t="shared" si="1"/>
        <v>23.049391553328562</v>
      </c>
      <c r="AD5" t="e">
        <f t="shared" si="1"/>
        <v>#DIV/0!</v>
      </c>
      <c r="AE5" t="e">
        <f t="shared" si="1"/>
        <v>#DIV/0!</v>
      </c>
      <c r="AF5">
        <f t="shared" si="1"/>
        <v>30.893433799784713</v>
      </c>
      <c r="AG5">
        <f t="shared" si="1"/>
        <v>27.695323438812657</v>
      </c>
      <c r="AH5">
        <f t="shared" si="1"/>
        <v>53.371445323951917</v>
      </c>
      <c r="AI5">
        <f t="shared" si="1"/>
        <v>65.52819016562259</v>
      </c>
      <c r="AJ5">
        <f t="shared" si="1"/>
        <v>65.864558267445858</v>
      </c>
      <c r="AK5">
        <f t="shared" si="1"/>
        <v>67.629566694987247</v>
      </c>
      <c r="AL5">
        <f t="shared" si="1"/>
        <v>14.748201438848922</v>
      </c>
      <c r="AM5">
        <f t="shared" si="1"/>
        <v>59.841740850642935</v>
      </c>
      <c r="AN5">
        <f t="shared" si="1"/>
        <v>13.097826086956522</v>
      </c>
      <c r="AO5">
        <f t="shared" si="1"/>
        <v>46.228710462287104</v>
      </c>
    </row>
    <row r="6" spans="1:41" x14ac:dyDescent="0.2">
      <c r="A6" s="40"/>
      <c r="B6" t="s">
        <v>30</v>
      </c>
      <c r="C6" s="1">
        <f>SUM('raw data'!C4:C4)</f>
        <v>7</v>
      </c>
      <c r="D6" s="1">
        <f>SUM('raw data'!D4:F4)</f>
        <v>745</v>
      </c>
      <c r="E6" s="1">
        <f>SUM('raw data'!G4:I4)</f>
        <v>11</v>
      </c>
      <c r="F6" s="1">
        <f>SUM('raw data'!J4:K4)</f>
        <v>453</v>
      </c>
      <c r="G6" s="1">
        <f>SUM('raw data'!L4:M4)</f>
        <v>4</v>
      </c>
      <c r="H6" s="1">
        <f>SUM('raw data'!N4:P4)</f>
        <v>21</v>
      </c>
      <c r="I6" s="1">
        <f>SUM('raw data'!Q4:T4)</f>
        <v>0</v>
      </c>
      <c r="J6" s="1">
        <f>SUM('raw data'!U4:W4)</f>
        <v>0</v>
      </c>
      <c r="K6" s="1">
        <f>SUM('raw data'!X4:AC4)</f>
        <v>2103</v>
      </c>
      <c r="L6" s="1">
        <f>SUM('raw data'!AD4:AF4)</f>
        <v>458</v>
      </c>
      <c r="M6" s="1">
        <f>SUM('raw data'!AG4:AJ4)</f>
        <v>63</v>
      </c>
      <c r="N6" s="1">
        <f>SUM('raw data'!AK4:AM4)</f>
        <v>165</v>
      </c>
      <c r="O6" s="1">
        <f>SUM('raw data'!AN4)</f>
        <v>2017</v>
      </c>
      <c r="P6" s="1">
        <f>SUM('raw data'!AO4)</f>
        <v>133</v>
      </c>
      <c r="Q6" s="2">
        <f>SUM('raw data'!AP4:AQ4)</f>
        <v>4</v>
      </c>
      <c r="R6" s="1">
        <f>SUM('raw data'!AR4:AU4)</f>
        <v>17</v>
      </c>
      <c r="S6" s="1">
        <f>SUM('raw data'!AV4:AY4)</f>
        <v>11</v>
      </c>
      <c r="T6" s="2">
        <f>'raw data'!AZ4</f>
        <v>117</v>
      </c>
      <c r="U6" s="2"/>
      <c r="V6" s="40"/>
      <c r="W6" s="7" t="s">
        <v>44</v>
      </c>
      <c r="X6">
        <f t="shared" ref="X6:AO6" si="2">(C20/C4)*100</f>
        <v>23.744911804613299</v>
      </c>
      <c r="Y6">
        <f t="shared" si="2"/>
        <v>16.055383708940933</v>
      </c>
      <c r="Z6">
        <f t="shared" si="2"/>
        <v>19.284603421461895</v>
      </c>
      <c r="AA6">
        <f t="shared" si="2"/>
        <v>9.1461950868208373</v>
      </c>
      <c r="AB6">
        <f t="shared" si="2"/>
        <v>2.0370370370370372</v>
      </c>
      <c r="AC6">
        <f t="shared" si="2"/>
        <v>6.3707945597709381</v>
      </c>
      <c r="AD6" t="e">
        <f t="shared" si="2"/>
        <v>#DIV/0!</v>
      </c>
      <c r="AE6" t="e">
        <f t="shared" si="2"/>
        <v>#DIV/0!</v>
      </c>
      <c r="AF6">
        <f t="shared" si="2"/>
        <v>12.941035761272577</v>
      </c>
      <c r="AG6">
        <f t="shared" si="2"/>
        <v>5.5726687202464289</v>
      </c>
      <c r="AH6">
        <f t="shared" si="2"/>
        <v>11.243037232483143</v>
      </c>
      <c r="AI6">
        <f t="shared" si="2"/>
        <v>21.505191796104008</v>
      </c>
      <c r="AJ6">
        <f t="shared" si="2"/>
        <v>0.34376074252320382</v>
      </c>
      <c r="AK6">
        <f t="shared" si="2"/>
        <v>11.073350325686775</v>
      </c>
      <c r="AL6">
        <f t="shared" si="2"/>
        <v>7.9136690647482011</v>
      </c>
      <c r="AM6">
        <f t="shared" si="2"/>
        <v>13.303659742828883</v>
      </c>
      <c r="AN6">
        <f t="shared" si="2"/>
        <v>4.4565217391304346</v>
      </c>
      <c r="AO6">
        <f t="shared" si="2"/>
        <v>8.5158150851581507</v>
      </c>
    </row>
    <row r="7" spans="1:41" x14ac:dyDescent="0.2">
      <c r="A7" s="40"/>
      <c r="B7" t="s">
        <v>31</v>
      </c>
      <c r="C7" s="1">
        <f>SUM('raw data'!C5:C5)</f>
        <v>1</v>
      </c>
      <c r="D7" s="1">
        <f>SUM('raw data'!D5:F5)</f>
        <v>567</v>
      </c>
      <c r="E7" s="1">
        <f>SUM('raw data'!G5:I5)</f>
        <v>11</v>
      </c>
      <c r="F7" s="1">
        <f>SUM('raw data'!J5:K5)</f>
        <v>161</v>
      </c>
      <c r="G7" s="1">
        <f>SUM('raw data'!L5:M5)</f>
        <v>1</v>
      </c>
      <c r="H7" s="1">
        <f>SUM('raw data'!N5:P5)</f>
        <v>7</v>
      </c>
      <c r="I7" s="1">
        <f>SUM('raw data'!Q5:T5)</f>
        <v>0</v>
      </c>
      <c r="J7" s="1">
        <f>SUM('raw data'!U5:W5)</f>
        <v>0</v>
      </c>
      <c r="K7" s="1">
        <f>SUM('raw data'!X5:AC5)</f>
        <v>1133</v>
      </c>
      <c r="L7" s="1">
        <f>SUM('raw data'!AD5:AF5)</f>
        <v>152</v>
      </c>
      <c r="M7" s="1">
        <f>SUM('raw data'!AG5:AJ5)</f>
        <v>8</v>
      </c>
      <c r="N7" s="1">
        <f>SUM('raw data'!AK5:AM5)</f>
        <v>41</v>
      </c>
      <c r="O7" s="1">
        <f>SUM('raw data'!AN5)</f>
        <v>1109</v>
      </c>
      <c r="P7" s="1">
        <f>SUM('raw data'!AO5)</f>
        <v>72</v>
      </c>
      <c r="Q7" s="2">
        <f>SUM('raw data'!AP5:AQ5)</f>
        <v>3</v>
      </c>
      <c r="R7" s="1">
        <f>SUM('raw data'!AR5:AU5)</f>
        <v>11</v>
      </c>
      <c r="S7" s="1">
        <f>SUM('raw data'!AV5:AY5)</f>
        <v>6</v>
      </c>
      <c r="T7" s="2">
        <f>'raw data'!AZ5</f>
        <v>115</v>
      </c>
      <c r="U7" s="2"/>
      <c r="V7" s="40"/>
      <c r="W7" s="13" t="s">
        <v>52</v>
      </c>
      <c r="X7">
        <f t="shared" ref="X7:AO7" si="3">(C43/C4)*100</f>
        <v>0.54274084124830391</v>
      </c>
      <c r="Y7">
        <f t="shared" si="3"/>
        <v>1.1783767859773162</v>
      </c>
      <c r="Z7">
        <f t="shared" si="3"/>
        <v>7.7760497667185069E-2</v>
      </c>
      <c r="AA7">
        <f t="shared" si="3"/>
        <v>1.8964551492358164</v>
      </c>
      <c r="AB7">
        <f t="shared" si="3"/>
        <v>9.6296296296296298</v>
      </c>
      <c r="AC7">
        <f t="shared" si="3"/>
        <v>0.14316392269148173</v>
      </c>
      <c r="AD7" t="e">
        <f t="shared" si="3"/>
        <v>#DIV/0!</v>
      </c>
      <c r="AE7" t="e">
        <f t="shared" si="3"/>
        <v>#DIV/0!</v>
      </c>
      <c r="AF7">
        <f t="shared" si="3"/>
        <v>9.6399952158832676</v>
      </c>
      <c r="AG7">
        <f t="shared" si="3"/>
        <v>1.9882385886306357</v>
      </c>
      <c r="AH7">
        <f t="shared" si="3"/>
        <v>0.21987686895338612</v>
      </c>
      <c r="AI7">
        <f t="shared" si="3"/>
        <v>8.5814811636488464E-3</v>
      </c>
      <c r="AJ7">
        <f t="shared" si="3"/>
        <v>1.7188037126160193E-2</v>
      </c>
      <c r="AK7">
        <f t="shared" si="3"/>
        <v>0</v>
      </c>
      <c r="AL7">
        <f t="shared" si="3"/>
        <v>0.35971223021582738</v>
      </c>
      <c r="AM7">
        <f t="shared" si="3"/>
        <v>0.19782393669634024</v>
      </c>
      <c r="AN7">
        <f t="shared" si="3"/>
        <v>0</v>
      </c>
      <c r="AO7">
        <f t="shared" si="3"/>
        <v>3.6496350364963499</v>
      </c>
    </row>
    <row r="8" spans="1:41" x14ac:dyDescent="0.2">
      <c r="A8" s="40"/>
      <c r="B8" t="s">
        <v>32</v>
      </c>
      <c r="C8" s="1">
        <f>SUM('raw data'!C6:C6)</f>
        <v>69</v>
      </c>
      <c r="D8" s="1">
        <f>SUM('raw data'!D6:F6)</f>
        <v>1085</v>
      </c>
      <c r="E8" s="1">
        <f>SUM('raw data'!G6:I6)</f>
        <v>115</v>
      </c>
      <c r="F8" s="1">
        <f>SUM('raw data'!J6:K6)</f>
        <v>1293</v>
      </c>
      <c r="G8" s="1">
        <f>SUM('raw data'!L6:M6)</f>
        <v>21</v>
      </c>
      <c r="H8" s="1">
        <f>SUM('raw data'!N6:P6)</f>
        <v>26</v>
      </c>
      <c r="I8" s="1">
        <f>SUM('raw data'!Q6:T6)</f>
        <v>0</v>
      </c>
      <c r="J8" s="1">
        <f>SUM('raw data'!U6:W6)</f>
        <v>0</v>
      </c>
      <c r="K8" s="1">
        <f>SUM('raw data'!X6:AC6)</f>
        <v>777</v>
      </c>
      <c r="L8" s="1">
        <f>SUM('raw data'!AD6:AF6)</f>
        <v>291</v>
      </c>
      <c r="M8" s="1">
        <f>SUM('raw data'!AG6:AJ6)</f>
        <v>55</v>
      </c>
      <c r="N8" s="1">
        <f>SUM('raw data'!AK6:AM6)</f>
        <v>303</v>
      </c>
      <c r="O8" s="1">
        <f>SUM('raw data'!AN6)</f>
        <v>1271</v>
      </c>
      <c r="P8" s="1">
        <f>SUM('raw data'!AO6)</f>
        <v>509</v>
      </c>
      <c r="Q8" s="2">
        <f>SUM('raw data'!AP6:AQ6)</f>
        <v>14</v>
      </c>
      <c r="R8" s="1">
        <f>SUM('raw data'!AR6:AU6)</f>
        <v>135</v>
      </c>
      <c r="S8" s="1">
        <f>SUM('raw data'!AV6:AY6)</f>
        <v>8</v>
      </c>
      <c r="T8" s="2">
        <f>'raw data'!AZ6</f>
        <v>80</v>
      </c>
      <c r="U8" s="2"/>
      <c r="V8" s="40"/>
      <c r="W8" s="14" t="s">
        <v>45</v>
      </c>
      <c r="X8">
        <f>100-(SUM(X5:X7))</f>
        <v>44.233378561736771</v>
      </c>
      <c r="Y8">
        <f>100-(SUM(Y5:Y7))</f>
        <v>47.591692443658864</v>
      </c>
      <c r="Z8">
        <f>100-(SUM(Z5:Z7))</f>
        <v>31.570762052877143</v>
      </c>
      <c r="AA8">
        <f t="shared" ref="AA8:AO8" si="4">100-(SUM(AA5:AA7))</f>
        <v>22.469392654237012</v>
      </c>
      <c r="AB8">
        <f t="shared" si="4"/>
        <v>14.444444444444443</v>
      </c>
      <c r="AC8">
        <f t="shared" si="4"/>
        <v>70.43664996420901</v>
      </c>
      <c r="AD8" t="e">
        <f t="shared" si="4"/>
        <v>#DIV/0!</v>
      </c>
      <c r="AE8" t="e">
        <f t="shared" si="4"/>
        <v>#DIV/0!</v>
      </c>
      <c r="AF8">
        <f t="shared" si="4"/>
        <v>46.525535223059443</v>
      </c>
      <c r="AG8">
        <f t="shared" si="4"/>
        <v>64.743769252310273</v>
      </c>
      <c r="AH8">
        <f t="shared" si="4"/>
        <v>35.165640574611544</v>
      </c>
      <c r="AI8">
        <f t="shared" si="4"/>
        <v>12.95803655710975</v>
      </c>
      <c r="AJ8">
        <f t="shared" si="4"/>
        <v>33.774492952904779</v>
      </c>
      <c r="AK8">
        <f t="shared" si="4"/>
        <v>21.297082979325978</v>
      </c>
      <c r="AL8">
        <f t="shared" si="4"/>
        <v>76.978417266187051</v>
      </c>
      <c r="AM8">
        <f t="shared" si="4"/>
        <v>26.656775469831842</v>
      </c>
      <c r="AN8">
        <f t="shared" si="4"/>
        <v>82.445652173913047</v>
      </c>
      <c r="AO8">
        <f t="shared" si="4"/>
        <v>41.605839416058394</v>
      </c>
    </row>
    <row r="9" spans="1:41" x14ac:dyDescent="0.2">
      <c r="A9" s="40" t="s">
        <v>57</v>
      </c>
      <c r="B9" t="s">
        <v>1</v>
      </c>
      <c r="C9" s="1">
        <f>SUM('raw data'!C7:C7)</f>
        <v>408</v>
      </c>
      <c r="D9" s="1">
        <f>SUM('raw data'!D7:F7)</f>
        <v>3466</v>
      </c>
      <c r="E9" s="1">
        <f>SUM('raw data'!G7:I7)</f>
        <v>874</v>
      </c>
      <c r="F9" s="1">
        <f>SUM('raw data'!J7:K7)</f>
        <v>9413</v>
      </c>
      <c r="G9" s="1">
        <f>SUM('raw data'!L7:M7)</f>
        <v>409</v>
      </c>
      <c r="H9" s="1">
        <f>SUM('raw data'!N7:P7)</f>
        <v>409</v>
      </c>
      <c r="I9" s="1">
        <f>SUM('raw data'!Q7:T7)</f>
        <v>0</v>
      </c>
      <c r="J9" s="1">
        <f>SUM('raw data'!U7:W7)</f>
        <v>0</v>
      </c>
      <c r="K9" s="1">
        <f>SUM('raw data'!X7:AC7)</f>
        <v>3644</v>
      </c>
      <c r="L9" s="1">
        <f>SUM('raw data'!AD7:AF7)</f>
        <v>1177</v>
      </c>
      <c r="M9" s="1">
        <f>SUM('raw data'!AG7:AJ7)</f>
        <v>4376</v>
      </c>
      <c r="N9" s="1">
        <f>SUM('raw data'!AK7:AM7)</f>
        <v>10064</v>
      </c>
      <c r="O9" s="1">
        <f>SUM('raw data'!AN7)</f>
        <v>3852</v>
      </c>
      <c r="P9" s="1">
        <f>SUM('raw data'!AO7)</f>
        <v>2762</v>
      </c>
      <c r="Q9" s="2">
        <f>SUM('raw data'!AP7:AQ7)</f>
        <v>62</v>
      </c>
      <c r="R9" s="1">
        <f>SUM('raw data'!AR7:AU7)</f>
        <v>1468</v>
      </c>
      <c r="S9" s="1">
        <f>SUM('raw data'!AV7:AY7)</f>
        <v>319</v>
      </c>
      <c r="T9" s="2">
        <f>'raw data'!AZ7</f>
        <v>221</v>
      </c>
      <c r="U9" s="2"/>
    </row>
    <row r="10" spans="1:41" x14ac:dyDescent="0.2">
      <c r="A10" s="40"/>
      <c r="B10" t="s">
        <v>23</v>
      </c>
      <c r="V10" t="s">
        <v>178</v>
      </c>
      <c r="W10" s="6" t="s">
        <v>35</v>
      </c>
      <c r="X10">
        <f>X5</f>
        <v>31.478968792401631</v>
      </c>
      <c r="Y10">
        <f t="shared" ref="Y10:AO10" si="5">Y5</f>
        <v>35.174547061422892</v>
      </c>
      <c r="Z10">
        <f t="shared" si="5"/>
        <v>49.066874027993777</v>
      </c>
      <c r="AA10">
        <f t="shared" si="5"/>
        <v>66.487957109706329</v>
      </c>
      <c r="AB10">
        <f t="shared" si="5"/>
        <v>73.888888888888886</v>
      </c>
      <c r="AC10">
        <f t="shared" si="5"/>
        <v>23.049391553328562</v>
      </c>
      <c r="AD10" t="e">
        <f t="shared" si="5"/>
        <v>#DIV/0!</v>
      </c>
      <c r="AE10" t="e">
        <f t="shared" si="5"/>
        <v>#DIV/0!</v>
      </c>
      <c r="AF10">
        <f t="shared" si="5"/>
        <v>30.893433799784713</v>
      </c>
      <c r="AG10">
        <f t="shared" si="5"/>
        <v>27.695323438812657</v>
      </c>
      <c r="AH10">
        <f t="shared" si="5"/>
        <v>53.371445323951917</v>
      </c>
      <c r="AI10">
        <f t="shared" si="5"/>
        <v>65.52819016562259</v>
      </c>
      <c r="AJ10">
        <f t="shared" si="5"/>
        <v>65.864558267445858</v>
      </c>
      <c r="AK10">
        <f t="shared" si="5"/>
        <v>67.629566694987247</v>
      </c>
      <c r="AL10">
        <f t="shared" si="5"/>
        <v>14.748201438848922</v>
      </c>
      <c r="AM10">
        <f t="shared" si="5"/>
        <v>59.841740850642935</v>
      </c>
      <c r="AN10">
        <f t="shared" si="5"/>
        <v>13.097826086956522</v>
      </c>
      <c r="AO10">
        <f t="shared" si="5"/>
        <v>46.228710462287104</v>
      </c>
    </row>
    <row r="11" spans="1:41" x14ac:dyDescent="0.2">
      <c r="A11" s="40"/>
      <c r="B11" t="s">
        <v>12</v>
      </c>
      <c r="C11" s="1">
        <f>SUM('raw data'!C8:C8)</f>
        <v>5</v>
      </c>
      <c r="D11" s="1">
        <f>SUM('raw data'!D8:F8)</f>
        <v>1057</v>
      </c>
      <c r="E11" s="1">
        <f>SUM('raw data'!G8:I8)</f>
        <v>81</v>
      </c>
      <c r="F11" s="1">
        <f>SUM('raw data'!J8:K8)</f>
        <v>1370</v>
      </c>
      <c r="G11" s="1">
        <f>SUM('raw data'!L8:M8)</f>
        <v>15</v>
      </c>
      <c r="H11" s="1">
        <f>SUM('raw data'!N8:P8)</f>
        <v>9</v>
      </c>
      <c r="I11" s="1">
        <f>SUM('raw data'!Q8:T8)</f>
        <v>0</v>
      </c>
      <c r="J11" s="1">
        <f>SUM('raw data'!U8:W8)</f>
        <v>0</v>
      </c>
      <c r="K11" s="1">
        <f>SUM('raw data'!X8:AC8)</f>
        <v>832</v>
      </c>
      <c r="L11" s="1">
        <f>SUM('raw data'!AD8:AF8)</f>
        <v>194</v>
      </c>
      <c r="M11" s="1">
        <f>SUM('raw data'!AG8:AJ8)</f>
        <v>62</v>
      </c>
      <c r="N11" s="1">
        <f>SUM('raw data'!AK8:AM8)</f>
        <v>386</v>
      </c>
      <c r="O11" s="1">
        <f>SUM('raw data'!AN8)</f>
        <v>1139</v>
      </c>
      <c r="P11" s="1">
        <f>SUM('raw data'!AO8)</f>
        <v>553</v>
      </c>
      <c r="Q11" s="2">
        <f>SUM('raw data'!AP8:AQ8)</f>
        <v>4</v>
      </c>
      <c r="R11" s="1">
        <f>SUM('raw data'!AR8:AU8)</f>
        <v>165</v>
      </c>
      <c r="S11" s="1">
        <f>SUM('raw data'!AV8:AY8)</f>
        <v>7</v>
      </c>
      <c r="T11" s="2">
        <f>'raw data'!AZ8</f>
        <v>124</v>
      </c>
      <c r="U11" s="2"/>
      <c r="W11" s="14" t="s">
        <v>45</v>
      </c>
      <c r="X11">
        <f>100-X10</f>
        <v>68.521031207598369</v>
      </c>
      <c r="Y11">
        <f t="shared" ref="Y11:AO11" si="6">100-Y10</f>
        <v>64.825452938577115</v>
      </c>
      <c r="Z11">
        <f t="shared" si="6"/>
        <v>50.933125972006223</v>
      </c>
      <c r="AA11">
        <f t="shared" si="6"/>
        <v>33.512042890293671</v>
      </c>
      <c r="AB11">
        <f t="shared" si="6"/>
        <v>26.111111111111114</v>
      </c>
      <c r="AC11">
        <f t="shared" si="6"/>
        <v>76.950608446671438</v>
      </c>
      <c r="AD11" t="e">
        <f t="shared" si="6"/>
        <v>#DIV/0!</v>
      </c>
      <c r="AE11" t="e">
        <f t="shared" si="6"/>
        <v>#DIV/0!</v>
      </c>
      <c r="AF11">
        <f t="shared" si="6"/>
        <v>69.106566200215283</v>
      </c>
      <c r="AG11">
        <f t="shared" si="6"/>
        <v>72.304676561187335</v>
      </c>
      <c r="AH11">
        <f t="shared" si="6"/>
        <v>46.628554676048083</v>
      </c>
      <c r="AI11">
        <f t="shared" si="6"/>
        <v>34.47180983437741</v>
      </c>
      <c r="AJ11">
        <f t="shared" si="6"/>
        <v>34.135441732554142</v>
      </c>
      <c r="AK11">
        <f t="shared" si="6"/>
        <v>32.370433305012753</v>
      </c>
      <c r="AL11">
        <f t="shared" si="6"/>
        <v>85.251798561151077</v>
      </c>
      <c r="AM11">
        <f t="shared" si="6"/>
        <v>40.158259149357065</v>
      </c>
      <c r="AN11">
        <f t="shared" si="6"/>
        <v>86.902173913043484</v>
      </c>
      <c r="AO11">
        <f t="shared" si="6"/>
        <v>53.771289537712896</v>
      </c>
    </row>
    <row r="12" spans="1:41" x14ac:dyDescent="0.2">
      <c r="A12" s="40"/>
      <c r="B12" t="s">
        <v>13</v>
      </c>
      <c r="C12" s="1">
        <f>SUM('raw data'!C9:C9)</f>
        <v>0</v>
      </c>
      <c r="D12" s="1">
        <f>SUM('raw data'!D9:F9)</f>
        <v>757</v>
      </c>
      <c r="E12" s="1">
        <f>SUM('raw data'!G9:I9)</f>
        <v>43</v>
      </c>
      <c r="F12" s="1">
        <f>SUM('raw data'!J9:K9)</f>
        <v>1249</v>
      </c>
      <c r="G12" s="1">
        <f>SUM('raw data'!L9:M9)</f>
        <v>16</v>
      </c>
      <c r="H12" s="1">
        <f>SUM('raw data'!N9:P9)</f>
        <v>48</v>
      </c>
      <c r="I12" s="1">
        <f>SUM('raw data'!Q9:T9)</f>
        <v>0</v>
      </c>
      <c r="J12" s="1">
        <f>SUM('raw data'!U9:W9)</f>
        <v>0</v>
      </c>
      <c r="K12" s="1">
        <f>SUM('raw data'!X9:AC9)</f>
        <v>1307</v>
      </c>
      <c r="L12" s="1">
        <f>SUM('raw data'!AD9:AF9)</f>
        <v>254</v>
      </c>
      <c r="M12" s="1">
        <f>SUM('raw data'!AG9:AJ9)</f>
        <v>30</v>
      </c>
      <c r="N12" s="1">
        <f>SUM('raw data'!AK9:AM9)</f>
        <v>139</v>
      </c>
      <c r="O12" s="1">
        <f>SUM('raw data'!AN9)</f>
        <v>436</v>
      </c>
      <c r="P12" s="1">
        <f>SUM('raw data'!AO9)</f>
        <v>25</v>
      </c>
      <c r="Q12" s="2">
        <f>SUM('raw data'!AP9:AQ9)</f>
        <v>3</v>
      </c>
      <c r="R12" s="1">
        <f>SUM('raw data'!AR9:AU9)</f>
        <v>20</v>
      </c>
      <c r="S12" s="1">
        <f>SUM('raw data'!AV9:AY9)</f>
        <v>3</v>
      </c>
      <c r="T12" s="2">
        <f>'raw data'!AZ9</f>
        <v>92</v>
      </c>
      <c r="U12" s="2"/>
    </row>
    <row r="13" spans="1:41" x14ac:dyDescent="0.2">
      <c r="A13" s="40"/>
      <c r="B13" t="s">
        <v>14</v>
      </c>
      <c r="Q13" s="2"/>
      <c r="T13" s="2"/>
      <c r="U13" s="2"/>
      <c r="V13" s="41" t="s">
        <v>69</v>
      </c>
      <c r="W13" s="8" t="s">
        <v>36</v>
      </c>
      <c r="X13">
        <f t="shared" ref="X13:AO13" si="7">(C30/(SUM(C$30,C$33,C$36,C$39)))*100</f>
        <v>0.85470085470085477</v>
      </c>
      <c r="Y13">
        <f t="shared" ref="Y13" si="8">(D30/(SUM(D$30,D$33,D$36,D$39)))*100</f>
        <v>4.2997542997542997</v>
      </c>
      <c r="Z13">
        <f t="shared" ref="Z13" si="9">(E30/(SUM(E$30,E$33,E$36,E$39)))*100</f>
        <v>1.3803680981595092</v>
      </c>
      <c r="AA13">
        <f t="shared" ref="AA13" si="10">(F30/(SUM(F$30,F$33,F$36,F$39)))*100</f>
        <v>1.9511048425011754</v>
      </c>
      <c r="AB13">
        <f t="shared" ref="AB13" si="11">(G30/(SUM(G$30,G$33,G$36,G$39)))*100</f>
        <v>0</v>
      </c>
      <c r="AC13">
        <f t="shared" ref="AC13" si="12">(H30/(SUM(H$30,H$33,H$36,H$39)))*100</f>
        <v>0.60240963855421692</v>
      </c>
      <c r="AD13" t="e">
        <f t="shared" ref="AD13" si="13">(I30/(SUM(I$30,I$33,I$36,I$39)))*100</f>
        <v>#DIV/0!</v>
      </c>
      <c r="AE13" t="e">
        <f t="shared" ref="AE13" si="14">(J30/(SUM(J$30,J$33,J$36,J$39)))*100</f>
        <v>#DIV/0!</v>
      </c>
      <c r="AF13">
        <f t="shared" ref="AF13" si="15">(K30/(SUM(K$30,K$33,K$36,K$39)))*100</f>
        <v>4.9471299093655583</v>
      </c>
      <c r="AG13">
        <f t="shared" ref="AG13" si="16">(L30/(SUM(L$30,L$33,L$36,L$39)))*100</f>
        <v>11.984282907662083</v>
      </c>
      <c r="AH13">
        <f t="shared" ref="AH13" si="17">(M30/(SUM(M$30,M$33,M$36,M$39)))*100</f>
        <v>1.4686248331108143</v>
      </c>
      <c r="AI13">
        <f t="shared" ref="AI13" si="18">(N30/(SUM(N$30,N$33,N$36,N$39)))*100</f>
        <v>0.6243628950050969</v>
      </c>
      <c r="AJ13">
        <f t="shared" ref="AJ13" si="19">(O30/(SUM(O$30,O$33,O$36,O$39)))*100</f>
        <v>12.014045648357161</v>
      </c>
      <c r="AK13">
        <f t="shared" ref="AK13" si="20">(P30/(SUM(P$30,P$33,P$36,P$39)))*100</f>
        <v>7.2197846031112887</v>
      </c>
      <c r="AL13">
        <f t="shared" ref="AL13" si="21">(Q30/(SUM(Q$30,Q$33,Q$36,Q$39)))*100</f>
        <v>2.3809523809523809</v>
      </c>
      <c r="AM13">
        <f t="shared" ref="AM13" si="22">(R30/(SUM(R$30,R$33,R$36,R$39)))*100</f>
        <v>1.3742926434923202</v>
      </c>
      <c r="AN13">
        <f t="shared" ref="AN13" si="23">(S30/(SUM(S$30,S$33,S$36,S$39)))*100</f>
        <v>9.9173553719008272</v>
      </c>
      <c r="AO13">
        <f t="shared" ref="AO13" si="24">(T30/(SUM(T$30,T$33,T$36,T$39)))*100</f>
        <v>0.51020408163265307</v>
      </c>
    </row>
    <row r="14" spans="1:41" x14ac:dyDescent="0.2">
      <c r="A14" s="40"/>
      <c r="B14" t="s">
        <v>15</v>
      </c>
      <c r="C14" s="1">
        <f>SUM('raw data'!C11:C11)</f>
        <v>41</v>
      </c>
      <c r="D14" s="1">
        <f>SUM('raw data'!D11:F11)</f>
        <v>235</v>
      </c>
      <c r="E14" s="1">
        <f>SUM('raw data'!G11:I11)</f>
        <v>75</v>
      </c>
      <c r="F14" s="1">
        <f>SUM('raw data'!J11:K11)</f>
        <v>1302</v>
      </c>
      <c r="G14" s="1">
        <f>SUM('raw data'!L11:M11)</f>
        <v>328</v>
      </c>
      <c r="H14" s="1">
        <f>SUM('raw data'!N11:P11)</f>
        <v>68</v>
      </c>
      <c r="I14" s="1">
        <f>SUM('raw data'!Q11:T11)</f>
        <v>0</v>
      </c>
      <c r="J14" s="1">
        <f>SUM('raw data'!U11:W11)</f>
        <v>0</v>
      </c>
      <c r="K14" s="1">
        <f>SUM('raw data'!X11:AC11)</f>
        <v>60</v>
      </c>
      <c r="L14" s="1">
        <f>SUM('raw data'!AD11:AF11)</f>
        <v>57</v>
      </c>
      <c r="M14" s="1">
        <f>SUM('raw data'!AG11:AJ11)</f>
        <v>226</v>
      </c>
      <c r="N14" s="1">
        <f>SUM('raw data'!AK11:AM11)</f>
        <v>797</v>
      </c>
      <c r="O14" s="1">
        <f>SUM('raw data'!AN11)</f>
        <v>84</v>
      </c>
      <c r="P14" s="1">
        <f>SUM('raw data'!AO11)</f>
        <v>29</v>
      </c>
      <c r="Q14" s="2">
        <f>SUM('raw data'!AP11:AQ11)</f>
        <v>0</v>
      </c>
      <c r="R14" s="1">
        <f>SUM('raw data'!AR11:AU11)</f>
        <v>56</v>
      </c>
      <c r="S14" s="1">
        <f>SUM('raw data'!AV11:AY11)</f>
        <v>0</v>
      </c>
      <c r="T14" s="2">
        <f>'raw data'!AZ11</f>
        <v>5</v>
      </c>
      <c r="U14" s="2"/>
      <c r="V14" s="41"/>
      <c r="W14" s="9" t="s">
        <v>37</v>
      </c>
      <c r="X14">
        <f>(C36/(SUM(C$30,C$33,C$36,C$39)))*100</f>
        <v>0</v>
      </c>
      <c r="Y14">
        <f t="shared" ref="Y14:AO14" si="25">(D36/(SUM(D$30,D$33,D$36,D$39)))*100</f>
        <v>35.298935298935298</v>
      </c>
      <c r="Z14">
        <f t="shared" si="25"/>
        <v>2.9141104294478524</v>
      </c>
      <c r="AA14">
        <f t="shared" si="25"/>
        <v>12.270803949224259</v>
      </c>
      <c r="AB14">
        <f t="shared" si="25"/>
        <v>3.9800995024875623</v>
      </c>
      <c r="AC14">
        <f t="shared" si="25"/>
        <v>6.927710843373494</v>
      </c>
      <c r="AD14" t="e">
        <f t="shared" si="25"/>
        <v>#DIV/0!</v>
      </c>
      <c r="AE14" t="e">
        <f t="shared" si="25"/>
        <v>#DIV/0!</v>
      </c>
      <c r="AF14">
        <f t="shared" si="25"/>
        <v>53.398791540785496</v>
      </c>
      <c r="AG14">
        <f t="shared" si="25"/>
        <v>34.479371316306484</v>
      </c>
      <c r="AH14">
        <f t="shared" si="25"/>
        <v>1.0413885180240321</v>
      </c>
      <c r="AI14">
        <f t="shared" si="25"/>
        <v>1.9240570846075433</v>
      </c>
      <c r="AJ14">
        <f t="shared" si="25"/>
        <v>40.707298720842736</v>
      </c>
      <c r="AK14">
        <f t="shared" si="25"/>
        <v>6.3422417231751096</v>
      </c>
      <c r="AL14">
        <f t="shared" si="25"/>
        <v>11.904761904761903</v>
      </c>
      <c r="AM14">
        <f t="shared" si="25"/>
        <v>2.1827000808407435</v>
      </c>
      <c r="AN14">
        <f t="shared" si="25"/>
        <v>2.8925619834710745</v>
      </c>
      <c r="AO14">
        <f t="shared" si="25"/>
        <v>62.244897959183675</v>
      </c>
    </row>
    <row r="15" spans="1:41" x14ac:dyDescent="0.2">
      <c r="A15" s="40"/>
      <c r="B15" t="s">
        <v>16</v>
      </c>
      <c r="C15" s="1">
        <f>SUM('raw data'!C12:C12)</f>
        <v>3</v>
      </c>
      <c r="D15" s="1">
        <f>SUM('raw data'!D12:F12)</f>
        <v>98</v>
      </c>
      <c r="E15" s="1">
        <f>SUM('raw data'!G12:I12)</f>
        <v>38</v>
      </c>
      <c r="F15" s="1">
        <f>SUM('raw data'!J12:K12)</f>
        <v>252</v>
      </c>
      <c r="G15" s="1">
        <f>SUM('raw data'!L12:M12)</f>
        <v>10</v>
      </c>
      <c r="H15" s="1">
        <f>SUM('raw data'!N12:P12)</f>
        <v>5</v>
      </c>
      <c r="I15" s="1">
        <f>SUM('raw data'!Q12:T12)</f>
        <v>0</v>
      </c>
      <c r="J15" s="1">
        <f>SUM('raw data'!U12:W12)</f>
        <v>0</v>
      </c>
      <c r="K15" s="1">
        <f>SUM('raw data'!X12:AC12)</f>
        <v>29</v>
      </c>
      <c r="L15" s="1">
        <f>SUM('raw data'!AD12:AF12)</f>
        <v>15</v>
      </c>
      <c r="M15" s="1">
        <f>SUM('raw data'!AG12:AJ12)</f>
        <v>25</v>
      </c>
      <c r="N15" s="1">
        <f>SUM('raw data'!AK12:AM12)</f>
        <v>99</v>
      </c>
      <c r="O15" s="1">
        <f>SUM('raw data'!AN12)</f>
        <v>29</v>
      </c>
      <c r="P15" s="1">
        <f>SUM('raw data'!AO12)</f>
        <v>9</v>
      </c>
      <c r="Q15" s="2">
        <f>SUM('raw data'!AP12:AQ12)</f>
        <v>0</v>
      </c>
      <c r="R15" s="1">
        <f>SUM('raw data'!AR12:AU12)</f>
        <v>19</v>
      </c>
      <c r="S15" s="1">
        <f>SUM('raw data'!AV12:AY12)</f>
        <v>0</v>
      </c>
      <c r="T15" s="2">
        <f>'raw data'!AZ12</f>
        <v>5</v>
      </c>
      <c r="U15" s="2"/>
      <c r="V15" s="41"/>
      <c r="W15" s="10" t="s">
        <v>38</v>
      </c>
      <c r="X15">
        <f>(C39/(SUM(C$30,C$33,C$36,C$39)))*100</f>
        <v>9.4017094017094021</v>
      </c>
      <c r="Y15">
        <f t="shared" ref="Y15:AO15" si="26">(D39/(SUM(D$30,D$33,D$36,D$39)))*100</f>
        <v>38.861588861588864</v>
      </c>
      <c r="Z15">
        <f t="shared" si="26"/>
        <v>44.631901840490798</v>
      </c>
      <c r="AA15">
        <f t="shared" si="26"/>
        <v>59.920075223319223</v>
      </c>
      <c r="AB15">
        <f t="shared" si="26"/>
        <v>80.099502487562191</v>
      </c>
      <c r="AC15">
        <f t="shared" si="26"/>
        <v>57.228915662650607</v>
      </c>
      <c r="AD15" t="e">
        <f t="shared" si="26"/>
        <v>#DIV/0!</v>
      </c>
      <c r="AE15" t="e">
        <f t="shared" si="26"/>
        <v>#DIV/0!</v>
      </c>
      <c r="AF15">
        <f t="shared" si="26"/>
        <v>29.003021148036257</v>
      </c>
      <c r="AG15">
        <f t="shared" si="26"/>
        <v>31.827111984282908</v>
      </c>
      <c r="AH15">
        <f t="shared" si="26"/>
        <v>35.353805073431246</v>
      </c>
      <c r="AI15">
        <f t="shared" si="26"/>
        <v>53.325688073394495</v>
      </c>
      <c r="AJ15">
        <f t="shared" si="26"/>
        <v>33.759719087032856</v>
      </c>
      <c r="AK15">
        <f t="shared" si="26"/>
        <v>32.030315117670519</v>
      </c>
      <c r="AL15">
        <f t="shared" si="26"/>
        <v>38.095238095238095</v>
      </c>
      <c r="AM15">
        <f t="shared" si="26"/>
        <v>33.387227162489893</v>
      </c>
      <c r="AN15">
        <f t="shared" si="26"/>
        <v>1.6528925619834711</v>
      </c>
      <c r="AO15">
        <f t="shared" si="26"/>
        <v>18.877551020408163</v>
      </c>
    </row>
    <row r="16" spans="1:41" ht="13.25" customHeight="1" x14ac:dyDescent="0.2">
      <c r="A16" s="40"/>
      <c r="B16" t="s">
        <v>17</v>
      </c>
      <c r="C16" s="1">
        <f>SUM('raw data'!C13:C13)</f>
        <v>3</v>
      </c>
      <c r="D16" s="1">
        <f>SUM('raw data'!D13:F13)</f>
        <v>827</v>
      </c>
      <c r="E16" s="1">
        <f>SUM('raw data'!G13:I13)</f>
        <v>75</v>
      </c>
      <c r="F16" s="1">
        <f>SUM('raw data'!J13:K13)</f>
        <v>1648</v>
      </c>
      <c r="G16" s="1">
        <f>SUM('raw data'!L13:M13)</f>
        <v>0</v>
      </c>
      <c r="H16" s="1">
        <f>SUM('raw data'!N13:P13)</f>
        <v>29</v>
      </c>
      <c r="I16" s="1">
        <f>SUM('raw data'!Q13:T13)</f>
        <v>0</v>
      </c>
      <c r="J16" s="1">
        <f>SUM('raw data'!U13:W13)</f>
        <v>0</v>
      </c>
      <c r="K16" s="1">
        <f>SUM('raw data'!X13:AC13)</f>
        <v>1562</v>
      </c>
      <c r="L16" s="1">
        <f>SUM('raw data'!AD13:AF13)</f>
        <v>469</v>
      </c>
      <c r="M16" s="1">
        <f>SUM('raw data'!AG13:AJ13)</f>
        <v>192</v>
      </c>
      <c r="N16" s="1">
        <f>SUM('raw data'!AK13:AM13)</f>
        <v>670</v>
      </c>
      <c r="O16" s="1">
        <f>SUM('raw data'!AN13)</f>
        <v>2321</v>
      </c>
      <c r="P16" s="1">
        <f>SUM('raw data'!AO13)</f>
        <v>573</v>
      </c>
      <c r="Q16" s="2">
        <f>SUM('raw data'!AP13:AQ13)</f>
        <v>6</v>
      </c>
      <c r="R16" s="1">
        <f>SUM('raw data'!AR13:AU13)</f>
        <v>71</v>
      </c>
      <c r="S16" s="1">
        <f>SUM('raw data'!AV13:AY13)</f>
        <v>38</v>
      </c>
      <c r="T16" s="2">
        <f>'raw data'!AZ13</f>
        <v>71</v>
      </c>
      <c r="U16" s="2"/>
      <c r="V16" s="41"/>
      <c r="W16" s="11" t="s">
        <v>39</v>
      </c>
      <c r="X16">
        <f>(C33/(SUM(C$30,C$33,C$36,C$39)))*100</f>
        <v>89.743589743589752</v>
      </c>
      <c r="Y16">
        <f t="shared" ref="Y16:AO16" si="27">(D33/(SUM(D$30,D$33,D$36,D$39)))*100</f>
        <v>21.53972153972154</v>
      </c>
      <c r="Z16">
        <f t="shared" si="27"/>
        <v>51.073619631901849</v>
      </c>
      <c r="AA16">
        <f t="shared" si="27"/>
        <v>25.858015984955333</v>
      </c>
      <c r="AB16">
        <f t="shared" si="27"/>
        <v>15.920398009950249</v>
      </c>
      <c r="AC16">
        <f t="shared" si="27"/>
        <v>35.24096385542169</v>
      </c>
      <c r="AD16" t="e">
        <f t="shared" si="27"/>
        <v>#DIV/0!</v>
      </c>
      <c r="AE16" t="e">
        <f t="shared" si="27"/>
        <v>#DIV/0!</v>
      </c>
      <c r="AF16">
        <f t="shared" si="27"/>
        <v>12.651057401812688</v>
      </c>
      <c r="AG16">
        <f t="shared" si="27"/>
        <v>21.709233791748527</v>
      </c>
      <c r="AH16">
        <f t="shared" si="27"/>
        <v>62.136181575433916</v>
      </c>
      <c r="AI16">
        <f t="shared" si="27"/>
        <v>44.125891946992866</v>
      </c>
      <c r="AJ16">
        <f t="shared" si="27"/>
        <v>13.518936543767243</v>
      </c>
      <c r="AK16">
        <f t="shared" si="27"/>
        <v>54.407658556043081</v>
      </c>
      <c r="AL16">
        <f t="shared" si="27"/>
        <v>47.619047619047613</v>
      </c>
      <c r="AM16">
        <f t="shared" si="27"/>
        <v>63.055780113177043</v>
      </c>
      <c r="AN16">
        <f t="shared" si="27"/>
        <v>85.537190082644628</v>
      </c>
      <c r="AO16">
        <f t="shared" si="27"/>
        <v>18.367346938775512</v>
      </c>
    </row>
    <row r="17" spans="1:41" x14ac:dyDescent="0.2">
      <c r="A17" s="40"/>
      <c r="B17" t="s">
        <v>18</v>
      </c>
      <c r="C17" s="1">
        <f>SUM('raw data'!C14:C14)</f>
        <v>3</v>
      </c>
      <c r="D17" s="1">
        <f>SUM('raw data'!D14:F14)</f>
        <v>430</v>
      </c>
      <c r="E17" s="1">
        <f>SUM('raw data'!G14:I14)</f>
        <v>29</v>
      </c>
      <c r="F17" s="1">
        <f>SUM('raw data'!J14:K14)</f>
        <v>530</v>
      </c>
      <c r="G17" s="1">
        <f>SUM('raw data'!L14:M14)</f>
        <v>0</v>
      </c>
      <c r="H17" s="1">
        <f>SUM('raw data'!N14:P14)</f>
        <v>3</v>
      </c>
      <c r="I17" s="1">
        <f>SUM('raw data'!Q14:T14)</f>
        <v>0</v>
      </c>
      <c r="J17" s="1">
        <f>SUM('raw data'!U14:W14)</f>
        <v>0</v>
      </c>
      <c r="K17" s="1">
        <f>SUM('raw data'!X14:AC14)</f>
        <v>326</v>
      </c>
      <c r="L17" s="1">
        <f>SUM('raw data'!AD14:AF14)</f>
        <v>99</v>
      </c>
      <c r="M17" s="1">
        <f>SUM('raw data'!AG14:AJ14)</f>
        <v>10</v>
      </c>
      <c r="N17" s="1">
        <f>SUM('raw data'!AK14:AM14)</f>
        <v>100</v>
      </c>
      <c r="O17" s="1">
        <f>SUM('raw data'!AN14)</f>
        <v>1118</v>
      </c>
      <c r="P17" s="1">
        <f>SUM('raw data'!AO14)</f>
        <v>253</v>
      </c>
      <c r="Q17" s="2">
        <f>SUM('raw data'!AP14:AQ14)</f>
        <v>4</v>
      </c>
      <c r="R17" s="1">
        <f>SUM('raw data'!AR14:AU14)</f>
        <v>28</v>
      </c>
      <c r="S17" s="1">
        <f>SUM('raw data'!AV14:AY14)</f>
        <v>4</v>
      </c>
      <c r="T17" s="2">
        <f>'raw data'!AZ14</f>
        <v>60</v>
      </c>
      <c r="U17" s="2"/>
      <c r="W17" t="s">
        <v>196</v>
      </c>
      <c r="X17">
        <f>SUM(X13:X16)</f>
        <v>100.00000000000001</v>
      </c>
      <c r="Y17">
        <f t="shared" ref="Y17:AO17" si="28">SUM(Y13:Y16)</f>
        <v>100</v>
      </c>
      <c r="Z17">
        <f t="shared" si="28"/>
        <v>100</v>
      </c>
      <c r="AA17">
        <f t="shared" si="28"/>
        <v>99.999999999999986</v>
      </c>
      <c r="AB17">
        <f t="shared" si="28"/>
        <v>100</v>
      </c>
      <c r="AC17">
        <f t="shared" si="28"/>
        <v>100</v>
      </c>
      <c r="AD17" t="e">
        <f t="shared" si="28"/>
        <v>#DIV/0!</v>
      </c>
      <c r="AE17" t="e">
        <f t="shared" si="28"/>
        <v>#DIV/0!</v>
      </c>
      <c r="AF17">
        <f t="shared" si="28"/>
        <v>100</v>
      </c>
      <c r="AG17">
        <f t="shared" si="28"/>
        <v>100.00000000000001</v>
      </c>
      <c r="AH17">
        <f t="shared" si="28"/>
        <v>100</v>
      </c>
      <c r="AI17">
        <f t="shared" si="28"/>
        <v>100</v>
      </c>
      <c r="AJ17">
        <f t="shared" si="28"/>
        <v>100</v>
      </c>
      <c r="AK17">
        <f t="shared" si="28"/>
        <v>100</v>
      </c>
      <c r="AL17">
        <f t="shared" si="28"/>
        <v>100</v>
      </c>
      <c r="AM17">
        <f t="shared" si="28"/>
        <v>100</v>
      </c>
      <c r="AN17">
        <f t="shared" si="28"/>
        <v>100</v>
      </c>
      <c r="AO17">
        <f t="shared" si="28"/>
        <v>100</v>
      </c>
    </row>
    <row r="18" spans="1:41" x14ac:dyDescent="0.2">
      <c r="A18" s="40"/>
      <c r="B18" t="s">
        <v>19</v>
      </c>
      <c r="C18" s="1">
        <f>SUM('raw data'!C15:C15)</f>
        <v>365</v>
      </c>
      <c r="D18" s="1">
        <f>SUM('raw data'!D15:F15)</f>
        <v>1706</v>
      </c>
      <c r="E18" s="1">
        <f>SUM('raw data'!G15:I15)</f>
        <v>688</v>
      </c>
      <c r="F18" s="1">
        <f>SUM('raw data'!J15:K15)</f>
        <v>5395</v>
      </c>
      <c r="G18" s="1">
        <f>SUM('raw data'!L15:M15)</f>
        <v>63</v>
      </c>
      <c r="H18" s="1">
        <f>SUM('raw data'!N15:P15)</f>
        <v>277</v>
      </c>
      <c r="I18" s="1">
        <f>SUM('raw data'!Q15:T15)</f>
        <v>0</v>
      </c>
      <c r="J18" s="1">
        <f>SUM('raw data'!U15:W15)</f>
        <v>0</v>
      </c>
      <c r="K18" s="1">
        <f>SUM('raw data'!X15:AC15)</f>
        <v>777</v>
      </c>
      <c r="L18" s="1">
        <f>SUM('raw data'!AD15:AF15)</f>
        <v>407</v>
      </c>
      <c r="M18" s="1">
        <f>SUM('raw data'!AG15:AJ15)</f>
        <v>3954</v>
      </c>
      <c r="N18" s="1">
        <f>SUM('raw data'!AK15:AM15)</f>
        <v>8611</v>
      </c>
      <c r="O18" s="1">
        <f>SUM('raw data'!AN15)</f>
        <v>1064</v>
      </c>
      <c r="P18" s="1">
        <f>SUM('raw data'!AO15)</f>
        <v>2141</v>
      </c>
      <c r="Q18" s="2">
        <f>SUM('raw data'!AP15:AQ15)</f>
        <v>53</v>
      </c>
      <c r="R18" s="1">
        <f>SUM('raw data'!AR15:AU15)</f>
        <v>1326</v>
      </c>
      <c r="S18" s="1">
        <f>SUM('raw data'!AV15:AY15)</f>
        <v>278</v>
      </c>
      <c r="T18" s="2">
        <f>'raw data'!AZ15</f>
        <v>58</v>
      </c>
      <c r="U18" s="2"/>
    </row>
    <row r="19" spans="1:41" x14ac:dyDescent="0.2">
      <c r="A19" s="40"/>
      <c r="B19" t="s">
        <v>20</v>
      </c>
      <c r="C19" s="1">
        <f>SUM('raw data'!C16:C16)</f>
        <v>17</v>
      </c>
      <c r="D19" s="1">
        <f>SUM('raw data'!D16:F16)</f>
        <v>430</v>
      </c>
      <c r="E19" s="1">
        <f>SUM('raw data'!G16:I16)</f>
        <v>104</v>
      </c>
      <c r="F19" s="1">
        <f>SUM('raw data'!J16:K16)</f>
        <v>760</v>
      </c>
      <c r="G19" s="1">
        <f>SUM('raw data'!L16:M16)</f>
        <v>2</v>
      </c>
      <c r="H19" s="1">
        <f>SUM('raw data'!N16:P16)</f>
        <v>7</v>
      </c>
      <c r="I19" s="1">
        <f>SUM('raw data'!Q16:T16)</f>
        <v>0</v>
      </c>
      <c r="J19" s="1">
        <f>SUM('raw data'!U16:W16)</f>
        <v>0</v>
      </c>
      <c r="K19" s="1">
        <f>SUM('raw data'!X16:AC16)</f>
        <v>126</v>
      </c>
      <c r="L19" s="1">
        <f>SUM('raw data'!AD16:AF16)</f>
        <v>46</v>
      </c>
      <c r="M19" s="1">
        <f>SUM('raw data'!AG16:AJ16)</f>
        <v>75</v>
      </c>
      <c r="N19" s="1">
        <f>SUM('raw data'!AK16:AM16)</f>
        <v>518</v>
      </c>
      <c r="O19" s="1">
        <f>SUM('raw data'!AN16)</f>
        <v>314</v>
      </c>
      <c r="P19" s="1">
        <f>SUM('raw data'!AO16)</f>
        <v>495</v>
      </c>
      <c r="Q19" s="2">
        <f>SUM('raw data'!AP16:AQ16)</f>
        <v>2</v>
      </c>
      <c r="R19" s="1">
        <f>SUM('raw data'!AR16:AU16)</f>
        <v>188</v>
      </c>
      <c r="S19" s="1">
        <f>SUM('raw data'!AV16:AY16)</f>
        <v>1</v>
      </c>
      <c r="T19" s="2">
        <f>'raw data'!AZ16</f>
        <v>3</v>
      </c>
      <c r="U19" s="2"/>
    </row>
    <row r="20" spans="1:41" x14ac:dyDescent="0.2">
      <c r="A20" s="40" t="s">
        <v>61</v>
      </c>
      <c r="B20" s="7" t="s">
        <v>21</v>
      </c>
      <c r="C20" s="1">
        <f>SUM('raw data'!C17:C17)</f>
        <v>175</v>
      </c>
      <c r="D20" s="1">
        <f>SUM('raw data'!D17:F17)</f>
        <v>1090</v>
      </c>
      <c r="E20" s="1">
        <f>SUM('raw data'!G17:I17)</f>
        <v>248</v>
      </c>
      <c r="F20" s="1">
        <f>SUM('raw data'!J17:K17)</f>
        <v>1143</v>
      </c>
      <c r="G20" s="1">
        <f>SUM('raw data'!L17:M17)</f>
        <v>11</v>
      </c>
      <c r="H20" s="1">
        <f>SUM('raw data'!N17:P17)</f>
        <v>89</v>
      </c>
      <c r="I20" s="1">
        <f>SUM('raw data'!Q17:T17)</f>
        <v>0</v>
      </c>
      <c r="J20" s="1">
        <f>SUM('raw data'!U17:W17)</f>
        <v>0</v>
      </c>
      <c r="K20" s="1">
        <f>SUM('raw data'!X17:AC17)</f>
        <v>1082</v>
      </c>
      <c r="L20" s="1">
        <f>SUM('raw data'!AD17:AF17)</f>
        <v>199</v>
      </c>
      <c r="M20" s="1">
        <f>SUM('raw data'!AG17:AJ17)</f>
        <v>767</v>
      </c>
      <c r="N20" s="1">
        <f>SUM('raw data'!AK17:AM17)</f>
        <v>2506</v>
      </c>
      <c r="O20" s="1">
        <f>SUM('raw data'!AN17)</f>
        <v>20</v>
      </c>
      <c r="P20" s="1">
        <f>SUM('raw data'!AO17)</f>
        <v>391</v>
      </c>
      <c r="Q20" s="2">
        <f>SUM('raw data'!AP17:AQ17)</f>
        <v>22</v>
      </c>
      <c r="R20" s="1">
        <f>SUM('raw data'!AR17:AU17)</f>
        <v>269</v>
      </c>
      <c r="S20" s="1">
        <f>SUM('raw data'!AV17:AY17)</f>
        <v>82</v>
      </c>
      <c r="T20" s="2">
        <f>'raw data'!AZ17</f>
        <v>35</v>
      </c>
      <c r="U20" s="2"/>
    </row>
    <row r="21" spans="1:41" x14ac:dyDescent="0.2">
      <c r="A21" s="40"/>
      <c r="B21" t="s">
        <v>58</v>
      </c>
      <c r="C21" s="1">
        <f>SUM('raw data'!C18:C18)</f>
        <v>16</v>
      </c>
      <c r="D21" s="1">
        <f>SUM('raw data'!D18:F18)</f>
        <v>447</v>
      </c>
      <c r="E21" s="1">
        <f>SUM('raw data'!G18:I18)</f>
        <v>58</v>
      </c>
      <c r="F21" s="1">
        <f>SUM('raw data'!J18:K18)</f>
        <v>273</v>
      </c>
      <c r="G21" s="1">
        <f>SUM('raw data'!L18:M18)</f>
        <v>1</v>
      </c>
      <c r="H21" s="1">
        <f>SUM('raw data'!N18:P18)</f>
        <v>9</v>
      </c>
      <c r="I21" s="1">
        <f>SUM('raw data'!Q18:T18)</f>
        <v>0</v>
      </c>
      <c r="J21" s="1">
        <f>SUM('raw data'!U18:W18)</f>
        <v>0</v>
      </c>
      <c r="K21" s="1">
        <f>SUM('raw data'!X18:AC18)</f>
        <v>424</v>
      </c>
      <c r="L21" s="1">
        <f>SUM('raw data'!AD18:AF18)</f>
        <v>32</v>
      </c>
      <c r="M21" s="1">
        <f>SUM('raw data'!AG18:AJ18)</f>
        <v>28</v>
      </c>
      <c r="N21" s="1">
        <f>SUM('raw data'!AK18:AM18)</f>
        <v>285</v>
      </c>
      <c r="O21" s="1">
        <f>SUM('raw data'!AN18)</f>
        <v>6</v>
      </c>
      <c r="P21" s="1">
        <f>SUM('raw data'!AO18)</f>
        <v>98</v>
      </c>
      <c r="Q21" s="2">
        <f>SUM('raw data'!AP18:AQ18)</f>
        <v>1</v>
      </c>
      <c r="R21" s="1">
        <f>SUM('raw data'!AR18:AU18)</f>
        <v>41</v>
      </c>
      <c r="S21" s="1">
        <f>SUM('raw data'!AV18:AY18)</f>
        <v>0</v>
      </c>
      <c r="T21" s="2">
        <f>'raw data'!AZ18</f>
        <v>14</v>
      </c>
      <c r="U21" s="2" t="s">
        <v>180</v>
      </c>
      <c r="V21" s="8" t="s">
        <v>36</v>
      </c>
      <c r="W21" s="12" t="s">
        <v>40</v>
      </c>
      <c r="X21">
        <f>(C31/C30)*100</f>
        <v>100</v>
      </c>
      <c r="Y21">
        <f>(D31/D30)*100</f>
        <v>38.095238095238095</v>
      </c>
      <c r="Z21">
        <f t="shared" ref="Z21:AK21" si="29">(E31/E30)*100</f>
        <v>33.333333333333329</v>
      </c>
      <c r="AA21">
        <f t="shared" si="29"/>
        <v>33.132530120481931</v>
      </c>
      <c r="AB21" t="e">
        <f t="shared" si="29"/>
        <v>#DIV/0!</v>
      </c>
      <c r="AC21">
        <f t="shared" si="29"/>
        <v>0</v>
      </c>
      <c r="AD21" t="e">
        <f t="shared" si="29"/>
        <v>#DIV/0!</v>
      </c>
      <c r="AE21" t="e">
        <f t="shared" si="29"/>
        <v>#DIV/0!</v>
      </c>
      <c r="AF21">
        <f t="shared" si="29"/>
        <v>15.267175572519085</v>
      </c>
      <c r="AG21">
        <f t="shared" si="29"/>
        <v>16.393442622950818</v>
      </c>
      <c r="AH21">
        <f t="shared" si="29"/>
        <v>1.8181818181818181</v>
      </c>
      <c r="AI21">
        <f t="shared" si="29"/>
        <v>16.326530612244898</v>
      </c>
      <c r="AJ21">
        <f t="shared" si="29"/>
        <v>41.544885177453025</v>
      </c>
      <c r="AK21">
        <f t="shared" si="29"/>
        <v>45.856353591160222</v>
      </c>
      <c r="AL21">
        <f t="shared" ref="X21:AO21" si="30">(Q31/Q30)*100</f>
        <v>100</v>
      </c>
      <c r="AM21">
        <f t="shared" si="30"/>
        <v>29.411764705882355</v>
      </c>
      <c r="AN21">
        <f t="shared" si="30"/>
        <v>0</v>
      </c>
      <c r="AO21">
        <f t="shared" si="30"/>
        <v>100</v>
      </c>
    </row>
    <row r="22" spans="1:41" x14ac:dyDescent="0.2">
      <c r="A22" s="40"/>
      <c r="B22" t="s">
        <v>59</v>
      </c>
      <c r="C22" s="1">
        <f>SUM('raw data'!C19:C19)</f>
        <v>7</v>
      </c>
      <c r="D22" s="1">
        <f>SUM('raw data'!D19:F19)</f>
        <v>594</v>
      </c>
      <c r="E22" s="1">
        <f>SUM('raw data'!G19:I19)</f>
        <v>37</v>
      </c>
      <c r="F22" s="1">
        <f>SUM('raw data'!J19:K19)</f>
        <v>240</v>
      </c>
      <c r="G22" s="1">
        <f>SUM('raw data'!L19:M19)</f>
        <v>1</v>
      </c>
      <c r="H22" s="1">
        <f>SUM('raw data'!N19:P19)</f>
        <v>59</v>
      </c>
      <c r="I22" s="1">
        <f>SUM('raw data'!Q19:T19)</f>
        <v>0</v>
      </c>
      <c r="J22" s="1">
        <f>SUM('raw data'!U19:W19)</f>
        <v>0</v>
      </c>
      <c r="K22" s="1">
        <f>SUM('raw data'!X19:AC19)</f>
        <v>887</v>
      </c>
      <c r="L22" s="1">
        <f>SUM('raw data'!AD19:AF19)</f>
        <v>86</v>
      </c>
      <c r="M22" s="1">
        <f>SUM('raw data'!AG19:AJ19)</f>
        <v>22</v>
      </c>
      <c r="N22" s="1">
        <f>SUM('raw data'!AK19:AM19)</f>
        <v>66</v>
      </c>
      <c r="O22" s="1">
        <f>SUM('raw data'!AN19)</f>
        <v>10</v>
      </c>
      <c r="P22" s="1">
        <f>SUM('raw data'!AO19)</f>
        <v>22</v>
      </c>
      <c r="Q22" s="2">
        <f>SUM('raw data'!AP19:AQ19)</f>
        <v>0</v>
      </c>
      <c r="R22" s="1">
        <f>SUM('raw data'!AR19:AU19)</f>
        <v>31</v>
      </c>
      <c r="S22" s="1">
        <f>SUM('raw data'!AV19:AY19)</f>
        <v>13</v>
      </c>
      <c r="T22" s="2">
        <f>'raw data'!AZ19</f>
        <v>27</v>
      </c>
      <c r="U22" s="2" t="s">
        <v>179</v>
      </c>
      <c r="V22" s="9" t="s">
        <v>37</v>
      </c>
      <c r="W22" s="12" t="s">
        <v>40</v>
      </c>
      <c r="X22" t="e">
        <f t="shared" ref="X22:AO22" si="31">(C37/C36)*100</f>
        <v>#DIV/0!</v>
      </c>
      <c r="Y22">
        <f t="shared" si="31"/>
        <v>74.593967517401396</v>
      </c>
      <c r="Z22">
        <f t="shared" si="31"/>
        <v>78.94736842105263</v>
      </c>
      <c r="AA22">
        <f t="shared" si="31"/>
        <v>38.122605363984675</v>
      </c>
      <c r="AB22">
        <f t="shared" si="31"/>
        <v>18.75</v>
      </c>
      <c r="AC22">
        <f t="shared" si="31"/>
        <v>17.391304347826086</v>
      </c>
      <c r="AD22" t="e">
        <f t="shared" si="31"/>
        <v>#DIV/0!</v>
      </c>
      <c r="AE22" t="e">
        <f t="shared" si="31"/>
        <v>#DIV/0!</v>
      </c>
      <c r="AF22">
        <f t="shared" si="31"/>
        <v>56.223479490806227</v>
      </c>
      <c r="AG22">
        <f t="shared" si="31"/>
        <v>38.461538461538467</v>
      </c>
      <c r="AH22">
        <f t="shared" si="31"/>
        <v>28.205128205128204</v>
      </c>
      <c r="AI22">
        <f t="shared" si="31"/>
        <v>17.880794701986755</v>
      </c>
      <c r="AJ22">
        <f t="shared" si="31"/>
        <v>51.571164510166355</v>
      </c>
      <c r="AK22">
        <f t="shared" si="31"/>
        <v>47.169811320754718</v>
      </c>
      <c r="AL22">
        <f t="shared" si="31"/>
        <v>80</v>
      </c>
      <c r="AM22">
        <f t="shared" si="31"/>
        <v>51.851851851851848</v>
      </c>
      <c r="AN22">
        <f t="shared" si="31"/>
        <v>100</v>
      </c>
      <c r="AO22">
        <f t="shared" si="31"/>
        <v>100</v>
      </c>
    </row>
    <row r="23" spans="1:41" x14ac:dyDescent="0.2">
      <c r="A23" s="40"/>
      <c r="B23" t="s">
        <v>62</v>
      </c>
      <c r="C23" s="1">
        <f>SUM('raw data'!C20:C20)</f>
        <v>1</v>
      </c>
      <c r="D23" s="1">
        <f>SUM('raw data'!D20:F20)</f>
        <v>127</v>
      </c>
      <c r="E23" s="1">
        <f>SUM('raw data'!G20:I20)</f>
        <v>6</v>
      </c>
      <c r="F23" s="1">
        <f>SUM('raw data'!J20:K20)</f>
        <v>86</v>
      </c>
      <c r="G23" s="1">
        <f>SUM('raw data'!L20:M20)</f>
        <v>0</v>
      </c>
      <c r="H23" s="1">
        <f>SUM('raw data'!N20:P20)</f>
        <v>1</v>
      </c>
      <c r="I23" s="1">
        <f>SUM('raw data'!Q20:T20)</f>
        <v>0</v>
      </c>
      <c r="J23" s="1">
        <f>SUM('raw data'!U20:W20)</f>
        <v>0</v>
      </c>
      <c r="K23" s="1">
        <f>SUM('raw data'!X20:AC20)</f>
        <v>489</v>
      </c>
      <c r="L23" s="1">
        <f>SUM('raw data'!AD20:AF20)</f>
        <v>82</v>
      </c>
      <c r="M23" s="1">
        <f>SUM('raw data'!AG20:AJ20)</f>
        <v>22</v>
      </c>
      <c r="N23" s="1">
        <f>SUM('raw data'!AK20:AM20)</f>
        <v>130</v>
      </c>
      <c r="O23" s="1">
        <f>SUM('raw data'!AN20)</f>
        <v>9</v>
      </c>
      <c r="P23" s="1">
        <f>SUM('raw data'!AO20)</f>
        <v>12</v>
      </c>
      <c r="Q23" s="2">
        <f>SUM('raw data'!AP20:AQ20)</f>
        <v>0</v>
      </c>
      <c r="R23" s="1">
        <f>SUM('raw data'!AR20:AU20)</f>
        <v>0</v>
      </c>
      <c r="S23" s="1">
        <f>SUM('raw data'!AV20:AY20)</f>
        <v>0</v>
      </c>
      <c r="T23" s="2">
        <f>'raw data'!AZ20</f>
        <v>7</v>
      </c>
      <c r="U23" s="2" t="s">
        <v>181</v>
      </c>
      <c r="V23" s="10" t="s">
        <v>38</v>
      </c>
      <c r="W23" s="12" t="s">
        <v>40</v>
      </c>
      <c r="X23">
        <f t="shared" ref="X23:AO23" si="32">(C40/C39)*100</f>
        <v>13.636363636363635</v>
      </c>
      <c r="Y23">
        <f t="shared" si="32"/>
        <v>34.562697576396204</v>
      </c>
      <c r="Z23">
        <f t="shared" si="32"/>
        <v>30.927835051546392</v>
      </c>
      <c r="AA23">
        <f t="shared" si="32"/>
        <v>18.007061592781483</v>
      </c>
      <c r="AB23">
        <f t="shared" si="32"/>
        <v>2.4844720496894408</v>
      </c>
      <c r="AC23">
        <f t="shared" si="32"/>
        <v>4.2105263157894735</v>
      </c>
      <c r="AD23" t="e">
        <f t="shared" si="32"/>
        <v>#DIV/0!</v>
      </c>
      <c r="AE23" t="e">
        <f t="shared" si="32"/>
        <v>#DIV/0!</v>
      </c>
      <c r="AF23">
        <f t="shared" si="32"/>
        <v>20.3125</v>
      </c>
      <c r="AG23">
        <f t="shared" si="32"/>
        <v>20.061728395061728</v>
      </c>
      <c r="AH23">
        <f t="shared" si="32"/>
        <v>3.7009063444108756</v>
      </c>
      <c r="AI23">
        <f t="shared" si="32"/>
        <v>5.8542413381123062</v>
      </c>
      <c r="AJ23">
        <f t="shared" si="32"/>
        <v>30.60921248142645</v>
      </c>
      <c r="AK23">
        <f t="shared" si="32"/>
        <v>26.899128268991284</v>
      </c>
      <c r="AL23">
        <f t="shared" si="32"/>
        <v>0</v>
      </c>
      <c r="AM23">
        <f t="shared" si="32"/>
        <v>21.54963680387409</v>
      </c>
      <c r="AN23">
        <f t="shared" si="32"/>
        <v>25</v>
      </c>
      <c r="AO23">
        <f t="shared" si="32"/>
        <v>43.243243243243242</v>
      </c>
    </row>
    <row r="24" spans="1:41" x14ac:dyDescent="0.2">
      <c r="A24" s="40"/>
      <c r="B24" t="s">
        <v>60</v>
      </c>
      <c r="C24" s="1">
        <f>SUM('raw data'!C21:C21)</f>
        <v>0</v>
      </c>
      <c r="D24" s="1">
        <f>SUM('raw data'!D21:F21)</f>
        <v>111</v>
      </c>
      <c r="E24" s="1">
        <f>SUM('raw data'!G21:I21)</f>
        <v>3</v>
      </c>
      <c r="F24" s="1">
        <f>SUM('raw data'!J21:K21)</f>
        <v>42</v>
      </c>
      <c r="G24" s="1">
        <f>SUM('raw data'!L21:M21)</f>
        <v>0</v>
      </c>
      <c r="H24" s="1">
        <f>SUM('raw data'!N21:P21)</f>
        <v>1</v>
      </c>
      <c r="I24" s="1">
        <f>SUM('raw data'!Q21:T21)</f>
        <v>0</v>
      </c>
      <c r="J24" s="1">
        <f>SUM('raw data'!U21:W21)</f>
        <v>0</v>
      </c>
      <c r="K24" s="1">
        <f>SUM('raw data'!X21:AC21)</f>
        <v>479</v>
      </c>
      <c r="L24" s="1">
        <f>SUM('raw data'!AD21:AF21)</f>
        <v>62</v>
      </c>
      <c r="M24" s="1">
        <f>SUM('raw data'!AG21:AJ21)</f>
        <v>2</v>
      </c>
      <c r="N24" s="1">
        <f>SUM('raw data'!AK21:AM21)</f>
        <v>12</v>
      </c>
      <c r="O24" s="1">
        <f>SUM('raw data'!AN21)</f>
        <v>7</v>
      </c>
      <c r="P24" s="1">
        <f>SUM('raw data'!AO21)</f>
        <v>2</v>
      </c>
      <c r="Q24" s="2">
        <f>SUM('raw data'!AP21:AQ21)</f>
        <v>0</v>
      </c>
      <c r="R24" s="1">
        <f>SUM('raw data'!AR21:AU21)</f>
        <v>0</v>
      </c>
      <c r="S24" s="1">
        <f>SUM('raw data'!AV21:AY21)</f>
        <v>0</v>
      </c>
      <c r="T24" s="2">
        <f>'raw data'!AZ21</f>
        <v>7</v>
      </c>
      <c r="U24" s="2" t="s">
        <v>182</v>
      </c>
      <c r="V24" s="11" t="s">
        <v>39</v>
      </c>
      <c r="W24" s="12" t="s">
        <v>40</v>
      </c>
      <c r="X24">
        <f t="shared" ref="X24:AO24" si="33">(C34/C33)*100</f>
        <v>5.7142857142857144</v>
      </c>
      <c r="Y24">
        <f t="shared" si="33"/>
        <v>19.011406844106464</v>
      </c>
      <c r="Z24">
        <f t="shared" si="33"/>
        <v>5.1051051051051051</v>
      </c>
      <c r="AA24">
        <f t="shared" si="33"/>
        <v>11.818181818181818</v>
      </c>
      <c r="AB24">
        <f t="shared" si="33"/>
        <v>3.125</v>
      </c>
      <c r="AC24">
        <f t="shared" si="33"/>
        <v>1.7094017094017095</v>
      </c>
      <c r="AD24" t="e">
        <f t="shared" si="33"/>
        <v>#DIV/0!</v>
      </c>
      <c r="AE24" t="e">
        <f t="shared" si="33"/>
        <v>#DIV/0!</v>
      </c>
      <c r="AF24">
        <f t="shared" si="33"/>
        <v>14.328358208955224</v>
      </c>
      <c r="AG24">
        <f t="shared" si="33"/>
        <v>12.669683257918551</v>
      </c>
      <c r="AH24">
        <f t="shared" si="33"/>
        <v>1.2462397937258274</v>
      </c>
      <c r="AI24">
        <f t="shared" si="33"/>
        <v>3.9849841178169219</v>
      </c>
      <c r="AJ24">
        <f t="shared" si="33"/>
        <v>25.417439703153988</v>
      </c>
      <c r="AK24">
        <f t="shared" si="33"/>
        <v>21.041055718475075</v>
      </c>
      <c r="AL24">
        <f t="shared" si="33"/>
        <v>0</v>
      </c>
      <c r="AM24">
        <f t="shared" si="33"/>
        <v>10.641025641025641</v>
      </c>
      <c r="AN24">
        <f t="shared" si="33"/>
        <v>0</v>
      </c>
      <c r="AO24">
        <f t="shared" si="33"/>
        <v>2.7777777777777777</v>
      </c>
    </row>
    <row r="25" spans="1:41" x14ac:dyDescent="0.2">
      <c r="A25" s="40"/>
      <c r="B25" t="s">
        <v>22</v>
      </c>
      <c r="C25" s="1">
        <f>SUM('raw data'!C22:C22)</f>
        <v>0</v>
      </c>
      <c r="D25" s="1">
        <f>SUM('raw data'!D22:F22)</f>
        <v>92</v>
      </c>
      <c r="E25" s="1">
        <f>SUM('raw data'!G22:I22)</f>
        <v>2</v>
      </c>
      <c r="F25" s="1">
        <f>SUM('raw data'!J22:K22)</f>
        <v>21</v>
      </c>
      <c r="G25" s="1">
        <f>SUM('raw data'!L22:M22)</f>
        <v>0</v>
      </c>
      <c r="H25" s="1">
        <f>SUM('raw data'!N22:P22)</f>
        <v>0</v>
      </c>
      <c r="I25" s="1">
        <f>SUM('raw data'!Q22:T22)</f>
        <v>0</v>
      </c>
      <c r="J25" s="1">
        <f>SUM('raw data'!U22:W22)</f>
        <v>0</v>
      </c>
      <c r="K25" s="1">
        <f>SUM('raw data'!X22:AC22)</f>
        <v>175</v>
      </c>
      <c r="L25" s="1">
        <f>SUM('raw data'!AD22:AF22)</f>
        <v>14</v>
      </c>
      <c r="M25" s="1">
        <f>SUM('raw data'!AG22:AJ22)</f>
        <v>1</v>
      </c>
      <c r="N25" s="1">
        <f>SUM('raw data'!AK22:AM22)</f>
        <v>27</v>
      </c>
      <c r="O25" s="1">
        <f>SUM('raw data'!AN22)</f>
        <v>2</v>
      </c>
      <c r="P25" s="1">
        <f>SUM('raw data'!AO22)</f>
        <v>5</v>
      </c>
      <c r="Q25" s="2">
        <f>SUM('raw data'!AP22:AQ22)</f>
        <v>0</v>
      </c>
      <c r="R25" s="1">
        <f>SUM('raw data'!AR22:AU22)</f>
        <v>0</v>
      </c>
      <c r="S25" s="1">
        <f>SUM('raw data'!AV22:AY22)</f>
        <v>0</v>
      </c>
      <c r="T25" s="2">
        <f>'raw data'!AZ22</f>
        <v>5</v>
      </c>
      <c r="U25" s="2"/>
      <c r="V25" s="1"/>
    </row>
    <row r="26" spans="1:41" x14ac:dyDescent="0.2">
      <c r="A26" s="40" t="s">
        <v>63</v>
      </c>
      <c r="B26" s="3" t="s">
        <v>2</v>
      </c>
      <c r="C26" s="1">
        <f>SUM('raw data'!C23:C23)</f>
        <v>232</v>
      </c>
      <c r="D26" s="1">
        <f>SUM('raw data'!D23:F23)</f>
        <v>2388</v>
      </c>
      <c r="E26" s="1">
        <f>SUM('raw data'!G23:I23)</f>
        <v>631</v>
      </c>
      <c r="F26" s="1">
        <f>SUM('raw data'!J23:K23)</f>
        <v>8309</v>
      </c>
      <c r="G26" s="1">
        <f>SUM('raw data'!L23:M23)</f>
        <v>399</v>
      </c>
      <c r="H26" s="1">
        <f>SUM('raw data'!N23:P23)</f>
        <v>322</v>
      </c>
      <c r="I26" s="1">
        <f>SUM('raw data'!Q23:T23)</f>
        <v>0</v>
      </c>
      <c r="J26" s="1">
        <f>SUM('raw data'!U23:W23)</f>
        <v>0</v>
      </c>
      <c r="K26" s="1">
        <f>SUM('raw data'!X23:AC23)</f>
        <v>2583</v>
      </c>
      <c r="L26" s="1">
        <f>SUM('raw data'!AD23:AF23)</f>
        <v>989</v>
      </c>
      <c r="M26" s="1">
        <f>SUM('raw data'!AG23:AJ23)</f>
        <v>3641</v>
      </c>
      <c r="N26" s="1">
        <f>SUM('raw data'!AK23:AM23)</f>
        <v>7636</v>
      </c>
      <c r="O26" s="1">
        <f>SUM('raw data'!AN23)</f>
        <v>3832</v>
      </c>
      <c r="P26" s="1">
        <f>SUM('raw data'!AO23)</f>
        <v>2388</v>
      </c>
      <c r="Q26" s="2">
        <f>SUM('raw data'!AP23:AQ23)</f>
        <v>41</v>
      </c>
      <c r="R26" s="1">
        <f>SUM('raw data'!AR23:AU23)</f>
        <v>1210</v>
      </c>
      <c r="S26" s="1">
        <f>SUM('raw data'!AV23:AY23)</f>
        <v>241</v>
      </c>
      <c r="T26" s="2">
        <f>'raw data'!AZ23</f>
        <v>190</v>
      </c>
      <c r="U26" s="2"/>
      <c r="V26" s="1"/>
    </row>
    <row r="27" spans="1:41" x14ac:dyDescent="0.2">
      <c r="A27" s="40"/>
      <c r="B27" t="s">
        <v>9</v>
      </c>
      <c r="C27" s="1">
        <f>SUM('raw data'!C24:C24)</f>
        <v>1</v>
      </c>
      <c r="D27" s="1">
        <f>SUM('raw data'!D24:F24)</f>
        <v>226</v>
      </c>
      <c r="E27" s="1">
        <f>SUM('raw data'!G24:I24)</f>
        <v>6</v>
      </c>
      <c r="F27" s="1">
        <f>SUM('raw data'!J24:K24)</f>
        <v>80</v>
      </c>
      <c r="G27" s="1">
        <f>SUM('raw data'!L24:M24)</f>
        <v>7</v>
      </c>
      <c r="H27" s="1">
        <f>SUM('raw data'!N24:P24)</f>
        <v>0</v>
      </c>
      <c r="I27" s="1">
        <f>SUM('raw data'!Q24:T24)</f>
        <v>0</v>
      </c>
      <c r="J27" s="1">
        <f>SUM('raw data'!U24:W24)</f>
        <v>0</v>
      </c>
      <c r="K27" s="1">
        <f>SUM('raw data'!X24:AC24)</f>
        <v>557</v>
      </c>
      <c r="L27" s="1">
        <f>SUM('raw data'!AD24:AF24)</f>
        <v>11</v>
      </c>
      <c r="M27" s="1">
        <f>SUM('raw data'!AG24:AJ24)</f>
        <v>29</v>
      </c>
      <c r="N27" s="1">
        <f>SUM('raw data'!AK24:AM24)</f>
        <v>267</v>
      </c>
      <c r="O27" s="1">
        <f>SUM('raw data'!AN24)</f>
        <v>17</v>
      </c>
      <c r="P27" s="1">
        <f>SUM('raw data'!AO24)</f>
        <v>19</v>
      </c>
      <c r="Q27" s="2">
        <f>SUM('raw data'!AP24:AQ24)</f>
        <v>3</v>
      </c>
      <c r="R27" s="1">
        <f>SUM('raw data'!AR24:AU24)</f>
        <v>6</v>
      </c>
      <c r="S27" s="1">
        <f>SUM('raw data'!AV24:AY24)</f>
        <v>8</v>
      </c>
      <c r="T27" s="2">
        <f>'raw data'!AZ24</f>
        <v>123</v>
      </c>
      <c r="U27" s="2" t="s">
        <v>180</v>
      </c>
      <c r="V27" s="8" t="s">
        <v>36</v>
      </c>
      <c r="W27" s="12" t="s">
        <v>42</v>
      </c>
      <c r="X27">
        <f>(C32/C30)*100</f>
        <v>0</v>
      </c>
      <c r="Y27">
        <f t="shared" ref="Y27:AO27" si="34">(D32/D30)*100</f>
        <v>15.238095238095239</v>
      </c>
      <c r="Z27">
        <f t="shared" si="34"/>
        <v>0</v>
      </c>
      <c r="AA27">
        <f t="shared" si="34"/>
        <v>7.2289156626506017</v>
      </c>
      <c r="AB27" t="e">
        <f t="shared" si="34"/>
        <v>#DIV/0!</v>
      </c>
      <c r="AC27">
        <f t="shared" si="34"/>
        <v>50</v>
      </c>
      <c r="AD27" t="e">
        <f t="shared" si="34"/>
        <v>#DIV/0!</v>
      </c>
      <c r="AE27" t="e">
        <f t="shared" si="34"/>
        <v>#DIV/0!</v>
      </c>
      <c r="AF27">
        <f t="shared" si="34"/>
        <v>25.190839694656486</v>
      </c>
      <c r="AG27">
        <f t="shared" si="34"/>
        <v>1.639344262295082</v>
      </c>
      <c r="AH27">
        <f t="shared" si="34"/>
        <v>1.8181818181818181</v>
      </c>
      <c r="AI27">
        <f t="shared" si="34"/>
        <v>4.0816326530612246</v>
      </c>
      <c r="AJ27">
        <f t="shared" si="34"/>
        <v>1.6701461377870561</v>
      </c>
      <c r="AK27">
        <f t="shared" si="34"/>
        <v>3.3149171270718232</v>
      </c>
      <c r="AL27">
        <f t="shared" si="34"/>
        <v>100</v>
      </c>
      <c r="AM27">
        <f t="shared" si="34"/>
        <v>23.52941176470588</v>
      </c>
      <c r="AN27">
        <f t="shared" si="34"/>
        <v>0</v>
      </c>
      <c r="AO27">
        <f t="shared" si="34"/>
        <v>100</v>
      </c>
    </row>
    <row r="28" spans="1:41" x14ac:dyDescent="0.2">
      <c r="A28" s="40"/>
      <c r="B28" t="s">
        <v>50</v>
      </c>
      <c r="C28" s="1">
        <f>SUM('raw data'!C25:C25)</f>
        <v>5</v>
      </c>
      <c r="D28" s="1">
        <f>SUM('raw data'!D25:F25)</f>
        <v>808</v>
      </c>
      <c r="E28" s="1">
        <f>SUM('raw data'!G25:I25)</f>
        <v>13</v>
      </c>
      <c r="F28" s="1">
        <f>SUM('raw data'!J25:K25)</f>
        <v>523</v>
      </c>
      <c r="G28" s="1">
        <f>SUM('raw data'!L25:M25)</f>
        <v>98</v>
      </c>
      <c r="H28" s="1">
        <f>SUM('raw data'!N25:P25)</f>
        <v>46</v>
      </c>
      <c r="I28" s="1">
        <f>SUM('raw data'!Q25:T25)</f>
        <v>0</v>
      </c>
      <c r="J28" s="1">
        <f>SUM('raw data'!U25:W25)</f>
        <v>0</v>
      </c>
      <c r="K28" s="1">
        <f>SUM('raw data'!X25:AC25)</f>
        <v>1441</v>
      </c>
      <c r="L28" s="1">
        <f>SUM('raw data'!AD25:AF25)</f>
        <v>94</v>
      </c>
      <c r="M28" s="1">
        <f>SUM('raw data'!AG25:AJ25)</f>
        <v>72</v>
      </c>
      <c r="N28" s="1">
        <f>SUM('raw data'!AK25:AM25)</f>
        <v>67</v>
      </c>
      <c r="O28" s="1">
        <f>SUM('raw data'!AN25)</f>
        <v>242</v>
      </c>
      <c r="P28" s="1">
        <f>SUM('raw data'!AO25)</f>
        <v>24</v>
      </c>
      <c r="Q28" s="2">
        <f>SUM('raw data'!AP25:AQ25)</f>
        <v>6</v>
      </c>
      <c r="R28" s="1">
        <f>SUM('raw data'!AR25:AU25)</f>
        <v>63</v>
      </c>
      <c r="S28" s="1">
        <f>SUM('raw data'!AV25:AY25)</f>
        <v>9</v>
      </c>
      <c r="T28" s="2">
        <f>'raw data'!AZ25</f>
        <v>146</v>
      </c>
      <c r="U28" s="2" t="s">
        <v>179</v>
      </c>
      <c r="V28" s="9" t="s">
        <v>37</v>
      </c>
      <c r="W28" s="12" t="s">
        <v>42</v>
      </c>
      <c r="X28" t="e">
        <f t="shared" ref="X28:AO28" si="35">(C38/C36)*100</f>
        <v>#DIV/0!</v>
      </c>
      <c r="Y28">
        <f t="shared" ref="Y28" si="36">(D38/D36)*100</f>
        <v>53.944315545243612</v>
      </c>
      <c r="Z28">
        <f t="shared" ref="Z28" si="37">(E38/E36)*100</f>
        <v>10.526315789473683</v>
      </c>
      <c r="AA28">
        <f t="shared" ref="AA28" si="38">(F38/F36)*100</f>
        <v>18.869731800766285</v>
      </c>
      <c r="AB28">
        <f t="shared" ref="AB28" si="39">(G38/G36)*100</f>
        <v>68.75</v>
      </c>
      <c r="AC28">
        <f t="shared" ref="AC28" si="40">(H38/H36)*100</f>
        <v>47.826086956521742</v>
      </c>
      <c r="AD28" t="e">
        <f t="shared" ref="AD28" si="41">(I38/I36)*100</f>
        <v>#DIV/0!</v>
      </c>
      <c r="AE28" t="e">
        <f t="shared" ref="AE28" si="42">(J38/J36)*100</f>
        <v>#DIV/0!</v>
      </c>
      <c r="AF28">
        <f t="shared" ref="AF28" si="43">(K38/K36)*100</f>
        <v>79.137199434229132</v>
      </c>
      <c r="AG28">
        <f t="shared" ref="AG28" si="44">(L38/L36)*100</f>
        <v>21.082621082621085</v>
      </c>
      <c r="AH28">
        <f t="shared" ref="AH28" si="45">(M38/M36)*100</f>
        <v>15.384615384615385</v>
      </c>
      <c r="AI28">
        <f t="shared" ref="AI28" si="46">(N38/N36)*100</f>
        <v>5.298013245033113</v>
      </c>
      <c r="AJ28">
        <f t="shared" ref="AJ28" si="47">(O38/O36)*100</f>
        <v>10.474430067775724</v>
      </c>
      <c r="AK28">
        <f t="shared" ref="AK28" si="48">(P38/P36)*100</f>
        <v>3.1446540880503147</v>
      </c>
      <c r="AL28">
        <f t="shared" ref="AL28" si="49">(Q38/Q36)*100</f>
        <v>80</v>
      </c>
      <c r="AM28">
        <f t="shared" ref="AM28" si="50">(R38/R36)*100</f>
        <v>40.74074074074074</v>
      </c>
      <c r="AN28">
        <f t="shared" ref="AN28" si="51">(S38/S36)*100</f>
        <v>100</v>
      </c>
      <c r="AO28">
        <f t="shared" ref="AO28" si="52">(T38/T36)*100</f>
        <v>100</v>
      </c>
    </row>
    <row r="29" spans="1:41" x14ac:dyDescent="0.2">
      <c r="A29" s="40"/>
      <c r="B29" s="4" t="s">
        <v>51</v>
      </c>
      <c r="C29" s="1">
        <f>SUM('raw data'!C27:C27)</f>
        <v>0</v>
      </c>
      <c r="D29" s="1">
        <f>SUM('raw data'!D27:F27)</f>
        <v>536</v>
      </c>
      <c r="E29" s="1">
        <f>SUM('raw data'!G27:I27)</f>
        <v>8</v>
      </c>
      <c r="F29" s="1">
        <f>SUM('raw data'!J27:K27)</f>
        <v>173</v>
      </c>
      <c r="G29" s="1">
        <f>SUM('raw data'!L27:M27)</f>
        <v>4</v>
      </c>
      <c r="H29" s="1">
        <f>SUM('raw data'!N27:P27)</f>
        <v>4</v>
      </c>
      <c r="I29" s="1">
        <f>SUM('raw data'!Q27:T27)</f>
        <v>0</v>
      </c>
      <c r="J29" s="1">
        <f>SUM('raw data'!U27:W27)</f>
        <v>0</v>
      </c>
      <c r="K29" s="1">
        <f>SUM('raw data'!X27:AC27)</f>
        <v>871</v>
      </c>
      <c r="L29" s="1">
        <f>SUM('raw data'!AD27:AF27)</f>
        <v>42</v>
      </c>
      <c r="M29" s="1">
        <f>SUM('raw data'!AG27:AJ27)</f>
        <v>10</v>
      </c>
      <c r="N29" s="1">
        <f>SUM('raw data'!AK27:AM27)</f>
        <v>13</v>
      </c>
      <c r="O29" s="1">
        <f>SUM('raw data'!AN27)</f>
        <v>129</v>
      </c>
      <c r="P29" s="1">
        <f>SUM('raw data'!AO27)</f>
        <v>9</v>
      </c>
      <c r="Q29" s="2">
        <f>SUM('raw data'!AP27:AQ27)</f>
        <v>6</v>
      </c>
      <c r="R29" s="1">
        <f>SUM('raw data'!AR27:AU27)</f>
        <v>13</v>
      </c>
      <c r="S29" s="1">
        <f>SUM('raw data'!AV27:AY27)</f>
        <v>8</v>
      </c>
      <c r="T29" s="2">
        <f>'raw data'!AZ27</f>
        <v>141</v>
      </c>
      <c r="U29" s="2" t="s">
        <v>181</v>
      </c>
      <c r="V29" s="10" t="s">
        <v>38</v>
      </c>
      <c r="W29" s="12" t="s">
        <v>42</v>
      </c>
      <c r="X29">
        <f t="shared" ref="X29:AO29" si="53">(C41/C39)*100</f>
        <v>4.5454545454545459</v>
      </c>
      <c r="Y29">
        <f t="shared" ref="Y29" si="54">(D41/D39)*100</f>
        <v>23.919915700737619</v>
      </c>
      <c r="Z29">
        <f t="shared" ref="Z29" si="55">(E41/E39)*100</f>
        <v>2.4054982817869419</v>
      </c>
      <c r="AA29">
        <f t="shared" ref="AA29" si="56">(F41/F39)*100</f>
        <v>3.7465672812867794</v>
      </c>
      <c r="AB29">
        <f t="shared" ref="AB29" si="57">(G41/G39)*100</f>
        <v>18.012422360248447</v>
      </c>
      <c r="AC29">
        <f t="shared" ref="AC29" si="58">(H41/H39)*100</f>
        <v>12.105263157894736</v>
      </c>
      <c r="AD29" t="e">
        <f t="shared" ref="AD29" si="59">(I41/I39)*100</f>
        <v>#DIV/0!</v>
      </c>
      <c r="AE29" t="e">
        <f t="shared" ref="AE29" si="60">(J41/J39)*100</f>
        <v>#DIV/0!</v>
      </c>
      <c r="AF29">
        <f t="shared" ref="AF29" si="61">(K41/K39)*100</f>
        <v>26.822916666666668</v>
      </c>
      <c r="AG29">
        <f t="shared" ref="AG29" si="62">(L41/L39)*100</f>
        <v>4.0123456790123457</v>
      </c>
      <c r="AH29">
        <f t="shared" ref="AH29" si="63">(M41/M39)*100</f>
        <v>2.416918429003021</v>
      </c>
      <c r="AI29">
        <f t="shared" ref="AI29" si="64">(N41/N39)*100</f>
        <v>3.0346475507765831</v>
      </c>
      <c r="AJ29">
        <f t="shared" ref="AJ29" si="65">(O41/O39)*100</f>
        <v>2.4517087667161963</v>
      </c>
      <c r="AK29">
        <f t="shared" ref="AK29" si="66">(P41/P39)*100</f>
        <v>0.74719800747198006</v>
      </c>
      <c r="AL29">
        <f t="shared" ref="AL29" si="67">(Q41/Q39)*100</f>
        <v>6.25</v>
      </c>
      <c r="AM29">
        <f t="shared" ref="AM29" si="68">(R41/R39)*100</f>
        <v>6.053268765133172</v>
      </c>
      <c r="AN29">
        <f t="shared" ref="AN29" si="69">(S41/S39)*100</f>
        <v>25</v>
      </c>
      <c r="AO29">
        <f t="shared" ref="AO29" si="70">(T41/T39)*100</f>
        <v>54.054054054054056</v>
      </c>
    </row>
    <row r="30" spans="1:41" x14ac:dyDescent="0.2">
      <c r="A30" s="40"/>
      <c r="B30" s="16" t="s">
        <v>3</v>
      </c>
      <c r="C30" s="1">
        <f>SUM('raw data'!C28:C28)</f>
        <v>2</v>
      </c>
      <c r="D30" s="1">
        <f>SUM('raw data'!D28:F28)</f>
        <v>105</v>
      </c>
      <c r="E30" s="1">
        <f>SUM('raw data'!G28:I28)</f>
        <v>9</v>
      </c>
      <c r="F30" s="1">
        <f>SUM('raw data'!J28:K28)</f>
        <v>166</v>
      </c>
      <c r="G30" s="1">
        <f>SUM('raw data'!L28:M28)</f>
        <v>0</v>
      </c>
      <c r="H30" s="1">
        <f>SUM('raw data'!N28:P28)</f>
        <v>2</v>
      </c>
      <c r="I30" s="1">
        <f>SUM('raw data'!Q28:T28)</f>
        <v>0</v>
      </c>
      <c r="J30" s="1">
        <f>SUM('raw data'!U28:W28)</f>
        <v>0</v>
      </c>
      <c r="K30" s="1">
        <f>SUM('raw data'!X28:AC28)</f>
        <v>131</v>
      </c>
      <c r="L30" s="1">
        <f>SUM('raw data'!AD28:AF28)</f>
        <v>122</v>
      </c>
      <c r="M30" s="1">
        <f>SUM('raw data'!AG28:AJ28)</f>
        <v>55</v>
      </c>
      <c r="N30" s="1">
        <f>SUM('raw data'!AK28:AM28)</f>
        <v>49</v>
      </c>
      <c r="O30" s="1">
        <f>SUM('raw data'!AN28)</f>
        <v>479</v>
      </c>
      <c r="P30" s="1">
        <f>SUM('raw data'!AO28)</f>
        <v>181</v>
      </c>
      <c r="Q30" s="2">
        <f>SUM('raw data'!AP28:AQ28)</f>
        <v>1</v>
      </c>
      <c r="R30" s="1">
        <f>SUM('raw data'!AR28:AU28)</f>
        <v>17</v>
      </c>
      <c r="S30" s="1">
        <f>SUM('raw data'!AV28:AY28)</f>
        <v>24</v>
      </c>
      <c r="T30" s="2">
        <f>'raw data'!AZ28</f>
        <v>1</v>
      </c>
      <c r="U30" s="2" t="s">
        <v>182</v>
      </c>
      <c r="V30" s="11" t="s">
        <v>39</v>
      </c>
      <c r="W30" s="12" t="s">
        <v>42</v>
      </c>
      <c r="X30">
        <f t="shared" ref="X30:AO30" si="71">(C35/C33)*100</f>
        <v>1.4285714285714286</v>
      </c>
      <c r="Y30">
        <f t="shared" ref="Y30" si="72">(D35/D33)*100</f>
        <v>7.6045627376425857</v>
      </c>
      <c r="Z30">
        <f t="shared" ref="Z30" si="73">(E35/E33)*100</f>
        <v>0.60060060060060061</v>
      </c>
      <c r="AA30">
        <f t="shared" ref="AA30" si="74">(F35/F33)*100</f>
        <v>1.1363636363636365</v>
      </c>
      <c r="AB30">
        <f t="shared" ref="AB30" si="75">(G35/G33)*100</f>
        <v>7.8125</v>
      </c>
      <c r="AC30">
        <f t="shared" ref="AC30" si="76">(H35/H33)*100</f>
        <v>0.85470085470085477</v>
      </c>
      <c r="AD30" t="e">
        <f t="shared" ref="AD30" si="77">(I35/I33)*100</f>
        <v>#DIV/0!</v>
      </c>
      <c r="AE30" t="e">
        <f t="shared" ref="AE30" si="78">(J35/J33)*100</f>
        <v>#DIV/0!</v>
      </c>
      <c r="AF30">
        <f t="shared" ref="AF30" si="79">(K35/K33)*100</f>
        <v>5.6716417910447765</v>
      </c>
      <c r="AG30">
        <f t="shared" ref="AG30" si="80">(L35/L33)*100</f>
        <v>0</v>
      </c>
      <c r="AH30">
        <f t="shared" ref="AH30" si="81">(M35/M33)*100</f>
        <v>1.1602922217447358</v>
      </c>
      <c r="AI30">
        <f t="shared" ref="AI30" si="82">(N35/N33)*100</f>
        <v>0.31764366156511692</v>
      </c>
      <c r="AJ30">
        <f t="shared" ref="AJ30" si="83">(O35/O33)*100</f>
        <v>0.3710575139146568</v>
      </c>
      <c r="AK30">
        <f t="shared" ref="AK30" si="84">(P35/P33)*100</f>
        <v>0.43988269794721413</v>
      </c>
      <c r="AL30">
        <f t="shared" ref="AL30" si="85">(Q35/Q33)*100</f>
        <v>0</v>
      </c>
      <c r="AM30">
        <f t="shared" ref="AM30" si="86">(R35/R33)*100</f>
        <v>1.9230769230769231</v>
      </c>
      <c r="AN30">
        <f t="shared" ref="AN30" si="87">(S35/S33)*100</f>
        <v>0</v>
      </c>
      <c r="AO30">
        <f t="shared" ref="AO30" si="88">(T35/T33)*100</f>
        <v>5.5555555555555554</v>
      </c>
    </row>
    <row r="31" spans="1:41" x14ac:dyDescent="0.2">
      <c r="A31" s="40"/>
      <c r="B31" s="17" t="s">
        <v>4</v>
      </c>
      <c r="C31" s="1">
        <f>SUM('raw data'!C29:C29)</f>
        <v>2</v>
      </c>
      <c r="D31" s="1">
        <f>SUM('raw data'!D29:F29)</f>
        <v>40</v>
      </c>
      <c r="E31" s="1">
        <f>SUM('raw data'!G29:I29)</f>
        <v>3</v>
      </c>
      <c r="F31" s="1">
        <f>SUM('raw data'!J29:K29)</f>
        <v>55</v>
      </c>
      <c r="G31" s="1">
        <f>SUM('raw data'!L29:M29)</f>
        <v>0</v>
      </c>
      <c r="H31" s="1">
        <f>SUM('raw data'!N29:P29)</f>
        <v>0</v>
      </c>
      <c r="I31" s="1">
        <f>SUM('raw data'!Q29:T29)</f>
        <v>0</v>
      </c>
      <c r="J31" s="1">
        <f>SUM('raw data'!U29:W29)</f>
        <v>0</v>
      </c>
      <c r="K31" s="1">
        <f>SUM('raw data'!X29:AC29)</f>
        <v>20</v>
      </c>
      <c r="L31" s="1">
        <f>SUM('raw data'!AD29:AF29)</f>
        <v>20</v>
      </c>
      <c r="M31" s="1">
        <f>SUM('raw data'!AG29:AJ29)</f>
        <v>1</v>
      </c>
      <c r="N31" s="1">
        <f>SUM('raw data'!AK29:AM29)</f>
        <v>8</v>
      </c>
      <c r="O31" s="1">
        <f>SUM('raw data'!AN29)</f>
        <v>199</v>
      </c>
      <c r="P31" s="1">
        <f>SUM('raw data'!AO29)</f>
        <v>83</v>
      </c>
      <c r="Q31" s="2">
        <f>SUM('raw data'!AP29:AQ29)</f>
        <v>1</v>
      </c>
      <c r="R31" s="1">
        <f>SUM('raw data'!AR29:AU29)</f>
        <v>5</v>
      </c>
      <c r="S31" s="1">
        <f>SUM('raw data'!AV29:AY29)</f>
        <v>0</v>
      </c>
      <c r="T31" s="2">
        <f>'raw data'!AZ29</f>
        <v>1</v>
      </c>
      <c r="U31" s="2"/>
      <c r="V31" s="1"/>
    </row>
    <row r="32" spans="1:41" x14ac:dyDescent="0.2">
      <c r="A32" s="40"/>
      <c r="B32" s="17" t="s">
        <v>46</v>
      </c>
      <c r="C32" s="1">
        <f>SUM('raw data'!C30:C30)</f>
        <v>0</v>
      </c>
      <c r="D32" s="1">
        <f>SUM('raw data'!D30:F30)</f>
        <v>16</v>
      </c>
      <c r="E32" s="1">
        <f>SUM('raw data'!G30:I30)</f>
        <v>0</v>
      </c>
      <c r="F32" s="1">
        <f>SUM('raw data'!J30:K30)</f>
        <v>12</v>
      </c>
      <c r="G32" s="1">
        <f>SUM('raw data'!L30:M30)</f>
        <v>0</v>
      </c>
      <c r="H32" s="1">
        <f>SUM('raw data'!N30:P30)</f>
        <v>1</v>
      </c>
      <c r="I32" s="1">
        <f>SUM('raw data'!Q30:T30)</f>
        <v>0</v>
      </c>
      <c r="J32" s="1">
        <f>SUM('raw data'!U30:W30)</f>
        <v>0</v>
      </c>
      <c r="K32" s="1">
        <f>SUM('raw data'!X30:AC30)</f>
        <v>33</v>
      </c>
      <c r="L32" s="1">
        <f>SUM('raw data'!AD30:AF30)</f>
        <v>2</v>
      </c>
      <c r="M32" s="1">
        <f>SUM('raw data'!AG30:AJ30)</f>
        <v>1</v>
      </c>
      <c r="N32" s="1">
        <f>SUM('raw data'!AK30:AM30)</f>
        <v>2</v>
      </c>
      <c r="O32" s="1">
        <f>SUM('raw data'!AN30)</f>
        <v>8</v>
      </c>
      <c r="P32" s="1">
        <f>SUM('raw data'!AO30)</f>
        <v>6</v>
      </c>
      <c r="Q32" s="2">
        <f>SUM('raw data'!AP30:AQ30)</f>
        <v>1</v>
      </c>
      <c r="R32" s="1">
        <f>SUM('raw data'!AR30:AU30)</f>
        <v>4</v>
      </c>
      <c r="S32" s="1">
        <f>SUM('raw data'!AV30:AY30)</f>
        <v>0</v>
      </c>
      <c r="T32" s="2">
        <f>'raw data'!AZ30</f>
        <v>1</v>
      </c>
      <c r="U32" s="2"/>
      <c r="V32" s="1"/>
    </row>
    <row r="33" spans="1:41" x14ac:dyDescent="0.2">
      <c r="A33" s="40"/>
      <c r="B33" s="18" t="s">
        <v>5</v>
      </c>
      <c r="C33" s="1">
        <f>SUM('raw data'!C31:C31)</f>
        <v>210</v>
      </c>
      <c r="D33" s="1">
        <f>SUM('raw data'!D31:F31)</f>
        <v>526</v>
      </c>
      <c r="E33" s="1">
        <f>SUM('raw data'!G31:I31)</f>
        <v>333</v>
      </c>
      <c r="F33" s="1">
        <f>SUM('raw data'!J31:K31)</f>
        <v>2200</v>
      </c>
      <c r="G33" s="1">
        <f>SUM('raw data'!L31:M31)</f>
        <v>64</v>
      </c>
      <c r="H33" s="1">
        <f>SUM('raw data'!N31:P31)</f>
        <v>117</v>
      </c>
      <c r="I33" s="1">
        <f>SUM('raw data'!Q31:T31)</f>
        <v>0</v>
      </c>
      <c r="J33" s="1">
        <f>SUM('raw data'!U31:W31)</f>
        <v>0</v>
      </c>
      <c r="K33" s="1">
        <f>SUM('raw data'!X31:AC31)</f>
        <v>335</v>
      </c>
      <c r="L33" s="1">
        <f>SUM('raw data'!AD31:AF31)</f>
        <v>221</v>
      </c>
      <c r="M33" s="1">
        <f>SUM('raw data'!AG31:AJ31)</f>
        <v>2327</v>
      </c>
      <c r="N33" s="1">
        <f>SUM('raw data'!AK31:AM31)</f>
        <v>3463</v>
      </c>
      <c r="O33" s="1">
        <f>SUM('raw data'!AN31)</f>
        <v>539</v>
      </c>
      <c r="P33" s="1">
        <f>SUM('raw data'!AO31)</f>
        <v>1364</v>
      </c>
      <c r="Q33" s="2">
        <f>SUM('raw data'!AP31:AQ31)</f>
        <v>20</v>
      </c>
      <c r="R33" s="1">
        <f>SUM('raw data'!AR31:AU31)</f>
        <v>780</v>
      </c>
      <c r="S33" s="1">
        <f>SUM('raw data'!AV31:AY31)</f>
        <v>207</v>
      </c>
      <c r="T33" s="2">
        <f>'raw data'!AZ31</f>
        <v>36</v>
      </c>
      <c r="U33" s="2"/>
      <c r="V33" s="1" t="s">
        <v>21</v>
      </c>
      <c r="W33" t="s">
        <v>40</v>
      </c>
      <c r="X33">
        <f t="shared" ref="X33:AO33" si="89">(C21/C20)*100</f>
        <v>9.1428571428571423</v>
      </c>
      <c r="Y33">
        <f t="shared" si="89"/>
        <v>41.009174311926607</v>
      </c>
      <c r="Z33">
        <f t="shared" si="89"/>
        <v>23.387096774193548</v>
      </c>
      <c r="AA33">
        <f t="shared" si="89"/>
        <v>23.884514435695539</v>
      </c>
      <c r="AB33">
        <f t="shared" si="89"/>
        <v>9.0909090909090917</v>
      </c>
      <c r="AC33">
        <f t="shared" si="89"/>
        <v>10.112359550561797</v>
      </c>
      <c r="AD33" t="e">
        <f t="shared" si="89"/>
        <v>#DIV/0!</v>
      </c>
      <c r="AE33" t="e">
        <f t="shared" si="89"/>
        <v>#DIV/0!</v>
      </c>
      <c r="AF33">
        <f t="shared" si="89"/>
        <v>39.186691312384475</v>
      </c>
      <c r="AG33">
        <f t="shared" si="89"/>
        <v>16.08040201005025</v>
      </c>
      <c r="AH33">
        <f t="shared" si="89"/>
        <v>3.6505867014341589</v>
      </c>
      <c r="AI33">
        <f t="shared" si="89"/>
        <v>11.372705506783719</v>
      </c>
      <c r="AJ33">
        <f t="shared" si="89"/>
        <v>30</v>
      </c>
      <c r="AK33">
        <f t="shared" si="89"/>
        <v>25.063938618925828</v>
      </c>
      <c r="AL33">
        <f t="shared" si="89"/>
        <v>4.5454545454545459</v>
      </c>
      <c r="AM33">
        <f t="shared" si="89"/>
        <v>15.241635687732341</v>
      </c>
      <c r="AN33">
        <f t="shared" si="89"/>
        <v>0</v>
      </c>
      <c r="AO33">
        <f t="shared" si="89"/>
        <v>40</v>
      </c>
    </row>
    <row r="34" spans="1:41" x14ac:dyDescent="0.2">
      <c r="A34" s="40"/>
      <c r="B34" s="17" t="s">
        <v>6</v>
      </c>
      <c r="C34" s="1">
        <f>SUM('raw data'!C32:C32)</f>
        <v>12</v>
      </c>
      <c r="D34" s="1">
        <f>SUM('raw data'!D32:F32)</f>
        <v>100</v>
      </c>
      <c r="E34" s="1">
        <f>SUM('raw data'!G32:I32)</f>
        <v>17</v>
      </c>
      <c r="F34" s="1">
        <f>SUM('raw data'!J32:K32)</f>
        <v>260</v>
      </c>
      <c r="G34" s="1">
        <f>SUM('raw data'!L32:M32)</f>
        <v>2</v>
      </c>
      <c r="H34" s="1">
        <f>SUM('raw data'!N32:P32)</f>
        <v>2</v>
      </c>
      <c r="I34" s="1">
        <f>SUM('raw data'!Q32:T32)</f>
        <v>0</v>
      </c>
      <c r="J34" s="1">
        <f>SUM('raw data'!U32:W32)</f>
        <v>0</v>
      </c>
      <c r="K34" s="1">
        <f>SUM('raw data'!X32:AC32)</f>
        <v>48</v>
      </c>
      <c r="L34" s="1">
        <f>SUM('raw data'!AD32:AF32)</f>
        <v>28</v>
      </c>
      <c r="M34" s="1">
        <f>SUM('raw data'!AG32:AJ32)</f>
        <v>29</v>
      </c>
      <c r="N34" s="1">
        <f>SUM('raw data'!AK32:AM32)</f>
        <v>138</v>
      </c>
      <c r="O34" s="1">
        <f>SUM('raw data'!AN32)</f>
        <v>137</v>
      </c>
      <c r="P34" s="1">
        <f>SUM('raw data'!AO32)</f>
        <v>287</v>
      </c>
      <c r="Q34" s="2">
        <f>SUM('raw data'!AP32:AQ32)</f>
        <v>0</v>
      </c>
      <c r="R34" s="1">
        <f>SUM('raw data'!AR32:AU32)</f>
        <v>83</v>
      </c>
      <c r="S34" s="1">
        <f>SUM('raw data'!AV32:AY32)</f>
        <v>0</v>
      </c>
      <c r="T34" s="2">
        <f>'raw data'!AZ32</f>
        <v>1</v>
      </c>
      <c r="U34" s="2"/>
      <c r="V34" s="1" t="s">
        <v>43</v>
      </c>
      <c r="W34" t="s">
        <v>53</v>
      </c>
      <c r="X34">
        <f t="shared" ref="X34:AO34" si="90">(C22/C20)*100</f>
        <v>4</v>
      </c>
      <c r="Y34">
        <f t="shared" si="90"/>
        <v>54.495412844036693</v>
      </c>
      <c r="Z34">
        <f t="shared" si="90"/>
        <v>14.919354838709678</v>
      </c>
      <c r="AA34">
        <f t="shared" si="90"/>
        <v>20.99737532808399</v>
      </c>
      <c r="AB34">
        <f t="shared" si="90"/>
        <v>9.0909090909090917</v>
      </c>
      <c r="AC34">
        <f t="shared" si="90"/>
        <v>66.292134831460672</v>
      </c>
      <c r="AD34" t="e">
        <f t="shared" si="90"/>
        <v>#DIV/0!</v>
      </c>
      <c r="AE34" t="e">
        <f t="shared" si="90"/>
        <v>#DIV/0!</v>
      </c>
      <c r="AF34">
        <f t="shared" si="90"/>
        <v>81.977818853974128</v>
      </c>
      <c r="AG34">
        <f t="shared" si="90"/>
        <v>43.21608040201005</v>
      </c>
      <c r="AH34">
        <f t="shared" si="90"/>
        <v>2.8683181225554106</v>
      </c>
      <c r="AI34">
        <f t="shared" si="90"/>
        <v>2.6336791699920195</v>
      </c>
      <c r="AJ34">
        <f t="shared" si="90"/>
        <v>50</v>
      </c>
      <c r="AK34">
        <f t="shared" si="90"/>
        <v>5.6265984654731458</v>
      </c>
      <c r="AL34">
        <f t="shared" si="90"/>
        <v>0</v>
      </c>
      <c r="AM34">
        <f t="shared" si="90"/>
        <v>11.524163568773234</v>
      </c>
      <c r="AN34">
        <f t="shared" si="90"/>
        <v>15.853658536585366</v>
      </c>
      <c r="AO34">
        <f t="shared" si="90"/>
        <v>77.142857142857153</v>
      </c>
    </row>
    <row r="35" spans="1:41" x14ac:dyDescent="0.2">
      <c r="A35" s="40"/>
      <c r="B35" s="17" t="s">
        <v>47</v>
      </c>
      <c r="C35" s="1">
        <f>SUM('raw data'!C33:C33)</f>
        <v>3</v>
      </c>
      <c r="D35" s="1">
        <f>SUM('raw data'!D33:F33)</f>
        <v>40</v>
      </c>
      <c r="E35" s="1">
        <f>SUM('raw data'!G33:I33)</f>
        <v>2</v>
      </c>
      <c r="F35" s="1">
        <f>SUM('raw data'!J33:K33)</f>
        <v>25</v>
      </c>
      <c r="G35" s="1">
        <f>SUM('raw data'!L33:M33)</f>
        <v>5</v>
      </c>
      <c r="H35" s="1">
        <f>SUM('raw data'!N33:P33)</f>
        <v>1</v>
      </c>
      <c r="I35" s="1">
        <f>SUM('raw data'!Q33:T33)</f>
        <v>0</v>
      </c>
      <c r="J35" s="1">
        <f>SUM('raw data'!U33:W33)</f>
        <v>0</v>
      </c>
      <c r="K35" s="1">
        <f>SUM('raw data'!X33:AC33)</f>
        <v>19</v>
      </c>
      <c r="L35" s="1">
        <f>SUM('raw data'!AD33:AF33)</f>
        <v>0</v>
      </c>
      <c r="M35" s="1">
        <f>SUM('raw data'!AG33:AJ33)</f>
        <v>27</v>
      </c>
      <c r="N35" s="1">
        <f>SUM('raw data'!AK33:AM33)</f>
        <v>11</v>
      </c>
      <c r="O35" s="1">
        <f>SUM('raw data'!AN33)</f>
        <v>2</v>
      </c>
      <c r="P35" s="1">
        <f>SUM('raw data'!AO33)</f>
        <v>6</v>
      </c>
      <c r="Q35" s="2">
        <f>SUM('raw data'!AP33:AQ33)</f>
        <v>0</v>
      </c>
      <c r="R35" s="1">
        <f>SUM('raw data'!AR33:AU33)</f>
        <v>15</v>
      </c>
      <c r="S35" s="1">
        <f>SUM('raw data'!AV33:AY33)</f>
        <v>0</v>
      </c>
      <c r="T35" s="2">
        <f>'raw data'!AZ33</f>
        <v>2</v>
      </c>
      <c r="U35" s="2"/>
      <c r="W35" t="s">
        <v>54</v>
      </c>
      <c r="X35">
        <f t="shared" ref="X35:AO35" si="91">(C23/C20)*100</f>
        <v>0.5714285714285714</v>
      </c>
      <c r="Y35">
        <f t="shared" si="91"/>
        <v>11.651376146788991</v>
      </c>
      <c r="Z35">
        <f t="shared" si="91"/>
        <v>2.4193548387096775</v>
      </c>
      <c r="AA35">
        <f t="shared" si="91"/>
        <v>7.5240594925634303</v>
      </c>
      <c r="AB35">
        <f t="shared" si="91"/>
        <v>0</v>
      </c>
      <c r="AC35">
        <f t="shared" si="91"/>
        <v>1.1235955056179776</v>
      </c>
      <c r="AD35" t="e">
        <f t="shared" si="91"/>
        <v>#DIV/0!</v>
      </c>
      <c r="AE35" t="e">
        <f t="shared" si="91"/>
        <v>#DIV/0!</v>
      </c>
      <c r="AF35">
        <f t="shared" si="91"/>
        <v>45.19408502772643</v>
      </c>
      <c r="AG35">
        <f t="shared" si="91"/>
        <v>41.206030150753769</v>
      </c>
      <c r="AH35">
        <f t="shared" si="91"/>
        <v>2.8683181225554106</v>
      </c>
      <c r="AI35">
        <f t="shared" si="91"/>
        <v>5.1875498802873103</v>
      </c>
      <c r="AJ35">
        <f t="shared" si="91"/>
        <v>45</v>
      </c>
      <c r="AK35">
        <f t="shared" si="91"/>
        <v>3.0690537084398977</v>
      </c>
      <c r="AL35">
        <f t="shared" si="91"/>
        <v>0</v>
      </c>
      <c r="AM35">
        <f t="shared" si="91"/>
        <v>0</v>
      </c>
      <c r="AN35">
        <f t="shared" si="91"/>
        <v>0</v>
      </c>
      <c r="AO35">
        <f t="shared" si="91"/>
        <v>20</v>
      </c>
    </row>
    <row r="36" spans="1:41" x14ac:dyDescent="0.2">
      <c r="A36" s="40"/>
      <c r="B36" s="19" t="s">
        <v>7</v>
      </c>
      <c r="C36" s="1">
        <f>SUM('raw data'!C34:C34)</f>
        <v>0</v>
      </c>
      <c r="D36" s="1">
        <f>SUM('raw data'!D34:F34)</f>
        <v>862</v>
      </c>
      <c r="E36" s="1">
        <f>SUM('raw data'!G34:I34)</f>
        <v>19</v>
      </c>
      <c r="F36" s="1">
        <f>SUM('raw data'!J34:K34)</f>
        <v>1044</v>
      </c>
      <c r="G36" s="1">
        <f>SUM('raw data'!L34:M34)</f>
        <v>16</v>
      </c>
      <c r="H36" s="1">
        <f>SUM('raw data'!N34:P34)</f>
        <v>23</v>
      </c>
      <c r="I36" s="1">
        <f>SUM('raw data'!Q34:T34)</f>
        <v>0</v>
      </c>
      <c r="J36" s="1">
        <f>SUM('raw data'!U34:W34)</f>
        <v>0</v>
      </c>
      <c r="K36" s="1">
        <f>SUM('raw data'!X34:AC34)</f>
        <v>1414</v>
      </c>
      <c r="L36" s="1">
        <f>SUM('raw data'!AD34:AF34)</f>
        <v>351</v>
      </c>
      <c r="M36" s="1">
        <f>SUM('raw data'!AG34:AJ34)</f>
        <v>39</v>
      </c>
      <c r="N36" s="1">
        <f>SUM('raw data'!AK34:AM34)</f>
        <v>151</v>
      </c>
      <c r="O36" s="1">
        <f>SUM('raw data'!AN34)</f>
        <v>1623</v>
      </c>
      <c r="P36" s="1">
        <f>SUM('raw data'!AO34)</f>
        <v>159</v>
      </c>
      <c r="Q36" s="2">
        <f>SUM('raw data'!AP34:AQ34)</f>
        <v>5</v>
      </c>
      <c r="R36" s="1">
        <f>SUM('raw data'!AR34:AU34)</f>
        <v>27</v>
      </c>
      <c r="S36" s="1">
        <f>SUM('raw data'!AV34:AY34)</f>
        <v>7</v>
      </c>
      <c r="T36" s="2">
        <f>'raw data'!AZ34</f>
        <v>122</v>
      </c>
      <c r="U36" s="2"/>
      <c r="W36" t="s">
        <v>55</v>
      </c>
      <c r="X36">
        <f>(C25/C23)*100</f>
        <v>0</v>
      </c>
      <c r="Y36">
        <f t="shared" ref="Y36:AO36" si="92">(D25/D23)*100</f>
        <v>72.440944881889763</v>
      </c>
      <c r="Z36">
        <f t="shared" si="92"/>
        <v>33.333333333333329</v>
      </c>
      <c r="AA36">
        <f t="shared" si="92"/>
        <v>24.418604651162788</v>
      </c>
      <c r="AB36" t="e">
        <f t="shared" si="92"/>
        <v>#DIV/0!</v>
      </c>
      <c r="AC36">
        <f t="shared" si="92"/>
        <v>0</v>
      </c>
      <c r="AD36" t="e">
        <f t="shared" si="92"/>
        <v>#DIV/0!</v>
      </c>
      <c r="AE36" t="e">
        <f t="shared" si="92"/>
        <v>#DIV/0!</v>
      </c>
      <c r="AF36">
        <f t="shared" si="92"/>
        <v>35.787321063394685</v>
      </c>
      <c r="AG36">
        <f t="shared" si="92"/>
        <v>17.073170731707318</v>
      </c>
      <c r="AH36">
        <f t="shared" si="92"/>
        <v>4.5454545454545459</v>
      </c>
      <c r="AI36">
        <f t="shared" si="92"/>
        <v>20.76923076923077</v>
      </c>
      <c r="AJ36">
        <f t="shared" si="92"/>
        <v>22.222222222222221</v>
      </c>
      <c r="AK36">
        <f t="shared" si="92"/>
        <v>41.666666666666671</v>
      </c>
      <c r="AL36" t="e">
        <f t="shared" si="92"/>
        <v>#DIV/0!</v>
      </c>
      <c r="AM36" t="e">
        <f t="shared" si="92"/>
        <v>#DIV/0!</v>
      </c>
      <c r="AN36" t="e">
        <f t="shared" si="92"/>
        <v>#DIV/0!</v>
      </c>
      <c r="AO36">
        <f t="shared" si="92"/>
        <v>71.428571428571431</v>
      </c>
    </row>
    <row r="37" spans="1:41" x14ac:dyDescent="0.2">
      <c r="A37" s="40"/>
      <c r="B37" s="17" t="s">
        <v>8</v>
      </c>
      <c r="C37" s="1">
        <f>SUM('raw data'!C35:C35)</f>
        <v>0</v>
      </c>
      <c r="D37" s="1">
        <f>SUM('raw data'!D35:F35)</f>
        <v>643</v>
      </c>
      <c r="E37" s="1">
        <f>SUM('raw data'!G35:I35)</f>
        <v>15</v>
      </c>
      <c r="F37" s="1">
        <f>SUM('raw data'!J35:K35)</f>
        <v>398</v>
      </c>
      <c r="G37" s="1">
        <f>SUM('raw data'!L35:M35)</f>
        <v>3</v>
      </c>
      <c r="H37" s="1">
        <f>SUM('raw data'!N35:P35)</f>
        <v>4</v>
      </c>
      <c r="I37" s="1">
        <f>SUM('raw data'!Q35:T35)</f>
        <v>0</v>
      </c>
      <c r="J37" s="1">
        <f>SUM('raw data'!U35:W35)</f>
        <v>0</v>
      </c>
      <c r="K37" s="1">
        <f>SUM('raw data'!X35:AC35)</f>
        <v>795</v>
      </c>
      <c r="L37" s="1">
        <f>SUM('raw data'!AD35:AF35)</f>
        <v>135</v>
      </c>
      <c r="M37" s="1">
        <f>SUM('raw data'!AG35:AJ35)</f>
        <v>11</v>
      </c>
      <c r="N37" s="1">
        <f>SUM('raw data'!AK35:AM35)</f>
        <v>27</v>
      </c>
      <c r="O37" s="1">
        <f>SUM('raw data'!AN35)</f>
        <v>837</v>
      </c>
      <c r="P37" s="1">
        <f>SUM('raw data'!AO35)</f>
        <v>75</v>
      </c>
      <c r="Q37" s="2">
        <f>SUM('raw data'!AP35:AQ35)</f>
        <v>4</v>
      </c>
      <c r="R37" s="1">
        <f>SUM('raw data'!AR35:AU35)</f>
        <v>14</v>
      </c>
      <c r="S37" s="1">
        <f>SUM('raw data'!AV35:AY35)</f>
        <v>7</v>
      </c>
      <c r="T37" s="2">
        <f>'raw data'!AZ35</f>
        <v>122</v>
      </c>
      <c r="U37" s="2"/>
    </row>
    <row r="38" spans="1:41" x14ac:dyDescent="0.2">
      <c r="A38" s="40"/>
      <c r="B38" s="17" t="s">
        <v>48</v>
      </c>
      <c r="C38" s="1">
        <f>SUM('raw data'!C36:C36)</f>
        <v>0</v>
      </c>
      <c r="D38" s="1">
        <f>SUM('raw data'!D36:F36)</f>
        <v>465</v>
      </c>
      <c r="E38" s="1">
        <f>SUM('raw data'!G36:I36)</f>
        <v>2</v>
      </c>
      <c r="F38" s="1">
        <f>SUM('raw data'!J36:K36)</f>
        <v>197</v>
      </c>
      <c r="G38" s="1">
        <f>SUM('raw data'!L36:M36)</f>
        <v>11</v>
      </c>
      <c r="H38" s="1">
        <f>SUM('raw data'!N36:P36)</f>
        <v>11</v>
      </c>
      <c r="I38" s="1">
        <f>SUM('raw data'!Q36:T36)</f>
        <v>0</v>
      </c>
      <c r="J38" s="1">
        <f>SUM('raw data'!U36:W36)</f>
        <v>0</v>
      </c>
      <c r="K38" s="1">
        <f>SUM('raw data'!X36:AC36)</f>
        <v>1119</v>
      </c>
      <c r="L38" s="1">
        <f>SUM('raw data'!AD36:AF36)</f>
        <v>74</v>
      </c>
      <c r="M38" s="1">
        <f>SUM('raw data'!AG36:AJ36)</f>
        <v>6</v>
      </c>
      <c r="N38" s="1">
        <f>SUM('raw data'!AK36:AM36)</f>
        <v>8</v>
      </c>
      <c r="O38" s="1">
        <f>SUM('raw data'!AN36)</f>
        <v>170</v>
      </c>
      <c r="P38" s="1">
        <f>SUM('raw data'!AO36)</f>
        <v>5</v>
      </c>
      <c r="Q38" s="2">
        <f>SUM('raw data'!AP36:AQ36)</f>
        <v>4</v>
      </c>
      <c r="R38" s="1">
        <f>SUM('raw data'!AR36:AU36)</f>
        <v>11</v>
      </c>
      <c r="S38" s="1">
        <f>SUM('raw data'!AV36:AY36)</f>
        <v>7</v>
      </c>
      <c r="T38" s="2">
        <f>'raw data'!AZ36</f>
        <v>122</v>
      </c>
      <c r="U38" s="2"/>
    </row>
    <row r="39" spans="1:41" x14ac:dyDescent="0.2">
      <c r="A39" s="40"/>
      <c r="B39" s="20" t="s">
        <v>10</v>
      </c>
      <c r="C39" s="1">
        <f>SUM('raw data'!C37:C37)</f>
        <v>22</v>
      </c>
      <c r="D39" s="1">
        <f>SUM('raw data'!D37:F37)</f>
        <v>949</v>
      </c>
      <c r="E39" s="1">
        <f>SUM('raw data'!G37:I37)</f>
        <v>291</v>
      </c>
      <c r="F39" s="1">
        <f>SUM('raw data'!J37:K37)</f>
        <v>5098</v>
      </c>
      <c r="G39" s="1">
        <f>SUM('raw data'!L37:M37)</f>
        <v>322</v>
      </c>
      <c r="H39" s="1">
        <f>SUM('raw data'!N37:P37)</f>
        <v>190</v>
      </c>
      <c r="I39" s="1">
        <f>SUM('raw data'!Q37:T37)</f>
        <v>0</v>
      </c>
      <c r="J39" s="1">
        <f>SUM('raw data'!U37:W37)</f>
        <v>0</v>
      </c>
      <c r="K39" s="1">
        <f>SUM('raw data'!X37:AC37)</f>
        <v>768</v>
      </c>
      <c r="L39" s="1">
        <f>SUM('raw data'!AD37:AF37)</f>
        <v>324</v>
      </c>
      <c r="M39" s="1">
        <f>SUM('raw data'!AG37:AJ37)</f>
        <v>1324</v>
      </c>
      <c r="N39" s="1">
        <f>SUM('raw data'!AK37:AM37)</f>
        <v>4185</v>
      </c>
      <c r="O39" s="1">
        <f>SUM('raw data'!AN37)</f>
        <v>1346</v>
      </c>
      <c r="P39" s="1">
        <f>SUM('raw data'!AO37)</f>
        <v>803</v>
      </c>
      <c r="Q39" s="2">
        <f>SUM('raw data'!AP37:AQ37)</f>
        <v>16</v>
      </c>
      <c r="R39" s="1">
        <f>SUM('raw data'!AR37:AU37)</f>
        <v>413</v>
      </c>
      <c r="S39" s="1">
        <f>SUM('raw data'!AV37:AY37)</f>
        <v>4</v>
      </c>
      <c r="T39" s="2">
        <f>'raw data'!AZ37</f>
        <v>37</v>
      </c>
      <c r="U39" s="2"/>
      <c r="V39" t="s">
        <v>193</v>
      </c>
      <c r="W39" t="s">
        <v>194</v>
      </c>
      <c r="X39">
        <f>(C45/C43)*100</f>
        <v>0</v>
      </c>
      <c r="Y39">
        <f t="shared" ref="Y39:AO39" si="93">(D45/D43)*100</f>
        <v>13.750000000000002</v>
      </c>
      <c r="Z39">
        <f t="shared" si="93"/>
        <v>100</v>
      </c>
      <c r="AA39">
        <f t="shared" si="93"/>
        <v>18.143459915611814</v>
      </c>
      <c r="AB39">
        <f t="shared" si="93"/>
        <v>75</v>
      </c>
      <c r="AC39">
        <f t="shared" si="93"/>
        <v>100</v>
      </c>
      <c r="AD39" t="e">
        <f t="shared" si="93"/>
        <v>#DIV/0!</v>
      </c>
      <c r="AE39" t="e">
        <f t="shared" si="93"/>
        <v>#DIV/0!</v>
      </c>
      <c r="AF39">
        <f t="shared" si="93"/>
        <v>78.411910669975185</v>
      </c>
      <c r="AG39">
        <f t="shared" si="93"/>
        <v>35.2112676056338</v>
      </c>
      <c r="AH39">
        <f t="shared" si="93"/>
        <v>0</v>
      </c>
      <c r="AI39">
        <f t="shared" si="93"/>
        <v>100</v>
      </c>
      <c r="AJ39">
        <f t="shared" si="93"/>
        <v>100</v>
      </c>
      <c r="AK39" t="e">
        <f t="shared" si="93"/>
        <v>#DIV/0!</v>
      </c>
      <c r="AL39">
        <f t="shared" si="93"/>
        <v>100</v>
      </c>
      <c r="AM39">
        <f t="shared" si="93"/>
        <v>50</v>
      </c>
      <c r="AN39" t="e">
        <f t="shared" si="93"/>
        <v>#DIV/0!</v>
      </c>
      <c r="AO39">
        <f t="shared" si="93"/>
        <v>100</v>
      </c>
    </row>
    <row r="40" spans="1:41" x14ac:dyDescent="0.2">
      <c r="A40" s="40"/>
      <c r="B40" s="17" t="s">
        <v>11</v>
      </c>
      <c r="C40" s="1">
        <f>SUM('raw data'!C38:C38)</f>
        <v>3</v>
      </c>
      <c r="D40" s="1">
        <f>SUM('raw data'!D38:F38)</f>
        <v>328</v>
      </c>
      <c r="E40" s="1">
        <f>SUM('raw data'!G38:I38)</f>
        <v>90</v>
      </c>
      <c r="F40" s="1">
        <f>SUM('raw data'!J38:K38)</f>
        <v>918</v>
      </c>
      <c r="G40" s="1">
        <f>SUM('raw data'!L38:M38)</f>
        <v>8</v>
      </c>
      <c r="H40" s="1">
        <f>SUM('raw data'!N38:P38)</f>
        <v>8</v>
      </c>
      <c r="I40" s="1">
        <f>SUM('raw data'!Q38:T38)</f>
        <v>0</v>
      </c>
      <c r="J40" s="1">
        <f>SUM('raw data'!U38:W38)</f>
        <v>0</v>
      </c>
      <c r="K40" s="1">
        <f>SUM('raw data'!X38:AC38)</f>
        <v>156</v>
      </c>
      <c r="L40" s="1">
        <f>SUM('raw data'!AD38:AF38)</f>
        <v>65</v>
      </c>
      <c r="M40" s="1">
        <f>SUM('raw data'!AG38:AJ38)</f>
        <v>49</v>
      </c>
      <c r="N40" s="1">
        <f>SUM('raw data'!AK38:AM38)</f>
        <v>245</v>
      </c>
      <c r="O40" s="1">
        <f>SUM('raw data'!AN38)</f>
        <v>412</v>
      </c>
      <c r="P40" s="1">
        <f>SUM('raw data'!AO38)</f>
        <v>216</v>
      </c>
      <c r="Q40" s="2">
        <f>SUM('raw data'!AP38:AQ38)</f>
        <v>0</v>
      </c>
      <c r="R40" s="1">
        <f>SUM('raw data'!AR38:AU38)</f>
        <v>89</v>
      </c>
      <c r="S40" s="1">
        <f>SUM('raw data'!AV38:AY38)</f>
        <v>1</v>
      </c>
      <c r="T40" s="2">
        <f>'raw data'!AZ38</f>
        <v>16</v>
      </c>
      <c r="U40" s="2"/>
    </row>
    <row r="41" spans="1:41" x14ac:dyDescent="0.2">
      <c r="A41" s="40"/>
      <c r="B41" s="3" t="s">
        <v>49</v>
      </c>
      <c r="C41" s="1">
        <f>SUM('raw data'!C39:C39)</f>
        <v>1</v>
      </c>
      <c r="D41" s="1">
        <f>SUM('raw data'!D39:F39)</f>
        <v>227</v>
      </c>
      <c r="E41" s="1">
        <f>SUM('raw data'!G39:I39)</f>
        <v>7</v>
      </c>
      <c r="F41" s="1">
        <f>SUM('raw data'!J39:K39)</f>
        <v>191</v>
      </c>
      <c r="G41" s="1">
        <f>SUM('raw data'!L39:M39)</f>
        <v>58</v>
      </c>
      <c r="H41" s="1">
        <f>SUM('raw data'!N39:P39)</f>
        <v>23</v>
      </c>
      <c r="I41" s="1">
        <f>SUM('raw data'!Q39:T39)</f>
        <v>0</v>
      </c>
      <c r="J41" s="1">
        <f>SUM('raw data'!U39:W39)</f>
        <v>0</v>
      </c>
      <c r="K41" s="1">
        <f>SUM('raw data'!X39:AC39)</f>
        <v>206</v>
      </c>
      <c r="L41" s="1">
        <f>SUM('raw data'!AD39:AF39)</f>
        <v>13</v>
      </c>
      <c r="M41" s="1">
        <f>SUM('raw data'!AG39:AJ39)</f>
        <v>32</v>
      </c>
      <c r="N41" s="1">
        <f>SUM('raw data'!AK39:AM39)</f>
        <v>127</v>
      </c>
      <c r="O41" s="1">
        <f>SUM('raw data'!AN39)</f>
        <v>33</v>
      </c>
      <c r="P41" s="1">
        <f>SUM('raw data'!AO39)</f>
        <v>6</v>
      </c>
      <c r="Q41" s="2">
        <f>SUM('raw data'!AP39:AQ39)</f>
        <v>1</v>
      </c>
      <c r="R41" s="1">
        <f>SUM('raw data'!AR39:AU39)</f>
        <v>25</v>
      </c>
      <c r="S41" s="1">
        <f>SUM('raw data'!AV39:AY39)</f>
        <v>1</v>
      </c>
      <c r="T41" s="2">
        <f>'raw data'!AZ39</f>
        <v>20</v>
      </c>
      <c r="U41" s="2"/>
    </row>
    <row r="42" spans="1:41" x14ac:dyDescent="0.2">
      <c r="A42" s="40" t="s">
        <v>64</v>
      </c>
      <c r="B42" t="s">
        <v>24</v>
      </c>
      <c r="C42" s="1">
        <f>SUM('raw data'!C40:C40)</f>
        <v>322</v>
      </c>
      <c r="D42" s="1">
        <f>SUM('raw data'!D40:F40)</f>
        <v>3361</v>
      </c>
      <c r="E42" s="1">
        <f>SUM('raw data'!G40:I40)</f>
        <v>420</v>
      </c>
      <c r="F42" s="1">
        <f>SUM('raw data'!J40:K40)</f>
        <v>3150</v>
      </c>
      <c r="G42" s="1">
        <f>SUM('raw data'!L40:M40)</f>
        <v>131</v>
      </c>
      <c r="H42" s="1">
        <f>SUM('raw data'!N40:P40)</f>
        <v>991</v>
      </c>
      <c r="I42" s="1">
        <f>SUM('raw data'!Q40:T40)</f>
        <v>0</v>
      </c>
      <c r="J42" s="1">
        <f>SUM('raw data'!U40:W40)</f>
        <v>0</v>
      </c>
      <c r="K42" s="1">
        <f>SUM('raw data'!X40:AC40)</f>
        <v>4775</v>
      </c>
      <c r="L42" s="1">
        <f>SUM('raw data'!AD40:AF40)</f>
        <v>2404</v>
      </c>
      <c r="M42" s="1">
        <f>SUM('raw data'!AG40:AJ40)</f>
        <v>2503</v>
      </c>
      <c r="N42" s="1">
        <f>SUM('raw data'!AK40:AM40)</f>
        <v>1646</v>
      </c>
      <c r="O42" s="1">
        <f>SUM('raw data'!AN40)</f>
        <v>2011</v>
      </c>
      <c r="P42" s="1">
        <f>SUM('raw data'!AO40)</f>
        <v>796</v>
      </c>
      <c r="Q42" s="2">
        <f>SUM('raw data'!AP40:AQ40)</f>
        <v>218</v>
      </c>
      <c r="R42" s="1">
        <f>SUM('raw data'!AR40:AU40)</f>
        <v>567</v>
      </c>
      <c r="S42" s="1">
        <f>SUM('raw data'!AV40:AY40)</f>
        <v>1524</v>
      </c>
      <c r="T42" s="2">
        <f>'raw data'!AZ40</f>
        <v>200</v>
      </c>
      <c r="U42" s="2"/>
    </row>
    <row r="43" spans="1:41" x14ac:dyDescent="0.2">
      <c r="A43" s="40"/>
      <c r="B43" s="13" t="s">
        <v>25</v>
      </c>
      <c r="C43" s="1">
        <f>SUM('raw data'!C41:C41)</f>
        <v>4</v>
      </c>
      <c r="D43" s="1">
        <f>SUM('raw data'!D41:F41)</f>
        <v>80</v>
      </c>
      <c r="E43" s="1">
        <f>SUM('raw data'!G41:I41)</f>
        <v>1</v>
      </c>
      <c r="F43" s="1">
        <f>SUM('raw data'!J41:K41)</f>
        <v>237</v>
      </c>
      <c r="G43" s="1">
        <f>SUM('raw data'!L41:M41)</f>
        <v>52</v>
      </c>
      <c r="H43" s="1">
        <f>SUM('raw data'!N41:P41)</f>
        <v>2</v>
      </c>
      <c r="I43" s="1">
        <f>SUM('raw data'!Q41:T41)</f>
        <v>0</v>
      </c>
      <c r="J43" s="1">
        <f>SUM('raw data'!U41:W41)</f>
        <v>0</v>
      </c>
      <c r="K43" s="1">
        <f>SUM('raw data'!X41:AC41)</f>
        <v>806</v>
      </c>
      <c r="L43" s="1">
        <f>SUM('raw data'!AD41:AF41)</f>
        <v>71</v>
      </c>
      <c r="M43" s="1">
        <f>SUM('raw data'!AG41:AJ41)</f>
        <v>15</v>
      </c>
      <c r="N43" s="1">
        <f>SUM('raw data'!AK41:AM41)</f>
        <v>1</v>
      </c>
      <c r="O43" s="1">
        <f>SUM('raw data'!AN41)</f>
        <v>1</v>
      </c>
      <c r="P43" s="1">
        <f>SUM('raw data'!AO41)</f>
        <v>0</v>
      </c>
      <c r="Q43" s="2">
        <f>SUM('raw data'!AP41:AQ41)</f>
        <v>1</v>
      </c>
      <c r="R43" s="1">
        <f>SUM('raw data'!AR41:AU41)</f>
        <v>4</v>
      </c>
      <c r="S43" s="1">
        <f>SUM('raw data'!AV41:AY41)</f>
        <v>0</v>
      </c>
      <c r="T43" s="2">
        <f>'raw data'!AZ41</f>
        <v>15</v>
      </c>
      <c r="U43" s="2"/>
    </row>
    <row r="44" spans="1:41" x14ac:dyDescent="0.2">
      <c r="A44" s="40"/>
      <c r="B44" t="s">
        <v>26</v>
      </c>
      <c r="C44" s="1">
        <f>SUM('raw data'!C42:C42)</f>
        <v>0</v>
      </c>
      <c r="D44" s="1">
        <f>SUM('raw data'!D42:F42)</f>
        <v>0</v>
      </c>
      <c r="E44" s="1">
        <f>SUM('raw data'!G42:I42)</f>
        <v>0</v>
      </c>
      <c r="F44" s="1">
        <f>SUM('raw data'!J42:K42)</f>
        <v>0</v>
      </c>
      <c r="G44" s="1">
        <f>SUM('raw data'!L42:M42)</f>
        <v>1</v>
      </c>
      <c r="H44" s="1">
        <f>SUM('raw data'!N42:P42)</f>
        <v>0</v>
      </c>
      <c r="I44" s="1">
        <f>SUM('raw data'!Q42:T42)</f>
        <v>0</v>
      </c>
      <c r="J44" s="1">
        <f>SUM('raw data'!U42:W42)</f>
        <v>0</v>
      </c>
      <c r="K44" s="1">
        <f>SUM('raw data'!X42:AC42)</f>
        <v>0</v>
      </c>
      <c r="L44" s="1">
        <f>SUM('raw data'!AD42:AF42)</f>
        <v>0</v>
      </c>
      <c r="M44" s="1">
        <f>SUM('raw data'!AG42:AJ42)</f>
        <v>0</v>
      </c>
      <c r="N44" s="1">
        <f>SUM('raw data'!AK42:AM42)</f>
        <v>0</v>
      </c>
      <c r="O44" s="1">
        <f>SUM('raw data'!AN42)</f>
        <v>0</v>
      </c>
      <c r="P44" s="1">
        <f>SUM('raw data'!AO42)</f>
        <v>0</v>
      </c>
      <c r="Q44" s="2">
        <f>SUM('raw data'!AP42:AQ42)</f>
        <v>0</v>
      </c>
      <c r="R44" s="1">
        <f>SUM('raw data'!AR42:AU42)</f>
        <v>0</v>
      </c>
      <c r="S44" s="1">
        <f>SUM('raw data'!AV42:AY42)</f>
        <v>0</v>
      </c>
      <c r="T44" s="2">
        <f>'raw data'!AZ42</f>
        <v>0</v>
      </c>
      <c r="U44" s="2"/>
    </row>
    <row r="45" spans="1:41" x14ac:dyDescent="0.2">
      <c r="A45" s="40"/>
      <c r="B45" t="s">
        <v>27</v>
      </c>
      <c r="C45" s="1">
        <f>SUM('raw data'!C43:C43)</f>
        <v>0</v>
      </c>
      <c r="D45" s="1">
        <f>SUM('raw data'!D43:F43)</f>
        <v>11</v>
      </c>
      <c r="E45" s="1">
        <f>SUM('raw data'!G43:I43)</f>
        <v>1</v>
      </c>
      <c r="F45" s="1">
        <f>SUM('raw data'!J43:K43)</f>
        <v>43</v>
      </c>
      <c r="G45" s="1">
        <f>SUM('raw data'!L43:M43)</f>
        <v>39</v>
      </c>
      <c r="H45" s="1">
        <f>SUM('raw data'!N43:P43)</f>
        <v>2</v>
      </c>
      <c r="I45" s="1">
        <f>SUM('raw data'!Q43:T43)</f>
        <v>0</v>
      </c>
      <c r="J45" s="1">
        <f>SUM('raw data'!U43:W43)</f>
        <v>0</v>
      </c>
      <c r="K45" s="1">
        <f>SUM('raw data'!X43:AC43)</f>
        <v>632</v>
      </c>
      <c r="L45" s="1">
        <f>SUM('raw data'!AD43:AF43)</f>
        <v>25</v>
      </c>
      <c r="M45" s="1">
        <f>SUM('raw data'!AG43:AJ43)</f>
        <v>0</v>
      </c>
      <c r="N45" s="1">
        <f>SUM('raw data'!AK43:AM43)</f>
        <v>1</v>
      </c>
      <c r="O45" s="1">
        <f>SUM('raw data'!AN43)</f>
        <v>1</v>
      </c>
      <c r="P45" s="1">
        <f>SUM('raw data'!AO43)</f>
        <v>0</v>
      </c>
      <c r="Q45" s="2">
        <f>SUM('raw data'!AP43:AQ43)</f>
        <v>1</v>
      </c>
      <c r="R45" s="1">
        <f>SUM('raw data'!AR43:AU43)</f>
        <v>2</v>
      </c>
      <c r="S45" s="1">
        <f>SUM('raw data'!AV43:AY43)</f>
        <v>0</v>
      </c>
      <c r="T45" s="2">
        <f>'raw data'!AZ43</f>
        <v>15</v>
      </c>
      <c r="U45" s="2"/>
    </row>
    <row r="46" spans="1:41" x14ac:dyDescent="0.2">
      <c r="A46" s="40"/>
      <c r="B46" t="s">
        <v>28</v>
      </c>
      <c r="C46" s="1">
        <f>SUM('raw data'!C44:C44)</f>
        <v>0</v>
      </c>
      <c r="D46" s="1">
        <f>SUM('raw data'!D44:F44)</f>
        <v>18</v>
      </c>
      <c r="E46" s="1">
        <f>SUM('raw data'!G44:I44)</f>
        <v>0</v>
      </c>
      <c r="F46" s="1">
        <f>SUM('raw data'!J44:K44)</f>
        <v>44</v>
      </c>
      <c r="G46" s="1">
        <f>SUM('raw data'!L44:M44)</f>
        <v>0</v>
      </c>
      <c r="H46" s="1">
        <f>SUM('raw data'!N44:P44)</f>
        <v>1</v>
      </c>
      <c r="I46" s="1">
        <f>SUM('raw data'!Q44:T44)</f>
        <v>0</v>
      </c>
      <c r="J46" s="1">
        <f>SUM('raw data'!U44:W44)</f>
        <v>0</v>
      </c>
      <c r="K46" s="1">
        <f>SUM('raw data'!X44:AC44)</f>
        <v>649</v>
      </c>
      <c r="L46" s="1">
        <f>SUM('raw data'!AD44:AF44)</f>
        <v>41</v>
      </c>
      <c r="M46" s="1">
        <f>SUM('raw data'!AG44:AJ44)</f>
        <v>6</v>
      </c>
      <c r="N46" s="1">
        <f>SUM('raw data'!AK44:AM44)</f>
        <v>1</v>
      </c>
      <c r="O46" s="1">
        <f>SUM('raw data'!AN44)</f>
        <v>0</v>
      </c>
      <c r="P46" s="1">
        <f>SUM('raw data'!AO44)</f>
        <v>0</v>
      </c>
      <c r="Q46" s="2">
        <f>SUM('raw data'!AP44:AQ44)</f>
        <v>1</v>
      </c>
      <c r="R46" s="1">
        <f>SUM('raw data'!AR44:AU44)</f>
        <v>4</v>
      </c>
      <c r="S46" s="1">
        <f>SUM('raw data'!AV44:AY44)</f>
        <v>0</v>
      </c>
      <c r="T46" s="2">
        <f>'raw data'!AZ44</f>
        <v>14</v>
      </c>
      <c r="U46" s="2"/>
    </row>
    <row r="47" spans="1:41" x14ac:dyDescent="0.2">
      <c r="A47" s="40" t="s">
        <v>66</v>
      </c>
      <c r="B47" t="s">
        <v>33</v>
      </c>
      <c r="C47" s="1">
        <f>SUM('raw data'!C45:C45)</f>
        <v>19924</v>
      </c>
      <c r="D47" s="1">
        <f>SUM('raw data'!D45:F45)</f>
        <v>99985</v>
      </c>
      <c r="E47" s="1">
        <f>SUM('raw data'!G45:I45)</f>
        <v>24587</v>
      </c>
      <c r="F47" s="1">
        <f>SUM('raw data'!J45:K45)</f>
        <v>58362</v>
      </c>
      <c r="G47" s="1">
        <f>SUM('raw data'!L45:M45)</f>
        <v>17452</v>
      </c>
      <c r="H47" s="1">
        <f>SUM('raw data'!N45:P45)</f>
        <v>47655</v>
      </c>
      <c r="I47" s="1">
        <f>SUM('raw data'!Q45:T45)</f>
        <v>0</v>
      </c>
      <c r="J47" s="1">
        <f>SUM('raw data'!U45:W45)</f>
        <v>0</v>
      </c>
      <c r="K47" s="1">
        <f>SUM('raw data'!X45:AC45)</f>
        <v>150540</v>
      </c>
      <c r="L47" s="1">
        <f>SUM('raw data'!AD45:AF45)</f>
        <v>32690</v>
      </c>
      <c r="M47" s="1">
        <f>SUM('raw data'!AG45:AJ45)</f>
        <v>55686</v>
      </c>
      <c r="N47" s="1">
        <f>SUM('raw data'!AK45:AM45)</f>
        <v>76106</v>
      </c>
      <c r="O47" s="1">
        <f>SUM('raw data'!AN45)</f>
        <v>20187</v>
      </c>
      <c r="P47" s="1">
        <f>SUM('raw data'!AO45)</f>
        <v>4494</v>
      </c>
      <c r="Q47" s="2">
        <f>SUM('raw data'!AP45:AQ45)</f>
        <v>259405</v>
      </c>
      <c r="R47" s="1">
        <f>SUM('raw data'!AR45:AU45)</f>
        <v>32209</v>
      </c>
      <c r="S47" s="1">
        <f>SUM('raw data'!AV45:AY45)</f>
        <v>61841</v>
      </c>
      <c r="T47" s="2">
        <f>'raw data'!AZ45</f>
        <v>3402</v>
      </c>
      <c r="U47" s="2"/>
    </row>
    <row r="48" spans="1:41" x14ac:dyDescent="0.2">
      <c r="A48" s="40"/>
      <c r="B48" t="s">
        <v>34</v>
      </c>
      <c r="C48" s="1">
        <f>SUM('raw data'!C46:C46)</f>
        <v>1657</v>
      </c>
      <c r="D48" s="1">
        <f>SUM('raw data'!D46:F46)</f>
        <v>23165</v>
      </c>
      <c r="E48" s="1">
        <f>SUM('raw data'!G46:I46)</f>
        <v>12220</v>
      </c>
      <c r="F48" s="1">
        <f>SUM('raw data'!J46:K46)</f>
        <v>11758</v>
      </c>
      <c r="G48" s="1">
        <f>SUM('raw data'!L46:M46)</f>
        <v>1042</v>
      </c>
      <c r="H48" s="1">
        <f>SUM('raw data'!N46:P46)</f>
        <v>6787</v>
      </c>
      <c r="I48" s="1">
        <f>SUM('raw data'!Q46:T46)</f>
        <v>0</v>
      </c>
      <c r="J48" s="1">
        <f>SUM('raw data'!U46:W46)</f>
        <v>0</v>
      </c>
      <c r="K48" s="1">
        <f>SUM('raw data'!X46:AC46)</f>
        <v>32519</v>
      </c>
      <c r="L48" s="1">
        <f>SUM('raw data'!AD46:AF46)</f>
        <v>3862</v>
      </c>
      <c r="M48" s="1">
        <f>SUM('raw data'!AG46:AJ46)</f>
        <v>371</v>
      </c>
      <c r="N48" s="1">
        <f>SUM('raw data'!AK46:AM46)</f>
        <v>2144</v>
      </c>
      <c r="O48" s="1">
        <f>SUM('raw data'!AN46)</f>
        <v>1604</v>
      </c>
      <c r="P48" s="1">
        <f>SUM('raw data'!AO46)</f>
        <v>196</v>
      </c>
      <c r="Q48" s="2">
        <f>SUM('raw data'!AP46:AQ46)</f>
        <v>8937</v>
      </c>
      <c r="R48" s="1">
        <f>SUM('raw data'!AR46:AU46)</f>
        <v>1296</v>
      </c>
      <c r="S48" s="1">
        <f>SUM('raw data'!AV46:AY46)</f>
        <v>288</v>
      </c>
      <c r="T48" s="2">
        <f>'raw data'!AZ46</f>
        <v>79</v>
      </c>
      <c r="U48" s="2"/>
    </row>
    <row r="52" spans="2:21" x14ac:dyDescent="0.2">
      <c r="B52" t="s">
        <v>177</v>
      </c>
      <c r="C52" s="1">
        <f>SUM('raw data'!C26:C26)</f>
        <v>2</v>
      </c>
      <c r="D52" s="1">
        <f>SUM('raw data'!D26:F26)</f>
        <v>1066</v>
      </c>
      <c r="E52" s="1">
        <f>SUM('raw data'!G26:I26)</f>
        <v>120</v>
      </c>
      <c r="F52" s="1">
        <f>SUM('raw data'!J26:K26)</f>
        <v>1548</v>
      </c>
      <c r="G52" s="1">
        <f>SUM('raw data'!L26:M26)</f>
        <v>5</v>
      </c>
      <c r="H52" s="1">
        <f>SUM('raw data'!N26:P26)</f>
        <v>14</v>
      </c>
      <c r="I52" s="1">
        <f>SUM('raw data'!Q26:T26)</f>
        <v>0</v>
      </c>
      <c r="J52" s="1">
        <f>SUM('raw data'!U26:W26)</f>
        <v>0</v>
      </c>
      <c r="K52" s="1">
        <f>SUM('raw data'!X26:AC26)</f>
        <v>992</v>
      </c>
      <c r="L52" s="1">
        <f>SUM('raw data'!AD26:AF26)</f>
        <v>231</v>
      </c>
      <c r="M52" s="1">
        <f>SUM('raw data'!AG26:AJ26)</f>
        <v>86</v>
      </c>
      <c r="N52" s="1">
        <f>SUM('raw data'!AK26:AM26)</f>
        <v>385</v>
      </c>
      <c r="O52" s="1">
        <f>SUM('raw data'!AN26)</f>
        <v>1482</v>
      </c>
      <c r="P52" s="1">
        <f>SUM('raw data'!AO26)</f>
        <v>595</v>
      </c>
      <c r="Q52" s="2">
        <f>SUM('raw data'!AP26:AQ26)</f>
        <v>6</v>
      </c>
      <c r="R52" s="1">
        <f>SUM('raw data'!AR26:AU26)</f>
        <v>172</v>
      </c>
      <c r="S52" s="1">
        <f>SUM('raw data'!AV26:AY26)</f>
        <v>8</v>
      </c>
      <c r="T52" s="2">
        <f>'raw data'!AZ26</f>
        <v>136</v>
      </c>
      <c r="U52" s="2"/>
    </row>
  </sheetData>
  <mergeCells count="8">
    <mergeCell ref="A26:A41"/>
    <mergeCell ref="A42:A46"/>
    <mergeCell ref="A47:A48"/>
    <mergeCell ref="V5:V8"/>
    <mergeCell ref="V13:V16"/>
    <mergeCell ref="A4:A8"/>
    <mergeCell ref="A9:A19"/>
    <mergeCell ref="A20:A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%CD45 second gating </vt:lpstr>
    </vt:vector>
  </TitlesOfParts>
  <Company>OHSU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Courtney Betts</dc:creator>
  <cp:lastModifiedBy>Wes Horton</cp:lastModifiedBy>
  <cp:lastPrinted>2018-08-22T18:42:46Z</cp:lastPrinted>
  <dcterms:created xsi:type="dcterms:W3CDTF">2018-08-21T20:54:27Z</dcterms:created>
  <dcterms:modified xsi:type="dcterms:W3CDTF">2018-09-17T20:15:55Z</dcterms:modified>
</cp:coreProperties>
</file>