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WA\Documents\GitHub\BIZNES_HOTEL\"/>
    </mc:Choice>
  </mc:AlternateContent>
  <xr:revisionPtr revIDLastSave="0" documentId="8_{4849B3EB-D1AB-497A-867E-1A8BFA73BE00}" xr6:coauthVersionLast="47" xr6:coauthVersionMax="47" xr10:uidLastSave="{00000000-0000-0000-0000-000000000000}"/>
  <bookViews>
    <workbookView xWindow="0" yWindow="1485" windowWidth="18435" windowHeight="11295" activeTab="4" xr2:uid="{51A6CE92-579D-476B-BD2F-BB039AD60B59}"/>
  </bookViews>
  <sheets>
    <sheet name="Лист1" sheetId="1" r:id="rId1"/>
    <sheet name="Лист2" sheetId="2" r:id="rId2"/>
    <sheet name="Модель куба ОТЕЛЬ" sheetId="3" r:id="rId3"/>
    <sheet name="Лист4" sheetId="6" r:id="rId4"/>
    <sheet name="Куба новая модель" sheetId="5" r:id="rId5"/>
    <sheet name="затраты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5" l="1"/>
  <c r="C84" i="5"/>
  <c r="F80" i="5"/>
  <c r="G80" i="5" s="1"/>
  <c r="F78" i="5"/>
  <c r="C76" i="5"/>
  <c r="D76" i="5" s="1"/>
  <c r="E85" i="5"/>
  <c r="E84" i="5"/>
  <c r="E83" i="5"/>
  <c r="C83" i="5"/>
  <c r="E82" i="5"/>
  <c r="C81" i="5"/>
  <c r="G78" i="5"/>
  <c r="E77" i="5"/>
  <c r="D81" i="5" s="1"/>
  <c r="C77" i="5"/>
  <c r="E76" i="5"/>
  <c r="P6" i="5"/>
  <c r="P4" i="5"/>
  <c r="P3" i="5"/>
  <c r="P2" i="5"/>
  <c r="N3" i="5"/>
  <c r="N2" i="5"/>
  <c r="C57" i="5"/>
  <c r="C42" i="5"/>
  <c r="D14" i="5"/>
  <c r="D30" i="5"/>
  <c r="D45" i="5"/>
  <c r="D60" i="5"/>
  <c r="E49" i="5"/>
  <c r="X44" i="5"/>
  <c r="V44" i="5"/>
  <c r="W44" i="5" s="1"/>
  <c r="S44" i="5"/>
  <c r="T44" i="5"/>
  <c r="U44" i="5" s="1"/>
  <c r="F59" i="5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E66" i="5"/>
  <c r="E65" i="5"/>
  <c r="E64" i="5"/>
  <c r="E63" i="5"/>
  <c r="C62" i="5"/>
  <c r="E58" i="5"/>
  <c r="C58" i="5" s="1"/>
  <c r="E57" i="5"/>
  <c r="F44" i="5"/>
  <c r="G44" i="5" s="1"/>
  <c r="E51" i="5"/>
  <c r="E50" i="5"/>
  <c r="E48" i="5"/>
  <c r="C47" i="5"/>
  <c r="E43" i="5"/>
  <c r="D47" i="5" s="1"/>
  <c r="E42" i="5"/>
  <c r="L18" i="4"/>
  <c r="L6" i="4"/>
  <c r="L7" i="4"/>
  <c r="L8" i="4"/>
  <c r="L9" i="4"/>
  <c r="L10" i="4"/>
  <c r="L4" i="4"/>
  <c r="J5" i="4"/>
  <c r="L5" i="4" s="1"/>
  <c r="J6" i="4"/>
  <c r="J7" i="4"/>
  <c r="J8" i="4"/>
  <c r="J9" i="4"/>
  <c r="J10" i="4"/>
  <c r="J4" i="4"/>
  <c r="E34" i="5"/>
  <c r="C27" i="5"/>
  <c r="F29" i="5"/>
  <c r="E36" i="5"/>
  <c r="E35" i="5"/>
  <c r="E33" i="5"/>
  <c r="C32" i="5"/>
  <c r="G31" i="5"/>
  <c r="H31" i="5" s="1"/>
  <c r="E28" i="5"/>
  <c r="C28" i="5" s="1"/>
  <c r="E27" i="5"/>
  <c r="E18" i="5"/>
  <c r="E20" i="5"/>
  <c r="E19" i="5"/>
  <c r="L3" i="5"/>
  <c r="L2" i="5"/>
  <c r="C16" i="5"/>
  <c r="G15" i="5"/>
  <c r="F13" i="5"/>
  <c r="C11" i="5"/>
  <c r="G3" i="5"/>
  <c r="D64" i="5" s="1"/>
  <c r="G2" i="5"/>
  <c r="G4" i="5"/>
  <c r="D49" i="5" s="1"/>
  <c r="E17" i="5"/>
  <c r="H19" i="4"/>
  <c r="H18" i="4"/>
  <c r="E11" i="5"/>
  <c r="E12" i="5"/>
  <c r="C12" i="5" s="1"/>
  <c r="G3" i="3"/>
  <c r="H78" i="5" l="1"/>
  <c r="I78" i="5" s="1"/>
  <c r="J78" i="5" s="1"/>
  <c r="K78" i="5" s="1"/>
  <c r="L78" i="5" s="1"/>
  <c r="M78" i="5" s="1"/>
  <c r="N78" i="5" s="1"/>
  <c r="O78" i="5" s="1"/>
  <c r="P78" i="5" s="1"/>
  <c r="H80" i="5"/>
  <c r="I80" i="5" s="1"/>
  <c r="J80" i="5" s="1"/>
  <c r="K80" i="5" s="1"/>
  <c r="L80" i="5" s="1"/>
  <c r="M80" i="5" s="1"/>
  <c r="N80" i="5" s="1"/>
  <c r="O80" i="5" s="1"/>
  <c r="P80" i="5" s="1"/>
  <c r="D79" i="5"/>
  <c r="D80" i="5"/>
  <c r="D78" i="5"/>
  <c r="D82" i="5" s="1"/>
  <c r="L19" i="4"/>
  <c r="F46" i="5"/>
  <c r="G46" i="5" s="1"/>
  <c r="H46" i="5" s="1"/>
  <c r="F61" i="5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G13" i="5"/>
  <c r="H13" i="5" s="1"/>
  <c r="D34" i="5"/>
  <c r="D16" i="5"/>
  <c r="D57" i="5"/>
  <c r="D18" i="5"/>
  <c r="D11" i="5"/>
  <c r="C34" i="5"/>
  <c r="C18" i="5"/>
  <c r="C43" i="5"/>
  <c r="D13" i="5"/>
  <c r="D15" i="5"/>
  <c r="C64" i="5"/>
  <c r="E59" i="5"/>
  <c r="C59" i="5" s="1"/>
  <c r="D62" i="5"/>
  <c r="D59" i="5"/>
  <c r="D42" i="5"/>
  <c r="C49" i="5"/>
  <c r="D46" i="5"/>
  <c r="D44" i="5"/>
  <c r="H44" i="5"/>
  <c r="I46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D32" i="5"/>
  <c r="D29" i="5"/>
  <c r="D27" i="5"/>
  <c r="D31" i="5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G29" i="5"/>
  <c r="H15" i="5"/>
  <c r="I15" i="5" s="1"/>
  <c r="J15" i="5" s="1"/>
  <c r="K15" i="5" s="1"/>
  <c r="L15" i="5" s="1"/>
  <c r="M15" i="5" s="1"/>
  <c r="N15" i="5" s="1"/>
  <c r="O15" i="5" s="1"/>
  <c r="P15" i="5" s="1"/>
  <c r="Q15" i="5" s="1"/>
  <c r="AA6" i="3"/>
  <c r="Y6" i="3"/>
  <c r="W6" i="3"/>
  <c r="U6" i="3"/>
  <c r="S6" i="3"/>
  <c r="Q6" i="3"/>
  <c r="O6" i="3"/>
  <c r="M6" i="3"/>
  <c r="K6" i="3"/>
  <c r="I6" i="3"/>
  <c r="G6" i="3"/>
  <c r="E6" i="3"/>
  <c r="AA12" i="3"/>
  <c r="Y12" i="3"/>
  <c r="W12" i="3"/>
  <c r="U12" i="3"/>
  <c r="S12" i="3"/>
  <c r="O12" i="3"/>
  <c r="M12" i="3"/>
  <c r="K12" i="3"/>
  <c r="I12" i="3"/>
  <c r="G12" i="3"/>
  <c r="AA8" i="3"/>
  <c r="Y8" i="3"/>
  <c r="W8" i="3"/>
  <c r="U8" i="3"/>
  <c r="S8" i="3"/>
  <c r="Q8" i="3"/>
  <c r="O8" i="3"/>
  <c r="M8" i="3"/>
  <c r="K8" i="3"/>
  <c r="G8" i="3"/>
  <c r="I8" i="3"/>
  <c r="E8" i="3"/>
  <c r="G9" i="3"/>
  <c r="P12" i="3"/>
  <c r="Q12" i="3" s="1"/>
  <c r="N12" i="3"/>
  <c r="L12" i="3"/>
  <c r="J12" i="3"/>
  <c r="H12" i="3"/>
  <c r="D12" i="3"/>
  <c r="F12" i="3"/>
  <c r="E10" i="3"/>
  <c r="G10" i="3" s="1"/>
  <c r="I10" i="3" s="1"/>
  <c r="K10" i="3" s="1"/>
  <c r="M10" i="3" s="1"/>
  <c r="O10" i="3" s="1"/>
  <c r="Q10" i="3" s="1"/>
  <c r="S10" i="3" s="1"/>
  <c r="U10" i="3" s="1"/>
  <c r="W10" i="3" s="1"/>
  <c r="Y10" i="3" s="1"/>
  <c r="AA10" i="3" s="1"/>
  <c r="AA9" i="3" s="1"/>
  <c r="E80" i="5" l="1"/>
  <c r="C80" i="5" s="1"/>
  <c r="E78" i="5"/>
  <c r="C78" i="5" s="1"/>
  <c r="D61" i="5"/>
  <c r="D17" i="5"/>
  <c r="D63" i="5"/>
  <c r="I13" i="5"/>
  <c r="J13" i="5" s="1"/>
  <c r="K13" i="5" s="1"/>
  <c r="L13" i="5" s="1"/>
  <c r="M13" i="5" s="1"/>
  <c r="N13" i="5" s="1"/>
  <c r="O13" i="5" s="1"/>
  <c r="P13" i="5" s="1"/>
  <c r="Q13" i="5" s="1"/>
  <c r="D33" i="5"/>
  <c r="E46" i="5"/>
  <c r="C46" i="5" s="1"/>
  <c r="D48" i="5"/>
  <c r="E31" i="5"/>
  <c r="C31" i="5" s="1"/>
  <c r="I44" i="5"/>
  <c r="J44" i="5" s="1"/>
  <c r="K44" i="5" s="1"/>
  <c r="L44" i="5" s="1"/>
  <c r="M44" i="5" s="1"/>
  <c r="N44" i="5" s="1"/>
  <c r="O44" i="5" s="1"/>
  <c r="P44" i="5" s="1"/>
  <c r="Q44" i="5" s="1"/>
  <c r="R44" i="5" s="1"/>
  <c r="E44" i="5" s="1"/>
  <c r="C44" i="5" s="1"/>
  <c r="E61" i="5"/>
  <c r="C61" i="5" s="1"/>
  <c r="C63" i="5" s="1"/>
  <c r="C67" i="5" s="1"/>
  <c r="H29" i="5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E15" i="5"/>
  <c r="C15" i="5" s="1"/>
  <c r="AA7" i="3"/>
  <c r="Y9" i="3"/>
  <c r="Y7" i="3" s="1"/>
  <c r="Q9" i="3"/>
  <c r="Q7" i="3" s="1"/>
  <c r="M9" i="3"/>
  <c r="M7" i="3" s="1"/>
  <c r="I9" i="3"/>
  <c r="I7" i="3" s="1"/>
  <c r="W9" i="3"/>
  <c r="W7" i="3" s="1"/>
  <c r="U9" i="3"/>
  <c r="U7" i="3" s="1"/>
  <c r="S9" i="3"/>
  <c r="S7" i="3" s="1"/>
  <c r="O9" i="3"/>
  <c r="O7" i="3" s="1"/>
  <c r="K9" i="3"/>
  <c r="K7" i="3" s="1"/>
  <c r="G7" i="3"/>
  <c r="E9" i="3"/>
  <c r="E7" i="3" s="1"/>
  <c r="C82" i="5" l="1"/>
  <c r="C86" i="5" s="1"/>
  <c r="E13" i="5"/>
  <c r="C13" i="5" s="1"/>
  <c r="C48" i="5"/>
  <c r="C52" i="5" s="1"/>
  <c r="C17" i="5"/>
  <c r="C21" i="5" s="1"/>
  <c r="E29" i="5"/>
  <c r="C29" i="5" s="1"/>
  <c r="C33" i="5" s="1"/>
  <c r="C37" i="5" s="1"/>
</calcChain>
</file>

<file path=xl/sharedStrings.xml><?xml version="1.0" encoding="utf-8"?>
<sst xmlns="http://schemas.openxmlformats.org/spreadsheetml/2006/main" count="543" uniqueCount="272">
  <si>
    <t>Jamming</t>
  </si>
  <si>
    <t>Spoofing</t>
  </si>
  <si>
    <t>Data centers</t>
  </si>
  <si>
    <t>Finance sector</t>
  </si>
  <si>
    <t>telecommunication</t>
  </si>
  <si>
    <t>Power</t>
  </si>
  <si>
    <t>Transport</t>
  </si>
  <si>
    <t xml:space="preserve">Finance transactions </t>
  </si>
  <si>
    <t>Telecom 5G</t>
  </si>
  <si>
    <t>Power network</t>
  </si>
  <si>
    <t>GNSS</t>
  </si>
  <si>
    <t>Shiwa Quantum (GNSS+CSAC+network)</t>
  </si>
  <si>
    <t>GNSS + network</t>
  </si>
  <si>
    <t>Устойчивость к внешним воздействиям</t>
  </si>
  <si>
    <t xml:space="preserve">Tourism </t>
  </si>
  <si>
    <t>Operation</t>
  </si>
  <si>
    <t>Finance</t>
  </si>
  <si>
    <t xml:space="preserve">NPS level </t>
  </si>
  <si>
    <t>Safety</t>
  </si>
  <si>
    <t>%</t>
  </si>
  <si>
    <t>распределение проблем по категориям</t>
  </si>
  <si>
    <t>Billing</t>
  </si>
  <si>
    <t>Staff</t>
  </si>
  <si>
    <t>IT-systems</t>
  </si>
  <si>
    <t>Check-out time optimization</t>
  </si>
  <si>
    <t>Improving guest satisfaction</t>
  </si>
  <si>
    <t>В турестическом бизнесе точность синхронизации влияет на ключевые параметры включая уровень сервиса</t>
  </si>
  <si>
    <t>Quantum GrandMaster Mini (термостатированный кварц)</t>
  </si>
  <si>
    <t>Quantum GrandMaster 1U/2U (рубидиевый/цезиевые генератор)</t>
  </si>
  <si>
    <t>отель 1</t>
  </si>
  <si>
    <t>etecsa</t>
  </si>
  <si>
    <t>отель 2</t>
  </si>
  <si>
    <t>отель 3</t>
  </si>
  <si>
    <t>отель 4</t>
  </si>
  <si>
    <t>отель 5</t>
  </si>
  <si>
    <t>отель 6</t>
  </si>
  <si>
    <t>отель 7</t>
  </si>
  <si>
    <t>отель 8</t>
  </si>
  <si>
    <t>отель 9</t>
  </si>
  <si>
    <t>отель 10</t>
  </si>
  <si>
    <t>отель 11</t>
  </si>
  <si>
    <t>отель 12</t>
  </si>
  <si>
    <t>отель 13</t>
  </si>
  <si>
    <t>отель 14</t>
  </si>
  <si>
    <t>отель 15</t>
  </si>
  <si>
    <t>отель 16</t>
  </si>
  <si>
    <t>отель 17</t>
  </si>
  <si>
    <t>отель 18</t>
  </si>
  <si>
    <t>отель 19</t>
  </si>
  <si>
    <t>отель 20</t>
  </si>
  <si>
    <t>отель 21</t>
  </si>
  <si>
    <t>отель 22</t>
  </si>
  <si>
    <t>отель 23</t>
  </si>
  <si>
    <t>отель 24</t>
  </si>
  <si>
    <t>отель 25</t>
  </si>
  <si>
    <t>отель 26</t>
  </si>
  <si>
    <t>отель 27</t>
  </si>
  <si>
    <t>отель 28</t>
  </si>
  <si>
    <t>отель 29</t>
  </si>
  <si>
    <t>отель 30</t>
  </si>
  <si>
    <t>отель 31</t>
  </si>
  <si>
    <t>отель 32</t>
  </si>
  <si>
    <t>отель 33</t>
  </si>
  <si>
    <t>отель 34</t>
  </si>
  <si>
    <t>отель 35</t>
  </si>
  <si>
    <t>отель 36</t>
  </si>
  <si>
    <t>отель 37</t>
  </si>
  <si>
    <t>отель 38</t>
  </si>
  <si>
    <t>отель 39</t>
  </si>
  <si>
    <t>отель 40</t>
  </si>
  <si>
    <t>отель 41</t>
  </si>
  <si>
    <t>отель 42</t>
  </si>
  <si>
    <t>отель 43</t>
  </si>
  <si>
    <t>отель 44</t>
  </si>
  <si>
    <t>отель 45</t>
  </si>
  <si>
    <t>отель 46</t>
  </si>
  <si>
    <t>отель 47</t>
  </si>
  <si>
    <t>отель 48</t>
  </si>
  <si>
    <t>отель 49</t>
  </si>
  <si>
    <t>отель 50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</si>
  <si>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</si>
  <si>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</si>
  <si>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</si>
  <si>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</si>
  <si>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</si>
  <si>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</si>
  <si>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</si>
  <si>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</si>
  <si>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</si>
  <si>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абонентская плата $</t>
  </si>
  <si>
    <t>абонентская плата rub</t>
  </si>
  <si>
    <t>10 месяц</t>
  </si>
  <si>
    <t>11 месяц</t>
  </si>
  <si>
    <t>12 месяц</t>
  </si>
  <si>
    <t>ФОТ + Офис + операционка</t>
  </si>
  <si>
    <t>№ п/п</t>
  </si>
  <si>
    <t>Наименование должности</t>
  </si>
  <si>
    <t>ФИО</t>
  </si>
  <si>
    <t>Статус сотрудника</t>
  </si>
  <si>
    <t>Срок</t>
  </si>
  <si>
    <t>Оклад в месяц на руки</t>
  </si>
  <si>
    <t>Итого с налогами</t>
  </si>
  <si>
    <t>Ген.Директор/CEO</t>
  </si>
  <si>
    <t>Миронов Вячеслав Олегович</t>
  </si>
  <si>
    <t>Постоянный (гибридный)</t>
  </si>
  <si>
    <t>Заместитель генерального директора по общим вопросам (Отдел продаж)</t>
  </si>
  <si>
    <t>Лабацкий Андрей Николаевич</t>
  </si>
  <si>
    <t>Удаленная</t>
  </si>
  <si>
    <t>Начальник отедла разработки/ОТК</t>
  </si>
  <si>
    <t>Михайлов Алексей Борисович</t>
  </si>
  <si>
    <t>Постоянный (офис)</t>
  </si>
  <si>
    <t xml:space="preserve"> (Делопроизводитель/Бухгалтер)</t>
  </si>
  <si>
    <t>Схемотехник, Руководитель работ</t>
  </si>
  <si>
    <t>Голубев Артем Сергеевич</t>
  </si>
  <si>
    <t>Конструктор-технолог</t>
  </si>
  <si>
    <t xml:space="preserve">Курманов Мажит Мажитович </t>
  </si>
  <si>
    <t>Конструткор-схемотехник</t>
  </si>
  <si>
    <t>Павлов Вячеслав Владимирович</t>
  </si>
  <si>
    <t>Постоянны (офис)</t>
  </si>
  <si>
    <t>Аренда офиса от 45 кв.м (СПб)</t>
  </si>
  <si>
    <t>Бухгалтерские программы (контур, 1С) Оплата счета в банке</t>
  </si>
  <si>
    <t>Канцелярия</t>
  </si>
  <si>
    <t xml:space="preserve">Поддержание серверной инфраструктуры системы мониторинга PTP </t>
  </si>
  <si>
    <t>Лицензии на использование программного обеспечения</t>
  </si>
  <si>
    <t>Поддержка сайта и социальных сетей</t>
  </si>
  <si>
    <t xml:space="preserve">Прочие затраты </t>
  </si>
  <si>
    <t>Командировка</t>
  </si>
  <si>
    <t>Всего затраты</t>
  </si>
  <si>
    <t>Доход от лицензий</t>
  </si>
  <si>
    <t>Разница</t>
  </si>
  <si>
    <t>отель 51</t>
  </si>
  <si>
    <t>отель 52</t>
  </si>
  <si>
    <t>отель 53</t>
  </si>
  <si>
    <t>отель 54</t>
  </si>
  <si>
    <t>отель 55</t>
  </si>
  <si>
    <t>отель 56</t>
  </si>
  <si>
    <t>отель 57</t>
  </si>
  <si>
    <t>отель 58</t>
  </si>
  <si>
    <t>отель 59</t>
  </si>
  <si>
    <t>отель 60</t>
  </si>
  <si>
    <t>отель 61</t>
  </si>
  <si>
    <t>отель 62</t>
  </si>
  <si>
    <t>отель 63</t>
  </si>
  <si>
    <t>отель 64</t>
  </si>
  <si>
    <t>отель 65</t>
  </si>
  <si>
    <t>отель 66</t>
  </si>
  <si>
    <t>отель 67</t>
  </si>
  <si>
    <t>отель 68</t>
  </si>
  <si>
    <t>отель 69</t>
  </si>
  <si>
    <t>отель 70</t>
  </si>
  <si>
    <t>отель 71</t>
  </si>
  <si>
    <t>отель 72</t>
  </si>
  <si>
    <t>отель 73</t>
  </si>
  <si>
    <t>отель 74</t>
  </si>
  <si>
    <t>отель 75</t>
  </si>
  <si>
    <t>отель 76</t>
  </si>
  <si>
    <t>отель 77</t>
  </si>
  <si>
    <t>отель 78</t>
  </si>
  <si>
    <t>отель 79</t>
  </si>
  <si>
    <t>отель 80</t>
  </si>
  <si>
    <t>отель 81</t>
  </si>
  <si>
    <t>отель 82</t>
  </si>
  <si>
    <t>отель 83</t>
  </si>
  <si>
    <t>отель 84</t>
  </si>
  <si>
    <t>отель 85</t>
  </si>
  <si>
    <t>отель 86</t>
  </si>
  <si>
    <t>отель 87</t>
  </si>
  <si>
    <t>отель 88</t>
  </si>
  <si>
    <t>отель 89</t>
  </si>
  <si>
    <t>отель 90</t>
  </si>
  <si>
    <t>отель 91</t>
  </si>
  <si>
    <t>отель 92</t>
  </si>
  <si>
    <t>отель 93</t>
  </si>
  <si>
    <t>отель 94</t>
  </si>
  <si>
    <t>отель 95</t>
  </si>
  <si>
    <t>отель 96</t>
  </si>
  <si>
    <t>отель 97</t>
  </si>
  <si>
    <t>отель 98</t>
  </si>
  <si>
    <t>отель 99</t>
  </si>
  <si>
    <t>отель 100</t>
  </si>
  <si>
    <t>отель 101</t>
  </si>
  <si>
    <t>отель 102</t>
  </si>
  <si>
    <t>отель 103</t>
  </si>
  <si>
    <t>отель 104</t>
  </si>
  <si>
    <t>отель 105</t>
  </si>
  <si>
    <t>отель 106</t>
  </si>
  <si>
    <t>отель 107</t>
  </si>
  <si>
    <t>отель 108</t>
  </si>
  <si>
    <t>отель 109</t>
  </si>
  <si>
    <t>отель 110</t>
  </si>
  <si>
    <t>отель 111</t>
  </si>
  <si>
    <t>отель 112</t>
  </si>
  <si>
    <t>отель 113</t>
  </si>
  <si>
    <t>отель 114</t>
  </si>
  <si>
    <t>отель 115</t>
  </si>
  <si>
    <t>отель 116</t>
  </si>
  <si>
    <t>отель 117</t>
  </si>
  <si>
    <t>отель 118</t>
  </si>
  <si>
    <t>отель 119</t>
  </si>
  <si>
    <t>отель 120</t>
  </si>
  <si>
    <t>отель 121</t>
  </si>
  <si>
    <t>отель 122</t>
  </si>
  <si>
    <t>отель 123</t>
  </si>
  <si>
    <t>отель 124</t>
  </si>
  <si>
    <t>отель 125</t>
  </si>
  <si>
    <t>отель 126</t>
  </si>
  <si>
    <t>отель 127</t>
  </si>
  <si>
    <t>отель 128</t>
  </si>
  <si>
    <t>отель 129</t>
  </si>
  <si>
    <t>отель 130</t>
  </si>
  <si>
    <t>отель 131</t>
  </si>
  <si>
    <t>отель 132</t>
  </si>
  <si>
    <t>отель 133</t>
  </si>
  <si>
    <t>отель 134</t>
  </si>
  <si>
    <t>отель 135</t>
  </si>
  <si>
    <t>отель 136</t>
  </si>
  <si>
    <t>отель 137</t>
  </si>
  <si>
    <t>отель 138</t>
  </si>
  <si>
    <t>отель 139</t>
  </si>
  <si>
    <t>отель 140</t>
  </si>
  <si>
    <t>отель 141</t>
  </si>
  <si>
    <t>отель 142</t>
  </si>
  <si>
    <t>отель 143</t>
  </si>
  <si>
    <t>отель 144</t>
  </si>
  <si>
    <t>отель 145</t>
  </si>
  <si>
    <t>отель 146</t>
  </si>
  <si>
    <t>отель 147</t>
  </si>
  <si>
    <t>отель 148</t>
  </si>
  <si>
    <t>отель 149</t>
  </si>
  <si>
    <t>отель 150</t>
  </si>
  <si>
    <t>Кол-во отелей</t>
  </si>
  <si>
    <t>Затраты на установку оборудования всего</t>
  </si>
  <si>
    <t>курс</t>
  </si>
  <si>
    <t>сумма</t>
  </si>
  <si>
    <t>1 мес</t>
  </si>
  <si>
    <t>2 мес</t>
  </si>
  <si>
    <t>3 мес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</si>
  <si>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</si>
  <si>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</si>
  <si>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</si>
  <si>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</si>
  <si>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</si>
  <si>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</si>
  <si>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</si>
  <si>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</si>
  <si>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</si>
  <si>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кол-во ед</t>
  </si>
  <si>
    <t>Всего офис</t>
  </si>
  <si>
    <t>Всешго ФОТ</t>
  </si>
  <si>
    <t xml:space="preserve"> Офис + операционка</t>
  </si>
  <si>
    <t xml:space="preserve">ФОТ </t>
  </si>
  <si>
    <t xml:space="preserve">Командировка </t>
  </si>
  <si>
    <t>цена на 1 ед</t>
  </si>
  <si>
    <t>Кол-во отелей + затраты  по месяцам</t>
  </si>
  <si>
    <r>
      <t xml:space="preserve">доход от наценки </t>
    </r>
    <r>
      <rPr>
        <sz val="9"/>
        <color theme="1"/>
        <rFont val="Calibri"/>
        <family val="2"/>
        <charset val="204"/>
        <scheme val="minor"/>
      </rPr>
      <t>Quantum GrandMaster 1U/2U (рубидиевый/цезиевые генератор)</t>
    </r>
  </si>
  <si>
    <r>
      <t xml:space="preserve">доход от наценки </t>
    </r>
    <r>
      <rPr>
        <sz val="9"/>
        <color theme="1"/>
        <rFont val="Calibri"/>
        <family val="2"/>
        <charset val="204"/>
        <scheme val="minor"/>
      </rPr>
      <t>Quantum GrandMaster Mini (термостатированный кварц)</t>
    </r>
  </si>
  <si>
    <t>13 мес</t>
  </si>
  <si>
    <t>14 мес</t>
  </si>
  <si>
    <t>15 мес</t>
  </si>
  <si>
    <t>16 мес</t>
  </si>
  <si>
    <t>часы кол-во в месяц</t>
  </si>
  <si>
    <t>стоимость часа</t>
  </si>
  <si>
    <t>нагрузка кол-во часов в месяц (в среднем)</t>
  </si>
  <si>
    <t>стоимость нагрузки</t>
  </si>
  <si>
    <t>17 мес</t>
  </si>
  <si>
    <t>18 мес</t>
  </si>
  <si>
    <t>19 мес</t>
  </si>
  <si>
    <t>доставка</t>
  </si>
  <si>
    <t>50/50</t>
  </si>
  <si>
    <t>80/20</t>
  </si>
  <si>
    <t>вариант - продали и подписка например 10% наши или $5 в месяц</t>
  </si>
  <si>
    <t>Если продавать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</si>
</sst>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₽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0" borderId="0" xfId="0" applyFont="1" applyAlignment="1">
      <alignment wrapText="1"/>
    </xf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5" fillId="5" borderId="0" xfId="0" applyFont="1" applyFill="1"/>
    <xf numFmtId="0" fontId="6" fillId="5" borderId="0" xfId="0" applyFont="1" applyFill="1"/>
    <xf numFmtId="0" fontId="4" fillId="0" borderId="1" xfId="0" applyFont="1" applyBorder="1"/>
    <xf numFmtId="0" fontId="4" fillId="0" borderId="7" xfId="0" applyFont="1" applyBorder="1"/>
    <xf numFmtId="164" fontId="6" fillId="5" borderId="1" xfId="0" applyNumberFormat="1" applyFont="1" applyFill="1" applyBorder="1"/>
    <xf numFmtId="164" fontId="5" fillId="5" borderId="7" xfId="0" applyNumberFormat="1" applyFont="1" applyFill="1" applyBorder="1"/>
    <xf numFmtId="164" fontId="5" fillId="5" borderId="1" xfId="0" applyNumberFormat="1" applyFont="1" applyFill="1" applyBorder="1"/>
    <xf numFmtId="164" fontId="6" fillId="4" borderId="1" xfId="0" applyNumberFormat="1" applyFont="1" applyFill="1" applyBorder="1"/>
    <xf numFmtId="164" fontId="5" fillId="4" borderId="7" xfId="0" applyNumberFormat="1" applyFont="1" applyFill="1" applyBorder="1"/>
    <xf numFmtId="164" fontId="5" fillId="4" borderId="1" xfId="0" applyNumberFormat="1" applyFont="1" applyFill="1" applyBorder="1"/>
    <xf numFmtId="164" fontId="6" fillId="3" borderId="1" xfId="0" applyNumberFormat="1" applyFont="1" applyFill="1" applyBorder="1"/>
    <xf numFmtId="164" fontId="5" fillId="3" borderId="7" xfId="0" applyNumberFormat="1" applyFont="1" applyFill="1" applyBorder="1"/>
    <xf numFmtId="164" fontId="5" fillId="3" borderId="1" xfId="0" applyNumberFormat="1" applyFont="1" applyFill="1" applyBorder="1"/>
    <xf numFmtId="164" fontId="7" fillId="0" borderId="1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7" fillId="0" borderId="9" xfId="0" applyNumberFormat="1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/>
    <xf numFmtId="0" fontId="2" fillId="0" borderId="5" xfId="0" applyFont="1" applyBorder="1"/>
    <xf numFmtId="0" fontId="2" fillId="0" borderId="17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7" fillId="0" borderId="1" xfId="0" applyFont="1" applyBorder="1"/>
    <xf numFmtId="0" fontId="2" fillId="0" borderId="8" xfId="0" applyFont="1" applyBorder="1"/>
    <xf numFmtId="0" fontId="2" fillId="0" borderId="18" xfId="0" applyFont="1" applyBorder="1"/>
    <xf numFmtId="0" fontId="2" fillId="0" borderId="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164" fontId="2" fillId="0" borderId="1" xfId="0" applyNumberFormat="1" applyFont="1" applyBorder="1"/>
    <xf numFmtId="164" fontId="2" fillId="0" borderId="8" xfId="0" applyNumberFormat="1" applyFont="1" applyBorder="1"/>
    <xf numFmtId="0" fontId="2" fillId="6" borderId="20" xfId="0" applyFont="1" applyFill="1" applyBorder="1"/>
    <xf numFmtId="0" fontId="2" fillId="7" borderId="20" xfId="0" applyFont="1" applyFill="1" applyBorder="1"/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7" xfId="0" applyNumberFormat="1" applyFont="1" applyBorder="1"/>
    <xf numFmtId="0" fontId="2" fillId="8" borderId="0" xfId="0" applyFont="1" applyFill="1"/>
    <xf numFmtId="164" fontId="2" fillId="9" borderId="7" xfId="0" applyNumberFormat="1" applyFont="1" applyFill="1" applyBorder="1"/>
    <xf numFmtId="0" fontId="2" fillId="10" borderId="20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Jamming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Лист1!$B$7:$F$7</c:f>
              <c:strCache>
                <c:ptCount val="5"/>
                <c:pt idx="0">
                  <c:v>Finance sector</c:v>
                </c:pt>
                <c:pt idx="1">
                  <c:v>telecommunication</c:v>
                </c:pt>
                <c:pt idx="2">
                  <c:v>Power</c:v>
                </c:pt>
                <c:pt idx="3">
                  <c:v>Transport</c:v>
                </c:pt>
                <c:pt idx="4">
                  <c:v>Data centers</c:v>
                </c:pt>
              </c:strCache>
            </c:strRef>
          </c:cat>
          <c:val>
            <c:numRef>
              <c:f>Лист1!$B$8:$F$8</c:f>
              <c:numCache>
                <c:formatCode>General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75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5-4313-8B9E-8EC7F7ADE66E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Spoofing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Лист1!$B$7:$F$7</c:f>
              <c:strCache>
                <c:ptCount val="5"/>
                <c:pt idx="0">
                  <c:v>Finance sector</c:v>
                </c:pt>
                <c:pt idx="1">
                  <c:v>telecommunication</c:v>
                </c:pt>
                <c:pt idx="2">
                  <c:v>Power</c:v>
                </c:pt>
                <c:pt idx="3">
                  <c:v>Transport</c:v>
                </c:pt>
                <c:pt idx="4">
                  <c:v>Data centers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5-4313-8B9E-8EC7F7AD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93376"/>
        <c:axId val="1475594336"/>
      </c:radarChart>
      <c:catAx>
        <c:axId val="14755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594336"/>
        <c:crosses val="autoZero"/>
        <c:auto val="1"/>
        <c:lblAlgn val="ctr"/>
        <c:lblOffset val="100"/>
        <c:noMultiLvlLbl val="0"/>
      </c:catAx>
      <c:valAx>
        <c:axId val="14755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5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Лист1!$A$18:$A$21</c:f>
              <c:strCache>
                <c:ptCount val="4"/>
                <c:pt idx="0">
                  <c:v>Finance transactions </c:v>
                </c:pt>
                <c:pt idx="1">
                  <c:v>Telecom 5G</c:v>
                </c:pt>
                <c:pt idx="2">
                  <c:v>Power network</c:v>
                </c:pt>
                <c:pt idx="3">
                  <c:v>Data centers</c:v>
                </c:pt>
              </c:strCache>
            </c:str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300</c:v>
                </c:pt>
                <c:pt idx="1">
                  <c:v>150</c:v>
                </c:pt>
                <c:pt idx="2">
                  <c:v>500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D-4EA0-9EE2-EB4645D5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3"/>
        <c:axId val="1449314160"/>
        <c:axId val="1449315600"/>
      </c:barChart>
      <c:catAx>
        <c:axId val="14493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315600"/>
        <c:crosses val="autoZero"/>
        <c:auto val="1"/>
        <c:lblAlgn val="ctr"/>
        <c:lblOffset val="100"/>
        <c:noMultiLvlLbl val="0"/>
      </c:catAx>
      <c:valAx>
        <c:axId val="14493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3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Resistance to external influences</a:t>
            </a:r>
            <a:r>
              <a:rPr lang="ru-RU" sz="1400" b="0" i="0" u="none" strike="noStrike" baseline="0">
                <a:effectLst/>
              </a:rPr>
              <a:t> (%)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Лист1!$A$26:$A$28</c:f>
              <c:strCache>
                <c:ptCount val="3"/>
                <c:pt idx="0">
                  <c:v>GNSS</c:v>
                </c:pt>
                <c:pt idx="1">
                  <c:v>GNSS + network</c:v>
                </c:pt>
                <c:pt idx="2">
                  <c:v>Shiwa Quantum (GNSS+CSAC+network)</c:v>
                </c:pt>
              </c:strCache>
            </c:strRef>
          </c:cat>
          <c:val>
            <c:numRef>
              <c:f>Лист1!$B$26:$B$28</c:f>
              <c:numCache>
                <c:formatCode>General</c:formatCode>
                <c:ptCount val="3"/>
                <c:pt idx="0">
                  <c:v>25</c:v>
                </c:pt>
                <c:pt idx="1">
                  <c:v>65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8-4DF7-A688-CA9D832A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1"/>
        <c:axId val="1469535408"/>
        <c:axId val="1469533488"/>
      </c:barChart>
      <c:catAx>
        <c:axId val="14695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533488"/>
        <c:crosses val="autoZero"/>
        <c:auto val="1"/>
        <c:lblAlgn val="ctr"/>
        <c:lblOffset val="100"/>
        <c:noMultiLvlLbl val="0"/>
      </c:catAx>
      <c:valAx>
        <c:axId val="14695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5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Лист1!$A$30:$A$34</c:f>
              <c:strCache>
                <c:ptCount val="5"/>
                <c:pt idx="0">
                  <c:v>Finance transactions </c:v>
                </c:pt>
                <c:pt idx="1">
                  <c:v>Telecom 5G</c:v>
                </c:pt>
                <c:pt idx="2">
                  <c:v>Power network</c:v>
                </c:pt>
                <c:pt idx="3">
                  <c:v>Data centers</c:v>
                </c:pt>
                <c:pt idx="4">
                  <c:v>Tourism </c:v>
                </c:pt>
              </c:strCache>
            </c:strRef>
          </c:cat>
          <c:val>
            <c:numRef>
              <c:f>Лист1!$B$30:$B$34</c:f>
              <c:numCache>
                <c:formatCode>General</c:formatCode>
                <c:ptCount val="5"/>
                <c:pt idx="0">
                  <c:v>300</c:v>
                </c:pt>
                <c:pt idx="1">
                  <c:v>150</c:v>
                </c:pt>
                <c:pt idx="2">
                  <c:v>500</c:v>
                </c:pt>
                <c:pt idx="3">
                  <c:v>200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B77-94E9-B22401D5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7"/>
        <c:axId val="1649685552"/>
        <c:axId val="1649687472"/>
      </c:barChart>
      <c:catAx>
        <c:axId val="16496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687472"/>
        <c:crosses val="autoZero"/>
        <c:auto val="1"/>
        <c:lblAlgn val="ctr"/>
        <c:lblOffset val="100"/>
        <c:noMultiLvlLbl val="0"/>
      </c:catAx>
      <c:valAx>
        <c:axId val="1649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6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1-4CF1-9F6B-3336F6662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1-4CF1-9F6B-3336F6662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1-4CF1-9F6B-3336F6662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1-4CF1-9F6B-3336F6662A76}"/>
              </c:ext>
            </c:extLst>
          </c:dPt>
          <c:cat>
            <c:strRef>
              <c:f>Лист2!$A$6:$A$9</c:f>
              <c:strCache>
                <c:ptCount val="4"/>
                <c:pt idx="0">
                  <c:v>Operation</c:v>
                </c:pt>
                <c:pt idx="1">
                  <c:v>Finance</c:v>
                </c:pt>
                <c:pt idx="2">
                  <c:v>NPS level </c:v>
                </c:pt>
                <c:pt idx="3">
                  <c:v>Safety</c:v>
                </c:pt>
              </c:strCache>
            </c:strRef>
          </c:cat>
          <c:val>
            <c:numRef>
              <c:f>Лист2!$B$6:$B$9</c:f>
              <c:numCache>
                <c:formatCode>0%</c:formatCode>
                <c:ptCount val="4"/>
                <c:pt idx="0">
                  <c:v>0.35</c:v>
                </c:pt>
                <c:pt idx="1">
                  <c:v>0.3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C5D-906D-5462DC96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on profits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Лист2!$A$16:$A$18</c:f>
              <c:strCache>
                <c:ptCount val="3"/>
                <c:pt idx="0">
                  <c:v>Billing</c:v>
                </c:pt>
                <c:pt idx="1">
                  <c:v>IT-systems</c:v>
                </c:pt>
                <c:pt idx="2">
                  <c:v>Staff</c:v>
                </c:pt>
              </c:strCache>
            </c:strRef>
          </c:cat>
          <c:val>
            <c:numRef>
              <c:f>Лист2!$B$16:$B$18</c:f>
              <c:numCache>
                <c:formatCode>General</c:formatCode>
                <c:ptCount val="3"/>
                <c:pt idx="0">
                  <c:v>1</c:v>
                </c:pt>
                <c:pt idx="1">
                  <c:v>1.2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BC3-AA2F-ADD74093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319232"/>
        <c:axId val="1449317792"/>
      </c:barChart>
      <c:catAx>
        <c:axId val="14493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317792"/>
        <c:crosses val="autoZero"/>
        <c:auto val="1"/>
        <c:lblAlgn val="ctr"/>
        <c:lblOffset val="100"/>
        <c:noMultiLvlLbl val="0"/>
      </c:catAx>
      <c:valAx>
        <c:axId val="1449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3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on revenue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Лист2!$A$20:$A$21</c:f>
              <c:strCache>
                <c:ptCount val="2"/>
                <c:pt idx="0">
                  <c:v>Improving guest satisfaction</c:v>
                </c:pt>
                <c:pt idx="1">
                  <c:v>Check-out time optimization</c:v>
                </c:pt>
              </c:strCache>
            </c:strRef>
          </c:cat>
          <c:val>
            <c:numRef>
              <c:f>Лист2!$B$20:$B$21</c:f>
              <c:numCache>
                <c:formatCode>General</c:formatCode>
                <c:ptCount val="2"/>
                <c:pt idx="0">
                  <c:v>36.5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1-497F-A8B6-83BF7683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618720"/>
        <c:axId val="800818144"/>
      </c:barChart>
      <c:catAx>
        <c:axId val="14756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18144"/>
        <c:crosses val="autoZero"/>
        <c:auto val="1"/>
        <c:lblAlgn val="ctr"/>
        <c:lblOffset val="100"/>
        <c:noMultiLvlLbl val="0"/>
      </c:catAx>
      <c:valAx>
        <c:axId val="80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6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15</xdr:col>
      <xdr:colOff>335280</xdr:colOff>
      <xdr:row>15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79F09E4-833B-FE97-2083-4820267D0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15240</xdr:colOff>
      <xdr:row>7</xdr:row>
      <xdr:rowOff>160020</xdr:rowOff>
    </xdr:from>
    <xdr:to>
      <xdr:col>22</xdr:col>
      <xdr:colOff>472440</xdr:colOff>
      <xdr:row>26</xdr:row>
      <xdr:rowOff>19051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B3AFB29-C98B-970D-96E0-4E9D6D73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tx2">
              <a:tint val="45000"/>
              <a:satMod val="400000"/>
            </a:schemeClr>
          </a:duotone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GlowEdges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49640" y="1440180"/>
          <a:ext cx="5334000" cy="333375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15</xdr:col>
      <xdr:colOff>312420</xdr:colOff>
      <xdr:row>1</xdr:row>
      <xdr:rowOff>80010</xdr:rowOff>
    </xdr:from>
    <xdr:to>
      <xdr:col>23</xdr:col>
      <xdr:colOff>7620</xdr:colOff>
      <xdr:row>16</xdr:row>
      <xdr:rowOff>52578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6C18EFB-0492-F0AD-F026-A5C2B182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38100</xdr:colOff>
      <xdr:row>3</xdr:row>
      <xdr:rowOff>121920</xdr:rowOff>
    </xdr:from>
    <xdr:to>
      <xdr:col>16</xdr:col>
      <xdr:colOff>495762</xdr:colOff>
      <xdr:row>21</xdr:row>
      <xdr:rowOff>158784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9FBBFB9-0C17-64D0-DCAC-CFB518642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670560"/>
          <a:ext cx="5334462" cy="3328704"/>
        </a:xfrm>
        <a:prstGeom prst="rect">
          <a:avLst/>
        </a:prstGeom>
      </xdr:spPr>
    </xdr:pic>
    <xdr:clientData/>
  </xdr:twoCellAnchor>
  <xdr:twoCellAnchor>
    <xdr:from>
      <xdr:col>3</xdr:col>
      <xdr:colOff>251460</xdr:colOff>
      <xdr:row>10</xdr:row>
      <xdr:rowOff>156210</xdr:rowOff>
    </xdr:from>
    <xdr:to>
      <xdr:col>10</xdr:col>
      <xdr:colOff>556260</xdr:colOff>
      <xdr:row>25</xdr:row>
      <xdr:rowOff>156210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DBB901-5632-81F2-4D06-DFC4BEAA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15240</xdr:colOff>
      <xdr:row>18</xdr:row>
      <xdr:rowOff>95250</xdr:rowOff>
    </xdr:from>
    <xdr:to>
      <xdr:col>11</xdr:col>
      <xdr:colOff>320040</xdr:colOff>
      <xdr:row>33</xdr:row>
      <xdr:rowOff>95250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59458DE-AF32-CE06-CABB-C4F77C8B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72390</xdr:rowOff>
    </xdr:from>
    <xdr:to>
      <xdr:col>14</xdr:col>
      <xdr:colOff>388620</xdr:colOff>
      <xdr:row>15</xdr:row>
      <xdr:rowOff>72390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D3A140-A1E2-82D8-94ED-752A4BD69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350520</xdr:colOff>
      <xdr:row>8</xdr:row>
      <xdr:rowOff>129540</xdr:rowOff>
    </xdr:from>
    <xdr:to>
      <xdr:col>12</xdr:col>
      <xdr:colOff>198477</xdr:colOff>
      <xdr:row>22</xdr:row>
      <xdr:rowOff>68797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8AF438B-E4F8-CF89-60E4-B5F9B8F28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8520" y="1592580"/>
          <a:ext cx="4115157" cy="2499577"/>
        </a:xfrm>
        <a:prstGeom prst="rect">
          <a:avLst/>
        </a:prstGeom>
      </xdr:spPr>
    </xdr:pic>
    <xdr:clientData/>
  </xdr:twoCellAnchor>
  <xdr:twoCellAnchor>
    <xdr:from>
      <xdr:col>14</xdr:col>
      <xdr:colOff>495300</xdr:colOff>
      <xdr:row>0</xdr:row>
      <xdr:rowOff>34290</xdr:rowOff>
    </xdr:from>
    <xdr:to>
      <xdr:col>22</xdr:col>
      <xdr:colOff>190500</xdr:colOff>
      <xdr:row>15</xdr:row>
      <xdr:rowOff>34290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F59A398-787A-E60C-9CF0-12F978399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281940</xdr:colOff>
      <xdr:row>14</xdr:row>
      <xdr:rowOff>133350</xdr:rowOff>
    </xdr:from>
    <xdr:to>
      <xdr:col>19</xdr:col>
      <xdr:colOff>586740</xdr:colOff>
      <xdr:row>29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4C83319-014E-73C6-7997-430CBA012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F048-16D4-4B71-9CFE-596BAE149A31}">
  <dimension ref="A7:J34"/>
  <sheetViews>
    <sheetView topLeftCell="A10" workbookViewId="0">
      <selection activeCell="P31" sqref="P31"/>
    </sheetView>
  </sheetViews>
  <sheetFormatPr defaultRowHeight="15" x14ac:dyDescent="0.25"/>
  <sheetData>
    <row r="7" spans="1:6" x14ac:dyDescent="0.25">
      <c r="B7" t="s">
        <v>3</v>
      </c>
      <c r="C7" t="s">
        <v>4</v>
      </c>
      <c r="D7" t="s">
        <v>5</v>
      </c>
      <c r="E7" t="s">
        <v>6</v>
      </c>
      <c r="F7" t="s">
        <v>2</v>
      </c>
    </row>
    <row r="8" spans="1:6" x14ac:dyDescent="0.25">
      <c r="A8" t="s">
        <v>0</v>
      </c>
      <c r="B8">
        <v>70</v>
      </c>
      <c r="C8">
        <v>90</v>
      </c>
      <c r="D8">
        <v>75</v>
      </c>
      <c r="E8">
        <v>85</v>
      </c>
      <c r="F8">
        <v>0</v>
      </c>
    </row>
    <row r="9" spans="1:6" x14ac:dyDescent="0.25">
      <c r="A9" t="s">
        <v>1</v>
      </c>
      <c r="B9">
        <v>90</v>
      </c>
      <c r="C9">
        <v>80</v>
      </c>
      <c r="D9">
        <v>95</v>
      </c>
      <c r="E9">
        <v>90</v>
      </c>
      <c r="F9">
        <v>85</v>
      </c>
    </row>
    <row r="18" spans="1:10" x14ac:dyDescent="0.25">
      <c r="A18" t="s">
        <v>7</v>
      </c>
      <c r="B18">
        <v>300</v>
      </c>
    </row>
    <row r="19" spans="1:10" x14ac:dyDescent="0.25">
      <c r="A19" t="s">
        <v>8</v>
      </c>
      <c r="B19">
        <v>150</v>
      </c>
    </row>
    <row r="20" spans="1:10" x14ac:dyDescent="0.25">
      <c r="A20" t="s">
        <v>9</v>
      </c>
      <c r="B20">
        <v>500</v>
      </c>
    </row>
    <row r="21" spans="1:10" x14ac:dyDescent="0.25">
      <c r="A21" t="s">
        <v>2</v>
      </c>
      <c r="B21">
        <v>200</v>
      </c>
    </row>
    <row r="26" spans="1:10" x14ac:dyDescent="0.25">
      <c r="A26" t="s">
        <v>10</v>
      </c>
      <c r="B26">
        <v>25</v>
      </c>
    </row>
    <row r="27" spans="1:10" x14ac:dyDescent="0.25">
      <c r="A27" t="s">
        <v>12</v>
      </c>
      <c r="B27">
        <v>65</v>
      </c>
      <c r="J27" t="s">
        <v>13</v>
      </c>
    </row>
    <row r="28" spans="1:10" x14ac:dyDescent="0.25">
      <c r="A28" t="s">
        <v>11</v>
      </c>
      <c r="B28">
        <v>95</v>
      </c>
    </row>
    <row r="30" spans="1:10" x14ac:dyDescent="0.25">
      <c r="A30" t="s">
        <v>7</v>
      </c>
      <c r="B30">
        <v>300</v>
      </c>
    </row>
    <row r="31" spans="1:10" x14ac:dyDescent="0.25">
      <c r="A31" t="s">
        <v>8</v>
      </c>
      <c r="B31">
        <v>150</v>
      </c>
    </row>
    <row r="32" spans="1:10" x14ac:dyDescent="0.25">
      <c r="A32" t="s">
        <v>9</v>
      </c>
      <c r="B32">
        <v>500</v>
      </c>
    </row>
    <row r="33" spans="1:2" x14ac:dyDescent="0.25">
      <c r="A33" t="s">
        <v>2</v>
      </c>
      <c r="B33">
        <v>200</v>
      </c>
    </row>
    <row r="34" spans="1:2" x14ac:dyDescent="0.25">
      <c r="A34" t="s">
        <v>14</v>
      </c>
      <c r="B34">
        <v>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92F3-B102-4AF5-AB8B-D4814E1312F5}">
  <dimension ref="A3:H25"/>
  <sheetViews>
    <sheetView workbookViewId="0">
      <selection activeCell="B25" sqref="B25"/>
    </sheetView>
  </sheetViews>
  <sheetFormatPr defaultRowHeight="15" x14ac:dyDescent="0.25"/>
  <sheetData>
    <row r="3" spans="1:8" x14ac:dyDescent="0.25">
      <c r="H3" t="s">
        <v>20</v>
      </c>
    </row>
    <row r="5" spans="1:8" x14ac:dyDescent="0.25">
      <c r="B5" t="s">
        <v>19</v>
      </c>
    </row>
    <row r="6" spans="1:8" x14ac:dyDescent="0.25">
      <c r="A6" t="s">
        <v>15</v>
      </c>
      <c r="B6" s="1">
        <v>0.35</v>
      </c>
    </row>
    <row r="7" spans="1:8" x14ac:dyDescent="0.25">
      <c r="A7" t="s">
        <v>16</v>
      </c>
      <c r="B7" s="1">
        <v>0.3</v>
      </c>
    </row>
    <row r="8" spans="1:8" x14ac:dyDescent="0.25">
      <c r="A8" t="s">
        <v>17</v>
      </c>
      <c r="B8" s="1">
        <v>0.2</v>
      </c>
    </row>
    <row r="9" spans="1:8" x14ac:dyDescent="0.25">
      <c r="A9" t="s">
        <v>18</v>
      </c>
      <c r="B9" s="1">
        <v>0.15</v>
      </c>
    </row>
    <row r="16" spans="1:8" x14ac:dyDescent="0.25">
      <c r="A16" t="s">
        <v>21</v>
      </c>
      <c r="B16">
        <v>1</v>
      </c>
    </row>
    <row r="17" spans="1:2" x14ac:dyDescent="0.25">
      <c r="A17" t="s">
        <v>23</v>
      </c>
      <c r="B17">
        <v>1.2</v>
      </c>
    </row>
    <row r="18" spans="1:2" x14ac:dyDescent="0.25">
      <c r="A18" t="s">
        <v>22</v>
      </c>
      <c r="B18">
        <v>30.4</v>
      </c>
    </row>
    <row r="20" spans="1:2" x14ac:dyDescent="0.25">
      <c r="A20" t="s">
        <v>25</v>
      </c>
      <c r="B20">
        <v>36.5</v>
      </c>
    </row>
    <row r="21" spans="1:2" x14ac:dyDescent="0.25">
      <c r="A21" t="s">
        <v>24</v>
      </c>
      <c r="B21">
        <v>152</v>
      </c>
    </row>
    <row r="25" spans="1:2" x14ac:dyDescent="0.25">
      <c r="B25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8B88-58B1-4D83-BAE4-82B09ED5CB7F}">
  <sheetPr>
    <tabColor theme="9" tint="-0.249977111117893"/>
  </sheetPr>
  <dimension ref="B1:AA163"/>
  <sheetViews>
    <sheetView topLeftCell="A4" workbookViewId="0">
      <selection activeCell="B13" sqref="B13:B14"/>
    </sheetView>
  </sheetViews>
  <sheetFormatPr defaultColWidth="8.85546875" defaultRowHeight="12" x14ac:dyDescent="0.2"/>
  <cols>
    <col min="1" max="1" width="3.28515625" style="2" customWidth="1"/>
    <col min="2" max="2" width="47.28515625" style="2" customWidth="1"/>
    <col min="3" max="3" width="8.85546875" style="2"/>
    <col min="4" max="4" width="12.28515625" style="2" customWidth="1"/>
    <col min="5" max="5" width="10.7109375" style="2" bestFit="1" customWidth="1"/>
    <col min="6" max="6" width="10.140625" style="2" bestFit="1" customWidth="1"/>
    <col min="7" max="7" width="10.7109375" style="2" customWidth="1"/>
    <col min="8" max="8" width="10.140625" style="2" bestFit="1" customWidth="1"/>
    <col min="9" max="9" width="10.7109375" style="2" bestFit="1" customWidth="1"/>
    <col min="10" max="10" width="10.140625" style="2" bestFit="1" customWidth="1"/>
    <col min="11" max="11" width="10.7109375" style="2" bestFit="1" customWidth="1"/>
    <col min="12" max="12" width="10.140625" style="2" bestFit="1" customWidth="1"/>
    <col min="13" max="13" width="10.7109375" style="2" bestFit="1" customWidth="1"/>
    <col min="14" max="14" width="10.140625" style="2" bestFit="1" customWidth="1"/>
    <col min="15" max="15" width="10.7109375" style="2" bestFit="1" customWidth="1"/>
    <col min="16" max="16" width="10.140625" style="2" bestFit="1" customWidth="1"/>
    <col min="17" max="17" width="10.7109375" style="2" bestFit="1" customWidth="1"/>
    <col min="18" max="18" width="9" style="2" bestFit="1" customWidth="1"/>
    <col min="19" max="19" width="10.140625" style="2" bestFit="1" customWidth="1"/>
    <col min="20" max="20" width="9" style="2" bestFit="1" customWidth="1"/>
    <col min="21" max="21" width="10.140625" style="2" bestFit="1" customWidth="1"/>
    <col min="22" max="22" width="9" style="2" bestFit="1" customWidth="1"/>
    <col min="23" max="23" width="10.140625" style="2" bestFit="1" customWidth="1"/>
    <col min="24" max="24" width="9" style="2" bestFit="1" customWidth="1"/>
    <col min="25" max="25" width="10.140625" style="2" bestFit="1" customWidth="1"/>
    <col min="26" max="26" width="9" style="2" bestFit="1" customWidth="1"/>
    <col min="27" max="27" width="10.140625" style="2" bestFit="1" customWidth="1"/>
    <col min="28" max="16384" width="8.85546875" style="2"/>
  </cols>
  <sheetData>
    <row r="1" spans="2:27" ht="9.6" customHeight="1" thickBot="1" x14ac:dyDescent="0.25"/>
    <row r="2" spans="2:27" ht="24" customHeight="1" x14ac:dyDescent="0.2">
      <c r="D2" s="6"/>
      <c r="E2" s="29" t="s">
        <v>89</v>
      </c>
      <c r="F2" s="30" t="s">
        <v>232</v>
      </c>
      <c r="G2" s="31" t="s">
        <v>90</v>
      </c>
    </row>
    <row r="3" spans="2:27" ht="21" customHeight="1" thickBot="1" x14ac:dyDescent="0.25">
      <c r="E3" s="32">
        <v>250</v>
      </c>
      <c r="F3" s="33">
        <v>78</v>
      </c>
      <c r="G3" s="34">
        <f>E3*F3</f>
        <v>19500</v>
      </c>
    </row>
    <row r="4" spans="2:27" ht="8.4499999999999993" customHeight="1" x14ac:dyDescent="0.2">
      <c r="F4" s="6"/>
    </row>
    <row r="5" spans="2:27" ht="16.149999999999999" customHeight="1" x14ac:dyDescent="0.2">
      <c r="D5" s="64" t="s">
        <v>80</v>
      </c>
      <c r="E5" s="65"/>
      <c r="F5" s="64" t="s">
        <v>81</v>
      </c>
      <c r="G5" s="65"/>
      <c r="H5" s="64" t="s">
        <v>82</v>
      </c>
      <c r="I5" s="65"/>
      <c r="J5" s="64" t="s">
        <v>83</v>
      </c>
      <c r="K5" s="65"/>
      <c r="L5" s="64" t="s">
        <v>84</v>
      </c>
      <c r="M5" s="65"/>
      <c r="N5" s="64" t="s">
        <v>85</v>
      </c>
      <c r="O5" s="65"/>
      <c r="P5" s="64" t="s">
        <v>86</v>
      </c>
      <c r="Q5" s="65"/>
      <c r="R5" s="64" t="s">
        <v>87</v>
      </c>
      <c r="S5" s="65"/>
      <c r="T5" s="64" t="s">
        <v>88</v>
      </c>
      <c r="U5" s="65"/>
      <c r="V5" s="64" t="s">
        <v>91</v>
      </c>
      <c r="W5" s="65"/>
      <c r="X5" s="64" t="s">
        <v>92</v>
      </c>
      <c r="Y5" s="65"/>
      <c r="Z5" s="64" t="s">
        <v>93</v>
      </c>
      <c r="AA5" s="65"/>
    </row>
    <row r="6" spans="2:27" x14ac:dyDescent="0.2">
      <c r="B6" s="7" t="s">
        <v>230</v>
      </c>
      <c r="D6" s="14"/>
      <c r="E6" s="15">
        <f>COUNT(E14:E23)</f>
        <v>10</v>
      </c>
      <c r="F6" s="14"/>
      <c r="G6" s="15">
        <f>COUNT(G14:G43)</f>
        <v>30</v>
      </c>
      <c r="H6" s="14"/>
      <c r="I6" s="15">
        <f>COUNT(I14:I163)</f>
        <v>50</v>
      </c>
      <c r="J6" s="14"/>
      <c r="K6" s="15">
        <f>COUNT(K14:K163)</f>
        <v>70</v>
      </c>
      <c r="L6" s="14"/>
      <c r="M6" s="15">
        <f>COUNT(M14:M163)</f>
        <v>90</v>
      </c>
      <c r="N6" s="14"/>
      <c r="O6" s="15">
        <f>COUNT(O14:O163)</f>
        <v>110</v>
      </c>
      <c r="P6" s="14"/>
      <c r="Q6" s="15">
        <f>COUNT(Q14:Q163)</f>
        <v>150</v>
      </c>
      <c r="R6" s="14"/>
      <c r="S6" s="15">
        <f>COUNT(S14:S163)</f>
        <v>150</v>
      </c>
      <c r="T6" s="14"/>
      <c r="U6" s="15">
        <f>COUNT(U14:U163)</f>
        <v>150</v>
      </c>
      <c r="V6" s="14"/>
      <c r="W6" s="15">
        <f>COUNT(W14:W163)</f>
        <v>150</v>
      </c>
      <c r="X6" s="14"/>
      <c r="Y6" s="15">
        <f>COUNT(Y14:Y163)</f>
        <v>150</v>
      </c>
      <c r="Z6" s="14"/>
      <c r="AA6" s="15">
        <f>COUNT(AA14:AA163)</f>
        <v>150</v>
      </c>
    </row>
    <row r="7" spans="2:27" x14ac:dyDescent="0.2">
      <c r="B7" s="12" t="s">
        <v>129</v>
      </c>
      <c r="C7" s="13"/>
      <c r="D7" s="16"/>
      <c r="E7" s="17">
        <f>E8-E9</f>
        <v>-805000</v>
      </c>
      <c r="F7" s="18"/>
      <c r="G7" s="17">
        <f t="shared" ref="G7:AA7" si="0">G8-G9</f>
        <v>0</v>
      </c>
      <c r="H7" s="18"/>
      <c r="I7" s="17">
        <f t="shared" si="0"/>
        <v>-1825000</v>
      </c>
      <c r="J7" s="18"/>
      <c r="K7" s="17">
        <f t="shared" si="0"/>
        <v>-1435000</v>
      </c>
      <c r="L7" s="18"/>
      <c r="M7" s="17">
        <f t="shared" si="0"/>
        <v>-1045000</v>
      </c>
      <c r="N7" s="18"/>
      <c r="O7" s="17">
        <f t="shared" si="0"/>
        <v>-655000</v>
      </c>
      <c r="P7" s="18"/>
      <c r="Q7" s="17">
        <f t="shared" si="0"/>
        <v>-1675000</v>
      </c>
      <c r="R7" s="18"/>
      <c r="S7" s="17">
        <f t="shared" si="0"/>
        <v>1925000</v>
      </c>
      <c r="T7" s="18"/>
      <c r="U7" s="17">
        <f t="shared" si="0"/>
        <v>1925000</v>
      </c>
      <c r="V7" s="18"/>
      <c r="W7" s="17">
        <f t="shared" si="0"/>
        <v>925000</v>
      </c>
      <c r="X7" s="18"/>
      <c r="Y7" s="17">
        <f t="shared" si="0"/>
        <v>1925000</v>
      </c>
      <c r="Z7" s="18"/>
      <c r="AA7" s="17">
        <f t="shared" si="0"/>
        <v>1925000</v>
      </c>
    </row>
    <row r="8" spans="2:27" x14ac:dyDescent="0.2">
      <c r="B8" s="10" t="s">
        <v>128</v>
      </c>
      <c r="C8" s="11"/>
      <c r="D8" s="19"/>
      <c r="E8" s="20">
        <f>SUM(E14:E23)</f>
        <v>195000</v>
      </c>
      <c r="F8" s="21"/>
      <c r="G8" s="20">
        <f>SUM(G14:G43)</f>
        <v>585000</v>
      </c>
      <c r="H8" s="21"/>
      <c r="I8" s="20">
        <f>SUM(I14:I63)</f>
        <v>975000</v>
      </c>
      <c r="J8" s="21"/>
      <c r="K8" s="20">
        <f>SUM(K14:K83)</f>
        <v>1365000</v>
      </c>
      <c r="L8" s="21"/>
      <c r="M8" s="20">
        <f>SUM(M14:M103)</f>
        <v>1755000</v>
      </c>
      <c r="N8" s="21"/>
      <c r="O8" s="20">
        <f>SUM(O14:O123)</f>
        <v>2145000</v>
      </c>
      <c r="P8" s="21"/>
      <c r="Q8" s="20">
        <f>SUM(Q14:Q163)</f>
        <v>2925000</v>
      </c>
      <c r="R8" s="21"/>
      <c r="S8" s="20">
        <f>SUM(S14:S163)</f>
        <v>2925000</v>
      </c>
      <c r="T8" s="21"/>
      <c r="U8" s="20">
        <f>SUM(U14:U163)</f>
        <v>2925000</v>
      </c>
      <c r="V8" s="21"/>
      <c r="W8" s="20">
        <f>SUM(W14:W163)</f>
        <v>2925000</v>
      </c>
      <c r="X8" s="21"/>
      <c r="Y8" s="20">
        <f>SUM(Y14:Y163)</f>
        <v>2925000</v>
      </c>
      <c r="Z8" s="21"/>
      <c r="AA8" s="20">
        <f>SUM(AA14:AA163)</f>
        <v>2925000</v>
      </c>
    </row>
    <row r="9" spans="2:27" x14ac:dyDescent="0.2">
      <c r="B9" s="8" t="s">
        <v>127</v>
      </c>
      <c r="C9" s="9"/>
      <c r="D9" s="22"/>
      <c r="E9" s="23">
        <f t="shared" ref="E9:AA9" si="1">E10+E11+E12</f>
        <v>1000000</v>
      </c>
      <c r="F9" s="24"/>
      <c r="G9" s="23">
        <f>SUM(G13:G43)</f>
        <v>585000</v>
      </c>
      <c r="H9" s="24"/>
      <c r="I9" s="23">
        <f t="shared" si="1"/>
        <v>2800000</v>
      </c>
      <c r="J9" s="24"/>
      <c r="K9" s="23">
        <f t="shared" si="1"/>
        <v>2800000</v>
      </c>
      <c r="L9" s="24"/>
      <c r="M9" s="23">
        <f t="shared" si="1"/>
        <v>2800000</v>
      </c>
      <c r="N9" s="24"/>
      <c r="O9" s="23">
        <f t="shared" si="1"/>
        <v>2800000</v>
      </c>
      <c r="P9" s="24"/>
      <c r="Q9" s="23">
        <f t="shared" si="1"/>
        <v>4600000</v>
      </c>
      <c r="R9" s="24"/>
      <c r="S9" s="23">
        <f t="shared" si="1"/>
        <v>1000000</v>
      </c>
      <c r="T9" s="24"/>
      <c r="U9" s="23">
        <f t="shared" si="1"/>
        <v>1000000</v>
      </c>
      <c r="V9" s="24"/>
      <c r="W9" s="23">
        <f t="shared" si="1"/>
        <v>2000000</v>
      </c>
      <c r="X9" s="24"/>
      <c r="Y9" s="23">
        <f t="shared" si="1"/>
        <v>1000000</v>
      </c>
      <c r="Z9" s="24"/>
      <c r="AA9" s="23">
        <f t="shared" si="1"/>
        <v>1000000</v>
      </c>
    </row>
    <row r="10" spans="2:27" x14ac:dyDescent="0.2">
      <c r="B10" s="7" t="s">
        <v>94</v>
      </c>
      <c r="D10" s="25"/>
      <c r="E10" s="26">
        <f>затраты!H20</f>
        <v>1000000</v>
      </c>
      <c r="F10" s="25"/>
      <c r="G10" s="26">
        <f>E10</f>
        <v>1000000</v>
      </c>
      <c r="H10" s="25"/>
      <c r="I10" s="26">
        <f>G10</f>
        <v>1000000</v>
      </c>
      <c r="J10" s="25"/>
      <c r="K10" s="26">
        <f>I10</f>
        <v>1000000</v>
      </c>
      <c r="L10" s="25"/>
      <c r="M10" s="26">
        <f>K10</f>
        <v>1000000</v>
      </c>
      <c r="N10" s="25"/>
      <c r="O10" s="26">
        <f>M10</f>
        <v>1000000</v>
      </c>
      <c r="P10" s="25"/>
      <c r="Q10" s="26">
        <f>O10</f>
        <v>1000000</v>
      </c>
      <c r="R10" s="25"/>
      <c r="S10" s="26">
        <f>Q10</f>
        <v>1000000</v>
      </c>
      <c r="T10" s="25"/>
      <c r="U10" s="26">
        <f>S10</f>
        <v>1000000</v>
      </c>
      <c r="V10" s="25"/>
      <c r="W10" s="26">
        <f>U10</f>
        <v>1000000</v>
      </c>
      <c r="X10" s="25"/>
      <c r="Y10" s="26">
        <f>W10</f>
        <v>1000000</v>
      </c>
      <c r="Z10" s="25"/>
      <c r="AA10" s="26">
        <f t="shared" ref="AA10" si="2">Y10</f>
        <v>1000000</v>
      </c>
    </row>
    <row r="11" spans="2:27" x14ac:dyDescent="0.2">
      <c r="B11" s="7" t="s">
        <v>126</v>
      </c>
      <c r="D11" s="25"/>
      <c r="E11" s="26">
        <v>0</v>
      </c>
      <c r="F11" s="25"/>
      <c r="G11" s="26">
        <v>1000000</v>
      </c>
      <c r="H11" s="25"/>
      <c r="I11" s="26">
        <v>0</v>
      </c>
      <c r="J11" s="25"/>
      <c r="K11" s="26">
        <v>0</v>
      </c>
      <c r="L11" s="25"/>
      <c r="M11" s="26">
        <v>0</v>
      </c>
      <c r="N11" s="25"/>
      <c r="O11" s="26">
        <v>0</v>
      </c>
      <c r="P11" s="25"/>
      <c r="Q11" s="26">
        <v>0</v>
      </c>
      <c r="R11" s="25"/>
      <c r="S11" s="26">
        <v>0</v>
      </c>
      <c r="T11" s="25"/>
      <c r="U11" s="26">
        <v>0</v>
      </c>
      <c r="V11" s="25"/>
      <c r="W11" s="26">
        <v>1000000</v>
      </c>
      <c r="X11" s="25"/>
      <c r="Y11" s="26">
        <v>0</v>
      </c>
      <c r="Z11" s="25"/>
      <c r="AA11" s="26">
        <v>0</v>
      </c>
    </row>
    <row r="12" spans="2:27" x14ac:dyDescent="0.2">
      <c r="B12" s="7" t="s">
        <v>231</v>
      </c>
      <c r="D12" s="27">
        <f>SUM(D13:D208)</f>
        <v>1421967.5</v>
      </c>
      <c r="E12" s="28">
        <v>0</v>
      </c>
      <c r="F12" s="27">
        <f>SUM(F13:F473)</f>
        <v>1800000</v>
      </c>
      <c r="G12" s="28">
        <f>F12</f>
        <v>1800000</v>
      </c>
      <c r="H12" s="27">
        <f>SUM(H13:H286)</f>
        <v>1800000</v>
      </c>
      <c r="I12" s="28">
        <f>H12</f>
        <v>1800000</v>
      </c>
      <c r="J12" s="27">
        <f>SUM(J13:J292)</f>
        <v>1800000</v>
      </c>
      <c r="K12" s="28">
        <f>J12</f>
        <v>1800000</v>
      </c>
      <c r="L12" s="27">
        <f>SUM(L13:L189)</f>
        <v>1800000</v>
      </c>
      <c r="M12" s="28">
        <f>L12</f>
        <v>1800000</v>
      </c>
      <c r="N12" s="27">
        <f>SUM(N13:N162)</f>
        <v>1800000</v>
      </c>
      <c r="O12" s="28">
        <f>N12</f>
        <v>1800000</v>
      </c>
      <c r="P12" s="27">
        <f>SUM(P13:P232)</f>
        <v>3600000</v>
      </c>
      <c r="Q12" s="28">
        <f>P12</f>
        <v>3600000</v>
      </c>
      <c r="R12" s="27">
        <v>0</v>
      </c>
      <c r="S12" s="28">
        <f>R12</f>
        <v>0</v>
      </c>
      <c r="T12" s="27">
        <v>0</v>
      </c>
      <c r="U12" s="28">
        <f>T12</f>
        <v>0</v>
      </c>
      <c r="V12" s="27">
        <v>0</v>
      </c>
      <c r="W12" s="28">
        <f>V12</f>
        <v>0</v>
      </c>
      <c r="X12" s="27">
        <v>0</v>
      </c>
      <c r="Y12" s="28">
        <f>X12</f>
        <v>0</v>
      </c>
      <c r="Z12" s="27">
        <v>0</v>
      </c>
      <c r="AA12" s="28">
        <f>Z12</f>
        <v>0</v>
      </c>
    </row>
    <row r="13" spans="2:27" x14ac:dyDescent="0.2">
      <c r="B13" s="2" t="s">
        <v>28</v>
      </c>
      <c r="C13" s="2" t="s">
        <v>30</v>
      </c>
      <c r="D13" s="2">
        <v>521967.5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2:27" x14ac:dyDescent="0.2">
      <c r="B14" s="2" t="s">
        <v>27</v>
      </c>
      <c r="C14" s="2" t="s">
        <v>29</v>
      </c>
      <c r="D14" s="2">
        <v>90000</v>
      </c>
      <c r="E14" s="2">
        <v>19500</v>
      </c>
      <c r="F14" s="2">
        <v>0</v>
      </c>
      <c r="G14" s="2">
        <v>19500</v>
      </c>
      <c r="H14" s="2">
        <v>0</v>
      </c>
      <c r="I14" s="2">
        <v>19500</v>
      </c>
      <c r="J14" s="2">
        <v>0</v>
      </c>
      <c r="K14" s="2">
        <v>19500</v>
      </c>
      <c r="L14" s="2">
        <v>0</v>
      </c>
      <c r="M14" s="2">
        <v>19500</v>
      </c>
      <c r="N14" s="2">
        <v>0</v>
      </c>
      <c r="O14" s="2">
        <v>19500</v>
      </c>
      <c r="P14" s="2">
        <v>0</v>
      </c>
      <c r="Q14" s="2">
        <v>19500</v>
      </c>
      <c r="R14" s="2">
        <v>0</v>
      </c>
      <c r="S14" s="2">
        <v>19500</v>
      </c>
      <c r="T14" s="2">
        <v>0</v>
      </c>
      <c r="U14" s="2">
        <v>19500</v>
      </c>
      <c r="V14" s="2">
        <v>0</v>
      </c>
      <c r="W14" s="2">
        <v>19500</v>
      </c>
      <c r="X14" s="2">
        <v>0</v>
      </c>
      <c r="Y14" s="2">
        <v>19500</v>
      </c>
      <c r="Z14" s="2">
        <v>0</v>
      </c>
      <c r="AA14" s="2">
        <v>19500</v>
      </c>
    </row>
    <row r="15" spans="2:27" x14ac:dyDescent="0.2">
      <c r="B15" s="2" t="s">
        <v>27</v>
      </c>
      <c r="C15" s="2" t="s">
        <v>31</v>
      </c>
      <c r="D15" s="2">
        <v>90000</v>
      </c>
      <c r="E15" s="2">
        <v>19500</v>
      </c>
      <c r="F15" s="2">
        <v>0</v>
      </c>
      <c r="G15" s="2">
        <v>19500</v>
      </c>
      <c r="H15" s="2">
        <v>0</v>
      </c>
      <c r="I15" s="2">
        <v>19500</v>
      </c>
      <c r="J15" s="2">
        <v>0</v>
      </c>
      <c r="K15" s="2">
        <v>19500</v>
      </c>
      <c r="L15" s="2">
        <v>0</v>
      </c>
      <c r="M15" s="2">
        <v>19500</v>
      </c>
      <c r="N15" s="2">
        <v>0</v>
      </c>
      <c r="O15" s="2">
        <v>19500</v>
      </c>
      <c r="P15" s="2">
        <v>0</v>
      </c>
      <c r="Q15" s="2">
        <v>19500</v>
      </c>
      <c r="R15" s="2">
        <v>0</v>
      </c>
      <c r="S15" s="2">
        <v>19500</v>
      </c>
      <c r="T15" s="2">
        <v>0</v>
      </c>
      <c r="U15" s="2">
        <v>19500</v>
      </c>
      <c r="V15" s="2">
        <v>0</v>
      </c>
      <c r="W15" s="2">
        <v>19500</v>
      </c>
      <c r="X15" s="2">
        <v>0</v>
      </c>
      <c r="Y15" s="2">
        <v>19500</v>
      </c>
      <c r="Z15" s="2">
        <v>0</v>
      </c>
      <c r="AA15" s="2">
        <v>19500</v>
      </c>
    </row>
    <row r="16" spans="2:27" x14ac:dyDescent="0.2">
      <c r="B16" s="2" t="s">
        <v>27</v>
      </c>
      <c r="C16" s="2" t="s">
        <v>32</v>
      </c>
      <c r="D16" s="2">
        <v>90000</v>
      </c>
      <c r="E16" s="2">
        <v>19500</v>
      </c>
      <c r="F16" s="2">
        <v>0</v>
      </c>
      <c r="G16" s="2">
        <v>19500</v>
      </c>
      <c r="H16" s="2">
        <v>0</v>
      </c>
      <c r="I16" s="2">
        <v>19500</v>
      </c>
      <c r="J16" s="2">
        <v>0</v>
      </c>
      <c r="K16" s="2">
        <v>19500</v>
      </c>
      <c r="L16" s="2">
        <v>0</v>
      </c>
      <c r="M16" s="2">
        <v>19500</v>
      </c>
      <c r="N16" s="2">
        <v>0</v>
      </c>
      <c r="O16" s="2">
        <v>19500</v>
      </c>
      <c r="P16" s="2">
        <v>0</v>
      </c>
      <c r="Q16" s="2">
        <v>19500</v>
      </c>
      <c r="R16" s="2">
        <v>0</v>
      </c>
      <c r="S16" s="2">
        <v>19500</v>
      </c>
      <c r="T16" s="2">
        <v>0</v>
      </c>
      <c r="U16" s="2">
        <v>19500</v>
      </c>
      <c r="V16" s="2">
        <v>0</v>
      </c>
      <c r="W16" s="2">
        <v>19500</v>
      </c>
      <c r="X16" s="2">
        <v>0</v>
      </c>
      <c r="Y16" s="2">
        <v>19500</v>
      </c>
      <c r="Z16" s="2">
        <v>0</v>
      </c>
      <c r="AA16" s="2">
        <v>19500</v>
      </c>
    </row>
    <row r="17" spans="2:27" x14ac:dyDescent="0.2">
      <c r="B17" s="2" t="s">
        <v>27</v>
      </c>
      <c r="C17" s="2" t="s">
        <v>33</v>
      </c>
      <c r="D17" s="2">
        <v>90000</v>
      </c>
      <c r="E17" s="2">
        <v>19500</v>
      </c>
      <c r="F17" s="2">
        <v>0</v>
      </c>
      <c r="G17" s="2">
        <v>19500</v>
      </c>
      <c r="H17" s="2">
        <v>0</v>
      </c>
      <c r="I17" s="2">
        <v>19500</v>
      </c>
      <c r="J17" s="2">
        <v>0</v>
      </c>
      <c r="K17" s="2">
        <v>19500</v>
      </c>
      <c r="L17" s="2">
        <v>0</v>
      </c>
      <c r="M17" s="2">
        <v>19500</v>
      </c>
      <c r="N17" s="2">
        <v>0</v>
      </c>
      <c r="O17" s="2">
        <v>19500</v>
      </c>
      <c r="P17" s="2">
        <v>0</v>
      </c>
      <c r="Q17" s="2">
        <v>19500</v>
      </c>
      <c r="R17" s="2">
        <v>0</v>
      </c>
      <c r="S17" s="2">
        <v>19500</v>
      </c>
      <c r="T17" s="2">
        <v>0</v>
      </c>
      <c r="U17" s="2">
        <v>19500</v>
      </c>
      <c r="V17" s="2">
        <v>0</v>
      </c>
      <c r="W17" s="2">
        <v>19500</v>
      </c>
      <c r="X17" s="2">
        <v>0</v>
      </c>
      <c r="Y17" s="2">
        <v>19500</v>
      </c>
      <c r="Z17" s="2">
        <v>0</v>
      </c>
      <c r="AA17" s="2">
        <v>19500</v>
      </c>
    </row>
    <row r="18" spans="2:27" x14ac:dyDescent="0.2">
      <c r="B18" s="2" t="s">
        <v>27</v>
      </c>
      <c r="C18" s="2" t="s">
        <v>34</v>
      </c>
      <c r="D18" s="2">
        <v>90000</v>
      </c>
      <c r="E18" s="2">
        <v>19500</v>
      </c>
      <c r="F18" s="2">
        <v>0</v>
      </c>
      <c r="G18" s="2">
        <v>19500</v>
      </c>
      <c r="H18" s="2">
        <v>0</v>
      </c>
      <c r="I18" s="2">
        <v>19500</v>
      </c>
      <c r="J18" s="2">
        <v>0</v>
      </c>
      <c r="K18" s="2">
        <v>19500</v>
      </c>
      <c r="L18" s="2">
        <v>0</v>
      </c>
      <c r="M18" s="2">
        <v>19500</v>
      </c>
      <c r="N18" s="2">
        <v>0</v>
      </c>
      <c r="O18" s="2">
        <v>19500</v>
      </c>
      <c r="P18" s="2">
        <v>0</v>
      </c>
      <c r="Q18" s="2">
        <v>19500</v>
      </c>
      <c r="R18" s="2">
        <v>0</v>
      </c>
      <c r="S18" s="2">
        <v>19500</v>
      </c>
      <c r="T18" s="2">
        <v>0</v>
      </c>
      <c r="U18" s="2">
        <v>19500</v>
      </c>
      <c r="V18" s="2">
        <v>0</v>
      </c>
      <c r="W18" s="2">
        <v>19500</v>
      </c>
      <c r="X18" s="2">
        <v>0</v>
      </c>
      <c r="Y18" s="2">
        <v>19500</v>
      </c>
      <c r="Z18" s="2">
        <v>0</v>
      </c>
      <c r="AA18" s="2">
        <v>19500</v>
      </c>
    </row>
    <row r="19" spans="2:27" x14ac:dyDescent="0.2">
      <c r="B19" s="2" t="s">
        <v>27</v>
      </c>
      <c r="C19" s="2" t="s">
        <v>35</v>
      </c>
      <c r="D19" s="2">
        <v>90000</v>
      </c>
      <c r="E19" s="2">
        <v>19500</v>
      </c>
      <c r="F19" s="2">
        <v>0</v>
      </c>
      <c r="G19" s="2">
        <v>19500</v>
      </c>
      <c r="H19" s="2">
        <v>0</v>
      </c>
      <c r="I19" s="2">
        <v>19500</v>
      </c>
      <c r="J19" s="2">
        <v>0</v>
      </c>
      <c r="K19" s="2">
        <v>19500</v>
      </c>
      <c r="L19" s="2">
        <v>0</v>
      </c>
      <c r="M19" s="2">
        <v>19500</v>
      </c>
      <c r="N19" s="2">
        <v>0</v>
      </c>
      <c r="O19" s="2">
        <v>19500</v>
      </c>
      <c r="P19" s="2">
        <v>0</v>
      </c>
      <c r="Q19" s="2">
        <v>19500</v>
      </c>
      <c r="R19" s="2">
        <v>0</v>
      </c>
      <c r="S19" s="2">
        <v>19500</v>
      </c>
      <c r="T19" s="2">
        <v>0</v>
      </c>
      <c r="U19" s="2">
        <v>19500</v>
      </c>
      <c r="V19" s="2">
        <v>0</v>
      </c>
      <c r="W19" s="2">
        <v>19500</v>
      </c>
      <c r="X19" s="2">
        <v>0</v>
      </c>
      <c r="Y19" s="2">
        <v>19500</v>
      </c>
      <c r="Z19" s="2">
        <v>0</v>
      </c>
      <c r="AA19" s="2">
        <v>19500</v>
      </c>
    </row>
    <row r="20" spans="2:27" x14ac:dyDescent="0.2">
      <c r="B20" s="2" t="s">
        <v>27</v>
      </c>
      <c r="C20" s="2" t="s">
        <v>36</v>
      </c>
      <c r="D20" s="2">
        <v>90000</v>
      </c>
      <c r="E20" s="2">
        <v>19500</v>
      </c>
      <c r="F20" s="2">
        <v>0</v>
      </c>
      <c r="G20" s="2">
        <v>19500</v>
      </c>
      <c r="H20" s="2">
        <v>0</v>
      </c>
      <c r="I20" s="2">
        <v>19500</v>
      </c>
      <c r="J20" s="2">
        <v>0</v>
      </c>
      <c r="K20" s="2">
        <v>19500</v>
      </c>
      <c r="L20" s="2">
        <v>0</v>
      </c>
      <c r="M20" s="2">
        <v>19500</v>
      </c>
      <c r="N20" s="2">
        <v>0</v>
      </c>
      <c r="O20" s="2">
        <v>19500</v>
      </c>
      <c r="P20" s="2">
        <v>0</v>
      </c>
      <c r="Q20" s="2">
        <v>19500</v>
      </c>
      <c r="R20" s="2">
        <v>0</v>
      </c>
      <c r="S20" s="2">
        <v>19500</v>
      </c>
      <c r="T20" s="2">
        <v>0</v>
      </c>
      <c r="U20" s="2">
        <v>19500</v>
      </c>
      <c r="V20" s="2">
        <v>0</v>
      </c>
      <c r="W20" s="2">
        <v>19500</v>
      </c>
      <c r="X20" s="2">
        <v>0</v>
      </c>
      <c r="Y20" s="2">
        <v>19500</v>
      </c>
      <c r="Z20" s="2">
        <v>0</v>
      </c>
      <c r="AA20" s="2">
        <v>19500</v>
      </c>
    </row>
    <row r="21" spans="2:27" x14ac:dyDescent="0.2">
      <c r="B21" s="2" t="s">
        <v>27</v>
      </c>
      <c r="C21" s="2" t="s">
        <v>37</v>
      </c>
      <c r="D21" s="2">
        <v>90000</v>
      </c>
      <c r="E21" s="2">
        <v>19500</v>
      </c>
      <c r="F21" s="2">
        <v>0</v>
      </c>
      <c r="G21" s="2">
        <v>19500</v>
      </c>
      <c r="H21" s="2">
        <v>0</v>
      </c>
      <c r="I21" s="2">
        <v>19500</v>
      </c>
      <c r="J21" s="2">
        <v>0</v>
      </c>
      <c r="K21" s="2">
        <v>19500</v>
      </c>
      <c r="L21" s="2">
        <v>0</v>
      </c>
      <c r="M21" s="2">
        <v>19500</v>
      </c>
      <c r="N21" s="2">
        <v>0</v>
      </c>
      <c r="O21" s="2">
        <v>19500</v>
      </c>
      <c r="P21" s="2">
        <v>0</v>
      </c>
      <c r="Q21" s="2">
        <v>19500</v>
      </c>
      <c r="R21" s="2">
        <v>0</v>
      </c>
      <c r="S21" s="2">
        <v>19500</v>
      </c>
      <c r="T21" s="2">
        <v>0</v>
      </c>
      <c r="U21" s="2">
        <v>19500</v>
      </c>
      <c r="V21" s="2">
        <v>0</v>
      </c>
      <c r="W21" s="2">
        <v>19500</v>
      </c>
      <c r="X21" s="2">
        <v>0</v>
      </c>
      <c r="Y21" s="2">
        <v>19500</v>
      </c>
      <c r="Z21" s="2">
        <v>0</v>
      </c>
      <c r="AA21" s="2">
        <v>19500</v>
      </c>
    </row>
    <row r="22" spans="2:27" x14ac:dyDescent="0.2">
      <c r="B22" s="2" t="s">
        <v>27</v>
      </c>
      <c r="C22" s="2" t="s">
        <v>38</v>
      </c>
      <c r="D22" s="2">
        <v>90000</v>
      </c>
      <c r="E22" s="2">
        <v>19500</v>
      </c>
      <c r="F22" s="2">
        <v>0</v>
      </c>
      <c r="G22" s="2">
        <v>19500</v>
      </c>
      <c r="H22" s="2">
        <v>0</v>
      </c>
      <c r="I22" s="2">
        <v>19500</v>
      </c>
      <c r="J22" s="2">
        <v>0</v>
      </c>
      <c r="K22" s="2">
        <v>19500</v>
      </c>
      <c r="L22" s="2">
        <v>0</v>
      </c>
      <c r="M22" s="2">
        <v>19500</v>
      </c>
      <c r="N22" s="2">
        <v>0</v>
      </c>
      <c r="O22" s="2">
        <v>19500</v>
      </c>
      <c r="P22" s="2">
        <v>0</v>
      </c>
      <c r="Q22" s="2">
        <v>19500</v>
      </c>
      <c r="R22" s="2">
        <v>0</v>
      </c>
      <c r="S22" s="2">
        <v>19500</v>
      </c>
      <c r="T22" s="2">
        <v>0</v>
      </c>
      <c r="U22" s="2">
        <v>19500</v>
      </c>
      <c r="V22" s="2">
        <v>0</v>
      </c>
      <c r="W22" s="2">
        <v>19500</v>
      </c>
      <c r="X22" s="2">
        <v>0</v>
      </c>
      <c r="Y22" s="2">
        <v>19500</v>
      </c>
      <c r="Z22" s="2">
        <v>0</v>
      </c>
      <c r="AA22" s="2">
        <v>19500</v>
      </c>
    </row>
    <row r="23" spans="2:27" x14ac:dyDescent="0.2">
      <c r="B23" s="2" t="s">
        <v>27</v>
      </c>
      <c r="C23" s="2" t="s">
        <v>39</v>
      </c>
      <c r="D23" s="2">
        <v>90000</v>
      </c>
      <c r="E23" s="2">
        <v>19500</v>
      </c>
      <c r="F23" s="2">
        <v>0</v>
      </c>
      <c r="G23" s="2">
        <v>19500</v>
      </c>
      <c r="H23" s="2">
        <v>0</v>
      </c>
      <c r="I23" s="2">
        <v>19500</v>
      </c>
      <c r="J23" s="2">
        <v>0</v>
      </c>
      <c r="K23" s="2">
        <v>19500</v>
      </c>
      <c r="L23" s="2">
        <v>0</v>
      </c>
      <c r="M23" s="2">
        <v>19500</v>
      </c>
      <c r="N23" s="2">
        <v>0</v>
      </c>
      <c r="O23" s="2">
        <v>19500</v>
      </c>
      <c r="P23" s="2">
        <v>0</v>
      </c>
      <c r="Q23" s="2">
        <v>19500</v>
      </c>
      <c r="R23" s="2">
        <v>0</v>
      </c>
      <c r="S23" s="2">
        <v>19500</v>
      </c>
      <c r="T23" s="2">
        <v>0</v>
      </c>
      <c r="U23" s="2">
        <v>19500</v>
      </c>
      <c r="V23" s="2">
        <v>0</v>
      </c>
      <c r="W23" s="2">
        <v>19500</v>
      </c>
      <c r="X23" s="2">
        <v>0</v>
      </c>
      <c r="Y23" s="2">
        <v>19500</v>
      </c>
      <c r="Z23" s="2">
        <v>0</v>
      </c>
      <c r="AA23" s="2">
        <v>19500</v>
      </c>
    </row>
    <row r="24" spans="2:27" x14ac:dyDescent="0.2">
      <c r="B24" s="2" t="s">
        <v>27</v>
      </c>
      <c r="C24" s="2" t="s">
        <v>40</v>
      </c>
      <c r="D24" s="2">
        <v>0</v>
      </c>
      <c r="F24" s="2">
        <v>90000</v>
      </c>
      <c r="G24" s="2">
        <v>19500</v>
      </c>
      <c r="H24" s="2">
        <v>0</v>
      </c>
      <c r="I24" s="2">
        <v>19500</v>
      </c>
      <c r="J24" s="2">
        <v>0</v>
      </c>
      <c r="K24" s="2">
        <v>19500</v>
      </c>
      <c r="L24" s="2">
        <v>0</v>
      </c>
      <c r="M24" s="2">
        <v>19500</v>
      </c>
      <c r="N24" s="2">
        <v>0</v>
      </c>
      <c r="O24" s="2">
        <v>19500</v>
      </c>
      <c r="P24" s="2">
        <v>0</v>
      </c>
      <c r="Q24" s="2">
        <v>19500</v>
      </c>
      <c r="R24" s="2">
        <v>0</v>
      </c>
      <c r="S24" s="2">
        <v>19500</v>
      </c>
      <c r="T24" s="2">
        <v>0</v>
      </c>
      <c r="U24" s="2">
        <v>19500</v>
      </c>
      <c r="V24" s="2">
        <v>0</v>
      </c>
      <c r="W24" s="2">
        <v>19500</v>
      </c>
      <c r="X24" s="2">
        <v>0</v>
      </c>
      <c r="Y24" s="2">
        <v>19500</v>
      </c>
      <c r="Z24" s="2">
        <v>0</v>
      </c>
      <c r="AA24" s="2">
        <v>19500</v>
      </c>
    </row>
    <row r="25" spans="2:27" x14ac:dyDescent="0.2">
      <c r="B25" s="2" t="s">
        <v>27</v>
      </c>
      <c r="C25" s="2" t="s">
        <v>41</v>
      </c>
      <c r="D25" s="2">
        <v>0</v>
      </c>
      <c r="F25" s="2">
        <v>90000</v>
      </c>
      <c r="G25" s="2">
        <v>19500</v>
      </c>
      <c r="H25" s="2">
        <v>0</v>
      </c>
      <c r="I25" s="2">
        <v>19500</v>
      </c>
      <c r="J25" s="2">
        <v>0</v>
      </c>
      <c r="K25" s="2">
        <v>19500</v>
      </c>
      <c r="L25" s="2">
        <v>0</v>
      </c>
      <c r="M25" s="2">
        <v>19500</v>
      </c>
      <c r="N25" s="2">
        <v>0</v>
      </c>
      <c r="O25" s="2">
        <v>19500</v>
      </c>
      <c r="P25" s="2">
        <v>0</v>
      </c>
      <c r="Q25" s="2">
        <v>19500</v>
      </c>
      <c r="R25" s="2">
        <v>0</v>
      </c>
      <c r="S25" s="2">
        <v>19500</v>
      </c>
      <c r="T25" s="2">
        <v>0</v>
      </c>
      <c r="U25" s="2">
        <v>19500</v>
      </c>
      <c r="V25" s="2">
        <v>0</v>
      </c>
      <c r="W25" s="2">
        <v>19500</v>
      </c>
      <c r="X25" s="2">
        <v>0</v>
      </c>
      <c r="Y25" s="2">
        <v>19500</v>
      </c>
      <c r="Z25" s="2">
        <v>0</v>
      </c>
      <c r="AA25" s="2">
        <v>19500</v>
      </c>
    </row>
    <row r="26" spans="2:27" x14ac:dyDescent="0.2">
      <c r="B26" s="2" t="s">
        <v>27</v>
      </c>
      <c r="C26" s="2" t="s">
        <v>42</v>
      </c>
      <c r="D26" s="2">
        <v>0</v>
      </c>
      <c r="F26" s="2">
        <v>90000</v>
      </c>
      <c r="G26" s="2">
        <v>19500</v>
      </c>
      <c r="H26" s="2">
        <v>0</v>
      </c>
      <c r="I26" s="2">
        <v>19500</v>
      </c>
      <c r="J26" s="2">
        <v>0</v>
      </c>
      <c r="K26" s="2">
        <v>19500</v>
      </c>
      <c r="L26" s="2">
        <v>0</v>
      </c>
      <c r="M26" s="2">
        <v>19500</v>
      </c>
      <c r="N26" s="2">
        <v>0</v>
      </c>
      <c r="O26" s="2">
        <v>19500</v>
      </c>
      <c r="P26" s="2">
        <v>0</v>
      </c>
      <c r="Q26" s="2">
        <v>19500</v>
      </c>
      <c r="R26" s="2">
        <v>0</v>
      </c>
      <c r="S26" s="2">
        <v>19500</v>
      </c>
      <c r="T26" s="2">
        <v>0</v>
      </c>
      <c r="U26" s="2">
        <v>19500</v>
      </c>
      <c r="V26" s="2">
        <v>0</v>
      </c>
      <c r="W26" s="2">
        <v>19500</v>
      </c>
      <c r="X26" s="2">
        <v>0</v>
      </c>
      <c r="Y26" s="2">
        <v>19500</v>
      </c>
      <c r="Z26" s="2">
        <v>0</v>
      </c>
      <c r="AA26" s="2">
        <v>19500</v>
      </c>
    </row>
    <row r="27" spans="2:27" x14ac:dyDescent="0.2">
      <c r="B27" s="2" t="s">
        <v>27</v>
      </c>
      <c r="C27" s="2" t="s">
        <v>43</v>
      </c>
      <c r="D27" s="2">
        <v>0</v>
      </c>
      <c r="F27" s="2">
        <v>90000</v>
      </c>
      <c r="G27" s="2">
        <v>19500</v>
      </c>
      <c r="H27" s="2">
        <v>0</v>
      </c>
      <c r="I27" s="2">
        <v>19500</v>
      </c>
      <c r="J27" s="2">
        <v>0</v>
      </c>
      <c r="K27" s="2">
        <v>19500</v>
      </c>
      <c r="L27" s="2">
        <v>0</v>
      </c>
      <c r="M27" s="2">
        <v>19500</v>
      </c>
      <c r="N27" s="2">
        <v>0</v>
      </c>
      <c r="O27" s="2">
        <v>19500</v>
      </c>
      <c r="P27" s="2">
        <v>0</v>
      </c>
      <c r="Q27" s="2">
        <v>19500</v>
      </c>
      <c r="R27" s="2">
        <v>0</v>
      </c>
      <c r="S27" s="2">
        <v>19500</v>
      </c>
      <c r="T27" s="2">
        <v>0</v>
      </c>
      <c r="U27" s="2">
        <v>19500</v>
      </c>
      <c r="V27" s="2">
        <v>0</v>
      </c>
      <c r="W27" s="2">
        <v>19500</v>
      </c>
      <c r="X27" s="2">
        <v>0</v>
      </c>
      <c r="Y27" s="2">
        <v>19500</v>
      </c>
      <c r="Z27" s="2">
        <v>0</v>
      </c>
      <c r="AA27" s="2">
        <v>19500</v>
      </c>
    </row>
    <row r="28" spans="2:27" x14ac:dyDescent="0.2">
      <c r="B28" s="2" t="s">
        <v>27</v>
      </c>
      <c r="C28" s="2" t="s">
        <v>44</v>
      </c>
      <c r="D28" s="2">
        <v>0</v>
      </c>
      <c r="F28" s="2">
        <v>90000</v>
      </c>
      <c r="G28" s="2">
        <v>19500</v>
      </c>
      <c r="H28" s="2">
        <v>0</v>
      </c>
      <c r="I28" s="2">
        <v>19500</v>
      </c>
      <c r="J28" s="2">
        <v>0</v>
      </c>
      <c r="K28" s="2">
        <v>19500</v>
      </c>
      <c r="L28" s="2">
        <v>0</v>
      </c>
      <c r="M28" s="2">
        <v>19500</v>
      </c>
      <c r="N28" s="2">
        <v>0</v>
      </c>
      <c r="O28" s="2">
        <v>19500</v>
      </c>
      <c r="P28" s="2">
        <v>0</v>
      </c>
      <c r="Q28" s="2">
        <v>19500</v>
      </c>
      <c r="R28" s="2">
        <v>0</v>
      </c>
      <c r="S28" s="2">
        <v>19500</v>
      </c>
      <c r="T28" s="2">
        <v>0</v>
      </c>
      <c r="U28" s="2">
        <v>19500</v>
      </c>
      <c r="V28" s="2">
        <v>0</v>
      </c>
      <c r="W28" s="2">
        <v>19500</v>
      </c>
      <c r="X28" s="2">
        <v>0</v>
      </c>
      <c r="Y28" s="2">
        <v>19500</v>
      </c>
      <c r="Z28" s="2">
        <v>0</v>
      </c>
      <c r="AA28" s="2">
        <v>19500</v>
      </c>
    </row>
    <row r="29" spans="2:27" x14ac:dyDescent="0.2">
      <c r="B29" s="2" t="s">
        <v>27</v>
      </c>
      <c r="C29" s="2" t="s">
        <v>45</v>
      </c>
      <c r="D29" s="2">
        <v>0</v>
      </c>
      <c r="F29" s="2">
        <v>90000</v>
      </c>
      <c r="G29" s="2">
        <v>19500</v>
      </c>
      <c r="H29" s="2">
        <v>0</v>
      </c>
      <c r="I29" s="2">
        <v>19500</v>
      </c>
      <c r="J29" s="2">
        <v>0</v>
      </c>
      <c r="K29" s="2">
        <v>19500</v>
      </c>
      <c r="L29" s="2">
        <v>0</v>
      </c>
      <c r="M29" s="2">
        <v>19500</v>
      </c>
      <c r="N29" s="2">
        <v>0</v>
      </c>
      <c r="O29" s="2">
        <v>19500</v>
      </c>
      <c r="P29" s="2">
        <v>0</v>
      </c>
      <c r="Q29" s="2">
        <v>19500</v>
      </c>
      <c r="R29" s="2">
        <v>0</v>
      </c>
      <c r="S29" s="2">
        <v>19500</v>
      </c>
      <c r="T29" s="2">
        <v>0</v>
      </c>
      <c r="U29" s="2">
        <v>19500</v>
      </c>
      <c r="V29" s="2">
        <v>0</v>
      </c>
      <c r="W29" s="2">
        <v>19500</v>
      </c>
      <c r="X29" s="2">
        <v>0</v>
      </c>
      <c r="Y29" s="2">
        <v>19500</v>
      </c>
      <c r="Z29" s="2">
        <v>0</v>
      </c>
      <c r="AA29" s="2">
        <v>19500</v>
      </c>
    </row>
    <row r="30" spans="2:27" x14ac:dyDescent="0.2">
      <c r="B30" s="2" t="s">
        <v>27</v>
      </c>
      <c r="C30" s="2" t="s">
        <v>46</v>
      </c>
      <c r="D30" s="2">
        <v>0</v>
      </c>
      <c r="F30" s="2">
        <v>90000</v>
      </c>
      <c r="G30" s="2">
        <v>19500</v>
      </c>
      <c r="H30" s="2">
        <v>0</v>
      </c>
      <c r="I30" s="2">
        <v>19500</v>
      </c>
      <c r="J30" s="2">
        <v>0</v>
      </c>
      <c r="K30" s="2">
        <v>19500</v>
      </c>
      <c r="L30" s="2">
        <v>0</v>
      </c>
      <c r="M30" s="2">
        <v>19500</v>
      </c>
      <c r="N30" s="2">
        <v>0</v>
      </c>
      <c r="O30" s="2">
        <v>19500</v>
      </c>
      <c r="P30" s="2">
        <v>0</v>
      </c>
      <c r="Q30" s="2">
        <v>19500</v>
      </c>
      <c r="R30" s="2">
        <v>0</v>
      </c>
      <c r="S30" s="2">
        <v>19500</v>
      </c>
      <c r="T30" s="2">
        <v>0</v>
      </c>
      <c r="U30" s="2">
        <v>19500</v>
      </c>
      <c r="V30" s="2">
        <v>0</v>
      </c>
      <c r="W30" s="2">
        <v>19500</v>
      </c>
      <c r="X30" s="2">
        <v>0</v>
      </c>
      <c r="Y30" s="2">
        <v>19500</v>
      </c>
      <c r="Z30" s="2">
        <v>0</v>
      </c>
      <c r="AA30" s="2">
        <v>19500</v>
      </c>
    </row>
    <row r="31" spans="2:27" x14ac:dyDescent="0.2">
      <c r="B31" s="2" t="s">
        <v>27</v>
      </c>
      <c r="C31" s="2" t="s">
        <v>47</v>
      </c>
      <c r="D31" s="2">
        <v>0</v>
      </c>
      <c r="F31" s="2">
        <v>90000</v>
      </c>
      <c r="G31" s="2">
        <v>19500</v>
      </c>
      <c r="H31" s="2">
        <v>0</v>
      </c>
      <c r="I31" s="2">
        <v>19500</v>
      </c>
      <c r="J31" s="2">
        <v>0</v>
      </c>
      <c r="K31" s="2">
        <v>19500</v>
      </c>
      <c r="L31" s="2">
        <v>0</v>
      </c>
      <c r="M31" s="2">
        <v>19500</v>
      </c>
      <c r="N31" s="2">
        <v>0</v>
      </c>
      <c r="O31" s="2">
        <v>19500</v>
      </c>
      <c r="P31" s="2">
        <v>0</v>
      </c>
      <c r="Q31" s="2">
        <v>19500</v>
      </c>
      <c r="R31" s="2">
        <v>0</v>
      </c>
      <c r="S31" s="2">
        <v>19500</v>
      </c>
      <c r="T31" s="2">
        <v>0</v>
      </c>
      <c r="U31" s="2">
        <v>19500</v>
      </c>
      <c r="V31" s="2">
        <v>0</v>
      </c>
      <c r="W31" s="2">
        <v>19500</v>
      </c>
      <c r="X31" s="2">
        <v>0</v>
      </c>
      <c r="Y31" s="2">
        <v>19500</v>
      </c>
      <c r="Z31" s="2">
        <v>0</v>
      </c>
      <c r="AA31" s="2">
        <v>19500</v>
      </c>
    </row>
    <row r="32" spans="2:27" x14ac:dyDescent="0.2">
      <c r="B32" s="2" t="s">
        <v>27</v>
      </c>
      <c r="C32" s="2" t="s">
        <v>48</v>
      </c>
      <c r="D32" s="2">
        <v>0</v>
      </c>
      <c r="F32" s="2">
        <v>90000</v>
      </c>
      <c r="G32" s="2">
        <v>19500</v>
      </c>
      <c r="H32" s="2">
        <v>0</v>
      </c>
      <c r="I32" s="2">
        <v>19500</v>
      </c>
      <c r="J32" s="2">
        <v>0</v>
      </c>
      <c r="K32" s="2">
        <v>19500</v>
      </c>
      <c r="L32" s="2">
        <v>0</v>
      </c>
      <c r="M32" s="2">
        <v>19500</v>
      </c>
      <c r="N32" s="2">
        <v>0</v>
      </c>
      <c r="O32" s="2">
        <v>19500</v>
      </c>
      <c r="P32" s="2">
        <v>0</v>
      </c>
      <c r="Q32" s="2">
        <v>19500</v>
      </c>
      <c r="R32" s="2">
        <v>0</v>
      </c>
      <c r="S32" s="2">
        <v>19500</v>
      </c>
      <c r="T32" s="2">
        <v>0</v>
      </c>
      <c r="U32" s="2">
        <v>19500</v>
      </c>
      <c r="V32" s="2">
        <v>0</v>
      </c>
      <c r="W32" s="2">
        <v>19500</v>
      </c>
      <c r="X32" s="2">
        <v>0</v>
      </c>
      <c r="Y32" s="2">
        <v>19500</v>
      </c>
      <c r="Z32" s="2">
        <v>0</v>
      </c>
      <c r="AA32" s="2">
        <v>19500</v>
      </c>
    </row>
    <row r="33" spans="2:27" x14ac:dyDescent="0.2">
      <c r="B33" s="2" t="s">
        <v>27</v>
      </c>
      <c r="C33" s="2" t="s">
        <v>49</v>
      </c>
      <c r="D33" s="2">
        <v>0</v>
      </c>
      <c r="F33" s="2">
        <v>90000</v>
      </c>
      <c r="G33" s="2">
        <v>19500</v>
      </c>
      <c r="H33" s="2">
        <v>0</v>
      </c>
      <c r="I33" s="2">
        <v>19500</v>
      </c>
      <c r="J33" s="2">
        <v>0</v>
      </c>
      <c r="K33" s="2">
        <v>19500</v>
      </c>
      <c r="L33" s="2">
        <v>0</v>
      </c>
      <c r="M33" s="2">
        <v>19500</v>
      </c>
      <c r="N33" s="2">
        <v>0</v>
      </c>
      <c r="O33" s="2">
        <v>19500</v>
      </c>
      <c r="P33" s="2">
        <v>0</v>
      </c>
      <c r="Q33" s="2">
        <v>19500</v>
      </c>
      <c r="R33" s="2">
        <v>0</v>
      </c>
      <c r="S33" s="2">
        <v>19500</v>
      </c>
      <c r="T33" s="2">
        <v>0</v>
      </c>
      <c r="U33" s="2">
        <v>19500</v>
      </c>
      <c r="V33" s="2">
        <v>0</v>
      </c>
      <c r="W33" s="2">
        <v>19500</v>
      </c>
      <c r="X33" s="2">
        <v>0</v>
      </c>
      <c r="Y33" s="2">
        <v>19500</v>
      </c>
      <c r="Z33" s="2">
        <v>0</v>
      </c>
      <c r="AA33" s="2">
        <v>19500</v>
      </c>
    </row>
    <row r="34" spans="2:27" x14ac:dyDescent="0.2">
      <c r="B34" s="2" t="s">
        <v>27</v>
      </c>
      <c r="C34" s="2" t="s">
        <v>50</v>
      </c>
      <c r="D34" s="2">
        <v>0</v>
      </c>
      <c r="F34" s="2">
        <v>90000</v>
      </c>
      <c r="G34" s="2">
        <v>19500</v>
      </c>
      <c r="H34" s="2">
        <v>0</v>
      </c>
      <c r="I34" s="2">
        <v>19500</v>
      </c>
      <c r="J34" s="2">
        <v>0</v>
      </c>
      <c r="K34" s="2">
        <v>19500</v>
      </c>
      <c r="L34" s="2">
        <v>0</v>
      </c>
      <c r="M34" s="2">
        <v>19500</v>
      </c>
      <c r="N34" s="2">
        <v>0</v>
      </c>
      <c r="O34" s="2">
        <v>19500</v>
      </c>
      <c r="P34" s="2">
        <v>0</v>
      </c>
      <c r="Q34" s="2">
        <v>19500</v>
      </c>
      <c r="R34" s="2">
        <v>0</v>
      </c>
      <c r="S34" s="2">
        <v>19500</v>
      </c>
      <c r="T34" s="2">
        <v>0</v>
      </c>
      <c r="U34" s="2">
        <v>19500</v>
      </c>
      <c r="V34" s="2">
        <v>0</v>
      </c>
      <c r="W34" s="2">
        <v>19500</v>
      </c>
      <c r="X34" s="2">
        <v>0</v>
      </c>
      <c r="Y34" s="2">
        <v>19500</v>
      </c>
      <c r="Z34" s="2">
        <v>0</v>
      </c>
      <c r="AA34" s="2">
        <v>19500</v>
      </c>
    </row>
    <row r="35" spans="2:27" x14ac:dyDescent="0.2">
      <c r="B35" s="2" t="s">
        <v>27</v>
      </c>
      <c r="C35" s="2" t="s">
        <v>51</v>
      </c>
      <c r="D35" s="2">
        <v>0</v>
      </c>
      <c r="F35" s="2">
        <v>90000</v>
      </c>
      <c r="G35" s="2">
        <v>19500</v>
      </c>
      <c r="H35" s="2">
        <v>0</v>
      </c>
      <c r="I35" s="2">
        <v>19500</v>
      </c>
      <c r="J35" s="2">
        <v>0</v>
      </c>
      <c r="K35" s="2">
        <v>19500</v>
      </c>
      <c r="L35" s="2">
        <v>0</v>
      </c>
      <c r="M35" s="2">
        <v>19500</v>
      </c>
      <c r="N35" s="2">
        <v>0</v>
      </c>
      <c r="O35" s="2">
        <v>19500</v>
      </c>
      <c r="P35" s="2">
        <v>0</v>
      </c>
      <c r="Q35" s="2">
        <v>19500</v>
      </c>
      <c r="R35" s="2">
        <v>0</v>
      </c>
      <c r="S35" s="2">
        <v>19500</v>
      </c>
      <c r="T35" s="2">
        <v>0</v>
      </c>
      <c r="U35" s="2">
        <v>19500</v>
      </c>
      <c r="V35" s="2">
        <v>0</v>
      </c>
      <c r="W35" s="2">
        <v>19500</v>
      </c>
      <c r="X35" s="2">
        <v>0</v>
      </c>
      <c r="Y35" s="2">
        <v>19500</v>
      </c>
      <c r="Z35" s="2">
        <v>0</v>
      </c>
      <c r="AA35" s="2">
        <v>19500</v>
      </c>
    </row>
    <row r="36" spans="2:27" x14ac:dyDescent="0.2">
      <c r="B36" s="2" t="s">
        <v>27</v>
      </c>
      <c r="C36" s="2" t="s">
        <v>52</v>
      </c>
      <c r="D36" s="2">
        <v>0</v>
      </c>
      <c r="F36" s="2">
        <v>90000</v>
      </c>
      <c r="G36" s="2">
        <v>19500</v>
      </c>
      <c r="H36" s="2">
        <v>0</v>
      </c>
      <c r="I36" s="2">
        <v>19500</v>
      </c>
      <c r="J36" s="2">
        <v>0</v>
      </c>
      <c r="K36" s="2">
        <v>19500</v>
      </c>
      <c r="L36" s="2">
        <v>0</v>
      </c>
      <c r="M36" s="2">
        <v>19500</v>
      </c>
      <c r="N36" s="2">
        <v>0</v>
      </c>
      <c r="O36" s="2">
        <v>19500</v>
      </c>
      <c r="P36" s="2">
        <v>0</v>
      </c>
      <c r="Q36" s="2">
        <v>19500</v>
      </c>
      <c r="R36" s="2">
        <v>0</v>
      </c>
      <c r="S36" s="2">
        <v>19500</v>
      </c>
      <c r="T36" s="2">
        <v>0</v>
      </c>
      <c r="U36" s="2">
        <v>19500</v>
      </c>
      <c r="V36" s="2">
        <v>0</v>
      </c>
      <c r="W36" s="2">
        <v>19500</v>
      </c>
      <c r="X36" s="2">
        <v>0</v>
      </c>
      <c r="Y36" s="2">
        <v>19500</v>
      </c>
      <c r="Z36" s="2">
        <v>0</v>
      </c>
      <c r="AA36" s="2">
        <v>19500</v>
      </c>
    </row>
    <row r="37" spans="2:27" x14ac:dyDescent="0.2">
      <c r="B37" s="2" t="s">
        <v>27</v>
      </c>
      <c r="C37" s="2" t="s">
        <v>53</v>
      </c>
      <c r="D37" s="2">
        <v>0</v>
      </c>
      <c r="F37" s="2">
        <v>90000</v>
      </c>
      <c r="G37" s="2">
        <v>19500</v>
      </c>
      <c r="H37" s="2">
        <v>0</v>
      </c>
      <c r="I37" s="2">
        <v>19500</v>
      </c>
      <c r="J37" s="2">
        <v>0</v>
      </c>
      <c r="K37" s="2">
        <v>19500</v>
      </c>
      <c r="L37" s="2">
        <v>0</v>
      </c>
      <c r="M37" s="2">
        <v>19500</v>
      </c>
      <c r="N37" s="2">
        <v>0</v>
      </c>
      <c r="O37" s="2">
        <v>19500</v>
      </c>
      <c r="P37" s="2">
        <v>0</v>
      </c>
      <c r="Q37" s="2">
        <v>19500</v>
      </c>
      <c r="R37" s="2">
        <v>0</v>
      </c>
      <c r="S37" s="2">
        <v>19500</v>
      </c>
      <c r="T37" s="2">
        <v>0</v>
      </c>
      <c r="U37" s="2">
        <v>19500</v>
      </c>
      <c r="V37" s="2">
        <v>0</v>
      </c>
      <c r="W37" s="2">
        <v>19500</v>
      </c>
      <c r="X37" s="2">
        <v>0</v>
      </c>
      <c r="Y37" s="2">
        <v>19500</v>
      </c>
      <c r="Z37" s="2">
        <v>0</v>
      </c>
      <c r="AA37" s="2">
        <v>19500</v>
      </c>
    </row>
    <row r="38" spans="2:27" x14ac:dyDescent="0.2">
      <c r="B38" s="2" t="s">
        <v>27</v>
      </c>
      <c r="C38" s="2" t="s">
        <v>54</v>
      </c>
      <c r="D38" s="2">
        <v>0</v>
      </c>
      <c r="F38" s="2">
        <v>90000</v>
      </c>
      <c r="G38" s="2">
        <v>19500</v>
      </c>
      <c r="H38" s="2">
        <v>0</v>
      </c>
      <c r="I38" s="2">
        <v>19500</v>
      </c>
      <c r="J38" s="2">
        <v>0</v>
      </c>
      <c r="K38" s="2">
        <v>19500</v>
      </c>
      <c r="L38" s="2">
        <v>0</v>
      </c>
      <c r="M38" s="2">
        <v>19500</v>
      </c>
      <c r="N38" s="2">
        <v>0</v>
      </c>
      <c r="O38" s="2">
        <v>19500</v>
      </c>
      <c r="P38" s="2">
        <v>0</v>
      </c>
      <c r="Q38" s="2">
        <v>19500</v>
      </c>
      <c r="R38" s="2">
        <v>0</v>
      </c>
      <c r="S38" s="2">
        <v>19500</v>
      </c>
      <c r="T38" s="2">
        <v>0</v>
      </c>
      <c r="U38" s="2">
        <v>19500</v>
      </c>
      <c r="V38" s="2">
        <v>0</v>
      </c>
      <c r="W38" s="2">
        <v>19500</v>
      </c>
      <c r="X38" s="2">
        <v>0</v>
      </c>
      <c r="Y38" s="2">
        <v>19500</v>
      </c>
      <c r="Z38" s="2">
        <v>0</v>
      </c>
      <c r="AA38" s="2">
        <v>19500</v>
      </c>
    </row>
    <row r="39" spans="2:27" x14ac:dyDescent="0.2">
      <c r="B39" s="2" t="s">
        <v>27</v>
      </c>
      <c r="C39" s="2" t="s">
        <v>55</v>
      </c>
      <c r="D39" s="2">
        <v>0</v>
      </c>
      <c r="F39" s="2">
        <v>90000</v>
      </c>
      <c r="G39" s="2">
        <v>19500</v>
      </c>
      <c r="H39" s="2">
        <v>0</v>
      </c>
      <c r="I39" s="2">
        <v>19500</v>
      </c>
      <c r="J39" s="2">
        <v>0</v>
      </c>
      <c r="K39" s="2">
        <v>19500</v>
      </c>
      <c r="L39" s="2">
        <v>0</v>
      </c>
      <c r="M39" s="2">
        <v>19500</v>
      </c>
      <c r="N39" s="2">
        <v>0</v>
      </c>
      <c r="O39" s="2">
        <v>19500</v>
      </c>
      <c r="P39" s="2">
        <v>0</v>
      </c>
      <c r="Q39" s="2">
        <v>19500</v>
      </c>
      <c r="R39" s="2">
        <v>0</v>
      </c>
      <c r="S39" s="2">
        <v>19500</v>
      </c>
      <c r="T39" s="2">
        <v>0</v>
      </c>
      <c r="U39" s="2">
        <v>19500</v>
      </c>
      <c r="V39" s="2">
        <v>0</v>
      </c>
      <c r="W39" s="2">
        <v>19500</v>
      </c>
      <c r="X39" s="2">
        <v>0</v>
      </c>
      <c r="Y39" s="2">
        <v>19500</v>
      </c>
      <c r="Z39" s="2">
        <v>0</v>
      </c>
      <c r="AA39" s="2">
        <v>19500</v>
      </c>
    </row>
    <row r="40" spans="2:27" x14ac:dyDescent="0.2">
      <c r="B40" s="2" t="s">
        <v>27</v>
      </c>
      <c r="C40" s="2" t="s">
        <v>56</v>
      </c>
      <c r="D40" s="2">
        <v>0</v>
      </c>
      <c r="F40" s="2">
        <v>90000</v>
      </c>
      <c r="G40" s="2">
        <v>19500</v>
      </c>
      <c r="H40" s="2">
        <v>0</v>
      </c>
      <c r="I40" s="2">
        <v>19500</v>
      </c>
      <c r="J40" s="2">
        <v>0</v>
      </c>
      <c r="K40" s="2">
        <v>19500</v>
      </c>
      <c r="L40" s="2">
        <v>0</v>
      </c>
      <c r="M40" s="2">
        <v>19500</v>
      </c>
      <c r="N40" s="2">
        <v>0</v>
      </c>
      <c r="O40" s="2">
        <v>19500</v>
      </c>
      <c r="P40" s="2">
        <v>0</v>
      </c>
      <c r="Q40" s="2">
        <v>19500</v>
      </c>
      <c r="R40" s="2">
        <v>0</v>
      </c>
      <c r="S40" s="2">
        <v>19500</v>
      </c>
      <c r="T40" s="2">
        <v>0</v>
      </c>
      <c r="U40" s="2">
        <v>19500</v>
      </c>
      <c r="V40" s="2">
        <v>0</v>
      </c>
      <c r="W40" s="2">
        <v>19500</v>
      </c>
      <c r="X40" s="2">
        <v>0</v>
      </c>
      <c r="Y40" s="2">
        <v>19500</v>
      </c>
      <c r="Z40" s="2">
        <v>0</v>
      </c>
      <c r="AA40" s="2">
        <v>19500</v>
      </c>
    </row>
    <row r="41" spans="2:27" x14ac:dyDescent="0.2">
      <c r="B41" s="2" t="s">
        <v>27</v>
      </c>
      <c r="C41" s="2" t="s">
        <v>57</v>
      </c>
      <c r="D41" s="2">
        <v>0</v>
      </c>
      <c r="F41" s="2">
        <v>90000</v>
      </c>
      <c r="G41" s="2">
        <v>19500</v>
      </c>
      <c r="H41" s="2">
        <v>0</v>
      </c>
      <c r="I41" s="2">
        <v>19500</v>
      </c>
      <c r="J41" s="2">
        <v>0</v>
      </c>
      <c r="K41" s="2">
        <v>19500</v>
      </c>
      <c r="L41" s="2">
        <v>0</v>
      </c>
      <c r="M41" s="2">
        <v>19500</v>
      </c>
      <c r="N41" s="2">
        <v>0</v>
      </c>
      <c r="O41" s="2">
        <v>19500</v>
      </c>
      <c r="P41" s="2">
        <v>0</v>
      </c>
      <c r="Q41" s="2">
        <v>19500</v>
      </c>
      <c r="R41" s="2">
        <v>0</v>
      </c>
      <c r="S41" s="2">
        <v>19500</v>
      </c>
      <c r="T41" s="2">
        <v>0</v>
      </c>
      <c r="U41" s="2">
        <v>19500</v>
      </c>
      <c r="V41" s="2">
        <v>0</v>
      </c>
      <c r="W41" s="2">
        <v>19500</v>
      </c>
      <c r="X41" s="2">
        <v>0</v>
      </c>
      <c r="Y41" s="2">
        <v>19500</v>
      </c>
      <c r="Z41" s="2">
        <v>0</v>
      </c>
      <c r="AA41" s="2">
        <v>19500</v>
      </c>
    </row>
    <row r="42" spans="2:27" x14ac:dyDescent="0.2">
      <c r="B42" s="2" t="s">
        <v>27</v>
      </c>
      <c r="C42" s="2" t="s">
        <v>58</v>
      </c>
      <c r="D42" s="2">
        <v>0</v>
      </c>
      <c r="F42" s="2">
        <v>90000</v>
      </c>
      <c r="G42" s="2">
        <v>19500</v>
      </c>
      <c r="H42" s="2">
        <v>0</v>
      </c>
      <c r="I42" s="2">
        <v>19500</v>
      </c>
      <c r="J42" s="2">
        <v>0</v>
      </c>
      <c r="K42" s="2">
        <v>19500</v>
      </c>
      <c r="L42" s="2">
        <v>0</v>
      </c>
      <c r="M42" s="2">
        <v>19500</v>
      </c>
      <c r="N42" s="2">
        <v>0</v>
      </c>
      <c r="O42" s="2">
        <v>19500</v>
      </c>
      <c r="P42" s="2">
        <v>0</v>
      </c>
      <c r="Q42" s="2">
        <v>19500</v>
      </c>
      <c r="R42" s="2">
        <v>0</v>
      </c>
      <c r="S42" s="2">
        <v>19500</v>
      </c>
      <c r="T42" s="2">
        <v>0</v>
      </c>
      <c r="U42" s="2">
        <v>19500</v>
      </c>
      <c r="V42" s="2">
        <v>0</v>
      </c>
      <c r="W42" s="2">
        <v>19500</v>
      </c>
      <c r="X42" s="2">
        <v>0</v>
      </c>
      <c r="Y42" s="2">
        <v>19500</v>
      </c>
      <c r="Z42" s="2">
        <v>0</v>
      </c>
      <c r="AA42" s="2">
        <v>19500</v>
      </c>
    </row>
    <row r="43" spans="2:27" x14ac:dyDescent="0.2">
      <c r="B43" s="2" t="s">
        <v>27</v>
      </c>
      <c r="C43" s="2" t="s">
        <v>59</v>
      </c>
      <c r="D43" s="2">
        <v>0</v>
      </c>
      <c r="F43" s="2">
        <v>90000</v>
      </c>
      <c r="G43" s="2">
        <v>19500</v>
      </c>
      <c r="H43" s="2">
        <v>0</v>
      </c>
      <c r="I43" s="2">
        <v>19500</v>
      </c>
      <c r="J43" s="2">
        <v>0</v>
      </c>
      <c r="K43" s="2">
        <v>19500</v>
      </c>
      <c r="L43" s="2">
        <v>0</v>
      </c>
      <c r="M43" s="2">
        <v>19500</v>
      </c>
      <c r="N43" s="2">
        <v>0</v>
      </c>
      <c r="O43" s="2">
        <v>19500</v>
      </c>
      <c r="P43" s="2">
        <v>0</v>
      </c>
      <c r="Q43" s="2">
        <v>19500</v>
      </c>
      <c r="R43" s="2">
        <v>0</v>
      </c>
      <c r="S43" s="2">
        <v>19500</v>
      </c>
      <c r="T43" s="2">
        <v>0</v>
      </c>
      <c r="U43" s="2">
        <v>19500</v>
      </c>
      <c r="V43" s="2">
        <v>0</v>
      </c>
      <c r="W43" s="2">
        <v>19500</v>
      </c>
      <c r="X43" s="2">
        <v>0</v>
      </c>
      <c r="Y43" s="2">
        <v>19500</v>
      </c>
      <c r="Z43" s="2">
        <v>0</v>
      </c>
      <c r="AA43" s="2">
        <v>19500</v>
      </c>
    </row>
    <row r="44" spans="2:27" x14ac:dyDescent="0.2">
      <c r="B44" s="2" t="s">
        <v>27</v>
      </c>
      <c r="C44" s="2" t="s">
        <v>60</v>
      </c>
      <c r="D44" s="2">
        <v>0</v>
      </c>
      <c r="H44" s="2">
        <v>90000</v>
      </c>
      <c r="I44" s="2">
        <v>19500</v>
      </c>
      <c r="J44" s="2">
        <v>0</v>
      </c>
      <c r="K44" s="2">
        <v>19500</v>
      </c>
      <c r="L44" s="2">
        <v>0</v>
      </c>
      <c r="M44" s="2">
        <v>19500</v>
      </c>
      <c r="N44" s="2">
        <v>0</v>
      </c>
      <c r="O44" s="2">
        <v>19500</v>
      </c>
      <c r="P44" s="2">
        <v>0</v>
      </c>
      <c r="Q44" s="2">
        <v>19500</v>
      </c>
      <c r="R44" s="2">
        <v>0</v>
      </c>
      <c r="S44" s="2">
        <v>19500</v>
      </c>
      <c r="T44" s="2">
        <v>0</v>
      </c>
      <c r="U44" s="2">
        <v>19500</v>
      </c>
      <c r="V44" s="2">
        <v>0</v>
      </c>
      <c r="W44" s="2">
        <v>19500</v>
      </c>
      <c r="X44" s="2">
        <v>0</v>
      </c>
      <c r="Y44" s="2">
        <v>19500</v>
      </c>
      <c r="Z44" s="2">
        <v>0</v>
      </c>
      <c r="AA44" s="2">
        <v>19500</v>
      </c>
    </row>
    <row r="45" spans="2:27" x14ac:dyDescent="0.2">
      <c r="B45" s="2" t="s">
        <v>27</v>
      </c>
      <c r="C45" s="2" t="s">
        <v>61</v>
      </c>
      <c r="D45" s="2">
        <v>0</v>
      </c>
      <c r="H45" s="2">
        <v>90000</v>
      </c>
      <c r="I45" s="2">
        <v>19500</v>
      </c>
      <c r="J45" s="2">
        <v>0</v>
      </c>
      <c r="K45" s="2">
        <v>19500</v>
      </c>
      <c r="L45" s="2">
        <v>0</v>
      </c>
      <c r="M45" s="2">
        <v>19500</v>
      </c>
      <c r="N45" s="2">
        <v>0</v>
      </c>
      <c r="O45" s="2">
        <v>19500</v>
      </c>
      <c r="P45" s="2">
        <v>0</v>
      </c>
      <c r="Q45" s="2">
        <v>19500</v>
      </c>
      <c r="R45" s="2">
        <v>0</v>
      </c>
      <c r="S45" s="2">
        <v>19500</v>
      </c>
      <c r="T45" s="2">
        <v>0</v>
      </c>
      <c r="U45" s="2">
        <v>19500</v>
      </c>
      <c r="V45" s="2">
        <v>0</v>
      </c>
      <c r="W45" s="2">
        <v>19500</v>
      </c>
      <c r="X45" s="2">
        <v>0</v>
      </c>
      <c r="Y45" s="2">
        <v>19500</v>
      </c>
      <c r="Z45" s="2">
        <v>0</v>
      </c>
      <c r="AA45" s="2">
        <v>19500</v>
      </c>
    </row>
    <row r="46" spans="2:27" x14ac:dyDescent="0.2">
      <c r="B46" s="2" t="s">
        <v>27</v>
      </c>
      <c r="C46" s="2" t="s">
        <v>62</v>
      </c>
      <c r="D46" s="2">
        <v>0</v>
      </c>
      <c r="H46" s="2">
        <v>90000</v>
      </c>
      <c r="I46" s="2">
        <v>19500</v>
      </c>
      <c r="J46" s="2">
        <v>0</v>
      </c>
      <c r="K46" s="2">
        <v>19500</v>
      </c>
      <c r="L46" s="2">
        <v>0</v>
      </c>
      <c r="M46" s="2">
        <v>19500</v>
      </c>
      <c r="N46" s="2">
        <v>0</v>
      </c>
      <c r="O46" s="2">
        <v>19500</v>
      </c>
      <c r="P46" s="2">
        <v>0</v>
      </c>
      <c r="Q46" s="2">
        <v>19500</v>
      </c>
      <c r="R46" s="2">
        <v>0</v>
      </c>
      <c r="S46" s="2">
        <v>19500</v>
      </c>
      <c r="T46" s="2">
        <v>0</v>
      </c>
      <c r="U46" s="2">
        <v>19500</v>
      </c>
      <c r="V46" s="2">
        <v>0</v>
      </c>
      <c r="W46" s="2">
        <v>19500</v>
      </c>
      <c r="X46" s="2">
        <v>0</v>
      </c>
      <c r="Y46" s="2">
        <v>19500</v>
      </c>
      <c r="Z46" s="2">
        <v>0</v>
      </c>
      <c r="AA46" s="2">
        <v>19500</v>
      </c>
    </row>
    <row r="47" spans="2:27" x14ac:dyDescent="0.2">
      <c r="B47" s="2" t="s">
        <v>27</v>
      </c>
      <c r="C47" s="2" t="s">
        <v>63</v>
      </c>
      <c r="D47" s="2">
        <v>0</v>
      </c>
      <c r="H47" s="2">
        <v>90000</v>
      </c>
      <c r="I47" s="2">
        <v>19500</v>
      </c>
      <c r="J47" s="2">
        <v>0</v>
      </c>
      <c r="K47" s="2">
        <v>19500</v>
      </c>
      <c r="L47" s="2">
        <v>0</v>
      </c>
      <c r="M47" s="2">
        <v>19500</v>
      </c>
      <c r="N47" s="2">
        <v>0</v>
      </c>
      <c r="O47" s="2">
        <v>19500</v>
      </c>
      <c r="P47" s="2">
        <v>0</v>
      </c>
      <c r="Q47" s="2">
        <v>19500</v>
      </c>
      <c r="R47" s="2">
        <v>0</v>
      </c>
      <c r="S47" s="2">
        <v>19500</v>
      </c>
      <c r="T47" s="2">
        <v>0</v>
      </c>
      <c r="U47" s="2">
        <v>19500</v>
      </c>
      <c r="V47" s="2">
        <v>0</v>
      </c>
      <c r="W47" s="2">
        <v>19500</v>
      </c>
      <c r="X47" s="2">
        <v>0</v>
      </c>
      <c r="Y47" s="2">
        <v>19500</v>
      </c>
      <c r="Z47" s="2">
        <v>0</v>
      </c>
      <c r="AA47" s="2">
        <v>19500</v>
      </c>
    </row>
    <row r="48" spans="2:27" x14ac:dyDescent="0.2">
      <c r="B48" s="2" t="s">
        <v>27</v>
      </c>
      <c r="C48" s="2" t="s">
        <v>64</v>
      </c>
      <c r="D48" s="2">
        <v>0</v>
      </c>
      <c r="H48" s="2">
        <v>90000</v>
      </c>
      <c r="I48" s="2">
        <v>19500</v>
      </c>
      <c r="J48" s="2">
        <v>0</v>
      </c>
      <c r="K48" s="2">
        <v>19500</v>
      </c>
      <c r="L48" s="2">
        <v>0</v>
      </c>
      <c r="M48" s="2">
        <v>19500</v>
      </c>
      <c r="N48" s="2">
        <v>0</v>
      </c>
      <c r="O48" s="2">
        <v>19500</v>
      </c>
      <c r="P48" s="2">
        <v>0</v>
      </c>
      <c r="Q48" s="2">
        <v>19500</v>
      </c>
      <c r="R48" s="2">
        <v>0</v>
      </c>
      <c r="S48" s="2">
        <v>19500</v>
      </c>
      <c r="T48" s="2">
        <v>0</v>
      </c>
      <c r="U48" s="2">
        <v>19500</v>
      </c>
      <c r="V48" s="2">
        <v>0</v>
      </c>
      <c r="W48" s="2">
        <v>19500</v>
      </c>
      <c r="X48" s="2">
        <v>0</v>
      </c>
      <c r="Y48" s="2">
        <v>19500</v>
      </c>
      <c r="Z48" s="2">
        <v>0</v>
      </c>
      <c r="AA48" s="2">
        <v>19500</v>
      </c>
    </row>
    <row r="49" spans="2:27" x14ac:dyDescent="0.2">
      <c r="B49" s="2" t="s">
        <v>27</v>
      </c>
      <c r="C49" s="2" t="s">
        <v>65</v>
      </c>
      <c r="D49" s="2">
        <v>0</v>
      </c>
      <c r="H49" s="2">
        <v>90000</v>
      </c>
      <c r="I49" s="2">
        <v>19500</v>
      </c>
      <c r="J49" s="2">
        <v>0</v>
      </c>
      <c r="K49" s="2">
        <v>19500</v>
      </c>
      <c r="L49" s="2">
        <v>0</v>
      </c>
      <c r="M49" s="2">
        <v>19500</v>
      </c>
      <c r="N49" s="2">
        <v>0</v>
      </c>
      <c r="O49" s="2">
        <v>19500</v>
      </c>
      <c r="P49" s="2">
        <v>0</v>
      </c>
      <c r="Q49" s="2">
        <v>19500</v>
      </c>
      <c r="R49" s="2">
        <v>0</v>
      </c>
      <c r="S49" s="2">
        <v>19500</v>
      </c>
      <c r="T49" s="2">
        <v>0</v>
      </c>
      <c r="U49" s="2">
        <v>19500</v>
      </c>
      <c r="V49" s="2">
        <v>0</v>
      </c>
      <c r="W49" s="2">
        <v>19500</v>
      </c>
      <c r="X49" s="2">
        <v>0</v>
      </c>
      <c r="Y49" s="2">
        <v>19500</v>
      </c>
      <c r="Z49" s="2">
        <v>0</v>
      </c>
      <c r="AA49" s="2">
        <v>19500</v>
      </c>
    </row>
    <row r="50" spans="2:27" x14ac:dyDescent="0.2">
      <c r="B50" s="2" t="s">
        <v>27</v>
      </c>
      <c r="C50" s="2" t="s">
        <v>66</v>
      </c>
      <c r="D50" s="2">
        <v>0</v>
      </c>
      <c r="H50" s="2">
        <v>90000</v>
      </c>
      <c r="I50" s="2">
        <v>19500</v>
      </c>
      <c r="J50" s="2">
        <v>0</v>
      </c>
      <c r="K50" s="2">
        <v>19500</v>
      </c>
      <c r="L50" s="2">
        <v>0</v>
      </c>
      <c r="M50" s="2">
        <v>19500</v>
      </c>
      <c r="N50" s="2">
        <v>0</v>
      </c>
      <c r="O50" s="2">
        <v>19500</v>
      </c>
      <c r="P50" s="2">
        <v>0</v>
      </c>
      <c r="Q50" s="2">
        <v>19500</v>
      </c>
      <c r="R50" s="2">
        <v>0</v>
      </c>
      <c r="S50" s="2">
        <v>19500</v>
      </c>
      <c r="T50" s="2">
        <v>0</v>
      </c>
      <c r="U50" s="2">
        <v>19500</v>
      </c>
      <c r="V50" s="2">
        <v>0</v>
      </c>
      <c r="W50" s="2">
        <v>19500</v>
      </c>
      <c r="X50" s="2">
        <v>0</v>
      </c>
      <c r="Y50" s="2">
        <v>19500</v>
      </c>
      <c r="Z50" s="2">
        <v>0</v>
      </c>
      <c r="AA50" s="2">
        <v>19500</v>
      </c>
    </row>
    <row r="51" spans="2:27" x14ac:dyDescent="0.2">
      <c r="B51" s="2" t="s">
        <v>27</v>
      </c>
      <c r="C51" s="2" t="s">
        <v>67</v>
      </c>
      <c r="D51" s="2">
        <v>0</v>
      </c>
      <c r="H51" s="2">
        <v>90000</v>
      </c>
      <c r="I51" s="2">
        <v>19500</v>
      </c>
      <c r="J51" s="2">
        <v>0</v>
      </c>
      <c r="K51" s="2">
        <v>19500</v>
      </c>
      <c r="L51" s="2">
        <v>0</v>
      </c>
      <c r="M51" s="2">
        <v>19500</v>
      </c>
      <c r="N51" s="2">
        <v>0</v>
      </c>
      <c r="O51" s="2">
        <v>19500</v>
      </c>
      <c r="P51" s="2">
        <v>0</v>
      </c>
      <c r="Q51" s="2">
        <v>19500</v>
      </c>
      <c r="R51" s="2">
        <v>0</v>
      </c>
      <c r="S51" s="2">
        <v>19500</v>
      </c>
      <c r="T51" s="2">
        <v>0</v>
      </c>
      <c r="U51" s="2">
        <v>19500</v>
      </c>
      <c r="V51" s="2">
        <v>0</v>
      </c>
      <c r="W51" s="2">
        <v>19500</v>
      </c>
      <c r="X51" s="2">
        <v>0</v>
      </c>
      <c r="Y51" s="2">
        <v>19500</v>
      </c>
      <c r="Z51" s="2">
        <v>0</v>
      </c>
      <c r="AA51" s="2">
        <v>19500</v>
      </c>
    </row>
    <row r="52" spans="2:27" x14ac:dyDescent="0.2">
      <c r="B52" s="2" t="s">
        <v>27</v>
      </c>
      <c r="C52" s="2" t="s">
        <v>68</v>
      </c>
      <c r="D52" s="2">
        <v>0</v>
      </c>
      <c r="H52" s="2">
        <v>90000</v>
      </c>
      <c r="I52" s="2">
        <v>19500</v>
      </c>
      <c r="J52" s="2">
        <v>0</v>
      </c>
      <c r="K52" s="2">
        <v>19500</v>
      </c>
      <c r="L52" s="2">
        <v>0</v>
      </c>
      <c r="M52" s="2">
        <v>19500</v>
      </c>
      <c r="N52" s="2">
        <v>0</v>
      </c>
      <c r="O52" s="2">
        <v>19500</v>
      </c>
      <c r="P52" s="2">
        <v>0</v>
      </c>
      <c r="Q52" s="2">
        <v>19500</v>
      </c>
      <c r="R52" s="2">
        <v>0</v>
      </c>
      <c r="S52" s="2">
        <v>19500</v>
      </c>
      <c r="T52" s="2">
        <v>0</v>
      </c>
      <c r="U52" s="2">
        <v>19500</v>
      </c>
      <c r="V52" s="2">
        <v>0</v>
      </c>
      <c r="W52" s="2">
        <v>19500</v>
      </c>
      <c r="X52" s="2">
        <v>0</v>
      </c>
      <c r="Y52" s="2">
        <v>19500</v>
      </c>
      <c r="Z52" s="2">
        <v>0</v>
      </c>
      <c r="AA52" s="2">
        <v>19500</v>
      </c>
    </row>
    <row r="53" spans="2:27" x14ac:dyDescent="0.2">
      <c r="B53" s="2" t="s">
        <v>27</v>
      </c>
      <c r="C53" s="2" t="s">
        <v>69</v>
      </c>
      <c r="D53" s="2">
        <v>0</v>
      </c>
      <c r="H53" s="2">
        <v>90000</v>
      </c>
      <c r="I53" s="2">
        <v>19500</v>
      </c>
      <c r="J53" s="2">
        <v>0</v>
      </c>
      <c r="K53" s="2">
        <v>19500</v>
      </c>
      <c r="L53" s="2">
        <v>0</v>
      </c>
      <c r="M53" s="2">
        <v>19500</v>
      </c>
      <c r="N53" s="2">
        <v>0</v>
      </c>
      <c r="O53" s="2">
        <v>19500</v>
      </c>
      <c r="P53" s="2">
        <v>0</v>
      </c>
      <c r="Q53" s="2">
        <v>19500</v>
      </c>
      <c r="R53" s="2">
        <v>0</v>
      </c>
      <c r="S53" s="2">
        <v>19500</v>
      </c>
      <c r="T53" s="2">
        <v>0</v>
      </c>
      <c r="U53" s="2">
        <v>19500</v>
      </c>
      <c r="V53" s="2">
        <v>0</v>
      </c>
      <c r="W53" s="2">
        <v>19500</v>
      </c>
      <c r="X53" s="2">
        <v>0</v>
      </c>
      <c r="Y53" s="2">
        <v>19500</v>
      </c>
      <c r="Z53" s="2">
        <v>0</v>
      </c>
      <c r="AA53" s="2">
        <v>19500</v>
      </c>
    </row>
    <row r="54" spans="2:27" x14ac:dyDescent="0.2">
      <c r="B54" s="2" t="s">
        <v>27</v>
      </c>
      <c r="C54" s="2" t="s">
        <v>70</v>
      </c>
      <c r="D54" s="2">
        <v>0</v>
      </c>
      <c r="H54" s="2">
        <v>90000</v>
      </c>
      <c r="I54" s="2">
        <v>19500</v>
      </c>
      <c r="J54" s="2">
        <v>0</v>
      </c>
      <c r="K54" s="2">
        <v>19500</v>
      </c>
      <c r="L54" s="2">
        <v>0</v>
      </c>
      <c r="M54" s="2">
        <v>19500</v>
      </c>
      <c r="N54" s="2">
        <v>0</v>
      </c>
      <c r="O54" s="2">
        <v>19500</v>
      </c>
      <c r="P54" s="2">
        <v>0</v>
      </c>
      <c r="Q54" s="2">
        <v>19500</v>
      </c>
      <c r="R54" s="2">
        <v>0</v>
      </c>
      <c r="S54" s="2">
        <v>19500</v>
      </c>
      <c r="T54" s="2">
        <v>0</v>
      </c>
      <c r="U54" s="2">
        <v>19500</v>
      </c>
      <c r="V54" s="2">
        <v>0</v>
      </c>
      <c r="W54" s="2">
        <v>19500</v>
      </c>
      <c r="X54" s="2">
        <v>0</v>
      </c>
      <c r="Y54" s="2">
        <v>19500</v>
      </c>
      <c r="Z54" s="2">
        <v>0</v>
      </c>
      <c r="AA54" s="2">
        <v>19500</v>
      </c>
    </row>
    <row r="55" spans="2:27" x14ac:dyDescent="0.2">
      <c r="B55" s="2" t="s">
        <v>27</v>
      </c>
      <c r="C55" s="2" t="s">
        <v>71</v>
      </c>
      <c r="D55" s="2">
        <v>0</v>
      </c>
      <c r="H55" s="2">
        <v>90000</v>
      </c>
      <c r="I55" s="2">
        <v>19500</v>
      </c>
      <c r="J55" s="2">
        <v>0</v>
      </c>
      <c r="K55" s="2">
        <v>19500</v>
      </c>
      <c r="L55" s="2">
        <v>0</v>
      </c>
      <c r="M55" s="2">
        <v>19500</v>
      </c>
      <c r="N55" s="2">
        <v>0</v>
      </c>
      <c r="O55" s="2">
        <v>19500</v>
      </c>
      <c r="P55" s="2">
        <v>0</v>
      </c>
      <c r="Q55" s="2">
        <v>19500</v>
      </c>
      <c r="R55" s="2">
        <v>0</v>
      </c>
      <c r="S55" s="2">
        <v>19500</v>
      </c>
      <c r="T55" s="2">
        <v>0</v>
      </c>
      <c r="U55" s="2">
        <v>19500</v>
      </c>
      <c r="V55" s="2">
        <v>0</v>
      </c>
      <c r="W55" s="2">
        <v>19500</v>
      </c>
      <c r="X55" s="2">
        <v>0</v>
      </c>
      <c r="Y55" s="2">
        <v>19500</v>
      </c>
      <c r="Z55" s="2">
        <v>0</v>
      </c>
      <c r="AA55" s="2">
        <v>19500</v>
      </c>
    </row>
    <row r="56" spans="2:27" x14ac:dyDescent="0.2">
      <c r="B56" s="2" t="s">
        <v>27</v>
      </c>
      <c r="C56" s="2" t="s">
        <v>72</v>
      </c>
      <c r="D56" s="2">
        <v>0</v>
      </c>
      <c r="H56" s="2">
        <v>90000</v>
      </c>
      <c r="I56" s="2">
        <v>19500</v>
      </c>
      <c r="J56" s="2">
        <v>0</v>
      </c>
      <c r="K56" s="2">
        <v>19500</v>
      </c>
      <c r="L56" s="2">
        <v>0</v>
      </c>
      <c r="M56" s="2">
        <v>19500</v>
      </c>
      <c r="N56" s="2">
        <v>0</v>
      </c>
      <c r="O56" s="2">
        <v>19500</v>
      </c>
      <c r="P56" s="2">
        <v>0</v>
      </c>
      <c r="Q56" s="2">
        <v>19500</v>
      </c>
      <c r="R56" s="2">
        <v>0</v>
      </c>
      <c r="S56" s="2">
        <v>19500</v>
      </c>
      <c r="T56" s="2">
        <v>0</v>
      </c>
      <c r="U56" s="2">
        <v>19500</v>
      </c>
      <c r="V56" s="2">
        <v>0</v>
      </c>
      <c r="W56" s="2">
        <v>19500</v>
      </c>
      <c r="X56" s="2">
        <v>0</v>
      </c>
      <c r="Y56" s="2">
        <v>19500</v>
      </c>
      <c r="Z56" s="2">
        <v>0</v>
      </c>
      <c r="AA56" s="2">
        <v>19500</v>
      </c>
    </row>
    <row r="57" spans="2:27" x14ac:dyDescent="0.2">
      <c r="B57" s="2" t="s">
        <v>27</v>
      </c>
      <c r="C57" s="2" t="s">
        <v>73</v>
      </c>
      <c r="D57" s="2">
        <v>0</v>
      </c>
      <c r="H57" s="2">
        <v>90000</v>
      </c>
      <c r="I57" s="2">
        <v>19500</v>
      </c>
      <c r="J57" s="2">
        <v>0</v>
      </c>
      <c r="K57" s="2">
        <v>19500</v>
      </c>
      <c r="L57" s="2">
        <v>0</v>
      </c>
      <c r="M57" s="2">
        <v>19500</v>
      </c>
      <c r="N57" s="2">
        <v>0</v>
      </c>
      <c r="O57" s="2">
        <v>19500</v>
      </c>
      <c r="P57" s="2">
        <v>0</v>
      </c>
      <c r="Q57" s="2">
        <v>19500</v>
      </c>
      <c r="R57" s="2">
        <v>0</v>
      </c>
      <c r="S57" s="2">
        <v>19500</v>
      </c>
      <c r="T57" s="2">
        <v>0</v>
      </c>
      <c r="U57" s="2">
        <v>19500</v>
      </c>
      <c r="V57" s="2">
        <v>0</v>
      </c>
      <c r="W57" s="2">
        <v>19500</v>
      </c>
      <c r="X57" s="2">
        <v>0</v>
      </c>
      <c r="Y57" s="2">
        <v>19500</v>
      </c>
      <c r="Z57" s="2">
        <v>0</v>
      </c>
      <c r="AA57" s="2">
        <v>19500</v>
      </c>
    </row>
    <row r="58" spans="2:27" x14ac:dyDescent="0.2">
      <c r="B58" s="2" t="s">
        <v>27</v>
      </c>
      <c r="C58" s="2" t="s">
        <v>74</v>
      </c>
      <c r="D58" s="2">
        <v>0</v>
      </c>
      <c r="H58" s="2">
        <v>90000</v>
      </c>
      <c r="I58" s="2">
        <v>19500</v>
      </c>
      <c r="J58" s="2">
        <v>0</v>
      </c>
      <c r="K58" s="2">
        <v>19500</v>
      </c>
      <c r="L58" s="2">
        <v>0</v>
      </c>
      <c r="M58" s="2">
        <v>19500</v>
      </c>
      <c r="N58" s="2">
        <v>0</v>
      </c>
      <c r="O58" s="2">
        <v>19500</v>
      </c>
      <c r="P58" s="2">
        <v>0</v>
      </c>
      <c r="Q58" s="2">
        <v>19500</v>
      </c>
      <c r="R58" s="2">
        <v>0</v>
      </c>
      <c r="S58" s="2">
        <v>19500</v>
      </c>
      <c r="T58" s="2">
        <v>0</v>
      </c>
      <c r="U58" s="2">
        <v>19500</v>
      </c>
      <c r="V58" s="2">
        <v>0</v>
      </c>
      <c r="W58" s="2">
        <v>19500</v>
      </c>
      <c r="X58" s="2">
        <v>0</v>
      </c>
      <c r="Y58" s="2">
        <v>19500</v>
      </c>
      <c r="Z58" s="2">
        <v>0</v>
      </c>
      <c r="AA58" s="2">
        <v>19500</v>
      </c>
    </row>
    <row r="59" spans="2:27" x14ac:dyDescent="0.2">
      <c r="B59" s="2" t="s">
        <v>27</v>
      </c>
      <c r="C59" s="2" t="s">
        <v>75</v>
      </c>
      <c r="D59" s="2">
        <v>0</v>
      </c>
      <c r="H59" s="2">
        <v>90000</v>
      </c>
      <c r="I59" s="2">
        <v>19500</v>
      </c>
      <c r="J59" s="2">
        <v>0</v>
      </c>
      <c r="K59" s="2">
        <v>19500</v>
      </c>
      <c r="L59" s="2">
        <v>0</v>
      </c>
      <c r="M59" s="2">
        <v>19500</v>
      </c>
      <c r="N59" s="2">
        <v>0</v>
      </c>
      <c r="O59" s="2">
        <v>19500</v>
      </c>
      <c r="P59" s="2">
        <v>0</v>
      </c>
      <c r="Q59" s="2">
        <v>19500</v>
      </c>
      <c r="R59" s="2">
        <v>0</v>
      </c>
      <c r="S59" s="2">
        <v>19500</v>
      </c>
      <c r="T59" s="2">
        <v>0</v>
      </c>
      <c r="U59" s="2">
        <v>19500</v>
      </c>
      <c r="V59" s="2">
        <v>0</v>
      </c>
      <c r="W59" s="2">
        <v>19500</v>
      </c>
      <c r="X59" s="2">
        <v>0</v>
      </c>
      <c r="Y59" s="2">
        <v>19500</v>
      </c>
      <c r="Z59" s="2">
        <v>0</v>
      </c>
      <c r="AA59" s="2">
        <v>19500</v>
      </c>
    </row>
    <row r="60" spans="2:27" x14ac:dyDescent="0.2">
      <c r="B60" s="2" t="s">
        <v>27</v>
      </c>
      <c r="C60" s="2" t="s">
        <v>76</v>
      </c>
      <c r="D60" s="2">
        <v>0</v>
      </c>
      <c r="H60" s="2">
        <v>90000</v>
      </c>
      <c r="I60" s="2">
        <v>19500</v>
      </c>
      <c r="J60" s="2">
        <v>0</v>
      </c>
      <c r="K60" s="2">
        <v>19500</v>
      </c>
      <c r="L60" s="2">
        <v>0</v>
      </c>
      <c r="M60" s="2">
        <v>19500</v>
      </c>
      <c r="N60" s="2">
        <v>0</v>
      </c>
      <c r="O60" s="2">
        <v>19500</v>
      </c>
      <c r="P60" s="2">
        <v>0</v>
      </c>
      <c r="Q60" s="2">
        <v>19500</v>
      </c>
      <c r="R60" s="2">
        <v>0</v>
      </c>
      <c r="S60" s="2">
        <v>19500</v>
      </c>
      <c r="T60" s="2">
        <v>0</v>
      </c>
      <c r="U60" s="2">
        <v>19500</v>
      </c>
      <c r="V60" s="2">
        <v>0</v>
      </c>
      <c r="W60" s="2">
        <v>19500</v>
      </c>
      <c r="X60" s="2">
        <v>0</v>
      </c>
      <c r="Y60" s="2">
        <v>19500</v>
      </c>
      <c r="Z60" s="2">
        <v>0</v>
      </c>
      <c r="AA60" s="2">
        <v>19500</v>
      </c>
    </row>
    <row r="61" spans="2:27" x14ac:dyDescent="0.2">
      <c r="B61" s="2" t="s">
        <v>27</v>
      </c>
      <c r="C61" s="2" t="s">
        <v>77</v>
      </c>
      <c r="D61" s="2">
        <v>0</v>
      </c>
      <c r="H61" s="2">
        <v>90000</v>
      </c>
      <c r="I61" s="2">
        <v>19500</v>
      </c>
      <c r="J61" s="2">
        <v>0</v>
      </c>
      <c r="K61" s="2">
        <v>19500</v>
      </c>
      <c r="L61" s="2">
        <v>0</v>
      </c>
      <c r="M61" s="2">
        <v>19500</v>
      </c>
      <c r="N61" s="2">
        <v>0</v>
      </c>
      <c r="O61" s="2">
        <v>19500</v>
      </c>
      <c r="P61" s="2">
        <v>0</v>
      </c>
      <c r="Q61" s="2">
        <v>19500</v>
      </c>
      <c r="R61" s="2">
        <v>0</v>
      </c>
      <c r="S61" s="2">
        <v>19500</v>
      </c>
      <c r="T61" s="2">
        <v>0</v>
      </c>
      <c r="U61" s="2">
        <v>19500</v>
      </c>
      <c r="V61" s="2">
        <v>0</v>
      </c>
      <c r="W61" s="2">
        <v>19500</v>
      </c>
      <c r="X61" s="2">
        <v>0</v>
      </c>
      <c r="Y61" s="2">
        <v>19500</v>
      </c>
      <c r="Z61" s="2">
        <v>0</v>
      </c>
      <c r="AA61" s="2">
        <v>19500</v>
      </c>
    </row>
    <row r="62" spans="2:27" x14ac:dyDescent="0.2">
      <c r="B62" s="2" t="s">
        <v>27</v>
      </c>
      <c r="C62" s="2" t="s">
        <v>78</v>
      </c>
      <c r="D62" s="2">
        <v>0</v>
      </c>
      <c r="H62" s="2">
        <v>90000</v>
      </c>
      <c r="I62" s="2">
        <v>19500</v>
      </c>
      <c r="J62" s="2">
        <v>0</v>
      </c>
      <c r="K62" s="2">
        <v>19500</v>
      </c>
      <c r="L62" s="2">
        <v>0</v>
      </c>
      <c r="M62" s="2">
        <v>19500</v>
      </c>
      <c r="N62" s="2">
        <v>0</v>
      </c>
      <c r="O62" s="2">
        <v>19500</v>
      </c>
      <c r="P62" s="2">
        <v>0</v>
      </c>
      <c r="Q62" s="2">
        <v>19500</v>
      </c>
      <c r="R62" s="2">
        <v>0</v>
      </c>
      <c r="S62" s="2">
        <v>19500</v>
      </c>
      <c r="T62" s="2">
        <v>0</v>
      </c>
      <c r="U62" s="2">
        <v>19500</v>
      </c>
      <c r="V62" s="2">
        <v>0</v>
      </c>
      <c r="W62" s="2">
        <v>19500</v>
      </c>
      <c r="X62" s="2">
        <v>0</v>
      </c>
      <c r="Y62" s="2">
        <v>19500</v>
      </c>
      <c r="Z62" s="2">
        <v>0</v>
      </c>
      <c r="AA62" s="2">
        <v>19500</v>
      </c>
    </row>
    <row r="63" spans="2:27" x14ac:dyDescent="0.2">
      <c r="B63" s="2" t="s">
        <v>27</v>
      </c>
      <c r="C63" s="2" t="s">
        <v>79</v>
      </c>
      <c r="D63" s="2">
        <v>0</v>
      </c>
      <c r="H63" s="2">
        <v>90000</v>
      </c>
      <c r="I63" s="2">
        <v>19500</v>
      </c>
      <c r="J63" s="2">
        <v>0</v>
      </c>
      <c r="K63" s="2">
        <v>19500</v>
      </c>
      <c r="L63" s="2">
        <v>0</v>
      </c>
      <c r="M63" s="2">
        <v>19500</v>
      </c>
      <c r="N63" s="2">
        <v>0</v>
      </c>
      <c r="O63" s="2">
        <v>19500</v>
      </c>
      <c r="P63" s="2">
        <v>0</v>
      </c>
      <c r="Q63" s="2">
        <v>19500</v>
      </c>
      <c r="R63" s="2">
        <v>0</v>
      </c>
      <c r="S63" s="2">
        <v>19500</v>
      </c>
      <c r="T63" s="2">
        <v>0</v>
      </c>
      <c r="U63" s="2">
        <v>19500</v>
      </c>
      <c r="V63" s="2">
        <v>0</v>
      </c>
      <c r="W63" s="2">
        <v>19500</v>
      </c>
      <c r="X63" s="2">
        <v>0</v>
      </c>
      <c r="Y63" s="2">
        <v>19500</v>
      </c>
      <c r="Z63" s="2">
        <v>0</v>
      </c>
      <c r="AA63" s="2">
        <v>19500</v>
      </c>
    </row>
    <row r="64" spans="2:27" x14ac:dyDescent="0.2">
      <c r="B64" s="2" t="s">
        <v>27</v>
      </c>
      <c r="C64" s="2" t="s">
        <v>130</v>
      </c>
      <c r="D64" s="2">
        <v>0</v>
      </c>
      <c r="J64" s="2">
        <v>90000</v>
      </c>
      <c r="K64" s="2">
        <v>19500</v>
      </c>
      <c r="L64" s="2">
        <v>0</v>
      </c>
      <c r="M64" s="2">
        <v>19500</v>
      </c>
      <c r="N64" s="2">
        <v>0</v>
      </c>
      <c r="O64" s="2">
        <v>19500</v>
      </c>
      <c r="P64" s="2">
        <v>0</v>
      </c>
      <c r="Q64" s="2">
        <v>19500</v>
      </c>
      <c r="R64" s="2">
        <v>0</v>
      </c>
      <c r="S64" s="2">
        <v>19500</v>
      </c>
      <c r="T64" s="2">
        <v>0</v>
      </c>
      <c r="U64" s="2">
        <v>19500</v>
      </c>
      <c r="V64" s="2">
        <v>0</v>
      </c>
      <c r="W64" s="2">
        <v>19500</v>
      </c>
      <c r="X64" s="2">
        <v>0</v>
      </c>
      <c r="Y64" s="2">
        <v>19500</v>
      </c>
      <c r="Z64" s="2">
        <v>0</v>
      </c>
      <c r="AA64" s="2">
        <v>19500</v>
      </c>
    </row>
    <row r="65" spans="2:27" x14ac:dyDescent="0.2">
      <c r="B65" s="2" t="s">
        <v>27</v>
      </c>
      <c r="C65" s="2" t="s">
        <v>131</v>
      </c>
      <c r="D65" s="2">
        <v>0</v>
      </c>
      <c r="J65" s="2">
        <v>90000</v>
      </c>
      <c r="K65" s="2">
        <v>19500</v>
      </c>
      <c r="L65" s="2">
        <v>0</v>
      </c>
      <c r="M65" s="2">
        <v>19500</v>
      </c>
      <c r="N65" s="2">
        <v>0</v>
      </c>
      <c r="O65" s="2">
        <v>19500</v>
      </c>
      <c r="P65" s="2">
        <v>0</v>
      </c>
      <c r="Q65" s="2">
        <v>19500</v>
      </c>
      <c r="R65" s="2">
        <v>0</v>
      </c>
      <c r="S65" s="2">
        <v>19500</v>
      </c>
      <c r="T65" s="2">
        <v>0</v>
      </c>
      <c r="U65" s="2">
        <v>19500</v>
      </c>
      <c r="V65" s="2">
        <v>0</v>
      </c>
      <c r="W65" s="2">
        <v>19500</v>
      </c>
      <c r="X65" s="2">
        <v>0</v>
      </c>
      <c r="Y65" s="2">
        <v>19500</v>
      </c>
      <c r="Z65" s="2">
        <v>0</v>
      </c>
      <c r="AA65" s="2">
        <v>19500</v>
      </c>
    </row>
    <row r="66" spans="2:27" x14ac:dyDescent="0.2">
      <c r="B66" s="2" t="s">
        <v>27</v>
      </c>
      <c r="C66" s="2" t="s">
        <v>132</v>
      </c>
      <c r="D66" s="2">
        <v>0</v>
      </c>
      <c r="J66" s="2">
        <v>90000</v>
      </c>
      <c r="K66" s="2">
        <v>19500</v>
      </c>
      <c r="L66" s="2">
        <v>0</v>
      </c>
      <c r="M66" s="2">
        <v>19500</v>
      </c>
      <c r="N66" s="2">
        <v>0</v>
      </c>
      <c r="O66" s="2">
        <v>19500</v>
      </c>
      <c r="P66" s="2">
        <v>0</v>
      </c>
      <c r="Q66" s="2">
        <v>19500</v>
      </c>
      <c r="R66" s="2">
        <v>0</v>
      </c>
      <c r="S66" s="2">
        <v>19500</v>
      </c>
      <c r="T66" s="2">
        <v>0</v>
      </c>
      <c r="U66" s="2">
        <v>19500</v>
      </c>
      <c r="V66" s="2">
        <v>0</v>
      </c>
      <c r="W66" s="2">
        <v>19500</v>
      </c>
      <c r="X66" s="2">
        <v>0</v>
      </c>
      <c r="Y66" s="2">
        <v>19500</v>
      </c>
      <c r="Z66" s="2">
        <v>0</v>
      </c>
      <c r="AA66" s="2">
        <v>19500</v>
      </c>
    </row>
    <row r="67" spans="2:27" x14ac:dyDescent="0.2">
      <c r="B67" s="2" t="s">
        <v>27</v>
      </c>
      <c r="C67" s="2" t="s">
        <v>133</v>
      </c>
      <c r="D67" s="2">
        <v>0</v>
      </c>
      <c r="J67" s="2">
        <v>90000</v>
      </c>
      <c r="K67" s="2">
        <v>19500</v>
      </c>
      <c r="L67" s="2">
        <v>0</v>
      </c>
      <c r="M67" s="2">
        <v>19500</v>
      </c>
      <c r="N67" s="2">
        <v>0</v>
      </c>
      <c r="O67" s="2">
        <v>19500</v>
      </c>
      <c r="P67" s="2">
        <v>0</v>
      </c>
      <c r="Q67" s="2">
        <v>19500</v>
      </c>
      <c r="R67" s="2">
        <v>0</v>
      </c>
      <c r="S67" s="2">
        <v>19500</v>
      </c>
      <c r="T67" s="2">
        <v>0</v>
      </c>
      <c r="U67" s="2">
        <v>19500</v>
      </c>
      <c r="V67" s="2">
        <v>0</v>
      </c>
      <c r="W67" s="2">
        <v>19500</v>
      </c>
      <c r="X67" s="2">
        <v>0</v>
      </c>
      <c r="Y67" s="2">
        <v>19500</v>
      </c>
      <c r="Z67" s="2">
        <v>0</v>
      </c>
      <c r="AA67" s="2">
        <v>19500</v>
      </c>
    </row>
    <row r="68" spans="2:27" x14ac:dyDescent="0.2">
      <c r="B68" s="2" t="s">
        <v>27</v>
      </c>
      <c r="C68" s="2" t="s">
        <v>134</v>
      </c>
      <c r="D68" s="2">
        <v>0</v>
      </c>
      <c r="J68" s="2">
        <v>90000</v>
      </c>
      <c r="K68" s="2">
        <v>19500</v>
      </c>
      <c r="L68" s="2">
        <v>0</v>
      </c>
      <c r="M68" s="2">
        <v>19500</v>
      </c>
      <c r="N68" s="2">
        <v>0</v>
      </c>
      <c r="O68" s="2">
        <v>19500</v>
      </c>
      <c r="P68" s="2">
        <v>0</v>
      </c>
      <c r="Q68" s="2">
        <v>19500</v>
      </c>
      <c r="R68" s="2">
        <v>0</v>
      </c>
      <c r="S68" s="2">
        <v>19500</v>
      </c>
      <c r="T68" s="2">
        <v>0</v>
      </c>
      <c r="U68" s="2">
        <v>19500</v>
      </c>
      <c r="V68" s="2">
        <v>0</v>
      </c>
      <c r="W68" s="2">
        <v>19500</v>
      </c>
      <c r="X68" s="2">
        <v>0</v>
      </c>
      <c r="Y68" s="2">
        <v>19500</v>
      </c>
      <c r="Z68" s="2">
        <v>0</v>
      </c>
      <c r="AA68" s="2">
        <v>19500</v>
      </c>
    </row>
    <row r="69" spans="2:27" x14ac:dyDescent="0.2">
      <c r="B69" s="2" t="s">
        <v>27</v>
      </c>
      <c r="C69" s="2" t="s">
        <v>135</v>
      </c>
      <c r="D69" s="2">
        <v>0</v>
      </c>
      <c r="J69" s="2">
        <v>90000</v>
      </c>
      <c r="K69" s="2">
        <v>19500</v>
      </c>
      <c r="L69" s="2">
        <v>0</v>
      </c>
      <c r="M69" s="2">
        <v>19500</v>
      </c>
      <c r="N69" s="2">
        <v>0</v>
      </c>
      <c r="O69" s="2">
        <v>19500</v>
      </c>
      <c r="P69" s="2">
        <v>0</v>
      </c>
      <c r="Q69" s="2">
        <v>19500</v>
      </c>
      <c r="R69" s="2">
        <v>0</v>
      </c>
      <c r="S69" s="2">
        <v>19500</v>
      </c>
      <c r="T69" s="2">
        <v>0</v>
      </c>
      <c r="U69" s="2">
        <v>19500</v>
      </c>
      <c r="V69" s="2">
        <v>0</v>
      </c>
      <c r="W69" s="2">
        <v>19500</v>
      </c>
      <c r="X69" s="2">
        <v>0</v>
      </c>
      <c r="Y69" s="2">
        <v>19500</v>
      </c>
      <c r="Z69" s="2">
        <v>0</v>
      </c>
      <c r="AA69" s="2">
        <v>19500</v>
      </c>
    </row>
    <row r="70" spans="2:27" x14ac:dyDescent="0.2">
      <c r="B70" s="2" t="s">
        <v>27</v>
      </c>
      <c r="C70" s="2" t="s">
        <v>136</v>
      </c>
      <c r="D70" s="2">
        <v>0</v>
      </c>
      <c r="J70" s="2">
        <v>90000</v>
      </c>
      <c r="K70" s="2">
        <v>19500</v>
      </c>
      <c r="L70" s="2">
        <v>0</v>
      </c>
      <c r="M70" s="2">
        <v>19500</v>
      </c>
      <c r="N70" s="2">
        <v>0</v>
      </c>
      <c r="O70" s="2">
        <v>19500</v>
      </c>
      <c r="P70" s="2">
        <v>0</v>
      </c>
      <c r="Q70" s="2">
        <v>19500</v>
      </c>
      <c r="R70" s="2">
        <v>0</v>
      </c>
      <c r="S70" s="2">
        <v>19500</v>
      </c>
      <c r="T70" s="2">
        <v>0</v>
      </c>
      <c r="U70" s="2">
        <v>19500</v>
      </c>
      <c r="V70" s="2">
        <v>0</v>
      </c>
      <c r="W70" s="2">
        <v>19500</v>
      </c>
      <c r="X70" s="2">
        <v>0</v>
      </c>
      <c r="Y70" s="2">
        <v>19500</v>
      </c>
      <c r="Z70" s="2">
        <v>0</v>
      </c>
      <c r="AA70" s="2">
        <v>19500</v>
      </c>
    </row>
    <row r="71" spans="2:27" x14ac:dyDescent="0.2">
      <c r="B71" s="2" t="s">
        <v>27</v>
      </c>
      <c r="C71" s="2" t="s">
        <v>137</v>
      </c>
      <c r="D71" s="2">
        <v>0</v>
      </c>
      <c r="J71" s="2">
        <v>90000</v>
      </c>
      <c r="K71" s="2">
        <v>19500</v>
      </c>
      <c r="L71" s="2">
        <v>0</v>
      </c>
      <c r="M71" s="2">
        <v>19500</v>
      </c>
      <c r="N71" s="2">
        <v>0</v>
      </c>
      <c r="O71" s="2">
        <v>19500</v>
      </c>
      <c r="P71" s="2">
        <v>0</v>
      </c>
      <c r="Q71" s="2">
        <v>19500</v>
      </c>
      <c r="R71" s="2">
        <v>0</v>
      </c>
      <c r="S71" s="2">
        <v>19500</v>
      </c>
      <c r="T71" s="2">
        <v>0</v>
      </c>
      <c r="U71" s="2">
        <v>19500</v>
      </c>
      <c r="V71" s="2">
        <v>0</v>
      </c>
      <c r="W71" s="2">
        <v>19500</v>
      </c>
      <c r="X71" s="2">
        <v>0</v>
      </c>
      <c r="Y71" s="2">
        <v>19500</v>
      </c>
      <c r="Z71" s="2">
        <v>0</v>
      </c>
      <c r="AA71" s="2">
        <v>19500</v>
      </c>
    </row>
    <row r="72" spans="2:27" x14ac:dyDescent="0.2">
      <c r="B72" s="2" t="s">
        <v>27</v>
      </c>
      <c r="C72" s="2" t="s">
        <v>138</v>
      </c>
      <c r="D72" s="2">
        <v>0</v>
      </c>
      <c r="J72" s="2">
        <v>90000</v>
      </c>
      <c r="K72" s="2">
        <v>19500</v>
      </c>
      <c r="L72" s="2">
        <v>0</v>
      </c>
      <c r="M72" s="2">
        <v>19500</v>
      </c>
      <c r="N72" s="2">
        <v>0</v>
      </c>
      <c r="O72" s="2">
        <v>19500</v>
      </c>
      <c r="P72" s="2">
        <v>0</v>
      </c>
      <c r="Q72" s="2">
        <v>19500</v>
      </c>
      <c r="R72" s="2">
        <v>0</v>
      </c>
      <c r="S72" s="2">
        <v>19500</v>
      </c>
      <c r="T72" s="2">
        <v>0</v>
      </c>
      <c r="U72" s="2">
        <v>19500</v>
      </c>
      <c r="V72" s="2">
        <v>0</v>
      </c>
      <c r="W72" s="2">
        <v>19500</v>
      </c>
      <c r="X72" s="2">
        <v>0</v>
      </c>
      <c r="Y72" s="2">
        <v>19500</v>
      </c>
      <c r="Z72" s="2">
        <v>0</v>
      </c>
      <c r="AA72" s="2">
        <v>19500</v>
      </c>
    </row>
    <row r="73" spans="2:27" x14ac:dyDescent="0.2">
      <c r="B73" s="2" t="s">
        <v>27</v>
      </c>
      <c r="C73" s="2" t="s">
        <v>139</v>
      </c>
      <c r="D73" s="2">
        <v>0</v>
      </c>
      <c r="J73" s="2">
        <v>90000</v>
      </c>
      <c r="K73" s="2">
        <v>19500</v>
      </c>
      <c r="L73" s="2">
        <v>0</v>
      </c>
      <c r="M73" s="2">
        <v>19500</v>
      </c>
      <c r="N73" s="2">
        <v>0</v>
      </c>
      <c r="O73" s="2">
        <v>19500</v>
      </c>
      <c r="P73" s="2">
        <v>0</v>
      </c>
      <c r="Q73" s="2">
        <v>19500</v>
      </c>
      <c r="R73" s="2">
        <v>0</v>
      </c>
      <c r="S73" s="2">
        <v>19500</v>
      </c>
      <c r="T73" s="2">
        <v>0</v>
      </c>
      <c r="U73" s="2">
        <v>19500</v>
      </c>
      <c r="V73" s="2">
        <v>0</v>
      </c>
      <c r="W73" s="2">
        <v>19500</v>
      </c>
      <c r="X73" s="2">
        <v>0</v>
      </c>
      <c r="Y73" s="2">
        <v>19500</v>
      </c>
      <c r="Z73" s="2">
        <v>0</v>
      </c>
      <c r="AA73" s="2">
        <v>19500</v>
      </c>
    </row>
    <row r="74" spans="2:27" x14ac:dyDescent="0.2">
      <c r="B74" s="2" t="s">
        <v>27</v>
      </c>
      <c r="C74" s="2" t="s">
        <v>140</v>
      </c>
      <c r="D74" s="2">
        <v>0</v>
      </c>
      <c r="J74" s="2">
        <v>90000</v>
      </c>
      <c r="K74" s="2">
        <v>19500</v>
      </c>
      <c r="L74" s="2">
        <v>0</v>
      </c>
      <c r="M74" s="2">
        <v>19500</v>
      </c>
      <c r="N74" s="2">
        <v>0</v>
      </c>
      <c r="O74" s="2">
        <v>19500</v>
      </c>
      <c r="P74" s="2">
        <v>0</v>
      </c>
      <c r="Q74" s="2">
        <v>19500</v>
      </c>
      <c r="R74" s="2">
        <v>0</v>
      </c>
      <c r="S74" s="2">
        <v>19500</v>
      </c>
      <c r="T74" s="2">
        <v>0</v>
      </c>
      <c r="U74" s="2">
        <v>19500</v>
      </c>
      <c r="V74" s="2">
        <v>0</v>
      </c>
      <c r="W74" s="2">
        <v>19500</v>
      </c>
      <c r="X74" s="2">
        <v>0</v>
      </c>
      <c r="Y74" s="2">
        <v>19500</v>
      </c>
      <c r="Z74" s="2">
        <v>0</v>
      </c>
      <c r="AA74" s="2">
        <v>19500</v>
      </c>
    </row>
    <row r="75" spans="2:27" x14ac:dyDescent="0.2">
      <c r="B75" s="2" t="s">
        <v>27</v>
      </c>
      <c r="C75" s="2" t="s">
        <v>141</v>
      </c>
      <c r="D75" s="2">
        <v>0</v>
      </c>
      <c r="J75" s="2">
        <v>90000</v>
      </c>
      <c r="K75" s="2">
        <v>19500</v>
      </c>
      <c r="L75" s="2">
        <v>0</v>
      </c>
      <c r="M75" s="2">
        <v>19500</v>
      </c>
      <c r="N75" s="2">
        <v>0</v>
      </c>
      <c r="O75" s="2">
        <v>19500</v>
      </c>
      <c r="P75" s="2">
        <v>0</v>
      </c>
      <c r="Q75" s="2">
        <v>19500</v>
      </c>
      <c r="R75" s="2">
        <v>0</v>
      </c>
      <c r="S75" s="2">
        <v>19500</v>
      </c>
      <c r="T75" s="2">
        <v>0</v>
      </c>
      <c r="U75" s="2">
        <v>19500</v>
      </c>
      <c r="V75" s="2">
        <v>0</v>
      </c>
      <c r="W75" s="2">
        <v>19500</v>
      </c>
      <c r="X75" s="2">
        <v>0</v>
      </c>
      <c r="Y75" s="2">
        <v>19500</v>
      </c>
      <c r="Z75" s="2">
        <v>0</v>
      </c>
      <c r="AA75" s="2">
        <v>19500</v>
      </c>
    </row>
    <row r="76" spans="2:27" x14ac:dyDescent="0.2">
      <c r="B76" s="2" t="s">
        <v>27</v>
      </c>
      <c r="C76" s="2" t="s">
        <v>142</v>
      </c>
      <c r="D76" s="2">
        <v>0</v>
      </c>
      <c r="J76" s="2">
        <v>90000</v>
      </c>
      <c r="K76" s="2">
        <v>19500</v>
      </c>
      <c r="L76" s="2">
        <v>0</v>
      </c>
      <c r="M76" s="2">
        <v>19500</v>
      </c>
      <c r="N76" s="2">
        <v>0</v>
      </c>
      <c r="O76" s="2">
        <v>19500</v>
      </c>
      <c r="P76" s="2">
        <v>0</v>
      </c>
      <c r="Q76" s="2">
        <v>19500</v>
      </c>
      <c r="R76" s="2">
        <v>0</v>
      </c>
      <c r="S76" s="2">
        <v>19500</v>
      </c>
      <c r="T76" s="2">
        <v>0</v>
      </c>
      <c r="U76" s="2">
        <v>19500</v>
      </c>
      <c r="V76" s="2">
        <v>0</v>
      </c>
      <c r="W76" s="2">
        <v>19500</v>
      </c>
      <c r="X76" s="2">
        <v>0</v>
      </c>
      <c r="Y76" s="2">
        <v>19500</v>
      </c>
      <c r="Z76" s="2">
        <v>0</v>
      </c>
      <c r="AA76" s="2">
        <v>19500</v>
      </c>
    </row>
    <row r="77" spans="2:27" x14ac:dyDescent="0.2">
      <c r="B77" s="2" t="s">
        <v>27</v>
      </c>
      <c r="C77" s="2" t="s">
        <v>143</v>
      </c>
      <c r="D77" s="2">
        <v>0</v>
      </c>
      <c r="J77" s="2">
        <v>90000</v>
      </c>
      <c r="K77" s="2">
        <v>19500</v>
      </c>
      <c r="L77" s="2">
        <v>0</v>
      </c>
      <c r="M77" s="2">
        <v>19500</v>
      </c>
      <c r="N77" s="2">
        <v>0</v>
      </c>
      <c r="O77" s="2">
        <v>19500</v>
      </c>
      <c r="P77" s="2">
        <v>0</v>
      </c>
      <c r="Q77" s="2">
        <v>19500</v>
      </c>
      <c r="R77" s="2">
        <v>0</v>
      </c>
      <c r="S77" s="2">
        <v>19500</v>
      </c>
      <c r="T77" s="2">
        <v>0</v>
      </c>
      <c r="U77" s="2">
        <v>19500</v>
      </c>
      <c r="V77" s="2">
        <v>0</v>
      </c>
      <c r="W77" s="2">
        <v>19500</v>
      </c>
      <c r="X77" s="2">
        <v>0</v>
      </c>
      <c r="Y77" s="2">
        <v>19500</v>
      </c>
      <c r="Z77" s="2">
        <v>0</v>
      </c>
      <c r="AA77" s="2">
        <v>19500</v>
      </c>
    </row>
    <row r="78" spans="2:27" x14ac:dyDescent="0.2">
      <c r="B78" s="2" t="s">
        <v>27</v>
      </c>
      <c r="C78" s="2" t="s">
        <v>144</v>
      </c>
      <c r="D78" s="2">
        <v>0</v>
      </c>
      <c r="J78" s="2">
        <v>90000</v>
      </c>
      <c r="K78" s="2">
        <v>19500</v>
      </c>
      <c r="L78" s="2">
        <v>0</v>
      </c>
      <c r="M78" s="2">
        <v>19500</v>
      </c>
      <c r="N78" s="2">
        <v>0</v>
      </c>
      <c r="O78" s="2">
        <v>19500</v>
      </c>
      <c r="P78" s="2">
        <v>0</v>
      </c>
      <c r="Q78" s="2">
        <v>19500</v>
      </c>
      <c r="R78" s="2">
        <v>0</v>
      </c>
      <c r="S78" s="2">
        <v>19500</v>
      </c>
      <c r="T78" s="2">
        <v>0</v>
      </c>
      <c r="U78" s="2">
        <v>19500</v>
      </c>
      <c r="V78" s="2">
        <v>0</v>
      </c>
      <c r="W78" s="2">
        <v>19500</v>
      </c>
      <c r="X78" s="2">
        <v>0</v>
      </c>
      <c r="Y78" s="2">
        <v>19500</v>
      </c>
      <c r="Z78" s="2">
        <v>0</v>
      </c>
      <c r="AA78" s="2">
        <v>19500</v>
      </c>
    </row>
    <row r="79" spans="2:27" x14ac:dyDescent="0.2">
      <c r="B79" s="2" t="s">
        <v>27</v>
      </c>
      <c r="C79" s="2" t="s">
        <v>145</v>
      </c>
      <c r="D79" s="2">
        <v>0</v>
      </c>
      <c r="J79" s="2">
        <v>90000</v>
      </c>
      <c r="K79" s="2">
        <v>19500</v>
      </c>
      <c r="L79" s="2">
        <v>0</v>
      </c>
      <c r="M79" s="2">
        <v>19500</v>
      </c>
      <c r="N79" s="2">
        <v>0</v>
      </c>
      <c r="O79" s="2">
        <v>19500</v>
      </c>
      <c r="P79" s="2">
        <v>0</v>
      </c>
      <c r="Q79" s="2">
        <v>19500</v>
      </c>
      <c r="R79" s="2">
        <v>0</v>
      </c>
      <c r="S79" s="2">
        <v>19500</v>
      </c>
      <c r="T79" s="2">
        <v>0</v>
      </c>
      <c r="U79" s="2">
        <v>19500</v>
      </c>
      <c r="V79" s="2">
        <v>0</v>
      </c>
      <c r="W79" s="2">
        <v>19500</v>
      </c>
      <c r="X79" s="2">
        <v>0</v>
      </c>
      <c r="Y79" s="2">
        <v>19500</v>
      </c>
      <c r="Z79" s="2">
        <v>0</v>
      </c>
      <c r="AA79" s="2">
        <v>19500</v>
      </c>
    </row>
    <row r="80" spans="2:27" x14ac:dyDescent="0.2">
      <c r="B80" s="2" t="s">
        <v>27</v>
      </c>
      <c r="C80" s="2" t="s">
        <v>146</v>
      </c>
      <c r="D80" s="2">
        <v>0</v>
      </c>
      <c r="J80" s="2">
        <v>90000</v>
      </c>
      <c r="K80" s="2">
        <v>19500</v>
      </c>
      <c r="L80" s="2">
        <v>0</v>
      </c>
      <c r="M80" s="2">
        <v>19500</v>
      </c>
      <c r="N80" s="2">
        <v>0</v>
      </c>
      <c r="O80" s="2">
        <v>19500</v>
      </c>
      <c r="P80" s="2">
        <v>0</v>
      </c>
      <c r="Q80" s="2">
        <v>19500</v>
      </c>
      <c r="R80" s="2">
        <v>0</v>
      </c>
      <c r="S80" s="2">
        <v>19500</v>
      </c>
      <c r="T80" s="2">
        <v>0</v>
      </c>
      <c r="U80" s="2">
        <v>19500</v>
      </c>
      <c r="V80" s="2">
        <v>0</v>
      </c>
      <c r="W80" s="2">
        <v>19500</v>
      </c>
      <c r="X80" s="2">
        <v>0</v>
      </c>
      <c r="Y80" s="2">
        <v>19500</v>
      </c>
      <c r="Z80" s="2">
        <v>0</v>
      </c>
      <c r="AA80" s="2">
        <v>19500</v>
      </c>
    </row>
    <row r="81" spans="2:27" x14ac:dyDescent="0.2">
      <c r="B81" s="2" t="s">
        <v>27</v>
      </c>
      <c r="C81" s="2" t="s">
        <v>147</v>
      </c>
      <c r="D81" s="2">
        <v>0</v>
      </c>
      <c r="J81" s="2">
        <v>90000</v>
      </c>
      <c r="K81" s="2">
        <v>19500</v>
      </c>
      <c r="L81" s="2">
        <v>0</v>
      </c>
      <c r="M81" s="2">
        <v>19500</v>
      </c>
      <c r="N81" s="2">
        <v>0</v>
      </c>
      <c r="O81" s="2">
        <v>19500</v>
      </c>
      <c r="P81" s="2">
        <v>0</v>
      </c>
      <c r="Q81" s="2">
        <v>19500</v>
      </c>
      <c r="R81" s="2">
        <v>0</v>
      </c>
      <c r="S81" s="2">
        <v>19500</v>
      </c>
      <c r="T81" s="2">
        <v>0</v>
      </c>
      <c r="U81" s="2">
        <v>19500</v>
      </c>
      <c r="V81" s="2">
        <v>0</v>
      </c>
      <c r="W81" s="2">
        <v>19500</v>
      </c>
      <c r="X81" s="2">
        <v>0</v>
      </c>
      <c r="Y81" s="2">
        <v>19500</v>
      </c>
      <c r="Z81" s="2">
        <v>0</v>
      </c>
      <c r="AA81" s="2">
        <v>19500</v>
      </c>
    </row>
    <row r="82" spans="2:27" x14ac:dyDescent="0.2">
      <c r="B82" s="2" t="s">
        <v>27</v>
      </c>
      <c r="C82" s="2" t="s">
        <v>148</v>
      </c>
      <c r="D82" s="2">
        <v>0</v>
      </c>
      <c r="J82" s="2">
        <v>90000</v>
      </c>
      <c r="K82" s="2">
        <v>19500</v>
      </c>
      <c r="L82" s="2">
        <v>0</v>
      </c>
      <c r="M82" s="2">
        <v>19500</v>
      </c>
      <c r="N82" s="2">
        <v>0</v>
      </c>
      <c r="O82" s="2">
        <v>19500</v>
      </c>
      <c r="P82" s="2">
        <v>0</v>
      </c>
      <c r="Q82" s="2">
        <v>19500</v>
      </c>
      <c r="R82" s="2">
        <v>0</v>
      </c>
      <c r="S82" s="2">
        <v>19500</v>
      </c>
      <c r="T82" s="2">
        <v>0</v>
      </c>
      <c r="U82" s="2">
        <v>19500</v>
      </c>
      <c r="V82" s="2">
        <v>0</v>
      </c>
      <c r="W82" s="2">
        <v>19500</v>
      </c>
      <c r="X82" s="2">
        <v>0</v>
      </c>
      <c r="Y82" s="2">
        <v>19500</v>
      </c>
      <c r="Z82" s="2">
        <v>0</v>
      </c>
      <c r="AA82" s="2">
        <v>19500</v>
      </c>
    </row>
    <row r="83" spans="2:27" x14ac:dyDescent="0.2">
      <c r="B83" s="2" t="s">
        <v>27</v>
      </c>
      <c r="C83" s="2" t="s">
        <v>149</v>
      </c>
      <c r="D83" s="2">
        <v>0</v>
      </c>
      <c r="J83" s="2">
        <v>90000</v>
      </c>
      <c r="K83" s="2">
        <v>19500</v>
      </c>
      <c r="L83" s="2">
        <v>0</v>
      </c>
      <c r="M83" s="2">
        <v>19500</v>
      </c>
      <c r="N83" s="2">
        <v>0</v>
      </c>
      <c r="O83" s="2">
        <v>19500</v>
      </c>
      <c r="P83" s="2">
        <v>0</v>
      </c>
      <c r="Q83" s="2">
        <v>19500</v>
      </c>
      <c r="R83" s="2">
        <v>0</v>
      </c>
      <c r="S83" s="2">
        <v>19500</v>
      </c>
      <c r="T83" s="2">
        <v>0</v>
      </c>
      <c r="U83" s="2">
        <v>19500</v>
      </c>
      <c r="V83" s="2">
        <v>0</v>
      </c>
      <c r="W83" s="2">
        <v>19500</v>
      </c>
      <c r="X83" s="2">
        <v>0</v>
      </c>
      <c r="Y83" s="2">
        <v>19500</v>
      </c>
      <c r="Z83" s="2">
        <v>0</v>
      </c>
      <c r="AA83" s="2">
        <v>19500</v>
      </c>
    </row>
    <row r="84" spans="2:27" x14ac:dyDescent="0.2">
      <c r="B84" s="2" t="s">
        <v>27</v>
      </c>
      <c r="C84" s="2" t="s">
        <v>150</v>
      </c>
      <c r="D84" s="2">
        <v>0</v>
      </c>
      <c r="J84" s="2">
        <v>0</v>
      </c>
      <c r="L84" s="2">
        <v>90000</v>
      </c>
      <c r="M84" s="2">
        <v>19500</v>
      </c>
      <c r="N84" s="2">
        <v>0</v>
      </c>
      <c r="O84" s="2">
        <v>19500</v>
      </c>
      <c r="P84" s="2">
        <v>0</v>
      </c>
      <c r="Q84" s="2">
        <v>19500</v>
      </c>
      <c r="R84" s="2">
        <v>0</v>
      </c>
      <c r="S84" s="2">
        <v>19500</v>
      </c>
      <c r="T84" s="2">
        <v>0</v>
      </c>
      <c r="U84" s="2">
        <v>19500</v>
      </c>
      <c r="V84" s="2">
        <v>0</v>
      </c>
      <c r="W84" s="2">
        <v>19500</v>
      </c>
      <c r="X84" s="2">
        <v>0</v>
      </c>
      <c r="Y84" s="2">
        <v>19500</v>
      </c>
      <c r="Z84" s="2">
        <v>0</v>
      </c>
      <c r="AA84" s="2">
        <v>19500</v>
      </c>
    </row>
    <row r="85" spans="2:27" x14ac:dyDescent="0.2">
      <c r="B85" s="2" t="s">
        <v>27</v>
      </c>
      <c r="C85" s="2" t="s">
        <v>151</v>
      </c>
      <c r="D85" s="2">
        <v>0</v>
      </c>
      <c r="J85" s="2">
        <v>0</v>
      </c>
      <c r="L85" s="2">
        <v>90000</v>
      </c>
      <c r="M85" s="2">
        <v>19500</v>
      </c>
      <c r="N85" s="2">
        <v>0</v>
      </c>
      <c r="O85" s="2">
        <v>19500</v>
      </c>
      <c r="P85" s="2">
        <v>0</v>
      </c>
      <c r="Q85" s="2">
        <v>19500</v>
      </c>
      <c r="R85" s="2">
        <v>0</v>
      </c>
      <c r="S85" s="2">
        <v>19500</v>
      </c>
      <c r="T85" s="2">
        <v>0</v>
      </c>
      <c r="U85" s="2">
        <v>19500</v>
      </c>
      <c r="V85" s="2">
        <v>0</v>
      </c>
      <c r="W85" s="2">
        <v>19500</v>
      </c>
      <c r="X85" s="2">
        <v>0</v>
      </c>
      <c r="Y85" s="2">
        <v>19500</v>
      </c>
      <c r="Z85" s="2">
        <v>0</v>
      </c>
      <c r="AA85" s="2">
        <v>19500</v>
      </c>
    </row>
    <row r="86" spans="2:27" x14ac:dyDescent="0.2">
      <c r="B86" s="2" t="s">
        <v>27</v>
      </c>
      <c r="C86" s="2" t="s">
        <v>152</v>
      </c>
      <c r="D86" s="2">
        <v>0</v>
      </c>
      <c r="J86" s="2">
        <v>0</v>
      </c>
      <c r="L86" s="2">
        <v>90000</v>
      </c>
      <c r="M86" s="2">
        <v>19500</v>
      </c>
      <c r="N86" s="2">
        <v>0</v>
      </c>
      <c r="O86" s="2">
        <v>19500</v>
      </c>
      <c r="P86" s="2">
        <v>0</v>
      </c>
      <c r="Q86" s="2">
        <v>19500</v>
      </c>
      <c r="R86" s="2">
        <v>0</v>
      </c>
      <c r="S86" s="2">
        <v>19500</v>
      </c>
      <c r="T86" s="2">
        <v>0</v>
      </c>
      <c r="U86" s="2">
        <v>19500</v>
      </c>
      <c r="V86" s="2">
        <v>0</v>
      </c>
      <c r="W86" s="2">
        <v>19500</v>
      </c>
      <c r="X86" s="2">
        <v>0</v>
      </c>
      <c r="Y86" s="2">
        <v>19500</v>
      </c>
      <c r="Z86" s="2">
        <v>0</v>
      </c>
      <c r="AA86" s="2">
        <v>19500</v>
      </c>
    </row>
    <row r="87" spans="2:27" x14ac:dyDescent="0.2">
      <c r="B87" s="2" t="s">
        <v>27</v>
      </c>
      <c r="C87" s="2" t="s">
        <v>153</v>
      </c>
      <c r="D87" s="2">
        <v>0</v>
      </c>
      <c r="J87" s="2">
        <v>0</v>
      </c>
      <c r="L87" s="2">
        <v>90000</v>
      </c>
      <c r="M87" s="2">
        <v>19500</v>
      </c>
      <c r="N87" s="2">
        <v>0</v>
      </c>
      <c r="O87" s="2">
        <v>19500</v>
      </c>
      <c r="P87" s="2">
        <v>0</v>
      </c>
      <c r="Q87" s="2">
        <v>19500</v>
      </c>
      <c r="R87" s="2">
        <v>0</v>
      </c>
      <c r="S87" s="2">
        <v>19500</v>
      </c>
      <c r="T87" s="2">
        <v>0</v>
      </c>
      <c r="U87" s="2">
        <v>19500</v>
      </c>
      <c r="V87" s="2">
        <v>0</v>
      </c>
      <c r="W87" s="2">
        <v>19500</v>
      </c>
      <c r="X87" s="2">
        <v>0</v>
      </c>
      <c r="Y87" s="2">
        <v>19500</v>
      </c>
      <c r="Z87" s="2">
        <v>0</v>
      </c>
      <c r="AA87" s="2">
        <v>19500</v>
      </c>
    </row>
    <row r="88" spans="2:27" x14ac:dyDescent="0.2">
      <c r="B88" s="2" t="s">
        <v>27</v>
      </c>
      <c r="C88" s="2" t="s">
        <v>154</v>
      </c>
      <c r="D88" s="2">
        <v>0</v>
      </c>
      <c r="J88" s="2">
        <v>0</v>
      </c>
      <c r="L88" s="2">
        <v>90000</v>
      </c>
      <c r="M88" s="2">
        <v>19500</v>
      </c>
      <c r="N88" s="2">
        <v>0</v>
      </c>
      <c r="O88" s="2">
        <v>19500</v>
      </c>
      <c r="P88" s="2">
        <v>0</v>
      </c>
      <c r="Q88" s="2">
        <v>19500</v>
      </c>
      <c r="R88" s="2">
        <v>0</v>
      </c>
      <c r="S88" s="2">
        <v>19500</v>
      </c>
      <c r="T88" s="2">
        <v>0</v>
      </c>
      <c r="U88" s="2">
        <v>19500</v>
      </c>
      <c r="V88" s="2">
        <v>0</v>
      </c>
      <c r="W88" s="2">
        <v>19500</v>
      </c>
      <c r="X88" s="2">
        <v>0</v>
      </c>
      <c r="Y88" s="2">
        <v>19500</v>
      </c>
      <c r="Z88" s="2">
        <v>0</v>
      </c>
      <c r="AA88" s="2">
        <v>19500</v>
      </c>
    </row>
    <row r="89" spans="2:27" x14ac:dyDescent="0.2">
      <c r="B89" s="2" t="s">
        <v>27</v>
      </c>
      <c r="C89" s="2" t="s">
        <v>155</v>
      </c>
      <c r="D89" s="2">
        <v>0</v>
      </c>
      <c r="J89" s="2">
        <v>0</v>
      </c>
      <c r="L89" s="2">
        <v>90000</v>
      </c>
      <c r="M89" s="2">
        <v>19500</v>
      </c>
      <c r="N89" s="2">
        <v>0</v>
      </c>
      <c r="O89" s="2">
        <v>19500</v>
      </c>
      <c r="P89" s="2">
        <v>0</v>
      </c>
      <c r="Q89" s="2">
        <v>19500</v>
      </c>
      <c r="R89" s="2">
        <v>0</v>
      </c>
      <c r="S89" s="2">
        <v>19500</v>
      </c>
      <c r="T89" s="2">
        <v>0</v>
      </c>
      <c r="U89" s="2">
        <v>19500</v>
      </c>
      <c r="V89" s="2">
        <v>0</v>
      </c>
      <c r="W89" s="2">
        <v>19500</v>
      </c>
      <c r="X89" s="2">
        <v>0</v>
      </c>
      <c r="Y89" s="2">
        <v>19500</v>
      </c>
      <c r="Z89" s="2">
        <v>0</v>
      </c>
      <c r="AA89" s="2">
        <v>19500</v>
      </c>
    </row>
    <row r="90" spans="2:27" x14ac:dyDescent="0.2">
      <c r="B90" s="2" t="s">
        <v>27</v>
      </c>
      <c r="C90" s="2" t="s">
        <v>156</v>
      </c>
      <c r="D90" s="2">
        <v>0</v>
      </c>
      <c r="J90" s="2">
        <v>0</v>
      </c>
      <c r="L90" s="2">
        <v>90000</v>
      </c>
      <c r="M90" s="2">
        <v>19500</v>
      </c>
      <c r="N90" s="2">
        <v>0</v>
      </c>
      <c r="O90" s="2">
        <v>19500</v>
      </c>
      <c r="P90" s="2">
        <v>0</v>
      </c>
      <c r="Q90" s="2">
        <v>19500</v>
      </c>
      <c r="R90" s="2">
        <v>0</v>
      </c>
      <c r="S90" s="2">
        <v>19500</v>
      </c>
      <c r="T90" s="2">
        <v>0</v>
      </c>
      <c r="U90" s="2">
        <v>19500</v>
      </c>
      <c r="V90" s="2">
        <v>0</v>
      </c>
      <c r="W90" s="2">
        <v>19500</v>
      </c>
      <c r="X90" s="2">
        <v>0</v>
      </c>
      <c r="Y90" s="2">
        <v>19500</v>
      </c>
      <c r="Z90" s="2">
        <v>0</v>
      </c>
      <c r="AA90" s="2">
        <v>19500</v>
      </c>
    </row>
    <row r="91" spans="2:27" x14ac:dyDescent="0.2">
      <c r="B91" s="2" t="s">
        <v>27</v>
      </c>
      <c r="C91" s="2" t="s">
        <v>157</v>
      </c>
      <c r="D91" s="2">
        <v>0</v>
      </c>
      <c r="J91" s="2">
        <v>0</v>
      </c>
      <c r="L91" s="2">
        <v>90000</v>
      </c>
      <c r="M91" s="2">
        <v>19500</v>
      </c>
      <c r="N91" s="2">
        <v>0</v>
      </c>
      <c r="O91" s="2">
        <v>19500</v>
      </c>
      <c r="P91" s="2">
        <v>0</v>
      </c>
      <c r="Q91" s="2">
        <v>19500</v>
      </c>
      <c r="R91" s="2">
        <v>0</v>
      </c>
      <c r="S91" s="2">
        <v>19500</v>
      </c>
      <c r="T91" s="2">
        <v>0</v>
      </c>
      <c r="U91" s="2">
        <v>19500</v>
      </c>
      <c r="V91" s="2">
        <v>0</v>
      </c>
      <c r="W91" s="2">
        <v>19500</v>
      </c>
      <c r="X91" s="2">
        <v>0</v>
      </c>
      <c r="Y91" s="2">
        <v>19500</v>
      </c>
      <c r="Z91" s="2">
        <v>0</v>
      </c>
      <c r="AA91" s="2">
        <v>19500</v>
      </c>
    </row>
    <row r="92" spans="2:27" x14ac:dyDescent="0.2">
      <c r="B92" s="2" t="s">
        <v>27</v>
      </c>
      <c r="C92" s="2" t="s">
        <v>158</v>
      </c>
      <c r="D92" s="2">
        <v>0</v>
      </c>
      <c r="J92" s="2">
        <v>0</v>
      </c>
      <c r="L92" s="2">
        <v>90000</v>
      </c>
      <c r="M92" s="2">
        <v>19500</v>
      </c>
      <c r="N92" s="2">
        <v>0</v>
      </c>
      <c r="O92" s="2">
        <v>19500</v>
      </c>
      <c r="P92" s="2">
        <v>0</v>
      </c>
      <c r="Q92" s="2">
        <v>19500</v>
      </c>
      <c r="R92" s="2">
        <v>0</v>
      </c>
      <c r="S92" s="2">
        <v>19500</v>
      </c>
      <c r="T92" s="2">
        <v>0</v>
      </c>
      <c r="U92" s="2">
        <v>19500</v>
      </c>
      <c r="V92" s="2">
        <v>0</v>
      </c>
      <c r="W92" s="2">
        <v>19500</v>
      </c>
      <c r="X92" s="2">
        <v>0</v>
      </c>
      <c r="Y92" s="2">
        <v>19500</v>
      </c>
      <c r="Z92" s="2">
        <v>0</v>
      </c>
      <c r="AA92" s="2">
        <v>19500</v>
      </c>
    </row>
    <row r="93" spans="2:27" x14ac:dyDescent="0.2">
      <c r="B93" s="2" t="s">
        <v>27</v>
      </c>
      <c r="C93" s="2" t="s">
        <v>159</v>
      </c>
      <c r="D93" s="2">
        <v>0</v>
      </c>
      <c r="J93" s="2">
        <v>0</v>
      </c>
      <c r="L93" s="2">
        <v>90000</v>
      </c>
      <c r="M93" s="2">
        <v>19500</v>
      </c>
      <c r="N93" s="2">
        <v>0</v>
      </c>
      <c r="O93" s="2">
        <v>19500</v>
      </c>
      <c r="P93" s="2">
        <v>0</v>
      </c>
      <c r="Q93" s="2">
        <v>19500</v>
      </c>
      <c r="R93" s="2">
        <v>0</v>
      </c>
      <c r="S93" s="2">
        <v>19500</v>
      </c>
      <c r="T93" s="2">
        <v>0</v>
      </c>
      <c r="U93" s="2">
        <v>19500</v>
      </c>
      <c r="V93" s="2">
        <v>0</v>
      </c>
      <c r="W93" s="2">
        <v>19500</v>
      </c>
      <c r="X93" s="2">
        <v>0</v>
      </c>
      <c r="Y93" s="2">
        <v>19500</v>
      </c>
      <c r="Z93" s="2">
        <v>0</v>
      </c>
      <c r="AA93" s="2">
        <v>19500</v>
      </c>
    </row>
    <row r="94" spans="2:27" x14ac:dyDescent="0.2">
      <c r="B94" s="2" t="s">
        <v>27</v>
      </c>
      <c r="C94" s="2" t="s">
        <v>160</v>
      </c>
      <c r="D94" s="2">
        <v>0</v>
      </c>
      <c r="J94" s="2">
        <v>0</v>
      </c>
      <c r="L94" s="2">
        <v>90000</v>
      </c>
      <c r="M94" s="2">
        <v>19500</v>
      </c>
      <c r="N94" s="2">
        <v>0</v>
      </c>
      <c r="O94" s="2">
        <v>19500</v>
      </c>
      <c r="P94" s="2">
        <v>0</v>
      </c>
      <c r="Q94" s="2">
        <v>19500</v>
      </c>
      <c r="R94" s="2">
        <v>0</v>
      </c>
      <c r="S94" s="2">
        <v>19500</v>
      </c>
      <c r="T94" s="2">
        <v>0</v>
      </c>
      <c r="U94" s="2">
        <v>19500</v>
      </c>
      <c r="V94" s="2">
        <v>0</v>
      </c>
      <c r="W94" s="2">
        <v>19500</v>
      </c>
      <c r="X94" s="2">
        <v>0</v>
      </c>
      <c r="Y94" s="2">
        <v>19500</v>
      </c>
      <c r="Z94" s="2">
        <v>0</v>
      </c>
      <c r="AA94" s="2">
        <v>19500</v>
      </c>
    </row>
    <row r="95" spans="2:27" x14ac:dyDescent="0.2">
      <c r="B95" s="2" t="s">
        <v>27</v>
      </c>
      <c r="C95" s="2" t="s">
        <v>161</v>
      </c>
      <c r="D95" s="2">
        <v>0</v>
      </c>
      <c r="J95" s="2">
        <v>0</v>
      </c>
      <c r="L95" s="2">
        <v>90000</v>
      </c>
      <c r="M95" s="2">
        <v>19500</v>
      </c>
      <c r="N95" s="2">
        <v>0</v>
      </c>
      <c r="O95" s="2">
        <v>19500</v>
      </c>
      <c r="P95" s="2">
        <v>0</v>
      </c>
      <c r="Q95" s="2">
        <v>19500</v>
      </c>
      <c r="R95" s="2">
        <v>0</v>
      </c>
      <c r="S95" s="2">
        <v>19500</v>
      </c>
      <c r="T95" s="2">
        <v>0</v>
      </c>
      <c r="U95" s="2">
        <v>19500</v>
      </c>
      <c r="V95" s="2">
        <v>0</v>
      </c>
      <c r="W95" s="2">
        <v>19500</v>
      </c>
      <c r="X95" s="2">
        <v>0</v>
      </c>
      <c r="Y95" s="2">
        <v>19500</v>
      </c>
      <c r="Z95" s="2">
        <v>0</v>
      </c>
      <c r="AA95" s="2">
        <v>19500</v>
      </c>
    </row>
    <row r="96" spans="2:27" x14ac:dyDescent="0.2">
      <c r="B96" s="2" t="s">
        <v>27</v>
      </c>
      <c r="C96" s="2" t="s">
        <v>162</v>
      </c>
      <c r="D96" s="2">
        <v>0</v>
      </c>
      <c r="J96" s="2">
        <v>0</v>
      </c>
      <c r="L96" s="2">
        <v>90000</v>
      </c>
      <c r="M96" s="2">
        <v>19500</v>
      </c>
      <c r="N96" s="2">
        <v>0</v>
      </c>
      <c r="O96" s="2">
        <v>19500</v>
      </c>
      <c r="P96" s="2">
        <v>0</v>
      </c>
      <c r="Q96" s="2">
        <v>19500</v>
      </c>
      <c r="R96" s="2">
        <v>0</v>
      </c>
      <c r="S96" s="2">
        <v>19500</v>
      </c>
      <c r="T96" s="2">
        <v>0</v>
      </c>
      <c r="U96" s="2">
        <v>19500</v>
      </c>
      <c r="V96" s="2">
        <v>0</v>
      </c>
      <c r="W96" s="2">
        <v>19500</v>
      </c>
      <c r="X96" s="2">
        <v>0</v>
      </c>
      <c r="Y96" s="2">
        <v>19500</v>
      </c>
      <c r="Z96" s="2">
        <v>0</v>
      </c>
      <c r="AA96" s="2">
        <v>19500</v>
      </c>
    </row>
    <row r="97" spans="2:27" x14ac:dyDescent="0.2">
      <c r="B97" s="2" t="s">
        <v>27</v>
      </c>
      <c r="C97" s="2" t="s">
        <v>163</v>
      </c>
      <c r="D97" s="2">
        <v>0</v>
      </c>
      <c r="J97" s="2">
        <v>0</v>
      </c>
      <c r="L97" s="2">
        <v>90000</v>
      </c>
      <c r="M97" s="2">
        <v>19500</v>
      </c>
      <c r="N97" s="2">
        <v>0</v>
      </c>
      <c r="O97" s="2">
        <v>19500</v>
      </c>
      <c r="P97" s="2">
        <v>0</v>
      </c>
      <c r="Q97" s="2">
        <v>19500</v>
      </c>
      <c r="R97" s="2">
        <v>0</v>
      </c>
      <c r="S97" s="2">
        <v>19500</v>
      </c>
      <c r="T97" s="2">
        <v>0</v>
      </c>
      <c r="U97" s="2">
        <v>19500</v>
      </c>
      <c r="V97" s="2">
        <v>0</v>
      </c>
      <c r="W97" s="2">
        <v>19500</v>
      </c>
      <c r="X97" s="2">
        <v>0</v>
      </c>
      <c r="Y97" s="2">
        <v>19500</v>
      </c>
      <c r="Z97" s="2">
        <v>0</v>
      </c>
      <c r="AA97" s="2">
        <v>19500</v>
      </c>
    </row>
    <row r="98" spans="2:27" x14ac:dyDescent="0.2">
      <c r="B98" s="2" t="s">
        <v>27</v>
      </c>
      <c r="C98" s="2" t="s">
        <v>164</v>
      </c>
      <c r="D98" s="2">
        <v>0</v>
      </c>
      <c r="J98" s="2">
        <v>0</v>
      </c>
      <c r="L98" s="2">
        <v>90000</v>
      </c>
      <c r="M98" s="2">
        <v>19500</v>
      </c>
      <c r="N98" s="2">
        <v>0</v>
      </c>
      <c r="O98" s="2">
        <v>19500</v>
      </c>
      <c r="P98" s="2">
        <v>0</v>
      </c>
      <c r="Q98" s="2">
        <v>19500</v>
      </c>
      <c r="R98" s="2">
        <v>0</v>
      </c>
      <c r="S98" s="2">
        <v>19500</v>
      </c>
      <c r="T98" s="2">
        <v>0</v>
      </c>
      <c r="U98" s="2">
        <v>19500</v>
      </c>
      <c r="V98" s="2">
        <v>0</v>
      </c>
      <c r="W98" s="2">
        <v>19500</v>
      </c>
      <c r="X98" s="2">
        <v>0</v>
      </c>
      <c r="Y98" s="2">
        <v>19500</v>
      </c>
      <c r="Z98" s="2">
        <v>0</v>
      </c>
      <c r="AA98" s="2">
        <v>19500</v>
      </c>
    </row>
    <row r="99" spans="2:27" x14ac:dyDescent="0.2">
      <c r="B99" s="2" t="s">
        <v>27</v>
      </c>
      <c r="C99" s="2" t="s">
        <v>165</v>
      </c>
      <c r="D99" s="2">
        <v>0</v>
      </c>
      <c r="J99" s="2">
        <v>0</v>
      </c>
      <c r="L99" s="2">
        <v>90000</v>
      </c>
      <c r="M99" s="2">
        <v>19500</v>
      </c>
      <c r="N99" s="2">
        <v>0</v>
      </c>
      <c r="O99" s="2">
        <v>19500</v>
      </c>
      <c r="P99" s="2">
        <v>0</v>
      </c>
      <c r="Q99" s="2">
        <v>19500</v>
      </c>
      <c r="R99" s="2">
        <v>0</v>
      </c>
      <c r="S99" s="2">
        <v>19500</v>
      </c>
      <c r="T99" s="2">
        <v>0</v>
      </c>
      <c r="U99" s="2">
        <v>19500</v>
      </c>
      <c r="V99" s="2">
        <v>0</v>
      </c>
      <c r="W99" s="2">
        <v>19500</v>
      </c>
      <c r="X99" s="2">
        <v>0</v>
      </c>
      <c r="Y99" s="2">
        <v>19500</v>
      </c>
      <c r="Z99" s="2">
        <v>0</v>
      </c>
      <c r="AA99" s="2">
        <v>19500</v>
      </c>
    </row>
    <row r="100" spans="2:27" x14ac:dyDescent="0.2">
      <c r="B100" s="2" t="s">
        <v>27</v>
      </c>
      <c r="C100" s="2" t="s">
        <v>166</v>
      </c>
      <c r="D100" s="2">
        <v>0</v>
      </c>
      <c r="J100" s="2">
        <v>0</v>
      </c>
      <c r="L100" s="2">
        <v>90000</v>
      </c>
      <c r="M100" s="2">
        <v>19500</v>
      </c>
      <c r="N100" s="2">
        <v>0</v>
      </c>
      <c r="O100" s="2">
        <v>19500</v>
      </c>
      <c r="P100" s="2">
        <v>0</v>
      </c>
      <c r="Q100" s="2">
        <v>19500</v>
      </c>
      <c r="R100" s="2">
        <v>0</v>
      </c>
      <c r="S100" s="2">
        <v>19500</v>
      </c>
      <c r="T100" s="2">
        <v>0</v>
      </c>
      <c r="U100" s="2">
        <v>19500</v>
      </c>
      <c r="V100" s="2">
        <v>0</v>
      </c>
      <c r="W100" s="2">
        <v>19500</v>
      </c>
      <c r="X100" s="2">
        <v>0</v>
      </c>
      <c r="Y100" s="2">
        <v>19500</v>
      </c>
      <c r="Z100" s="2">
        <v>0</v>
      </c>
      <c r="AA100" s="2">
        <v>19500</v>
      </c>
    </row>
    <row r="101" spans="2:27" x14ac:dyDescent="0.2">
      <c r="B101" s="2" t="s">
        <v>27</v>
      </c>
      <c r="C101" s="2" t="s">
        <v>167</v>
      </c>
      <c r="D101" s="2">
        <v>0</v>
      </c>
      <c r="J101" s="2">
        <v>0</v>
      </c>
      <c r="L101" s="2">
        <v>90000</v>
      </c>
      <c r="M101" s="2">
        <v>19500</v>
      </c>
      <c r="N101" s="2">
        <v>0</v>
      </c>
      <c r="O101" s="2">
        <v>19500</v>
      </c>
      <c r="P101" s="2">
        <v>0</v>
      </c>
      <c r="Q101" s="2">
        <v>19500</v>
      </c>
      <c r="R101" s="2">
        <v>0</v>
      </c>
      <c r="S101" s="2">
        <v>19500</v>
      </c>
      <c r="T101" s="2">
        <v>0</v>
      </c>
      <c r="U101" s="2">
        <v>19500</v>
      </c>
      <c r="V101" s="2">
        <v>0</v>
      </c>
      <c r="W101" s="2">
        <v>19500</v>
      </c>
      <c r="X101" s="2">
        <v>0</v>
      </c>
      <c r="Y101" s="2">
        <v>19500</v>
      </c>
      <c r="Z101" s="2">
        <v>0</v>
      </c>
      <c r="AA101" s="2">
        <v>19500</v>
      </c>
    </row>
    <row r="102" spans="2:27" x14ac:dyDescent="0.2">
      <c r="B102" s="2" t="s">
        <v>27</v>
      </c>
      <c r="C102" s="2" t="s">
        <v>168</v>
      </c>
      <c r="D102" s="2">
        <v>0</v>
      </c>
      <c r="J102" s="2">
        <v>0</v>
      </c>
      <c r="L102" s="2">
        <v>90000</v>
      </c>
      <c r="M102" s="2">
        <v>19500</v>
      </c>
      <c r="N102" s="2">
        <v>0</v>
      </c>
      <c r="O102" s="2">
        <v>19500</v>
      </c>
      <c r="P102" s="2">
        <v>0</v>
      </c>
      <c r="Q102" s="2">
        <v>19500</v>
      </c>
      <c r="R102" s="2">
        <v>0</v>
      </c>
      <c r="S102" s="2">
        <v>19500</v>
      </c>
      <c r="T102" s="2">
        <v>0</v>
      </c>
      <c r="U102" s="2">
        <v>19500</v>
      </c>
      <c r="V102" s="2">
        <v>0</v>
      </c>
      <c r="W102" s="2">
        <v>19500</v>
      </c>
      <c r="X102" s="2">
        <v>0</v>
      </c>
      <c r="Y102" s="2">
        <v>19500</v>
      </c>
      <c r="Z102" s="2">
        <v>0</v>
      </c>
      <c r="AA102" s="2">
        <v>19500</v>
      </c>
    </row>
    <row r="103" spans="2:27" x14ac:dyDescent="0.2">
      <c r="B103" s="2" t="s">
        <v>27</v>
      </c>
      <c r="C103" s="2" t="s">
        <v>169</v>
      </c>
      <c r="D103" s="2">
        <v>0</v>
      </c>
      <c r="J103" s="2">
        <v>0</v>
      </c>
      <c r="L103" s="2">
        <v>90000</v>
      </c>
      <c r="M103" s="2">
        <v>19500</v>
      </c>
      <c r="N103" s="2">
        <v>0</v>
      </c>
      <c r="O103" s="2">
        <v>19500</v>
      </c>
      <c r="P103" s="2">
        <v>0</v>
      </c>
      <c r="Q103" s="2">
        <v>19500</v>
      </c>
      <c r="R103" s="2">
        <v>0</v>
      </c>
      <c r="S103" s="2">
        <v>19500</v>
      </c>
      <c r="T103" s="2">
        <v>0</v>
      </c>
      <c r="U103" s="2">
        <v>19500</v>
      </c>
      <c r="V103" s="2">
        <v>0</v>
      </c>
      <c r="W103" s="2">
        <v>19500</v>
      </c>
      <c r="X103" s="2">
        <v>0</v>
      </c>
      <c r="Y103" s="2">
        <v>19500</v>
      </c>
      <c r="Z103" s="2">
        <v>0</v>
      </c>
      <c r="AA103" s="2">
        <v>19500</v>
      </c>
    </row>
    <row r="104" spans="2:27" x14ac:dyDescent="0.2">
      <c r="B104" s="2" t="s">
        <v>27</v>
      </c>
      <c r="C104" s="2" t="s">
        <v>170</v>
      </c>
      <c r="D104" s="2">
        <v>0</v>
      </c>
      <c r="J104" s="2">
        <v>0</v>
      </c>
      <c r="N104" s="2">
        <v>90000</v>
      </c>
      <c r="O104" s="2">
        <v>19500</v>
      </c>
      <c r="P104" s="2">
        <v>0</v>
      </c>
      <c r="Q104" s="2">
        <v>19500</v>
      </c>
      <c r="R104" s="2">
        <v>0</v>
      </c>
      <c r="S104" s="2">
        <v>19500</v>
      </c>
      <c r="T104" s="2">
        <v>0</v>
      </c>
      <c r="U104" s="2">
        <v>19500</v>
      </c>
      <c r="V104" s="2">
        <v>0</v>
      </c>
      <c r="W104" s="2">
        <v>19500</v>
      </c>
      <c r="X104" s="2">
        <v>0</v>
      </c>
      <c r="Y104" s="2">
        <v>19500</v>
      </c>
      <c r="Z104" s="2">
        <v>0</v>
      </c>
      <c r="AA104" s="2">
        <v>19500</v>
      </c>
    </row>
    <row r="105" spans="2:27" x14ac:dyDescent="0.2">
      <c r="B105" s="2" t="s">
        <v>27</v>
      </c>
      <c r="C105" s="2" t="s">
        <v>171</v>
      </c>
      <c r="D105" s="2">
        <v>0</v>
      </c>
      <c r="J105" s="2">
        <v>0</v>
      </c>
      <c r="N105" s="2">
        <v>90000</v>
      </c>
      <c r="O105" s="2">
        <v>19500</v>
      </c>
      <c r="P105" s="2">
        <v>0</v>
      </c>
      <c r="Q105" s="2">
        <v>19500</v>
      </c>
      <c r="R105" s="2">
        <v>0</v>
      </c>
      <c r="S105" s="2">
        <v>19500</v>
      </c>
      <c r="T105" s="2">
        <v>0</v>
      </c>
      <c r="U105" s="2">
        <v>19500</v>
      </c>
      <c r="V105" s="2">
        <v>0</v>
      </c>
      <c r="W105" s="2">
        <v>19500</v>
      </c>
      <c r="X105" s="2">
        <v>0</v>
      </c>
      <c r="Y105" s="2">
        <v>19500</v>
      </c>
      <c r="Z105" s="2">
        <v>0</v>
      </c>
      <c r="AA105" s="2">
        <v>19500</v>
      </c>
    </row>
    <row r="106" spans="2:27" x14ac:dyDescent="0.2">
      <c r="B106" s="2" t="s">
        <v>27</v>
      </c>
      <c r="C106" s="2" t="s">
        <v>172</v>
      </c>
      <c r="D106" s="2">
        <v>0</v>
      </c>
      <c r="J106" s="2">
        <v>0</v>
      </c>
      <c r="N106" s="2">
        <v>90000</v>
      </c>
      <c r="O106" s="2">
        <v>19500</v>
      </c>
      <c r="P106" s="2">
        <v>0</v>
      </c>
      <c r="Q106" s="2">
        <v>19500</v>
      </c>
      <c r="R106" s="2">
        <v>0</v>
      </c>
      <c r="S106" s="2">
        <v>19500</v>
      </c>
      <c r="T106" s="2">
        <v>0</v>
      </c>
      <c r="U106" s="2">
        <v>19500</v>
      </c>
      <c r="V106" s="2">
        <v>0</v>
      </c>
      <c r="W106" s="2">
        <v>19500</v>
      </c>
      <c r="X106" s="2">
        <v>0</v>
      </c>
      <c r="Y106" s="2">
        <v>19500</v>
      </c>
      <c r="Z106" s="2">
        <v>0</v>
      </c>
      <c r="AA106" s="2">
        <v>19500</v>
      </c>
    </row>
    <row r="107" spans="2:27" x14ac:dyDescent="0.2">
      <c r="B107" s="2" t="s">
        <v>27</v>
      </c>
      <c r="C107" s="2" t="s">
        <v>173</v>
      </c>
      <c r="D107" s="2">
        <v>0</v>
      </c>
      <c r="J107" s="2">
        <v>0</v>
      </c>
      <c r="N107" s="2">
        <v>90000</v>
      </c>
      <c r="O107" s="2">
        <v>19500</v>
      </c>
      <c r="P107" s="2">
        <v>0</v>
      </c>
      <c r="Q107" s="2">
        <v>19500</v>
      </c>
      <c r="R107" s="2">
        <v>0</v>
      </c>
      <c r="S107" s="2">
        <v>19500</v>
      </c>
      <c r="T107" s="2">
        <v>0</v>
      </c>
      <c r="U107" s="2">
        <v>19500</v>
      </c>
      <c r="V107" s="2">
        <v>0</v>
      </c>
      <c r="W107" s="2">
        <v>19500</v>
      </c>
      <c r="X107" s="2">
        <v>0</v>
      </c>
      <c r="Y107" s="2">
        <v>19500</v>
      </c>
      <c r="Z107" s="2">
        <v>0</v>
      </c>
      <c r="AA107" s="2">
        <v>19500</v>
      </c>
    </row>
    <row r="108" spans="2:27" x14ac:dyDescent="0.2">
      <c r="B108" s="2" t="s">
        <v>27</v>
      </c>
      <c r="C108" s="2" t="s">
        <v>174</v>
      </c>
      <c r="D108" s="2">
        <v>0</v>
      </c>
      <c r="J108" s="2">
        <v>0</v>
      </c>
      <c r="N108" s="2">
        <v>90000</v>
      </c>
      <c r="O108" s="2">
        <v>19500</v>
      </c>
      <c r="P108" s="2">
        <v>0</v>
      </c>
      <c r="Q108" s="2">
        <v>19500</v>
      </c>
      <c r="R108" s="2">
        <v>0</v>
      </c>
      <c r="S108" s="2">
        <v>19500</v>
      </c>
      <c r="T108" s="2">
        <v>0</v>
      </c>
      <c r="U108" s="2">
        <v>19500</v>
      </c>
      <c r="V108" s="2">
        <v>0</v>
      </c>
      <c r="W108" s="2">
        <v>19500</v>
      </c>
      <c r="X108" s="2">
        <v>0</v>
      </c>
      <c r="Y108" s="2">
        <v>19500</v>
      </c>
      <c r="Z108" s="2">
        <v>0</v>
      </c>
      <c r="AA108" s="2">
        <v>19500</v>
      </c>
    </row>
    <row r="109" spans="2:27" x14ac:dyDescent="0.2">
      <c r="B109" s="2" t="s">
        <v>27</v>
      </c>
      <c r="C109" s="2" t="s">
        <v>175</v>
      </c>
      <c r="D109" s="2">
        <v>0</v>
      </c>
      <c r="J109" s="2">
        <v>0</v>
      </c>
      <c r="N109" s="2">
        <v>90000</v>
      </c>
      <c r="O109" s="2">
        <v>19500</v>
      </c>
      <c r="P109" s="2">
        <v>0</v>
      </c>
      <c r="Q109" s="2">
        <v>19500</v>
      </c>
      <c r="R109" s="2">
        <v>0</v>
      </c>
      <c r="S109" s="2">
        <v>19500</v>
      </c>
      <c r="T109" s="2">
        <v>0</v>
      </c>
      <c r="U109" s="2">
        <v>19500</v>
      </c>
      <c r="V109" s="2">
        <v>0</v>
      </c>
      <c r="W109" s="2">
        <v>19500</v>
      </c>
      <c r="X109" s="2">
        <v>0</v>
      </c>
      <c r="Y109" s="2">
        <v>19500</v>
      </c>
      <c r="Z109" s="2">
        <v>0</v>
      </c>
      <c r="AA109" s="2">
        <v>19500</v>
      </c>
    </row>
    <row r="110" spans="2:27" x14ac:dyDescent="0.2">
      <c r="B110" s="2" t="s">
        <v>27</v>
      </c>
      <c r="C110" s="2" t="s">
        <v>176</v>
      </c>
      <c r="D110" s="2">
        <v>0</v>
      </c>
      <c r="J110" s="2">
        <v>0</v>
      </c>
      <c r="N110" s="2">
        <v>90000</v>
      </c>
      <c r="O110" s="2">
        <v>19500</v>
      </c>
      <c r="P110" s="2">
        <v>0</v>
      </c>
      <c r="Q110" s="2">
        <v>19500</v>
      </c>
      <c r="R110" s="2">
        <v>0</v>
      </c>
      <c r="S110" s="2">
        <v>19500</v>
      </c>
      <c r="T110" s="2">
        <v>0</v>
      </c>
      <c r="U110" s="2">
        <v>19500</v>
      </c>
      <c r="V110" s="2">
        <v>0</v>
      </c>
      <c r="W110" s="2">
        <v>19500</v>
      </c>
      <c r="X110" s="2">
        <v>0</v>
      </c>
      <c r="Y110" s="2">
        <v>19500</v>
      </c>
      <c r="Z110" s="2">
        <v>0</v>
      </c>
      <c r="AA110" s="2">
        <v>19500</v>
      </c>
    </row>
    <row r="111" spans="2:27" x14ac:dyDescent="0.2">
      <c r="B111" s="2" t="s">
        <v>27</v>
      </c>
      <c r="C111" s="2" t="s">
        <v>177</v>
      </c>
      <c r="D111" s="2">
        <v>0</v>
      </c>
      <c r="J111" s="2">
        <v>0</v>
      </c>
      <c r="N111" s="2">
        <v>90000</v>
      </c>
      <c r="O111" s="2">
        <v>19500</v>
      </c>
      <c r="P111" s="2">
        <v>0</v>
      </c>
      <c r="Q111" s="2">
        <v>19500</v>
      </c>
      <c r="R111" s="2">
        <v>0</v>
      </c>
      <c r="S111" s="2">
        <v>19500</v>
      </c>
      <c r="T111" s="2">
        <v>0</v>
      </c>
      <c r="U111" s="2">
        <v>19500</v>
      </c>
      <c r="V111" s="2">
        <v>0</v>
      </c>
      <c r="W111" s="2">
        <v>19500</v>
      </c>
      <c r="X111" s="2">
        <v>0</v>
      </c>
      <c r="Y111" s="2">
        <v>19500</v>
      </c>
      <c r="Z111" s="2">
        <v>0</v>
      </c>
      <c r="AA111" s="2">
        <v>19500</v>
      </c>
    </row>
    <row r="112" spans="2:27" x14ac:dyDescent="0.2">
      <c r="B112" s="2" t="s">
        <v>27</v>
      </c>
      <c r="C112" s="2" t="s">
        <v>178</v>
      </c>
      <c r="D112" s="2">
        <v>0</v>
      </c>
      <c r="J112" s="2">
        <v>0</v>
      </c>
      <c r="N112" s="2">
        <v>90000</v>
      </c>
      <c r="O112" s="2">
        <v>19500</v>
      </c>
      <c r="P112" s="2">
        <v>0</v>
      </c>
      <c r="Q112" s="2">
        <v>19500</v>
      </c>
      <c r="R112" s="2">
        <v>0</v>
      </c>
      <c r="S112" s="2">
        <v>19500</v>
      </c>
      <c r="T112" s="2">
        <v>0</v>
      </c>
      <c r="U112" s="2">
        <v>19500</v>
      </c>
      <c r="V112" s="2">
        <v>0</v>
      </c>
      <c r="W112" s="2">
        <v>19500</v>
      </c>
      <c r="X112" s="2">
        <v>0</v>
      </c>
      <c r="Y112" s="2">
        <v>19500</v>
      </c>
      <c r="Z112" s="2">
        <v>0</v>
      </c>
      <c r="AA112" s="2">
        <v>19500</v>
      </c>
    </row>
    <row r="113" spans="2:27" x14ac:dyDescent="0.2">
      <c r="B113" s="2" t="s">
        <v>27</v>
      </c>
      <c r="C113" s="2" t="s">
        <v>179</v>
      </c>
      <c r="D113" s="2">
        <v>0</v>
      </c>
      <c r="J113" s="2">
        <v>0</v>
      </c>
      <c r="N113" s="2">
        <v>90000</v>
      </c>
      <c r="O113" s="2">
        <v>19500</v>
      </c>
      <c r="P113" s="2">
        <v>0</v>
      </c>
      <c r="Q113" s="2">
        <v>19500</v>
      </c>
      <c r="R113" s="2">
        <v>0</v>
      </c>
      <c r="S113" s="2">
        <v>19500</v>
      </c>
      <c r="T113" s="2">
        <v>0</v>
      </c>
      <c r="U113" s="2">
        <v>19500</v>
      </c>
      <c r="V113" s="2">
        <v>0</v>
      </c>
      <c r="W113" s="2">
        <v>19500</v>
      </c>
      <c r="X113" s="2">
        <v>0</v>
      </c>
      <c r="Y113" s="2">
        <v>19500</v>
      </c>
      <c r="Z113" s="2">
        <v>0</v>
      </c>
      <c r="AA113" s="2">
        <v>19500</v>
      </c>
    </row>
    <row r="114" spans="2:27" x14ac:dyDescent="0.2">
      <c r="B114" s="2" t="s">
        <v>27</v>
      </c>
      <c r="C114" s="2" t="s">
        <v>180</v>
      </c>
      <c r="D114" s="2">
        <v>0</v>
      </c>
      <c r="J114" s="2">
        <v>0</v>
      </c>
      <c r="N114" s="2">
        <v>90000</v>
      </c>
      <c r="O114" s="2">
        <v>19500</v>
      </c>
      <c r="P114" s="2">
        <v>0</v>
      </c>
      <c r="Q114" s="2">
        <v>19500</v>
      </c>
      <c r="R114" s="2">
        <v>0</v>
      </c>
      <c r="S114" s="2">
        <v>19500</v>
      </c>
      <c r="T114" s="2">
        <v>0</v>
      </c>
      <c r="U114" s="2">
        <v>19500</v>
      </c>
      <c r="V114" s="2">
        <v>0</v>
      </c>
      <c r="W114" s="2">
        <v>19500</v>
      </c>
      <c r="X114" s="2">
        <v>0</v>
      </c>
      <c r="Y114" s="2">
        <v>19500</v>
      </c>
      <c r="Z114" s="2">
        <v>0</v>
      </c>
      <c r="AA114" s="2">
        <v>19500</v>
      </c>
    </row>
    <row r="115" spans="2:27" x14ac:dyDescent="0.2">
      <c r="B115" s="2" t="s">
        <v>27</v>
      </c>
      <c r="C115" s="2" t="s">
        <v>181</v>
      </c>
      <c r="D115" s="2">
        <v>0</v>
      </c>
      <c r="J115" s="2">
        <v>0</v>
      </c>
      <c r="N115" s="2">
        <v>90000</v>
      </c>
      <c r="O115" s="2">
        <v>19500</v>
      </c>
      <c r="P115" s="2">
        <v>0</v>
      </c>
      <c r="Q115" s="2">
        <v>19500</v>
      </c>
      <c r="R115" s="2">
        <v>0</v>
      </c>
      <c r="S115" s="2">
        <v>19500</v>
      </c>
      <c r="T115" s="2">
        <v>0</v>
      </c>
      <c r="U115" s="2">
        <v>19500</v>
      </c>
      <c r="V115" s="2">
        <v>0</v>
      </c>
      <c r="W115" s="2">
        <v>19500</v>
      </c>
      <c r="X115" s="2">
        <v>0</v>
      </c>
      <c r="Y115" s="2">
        <v>19500</v>
      </c>
      <c r="Z115" s="2">
        <v>0</v>
      </c>
      <c r="AA115" s="2">
        <v>19500</v>
      </c>
    </row>
    <row r="116" spans="2:27" x14ac:dyDescent="0.2">
      <c r="B116" s="2" t="s">
        <v>27</v>
      </c>
      <c r="C116" s="2" t="s">
        <v>182</v>
      </c>
      <c r="D116" s="2">
        <v>0</v>
      </c>
      <c r="J116" s="2">
        <v>0</v>
      </c>
      <c r="N116" s="2">
        <v>90000</v>
      </c>
      <c r="O116" s="2">
        <v>19500</v>
      </c>
      <c r="P116" s="2">
        <v>0</v>
      </c>
      <c r="Q116" s="2">
        <v>19500</v>
      </c>
      <c r="R116" s="2">
        <v>0</v>
      </c>
      <c r="S116" s="2">
        <v>19500</v>
      </c>
      <c r="T116" s="2">
        <v>0</v>
      </c>
      <c r="U116" s="2">
        <v>19500</v>
      </c>
      <c r="V116" s="2">
        <v>0</v>
      </c>
      <c r="W116" s="2">
        <v>19500</v>
      </c>
      <c r="X116" s="2">
        <v>0</v>
      </c>
      <c r="Y116" s="2">
        <v>19500</v>
      </c>
      <c r="Z116" s="2">
        <v>0</v>
      </c>
      <c r="AA116" s="2">
        <v>19500</v>
      </c>
    </row>
    <row r="117" spans="2:27" x14ac:dyDescent="0.2">
      <c r="B117" s="2" t="s">
        <v>27</v>
      </c>
      <c r="C117" s="2" t="s">
        <v>183</v>
      </c>
      <c r="D117" s="2">
        <v>0</v>
      </c>
      <c r="J117" s="2">
        <v>0</v>
      </c>
      <c r="N117" s="2">
        <v>90000</v>
      </c>
      <c r="O117" s="2">
        <v>19500</v>
      </c>
      <c r="P117" s="2">
        <v>0</v>
      </c>
      <c r="Q117" s="2">
        <v>19500</v>
      </c>
      <c r="R117" s="2">
        <v>0</v>
      </c>
      <c r="S117" s="2">
        <v>19500</v>
      </c>
      <c r="T117" s="2">
        <v>0</v>
      </c>
      <c r="U117" s="2">
        <v>19500</v>
      </c>
      <c r="V117" s="2">
        <v>0</v>
      </c>
      <c r="W117" s="2">
        <v>19500</v>
      </c>
      <c r="X117" s="2">
        <v>0</v>
      </c>
      <c r="Y117" s="2">
        <v>19500</v>
      </c>
      <c r="Z117" s="2">
        <v>0</v>
      </c>
      <c r="AA117" s="2">
        <v>19500</v>
      </c>
    </row>
    <row r="118" spans="2:27" x14ac:dyDescent="0.2">
      <c r="B118" s="2" t="s">
        <v>27</v>
      </c>
      <c r="C118" s="2" t="s">
        <v>184</v>
      </c>
      <c r="D118" s="2">
        <v>0</v>
      </c>
      <c r="J118" s="2">
        <v>0</v>
      </c>
      <c r="N118" s="2">
        <v>90000</v>
      </c>
      <c r="O118" s="2">
        <v>19500</v>
      </c>
      <c r="P118" s="2">
        <v>0</v>
      </c>
      <c r="Q118" s="2">
        <v>19500</v>
      </c>
      <c r="R118" s="2">
        <v>0</v>
      </c>
      <c r="S118" s="2">
        <v>19500</v>
      </c>
      <c r="T118" s="2">
        <v>0</v>
      </c>
      <c r="U118" s="2">
        <v>19500</v>
      </c>
      <c r="V118" s="2">
        <v>0</v>
      </c>
      <c r="W118" s="2">
        <v>19500</v>
      </c>
      <c r="X118" s="2">
        <v>0</v>
      </c>
      <c r="Y118" s="2">
        <v>19500</v>
      </c>
      <c r="Z118" s="2">
        <v>0</v>
      </c>
      <c r="AA118" s="2">
        <v>19500</v>
      </c>
    </row>
    <row r="119" spans="2:27" x14ac:dyDescent="0.2">
      <c r="B119" s="2" t="s">
        <v>27</v>
      </c>
      <c r="C119" s="2" t="s">
        <v>185</v>
      </c>
      <c r="D119" s="2">
        <v>0</v>
      </c>
      <c r="J119" s="2">
        <v>0</v>
      </c>
      <c r="N119" s="2">
        <v>90000</v>
      </c>
      <c r="O119" s="2">
        <v>19500</v>
      </c>
      <c r="P119" s="2">
        <v>0</v>
      </c>
      <c r="Q119" s="2">
        <v>19500</v>
      </c>
      <c r="R119" s="2">
        <v>0</v>
      </c>
      <c r="S119" s="2">
        <v>19500</v>
      </c>
      <c r="T119" s="2">
        <v>0</v>
      </c>
      <c r="U119" s="2">
        <v>19500</v>
      </c>
      <c r="V119" s="2">
        <v>0</v>
      </c>
      <c r="W119" s="2">
        <v>19500</v>
      </c>
      <c r="X119" s="2">
        <v>0</v>
      </c>
      <c r="Y119" s="2">
        <v>19500</v>
      </c>
      <c r="Z119" s="2">
        <v>0</v>
      </c>
      <c r="AA119" s="2">
        <v>19500</v>
      </c>
    </row>
    <row r="120" spans="2:27" x14ac:dyDescent="0.2">
      <c r="B120" s="2" t="s">
        <v>27</v>
      </c>
      <c r="C120" s="2" t="s">
        <v>186</v>
      </c>
      <c r="D120" s="2">
        <v>0</v>
      </c>
      <c r="J120" s="2">
        <v>0</v>
      </c>
      <c r="N120" s="2">
        <v>90000</v>
      </c>
      <c r="O120" s="2">
        <v>19500</v>
      </c>
      <c r="P120" s="2">
        <v>0</v>
      </c>
      <c r="Q120" s="2">
        <v>19500</v>
      </c>
      <c r="R120" s="2">
        <v>0</v>
      </c>
      <c r="S120" s="2">
        <v>19500</v>
      </c>
      <c r="T120" s="2">
        <v>0</v>
      </c>
      <c r="U120" s="2">
        <v>19500</v>
      </c>
      <c r="V120" s="2">
        <v>0</v>
      </c>
      <c r="W120" s="2">
        <v>19500</v>
      </c>
      <c r="X120" s="2">
        <v>0</v>
      </c>
      <c r="Y120" s="2">
        <v>19500</v>
      </c>
      <c r="Z120" s="2">
        <v>0</v>
      </c>
      <c r="AA120" s="2">
        <v>19500</v>
      </c>
    </row>
    <row r="121" spans="2:27" x14ac:dyDescent="0.2">
      <c r="B121" s="2" t="s">
        <v>27</v>
      </c>
      <c r="C121" s="2" t="s">
        <v>187</v>
      </c>
      <c r="D121" s="2">
        <v>0</v>
      </c>
      <c r="J121" s="2">
        <v>0</v>
      </c>
      <c r="N121" s="2">
        <v>90000</v>
      </c>
      <c r="O121" s="2">
        <v>19500</v>
      </c>
      <c r="P121" s="2">
        <v>0</v>
      </c>
      <c r="Q121" s="2">
        <v>19500</v>
      </c>
      <c r="R121" s="2">
        <v>0</v>
      </c>
      <c r="S121" s="2">
        <v>19500</v>
      </c>
      <c r="T121" s="2">
        <v>0</v>
      </c>
      <c r="U121" s="2">
        <v>19500</v>
      </c>
      <c r="V121" s="2">
        <v>0</v>
      </c>
      <c r="W121" s="2">
        <v>19500</v>
      </c>
      <c r="X121" s="2">
        <v>0</v>
      </c>
      <c r="Y121" s="2">
        <v>19500</v>
      </c>
      <c r="Z121" s="2">
        <v>0</v>
      </c>
      <c r="AA121" s="2">
        <v>19500</v>
      </c>
    </row>
    <row r="122" spans="2:27" x14ac:dyDescent="0.2">
      <c r="B122" s="2" t="s">
        <v>27</v>
      </c>
      <c r="C122" s="2" t="s">
        <v>188</v>
      </c>
      <c r="D122" s="2">
        <v>0</v>
      </c>
      <c r="J122" s="2">
        <v>0</v>
      </c>
      <c r="N122" s="2">
        <v>90000</v>
      </c>
      <c r="O122" s="2">
        <v>19500</v>
      </c>
      <c r="P122" s="2">
        <v>0</v>
      </c>
      <c r="Q122" s="2">
        <v>19500</v>
      </c>
      <c r="R122" s="2">
        <v>0</v>
      </c>
      <c r="S122" s="2">
        <v>19500</v>
      </c>
      <c r="T122" s="2">
        <v>0</v>
      </c>
      <c r="U122" s="2">
        <v>19500</v>
      </c>
      <c r="V122" s="2">
        <v>0</v>
      </c>
      <c r="W122" s="2">
        <v>19500</v>
      </c>
      <c r="X122" s="2">
        <v>0</v>
      </c>
      <c r="Y122" s="2">
        <v>19500</v>
      </c>
      <c r="Z122" s="2">
        <v>0</v>
      </c>
      <c r="AA122" s="2">
        <v>19500</v>
      </c>
    </row>
    <row r="123" spans="2:27" x14ac:dyDescent="0.2">
      <c r="B123" s="2" t="s">
        <v>27</v>
      </c>
      <c r="C123" s="2" t="s">
        <v>189</v>
      </c>
      <c r="D123" s="2">
        <v>0</v>
      </c>
      <c r="J123" s="2">
        <v>0</v>
      </c>
      <c r="N123" s="2">
        <v>90000</v>
      </c>
      <c r="O123" s="2">
        <v>19500</v>
      </c>
      <c r="P123" s="2">
        <v>0</v>
      </c>
      <c r="Q123" s="2">
        <v>19500</v>
      </c>
      <c r="R123" s="2">
        <v>0</v>
      </c>
      <c r="S123" s="2">
        <v>19500</v>
      </c>
      <c r="T123" s="2">
        <v>0</v>
      </c>
      <c r="U123" s="2">
        <v>19500</v>
      </c>
      <c r="V123" s="2">
        <v>0</v>
      </c>
      <c r="W123" s="2">
        <v>19500</v>
      </c>
      <c r="X123" s="2">
        <v>0</v>
      </c>
      <c r="Y123" s="2">
        <v>19500</v>
      </c>
      <c r="Z123" s="2">
        <v>0</v>
      </c>
      <c r="AA123" s="2">
        <v>19500</v>
      </c>
    </row>
    <row r="124" spans="2:27" x14ac:dyDescent="0.2">
      <c r="B124" s="2" t="s">
        <v>27</v>
      </c>
      <c r="C124" s="2" t="s">
        <v>190</v>
      </c>
      <c r="D124" s="2">
        <v>0</v>
      </c>
      <c r="J124" s="2">
        <v>0</v>
      </c>
      <c r="P124" s="2">
        <v>90000</v>
      </c>
      <c r="Q124" s="2">
        <v>19500</v>
      </c>
      <c r="R124" s="2">
        <v>0</v>
      </c>
      <c r="S124" s="2">
        <v>19500</v>
      </c>
      <c r="T124" s="2">
        <v>0</v>
      </c>
      <c r="U124" s="2">
        <v>19500</v>
      </c>
      <c r="V124" s="2">
        <v>0</v>
      </c>
      <c r="W124" s="2">
        <v>19500</v>
      </c>
      <c r="X124" s="2">
        <v>0</v>
      </c>
      <c r="Y124" s="2">
        <v>19500</v>
      </c>
      <c r="Z124" s="2">
        <v>0</v>
      </c>
      <c r="AA124" s="2">
        <v>19500</v>
      </c>
    </row>
    <row r="125" spans="2:27" x14ac:dyDescent="0.2">
      <c r="B125" s="2" t="s">
        <v>27</v>
      </c>
      <c r="C125" s="2" t="s">
        <v>191</v>
      </c>
      <c r="D125" s="2">
        <v>0</v>
      </c>
      <c r="J125" s="2">
        <v>0</v>
      </c>
      <c r="P125" s="2">
        <v>90000</v>
      </c>
      <c r="Q125" s="2">
        <v>19500</v>
      </c>
      <c r="R125" s="2">
        <v>0</v>
      </c>
      <c r="S125" s="2">
        <v>19500</v>
      </c>
      <c r="T125" s="2">
        <v>0</v>
      </c>
      <c r="U125" s="2">
        <v>19500</v>
      </c>
      <c r="V125" s="2">
        <v>0</v>
      </c>
      <c r="W125" s="2">
        <v>19500</v>
      </c>
      <c r="X125" s="2">
        <v>0</v>
      </c>
      <c r="Y125" s="2">
        <v>19500</v>
      </c>
      <c r="Z125" s="2">
        <v>0</v>
      </c>
      <c r="AA125" s="2">
        <v>19500</v>
      </c>
    </row>
    <row r="126" spans="2:27" x14ac:dyDescent="0.2">
      <c r="B126" s="2" t="s">
        <v>27</v>
      </c>
      <c r="C126" s="2" t="s">
        <v>192</v>
      </c>
      <c r="D126" s="2">
        <v>0</v>
      </c>
      <c r="J126" s="2">
        <v>0</v>
      </c>
      <c r="P126" s="2">
        <v>90000</v>
      </c>
      <c r="Q126" s="2">
        <v>19500</v>
      </c>
      <c r="R126" s="2">
        <v>0</v>
      </c>
      <c r="S126" s="2">
        <v>19500</v>
      </c>
      <c r="T126" s="2">
        <v>0</v>
      </c>
      <c r="U126" s="2">
        <v>19500</v>
      </c>
      <c r="V126" s="2">
        <v>0</v>
      </c>
      <c r="W126" s="2">
        <v>19500</v>
      </c>
      <c r="X126" s="2">
        <v>0</v>
      </c>
      <c r="Y126" s="2">
        <v>19500</v>
      </c>
      <c r="Z126" s="2">
        <v>0</v>
      </c>
      <c r="AA126" s="2">
        <v>19500</v>
      </c>
    </row>
    <row r="127" spans="2:27" x14ac:dyDescent="0.2">
      <c r="B127" s="2" t="s">
        <v>27</v>
      </c>
      <c r="C127" s="2" t="s">
        <v>193</v>
      </c>
      <c r="D127" s="2">
        <v>0</v>
      </c>
      <c r="J127" s="2">
        <v>0</v>
      </c>
      <c r="P127" s="2">
        <v>90000</v>
      </c>
      <c r="Q127" s="2">
        <v>19500</v>
      </c>
      <c r="R127" s="2">
        <v>0</v>
      </c>
      <c r="S127" s="2">
        <v>19500</v>
      </c>
      <c r="T127" s="2">
        <v>0</v>
      </c>
      <c r="U127" s="2">
        <v>19500</v>
      </c>
      <c r="V127" s="2">
        <v>0</v>
      </c>
      <c r="W127" s="2">
        <v>19500</v>
      </c>
      <c r="X127" s="2">
        <v>0</v>
      </c>
      <c r="Y127" s="2">
        <v>19500</v>
      </c>
      <c r="Z127" s="2">
        <v>0</v>
      </c>
      <c r="AA127" s="2">
        <v>19500</v>
      </c>
    </row>
    <row r="128" spans="2:27" x14ac:dyDescent="0.2">
      <c r="B128" s="2" t="s">
        <v>27</v>
      </c>
      <c r="C128" s="2" t="s">
        <v>194</v>
      </c>
      <c r="D128" s="2">
        <v>0</v>
      </c>
      <c r="J128" s="2">
        <v>0</v>
      </c>
      <c r="P128" s="2">
        <v>90000</v>
      </c>
      <c r="Q128" s="2">
        <v>19500</v>
      </c>
      <c r="R128" s="2">
        <v>0</v>
      </c>
      <c r="S128" s="2">
        <v>19500</v>
      </c>
      <c r="T128" s="2">
        <v>0</v>
      </c>
      <c r="U128" s="2">
        <v>19500</v>
      </c>
      <c r="V128" s="2">
        <v>0</v>
      </c>
      <c r="W128" s="2">
        <v>19500</v>
      </c>
      <c r="X128" s="2">
        <v>0</v>
      </c>
      <c r="Y128" s="2">
        <v>19500</v>
      </c>
      <c r="Z128" s="2">
        <v>0</v>
      </c>
      <c r="AA128" s="2">
        <v>19500</v>
      </c>
    </row>
    <row r="129" spans="2:27" x14ac:dyDescent="0.2">
      <c r="B129" s="2" t="s">
        <v>27</v>
      </c>
      <c r="C129" s="2" t="s">
        <v>195</v>
      </c>
      <c r="D129" s="2">
        <v>0</v>
      </c>
      <c r="J129" s="2">
        <v>0</v>
      </c>
      <c r="P129" s="2">
        <v>90000</v>
      </c>
      <c r="Q129" s="2">
        <v>19500</v>
      </c>
      <c r="R129" s="2">
        <v>0</v>
      </c>
      <c r="S129" s="2">
        <v>19500</v>
      </c>
      <c r="T129" s="2">
        <v>0</v>
      </c>
      <c r="U129" s="2">
        <v>19500</v>
      </c>
      <c r="V129" s="2">
        <v>0</v>
      </c>
      <c r="W129" s="2">
        <v>19500</v>
      </c>
      <c r="X129" s="2">
        <v>0</v>
      </c>
      <c r="Y129" s="2">
        <v>19500</v>
      </c>
      <c r="Z129" s="2">
        <v>0</v>
      </c>
      <c r="AA129" s="2">
        <v>19500</v>
      </c>
    </row>
    <row r="130" spans="2:27" x14ac:dyDescent="0.2">
      <c r="B130" s="2" t="s">
        <v>27</v>
      </c>
      <c r="C130" s="2" t="s">
        <v>196</v>
      </c>
      <c r="D130" s="2">
        <v>0</v>
      </c>
      <c r="J130" s="2">
        <v>0</v>
      </c>
      <c r="P130" s="2">
        <v>90000</v>
      </c>
      <c r="Q130" s="2">
        <v>19500</v>
      </c>
      <c r="R130" s="2">
        <v>0</v>
      </c>
      <c r="S130" s="2">
        <v>19500</v>
      </c>
      <c r="T130" s="2">
        <v>0</v>
      </c>
      <c r="U130" s="2">
        <v>19500</v>
      </c>
      <c r="V130" s="2">
        <v>0</v>
      </c>
      <c r="W130" s="2">
        <v>19500</v>
      </c>
      <c r="X130" s="2">
        <v>0</v>
      </c>
      <c r="Y130" s="2">
        <v>19500</v>
      </c>
      <c r="Z130" s="2">
        <v>0</v>
      </c>
      <c r="AA130" s="2">
        <v>19500</v>
      </c>
    </row>
    <row r="131" spans="2:27" x14ac:dyDescent="0.2">
      <c r="B131" s="2" t="s">
        <v>27</v>
      </c>
      <c r="C131" s="2" t="s">
        <v>197</v>
      </c>
      <c r="D131" s="2">
        <v>0</v>
      </c>
      <c r="J131" s="2">
        <v>0</v>
      </c>
      <c r="P131" s="2">
        <v>90000</v>
      </c>
      <c r="Q131" s="2">
        <v>19500</v>
      </c>
      <c r="R131" s="2">
        <v>0</v>
      </c>
      <c r="S131" s="2">
        <v>19500</v>
      </c>
      <c r="T131" s="2">
        <v>0</v>
      </c>
      <c r="U131" s="2">
        <v>19500</v>
      </c>
      <c r="V131" s="2">
        <v>0</v>
      </c>
      <c r="W131" s="2">
        <v>19500</v>
      </c>
      <c r="X131" s="2">
        <v>0</v>
      </c>
      <c r="Y131" s="2">
        <v>19500</v>
      </c>
      <c r="Z131" s="2">
        <v>0</v>
      </c>
      <c r="AA131" s="2">
        <v>19500</v>
      </c>
    </row>
    <row r="132" spans="2:27" x14ac:dyDescent="0.2">
      <c r="B132" s="2" t="s">
        <v>27</v>
      </c>
      <c r="C132" s="2" t="s">
        <v>198</v>
      </c>
      <c r="D132" s="2">
        <v>0</v>
      </c>
      <c r="J132" s="2">
        <v>0</v>
      </c>
      <c r="P132" s="2">
        <v>90000</v>
      </c>
      <c r="Q132" s="2">
        <v>19500</v>
      </c>
      <c r="R132" s="2">
        <v>0</v>
      </c>
      <c r="S132" s="2">
        <v>19500</v>
      </c>
      <c r="T132" s="2">
        <v>0</v>
      </c>
      <c r="U132" s="2">
        <v>19500</v>
      </c>
      <c r="V132" s="2">
        <v>0</v>
      </c>
      <c r="W132" s="2">
        <v>19500</v>
      </c>
      <c r="X132" s="2">
        <v>0</v>
      </c>
      <c r="Y132" s="2">
        <v>19500</v>
      </c>
      <c r="Z132" s="2">
        <v>0</v>
      </c>
      <c r="AA132" s="2">
        <v>19500</v>
      </c>
    </row>
    <row r="133" spans="2:27" x14ac:dyDescent="0.2">
      <c r="B133" s="2" t="s">
        <v>27</v>
      </c>
      <c r="C133" s="2" t="s">
        <v>199</v>
      </c>
      <c r="D133" s="2">
        <v>0</v>
      </c>
      <c r="J133" s="2">
        <v>0</v>
      </c>
      <c r="P133" s="2">
        <v>90000</v>
      </c>
      <c r="Q133" s="2">
        <v>19500</v>
      </c>
      <c r="R133" s="2">
        <v>0</v>
      </c>
      <c r="S133" s="2">
        <v>19500</v>
      </c>
      <c r="T133" s="2">
        <v>0</v>
      </c>
      <c r="U133" s="2">
        <v>19500</v>
      </c>
      <c r="V133" s="2">
        <v>0</v>
      </c>
      <c r="W133" s="2">
        <v>19500</v>
      </c>
      <c r="X133" s="2">
        <v>0</v>
      </c>
      <c r="Y133" s="2">
        <v>19500</v>
      </c>
      <c r="Z133" s="2">
        <v>0</v>
      </c>
      <c r="AA133" s="2">
        <v>19500</v>
      </c>
    </row>
    <row r="134" spans="2:27" x14ac:dyDescent="0.2">
      <c r="B134" s="2" t="s">
        <v>27</v>
      </c>
      <c r="C134" s="2" t="s">
        <v>200</v>
      </c>
      <c r="D134" s="2">
        <v>0</v>
      </c>
      <c r="J134" s="2">
        <v>0</v>
      </c>
      <c r="P134" s="2">
        <v>90000</v>
      </c>
      <c r="Q134" s="2">
        <v>19500</v>
      </c>
      <c r="R134" s="2">
        <v>0</v>
      </c>
      <c r="S134" s="2">
        <v>19500</v>
      </c>
      <c r="T134" s="2">
        <v>0</v>
      </c>
      <c r="U134" s="2">
        <v>19500</v>
      </c>
      <c r="V134" s="2">
        <v>0</v>
      </c>
      <c r="W134" s="2">
        <v>19500</v>
      </c>
      <c r="X134" s="2">
        <v>0</v>
      </c>
      <c r="Y134" s="2">
        <v>19500</v>
      </c>
      <c r="Z134" s="2">
        <v>0</v>
      </c>
      <c r="AA134" s="2">
        <v>19500</v>
      </c>
    </row>
    <row r="135" spans="2:27" x14ac:dyDescent="0.2">
      <c r="B135" s="2" t="s">
        <v>27</v>
      </c>
      <c r="C135" s="2" t="s">
        <v>201</v>
      </c>
      <c r="D135" s="2">
        <v>0</v>
      </c>
      <c r="J135" s="2">
        <v>0</v>
      </c>
      <c r="P135" s="2">
        <v>90000</v>
      </c>
      <c r="Q135" s="2">
        <v>19500</v>
      </c>
      <c r="R135" s="2">
        <v>0</v>
      </c>
      <c r="S135" s="2">
        <v>19500</v>
      </c>
      <c r="T135" s="2">
        <v>0</v>
      </c>
      <c r="U135" s="2">
        <v>19500</v>
      </c>
      <c r="V135" s="2">
        <v>0</v>
      </c>
      <c r="W135" s="2">
        <v>19500</v>
      </c>
      <c r="X135" s="2">
        <v>0</v>
      </c>
      <c r="Y135" s="2">
        <v>19500</v>
      </c>
      <c r="Z135" s="2">
        <v>0</v>
      </c>
      <c r="AA135" s="2">
        <v>19500</v>
      </c>
    </row>
    <row r="136" spans="2:27" x14ac:dyDescent="0.2">
      <c r="B136" s="2" t="s">
        <v>27</v>
      </c>
      <c r="C136" s="2" t="s">
        <v>202</v>
      </c>
      <c r="D136" s="2">
        <v>0</v>
      </c>
      <c r="J136" s="2">
        <v>0</v>
      </c>
      <c r="P136" s="2">
        <v>90000</v>
      </c>
      <c r="Q136" s="2">
        <v>19500</v>
      </c>
      <c r="R136" s="2">
        <v>0</v>
      </c>
      <c r="S136" s="2">
        <v>19500</v>
      </c>
      <c r="T136" s="2">
        <v>0</v>
      </c>
      <c r="U136" s="2">
        <v>19500</v>
      </c>
      <c r="V136" s="2">
        <v>0</v>
      </c>
      <c r="W136" s="2">
        <v>19500</v>
      </c>
      <c r="X136" s="2">
        <v>0</v>
      </c>
      <c r="Y136" s="2">
        <v>19500</v>
      </c>
      <c r="Z136" s="2">
        <v>0</v>
      </c>
      <c r="AA136" s="2">
        <v>19500</v>
      </c>
    </row>
    <row r="137" spans="2:27" x14ac:dyDescent="0.2">
      <c r="B137" s="2" t="s">
        <v>27</v>
      </c>
      <c r="C137" s="2" t="s">
        <v>203</v>
      </c>
      <c r="D137" s="2">
        <v>0</v>
      </c>
      <c r="J137" s="2">
        <v>0</v>
      </c>
      <c r="P137" s="2">
        <v>90000</v>
      </c>
      <c r="Q137" s="2">
        <v>19500</v>
      </c>
      <c r="R137" s="2">
        <v>0</v>
      </c>
      <c r="S137" s="2">
        <v>19500</v>
      </c>
      <c r="T137" s="2">
        <v>0</v>
      </c>
      <c r="U137" s="2">
        <v>19500</v>
      </c>
      <c r="V137" s="2">
        <v>0</v>
      </c>
      <c r="W137" s="2">
        <v>19500</v>
      </c>
      <c r="X137" s="2">
        <v>0</v>
      </c>
      <c r="Y137" s="2">
        <v>19500</v>
      </c>
      <c r="Z137" s="2">
        <v>0</v>
      </c>
      <c r="AA137" s="2">
        <v>19500</v>
      </c>
    </row>
    <row r="138" spans="2:27" x14ac:dyDescent="0.2">
      <c r="B138" s="2" t="s">
        <v>27</v>
      </c>
      <c r="C138" s="2" t="s">
        <v>204</v>
      </c>
      <c r="D138" s="2">
        <v>0</v>
      </c>
      <c r="J138" s="2">
        <v>0</v>
      </c>
      <c r="P138" s="2">
        <v>90000</v>
      </c>
      <c r="Q138" s="2">
        <v>19500</v>
      </c>
      <c r="R138" s="2">
        <v>0</v>
      </c>
      <c r="S138" s="2">
        <v>19500</v>
      </c>
      <c r="T138" s="2">
        <v>0</v>
      </c>
      <c r="U138" s="2">
        <v>19500</v>
      </c>
      <c r="V138" s="2">
        <v>0</v>
      </c>
      <c r="W138" s="2">
        <v>19500</v>
      </c>
      <c r="X138" s="2">
        <v>0</v>
      </c>
      <c r="Y138" s="2">
        <v>19500</v>
      </c>
      <c r="Z138" s="2">
        <v>0</v>
      </c>
      <c r="AA138" s="2">
        <v>19500</v>
      </c>
    </row>
    <row r="139" spans="2:27" x14ac:dyDescent="0.2">
      <c r="B139" s="2" t="s">
        <v>27</v>
      </c>
      <c r="C139" s="2" t="s">
        <v>205</v>
      </c>
      <c r="D139" s="2">
        <v>0</v>
      </c>
      <c r="J139" s="2">
        <v>0</v>
      </c>
      <c r="P139" s="2">
        <v>90000</v>
      </c>
      <c r="Q139" s="2">
        <v>19500</v>
      </c>
      <c r="R139" s="2">
        <v>0</v>
      </c>
      <c r="S139" s="2">
        <v>19500</v>
      </c>
      <c r="T139" s="2">
        <v>0</v>
      </c>
      <c r="U139" s="2">
        <v>19500</v>
      </c>
      <c r="V139" s="2">
        <v>0</v>
      </c>
      <c r="W139" s="2">
        <v>19500</v>
      </c>
      <c r="X139" s="2">
        <v>0</v>
      </c>
      <c r="Y139" s="2">
        <v>19500</v>
      </c>
      <c r="Z139" s="2">
        <v>0</v>
      </c>
      <c r="AA139" s="2">
        <v>19500</v>
      </c>
    </row>
    <row r="140" spans="2:27" x14ac:dyDescent="0.2">
      <c r="B140" s="2" t="s">
        <v>27</v>
      </c>
      <c r="C140" s="2" t="s">
        <v>206</v>
      </c>
      <c r="D140" s="2">
        <v>0</v>
      </c>
      <c r="J140" s="2">
        <v>0</v>
      </c>
      <c r="P140" s="2">
        <v>90000</v>
      </c>
      <c r="Q140" s="2">
        <v>19500</v>
      </c>
      <c r="R140" s="2">
        <v>0</v>
      </c>
      <c r="S140" s="2">
        <v>19500</v>
      </c>
      <c r="T140" s="2">
        <v>0</v>
      </c>
      <c r="U140" s="2">
        <v>19500</v>
      </c>
      <c r="V140" s="2">
        <v>0</v>
      </c>
      <c r="W140" s="2">
        <v>19500</v>
      </c>
      <c r="X140" s="2">
        <v>0</v>
      </c>
      <c r="Y140" s="2">
        <v>19500</v>
      </c>
      <c r="Z140" s="2">
        <v>0</v>
      </c>
      <c r="AA140" s="2">
        <v>19500</v>
      </c>
    </row>
    <row r="141" spans="2:27" x14ac:dyDescent="0.2">
      <c r="B141" s="2" t="s">
        <v>27</v>
      </c>
      <c r="C141" s="2" t="s">
        <v>207</v>
      </c>
      <c r="D141" s="2">
        <v>0</v>
      </c>
      <c r="J141" s="2">
        <v>0</v>
      </c>
      <c r="P141" s="2">
        <v>90000</v>
      </c>
      <c r="Q141" s="2">
        <v>19500</v>
      </c>
      <c r="R141" s="2">
        <v>0</v>
      </c>
      <c r="S141" s="2">
        <v>19500</v>
      </c>
      <c r="T141" s="2">
        <v>0</v>
      </c>
      <c r="U141" s="2">
        <v>19500</v>
      </c>
      <c r="V141" s="2">
        <v>0</v>
      </c>
      <c r="W141" s="2">
        <v>19500</v>
      </c>
      <c r="X141" s="2">
        <v>0</v>
      </c>
      <c r="Y141" s="2">
        <v>19500</v>
      </c>
      <c r="Z141" s="2">
        <v>0</v>
      </c>
      <c r="AA141" s="2">
        <v>19500</v>
      </c>
    </row>
    <row r="142" spans="2:27" x14ac:dyDescent="0.2">
      <c r="B142" s="2" t="s">
        <v>27</v>
      </c>
      <c r="C142" s="2" t="s">
        <v>208</v>
      </c>
      <c r="D142" s="2">
        <v>0</v>
      </c>
      <c r="J142" s="2">
        <v>0</v>
      </c>
      <c r="P142" s="2">
        <v>90000</v>
      </c>
      <c r="Q142" s="2">
        <v>19500</v>
      </c>
      <c r="R142" s="2">
        <v>0</v>
      </c>
      <c r="S142" s="2">
        <v>19500</v>
      </c>
      <c r="T142" s="2">
        <v>0</v>
      </c>
      <c r="U142" s="2">
        <v>19500</v>
      </c>
      <c r="V142" s="2">
        <v>0</v>
      </c>
      <c r="W142" s="2">
        <v>19500</v>
      </c>
      <c r="X142" s="2">
        <v>0</v>
      </c>
      <c r="Y142" s="2">
        <v>19500</v>
      </c>
      <c r="Z142" s="2">
        <v>0</v>
      </c>
      <c r="AA142" s="2">
        <v>19500</v>
      </c>
    </row>
    <row r="143" spans="2:27" x14ac:dyDescent="0.2">
      <c r="B143" s="2" t="s">
        <v>27</v>
      </c>
      <c r="C143" s="2" t="s">
        <v>209</v>
      </c>
      <c r="D143" s="2">
        <v>0</v>
      </c>
      <c r="J143" s="2">
        <v>0</v>
      </c>
      <c r="P143" s="2">
        <v>90000</v>
      </c>
      <c r="Q143" s="2">
        <v>19500</v>
      </c>
      <c r="R143" s="2">
        <v>0</v>
      </c>
      <c r="S143" s="2">
        <v>19500</v>
      </c>
      <c r="T143" s="2">
        <v>0</v>
      </c>
      <c r="U143" s="2">
        <v>19500</v>
      </c>
      <c r="V143" s="2">
        <v>0</v>
      </c>
      <c r="W143" s="2">
        <v>19500</v>
      </c>
      <c r="X143" s="2">
        <v>0</v>
      </c>
      <c r="Y143" s="2">
        <v>19500</v>
      </c>
      <c r="Z143" s="2">
        <v>0</v>
      </c>
      <c r="AA143" s="2">
        <v>19500</v>
      </c>
    </row>
    <row r="144" spans="2:27" x14ac:dyDescent="0.2">
      <c r="B144" s="2" t="s">
        <v>27</v>
      </c>
      <c r="C144" s="2" t="s">
        <v>210</v>
      </c>
      <c r="D144" s="2">
        <v>0</v>
      </c>
      <c r="J144" s="2">
        <v>0</v>
      </c>
      <c r="P144" s="2">
        <v>90000</v>
      </c>
      <c r="Q144" s="2">
        <v>19500</v>
      </c>
      <c r="R144" s="2">
        <v>0</v>
      </c>
      <c r="S144" s="2">
        <v>19500</v>
      </c>
      <c r="T144" s="2">
        <v>0</v>
      </c>
      <c r="U144" s="2">
        <v>19500</v>
      </c>
      <c r="V144" s="2">
        <v>0</v>
      </c>
      <c r="W144" s="2">
        <v>19500</v>
      </c>
      <c r="X144" s="2">
        <v>0</v>
      </c>
      <c r="Y144" s="2">
        <v>19500</v>
      </c>
      <c r="Z144" s="2">
        <v>0</v>
      </c>
      <c r="AA144" s="2">
        <v>19500</v>
      </c>
    </row>
    <row r="145" spans="2:27" x14ac:dyDescent="0.2">
      <c r="B145" s="2" t="s">
        <v>27</v>
      </c>
      <c r="C145" s="2" t="s">
        <v>211</v>
      </c>
      <c r="D145" s="2">
        <v>0</v>
      </c>
      <c r="J145" s="2">
        <v>0</v>
      </c>
      <c r="P145" s="2">
        <v>90000</v>
      </c>
      <c r="Q145" s="2">
        <v>19500</v>
      </c>
      <c r="R145" s="2">
        <v>0</v>
      </c>
      <c r="S145" s="2">
        <v>19500</v>
      </c>
      <c r="T145" s="2">
        <v>0</v>
      </c>
      <c r="U145" s="2">
        <v>19500</v>
      </c>
      <c r="V145" s="2">
        <v>0</v>
      </c>
      <c r="W145" s="2">
        <v>19500</v>
      </c>
      <c r="X145" s="2">
        <v>0</v>
      </c>
      <c r="Y145" s="2">
        <v>19500</v>
      </c>
      <c r="Z145" s="2">
        <v>0</v>
      </c>
      <c r="AA145" s="2">
        <v>19500</v>
      </c>
    </row>
    <row r="146" spans="2:27" x14ac:dyDescent="0.2">
      <c r="B146" s="2" t="s">
        <v>27</v>
      </c>
      <c r="C146" s="2" t="s">
        <v>212</v>
      </c>
      <c r="D146" s="2">
        <v>0</v>
      </c>
      <c r="J146" s="2">
        <v>0</v>
      </c>
      <c r="P146" s="2">
        <v>90000</v>
      </c>
      <c r="Q146" s="2">
        <v>19500</v>
      </c>
      <c r="R146" s="2">
        <v>0</v>
      </c>
      <c r="S146" s="2">
        <v>19500</v>
      </c>
      <c r="T146" s="2">
        <v>0</v>
      </c>
      <c r="U146" s="2">
        <v>19500</v>
      </c>
      <c r="V146" s="2">
        <v>0</v>
      </c>
      <c r="W146" s="2">
        <v>19500</v>
      </c>
      <c r="X146" s="2">
        <v>0</v>
      </c>
      <c r="Y146" s="2">
        <v>19500</v>
      </c>
      <c r="Z146" s="2">
        <v>0</v>
      </c>
      <c r="AA146" s="2">
        <v>19500</v>
      </c>
    </row>
    <row r="147" spans="2:27" x14ac:dyDescent="0.2">
      <c r="B147" s="2" t="s">
        <v>27</v>
      </c>
      <c r="C147" s="2" t="s">
        <v>213</v>
      </c>
      <c r="D147" s="2">
        <v>0</v>
      </c>
      <c r="J147" s="2">
        <v>0</v>
      </c>
      <c r="P147" s="2">
        <v>90000</v>
      </c>
      <c r="Q147" s="2">
        <v>19500</v>
      </c>
      <c r="R147" s="2">
        <v>0</v>
      </c>
      <c r="S147" s="2">
        <v>19500</v>
      </c>
      <c r="T147" s="2">
        <v>0</v>
      </c>
      <c r="U147" s="2">
        <v>19500</v>
      </c>
      <c r="V147" s="2">
        <v>0</v>
      </c>
      <c r="W147" s="2">
        <v>19500</v>
      </c>
      <c r="X147" s="2">
        <v>0</v>
      </c>
      <c r="Y147" s="2">
        <v>19500</v>
      </c>
      <c r="Z147" s="2">
        <v>0</v>
      </c>
      <c r="AA147" s="2">
        <v>19500</v>
      </c>
    </row>
    <row r="148" spans="2:27" x14ac:dyDescent="0.2">
      <c r="B148" s="2" t="s">
        <v>27</v>
      </c>
      <c r="C148" s="2" t="s">
        <v>214</v>
      </c>
      <c r="D148" s="2">
        <v>0</v>
      </c>
      <c r="J148" s="2">
        <v>0</v>
      </c>
      <c r="P148" s="2">
        <v>90000</v>
      </c>
      <c r="Q148" s="2">
        <v>19500</v>
      </c>
      <c r="R148" s="2">
        <v>0</v>
      </c>
      <c r="S148" s="2">
        <v>19500</v>
      </c>
      <c r="T148" s="2">
        <v>0</v>
      </c>
      <c r="U148" s="2">
        <v>19500</v>
      </c>
      <c r="V148" s="2">
        <v>0</v>
      </c>
      <c r="W148" s="2">
        <v>19500</v>
      </c>
      <c r="X148" s="2">
        <v>0</v>
      </c>
      <c r="Y148" s="2">
        <v>19500</v>
      </c>
      <c r="Z148" s="2">
        <v>0</v>
      </c>
      <c r="AA148" s="2">
        <v>19500</v>
      </c>
    </row>
    <row r="149" spans="2:27" x14ac:dyDescent="0.2">
      <c r="B149" s="2" t="s">
        <v>27</v>
      </c>
      <c r="C149" s="2" t="s">
        <v>215</v>
      </c>
      <c r="D149" s="2">
        <v>0</v>
      </c>
      <c r="J149" s="2">
        <v>0</v>
      </c>
      <c r="P149" s="2">
        <v>90000</v>
      </c>
      <c r="Q149" s="2">
        <v>19500</v>
      </c>
      <c r="R149" s="2">
        <v>0</v>
      </c>
      <c r="S149" s="2">
        <v>19500</v>
      </c>
      <c r="T149" s="2">
        <v>0</v>
      </c>
      <c r="U149" s="2">
        <v>19500</v>
      </c>
      <c r="V149" s="2">
        <v>0</v>
      </c>
      <c r="W149" s="2">
        <v>19500</v>
      </c>
      <c r="X149" s="2">
        <v>0</v>
      </c>
      <c r="Y149" s="2">
        <v>19500</v>
      </c>
      <c r="Z149" s="2">
        <v>0</v>
      </c>
      <c r="AA149" s="2">
        <v>19500</v>
      </c>
    </row>
    <row r="150" spans="2:27" x14ac:dyDescent="0.2">
      <c r="B150" s="2" t="s">
        <v>27</v>
      </c>
      <c r="C150" s="2" t="s">
        <v>216</v>
      </c>
      <c r="D150" s="2">
        <v>0</v>
      </c>
      <c r="J150" s="2">
        <v>0</v>
      </c>
      <c r="P150" s="2">
        <v>90000</v>
      </c>
      <c r="Q150" s="2">
        <v>19500</v>
      </c>
      <c r="R150" s="2">
        <v>0</v>
      </c>
      <c r="S150" s="2">
        <v>19500</v>
      </c>
      <c r="T150" s="2">
        <v>0</v>
      </c>
      <c r="U150" s="2">
        <v>19500</v>
      </c>
      <c r="V150" s="2">
        <v>0</v>
      </c>
      <c r="W150" s="2">
        <v>19500</v>
      </c>
      <c r="X150" s="2">
        <v>0</v>
      </c>
      <c r="Y150" s="2">
        <v>19500</v>
      </c>
      <c r="Z150" s="2">
        <v>0</v>
      </c>
      <c r="AA150" s="2">
        <v>19500</v>
      </c>
    </row>
    <row r="151" spans="2:27" x14ac:dyDescent="0.2">
      <c r="B151" s="2" t="s">
        <v>27</v>
      </c>
      <c r="C151" s="2" t="s">
        <v>217</v>
      </c>
      <c r="D151" s="2">
        <v>0</v>
      </c>
      <c r="J151" s="2">
        <v>0</v>
      </c>
      <c r="P151" s="2">
        <v>90000</v>
      </c>
      <c r="Q151" s="2">
        <v>19500</v>
      </c>
      <c r="R151" s="2">
        <v>0</v>
      </c>
      <c r="S151" s="2">
        <v>19500</v>
      </c>
      <c r="T151" s="2">
        <v>0</v>
      </c>
      <c r="U151" s="2">
        <v>19500</v>
      </c>
      <c r="V151" s="2">
        <v>0</v>
      </c>
      <c r="W151" s="2">
        <v>19500</v>
      </c>
      <c r="X151" s="2">
        <v>0</v>
      </c>
      <c r="Y151" s="2">
        <v>19500</v>
      </c>
      <c r="Z151" s="2">
        <v>0</v>
      </c>
      <c r="AA151" s="2">
        <v>19500</v>
      </c>
    </row>
    <row r="152" spans="2:27" x14ac:dyDescent="0.2">
      <c r="B152" s="2" t="s">
        <v>27</v>
      </c>
      <c r="C152" s="2" t="s">
        <v>218</v>
      </c>
      <c r="D152" s="2">
        <v>0</v>
      </c>
      <c r="J152" s="2">
        <v>0</v>
      </c>
      <c r="P152" s="2">
        <v>90000</v>
      </c>
      <c r="Q152" s="2">
        <v>19500</v>
      </c>
      <c r="R152" s="2">
        <v>0</v>
      </c>
      <c r="S152" s="2">
        <v>19500</v>
      </c>
      <c r="T152" s="2">
        <v>0</v>
      </c>
      <c r="U152" s="2">
        <v>19500</v>
      </c>
      <c r="V152" s="2">
        <v>0</v>
      </c>
      <c r="W152" s="2">
        <v>19500</v>
      </c>
      <c r="X152" s="2">
        <v>0</v>
      </c>
      <c r="Y152" s="2">
        <v>19500</v>
      </c>
      <c r="Z152" s="2">
        <v>0</v>
      </c>
      <c r="AA152" s="2">
        <v>19500</v>
      </c>
    </row>
    <row r="153" spans="2:27" x14ac:dyDescent="0.2">
      <c r="B153" s="2" t="s">
        <v>27</v>
      </c>
      <c r="C153" s="2" t="s">
        <v>219</v>
      </c>
      <c r="D153" s="2">
        <v>0</v>
      </c>
      <c r="J153" s="2">
        <v>0</v>
      </c>
      <c r="P153" s="2">
        <v>90000</v>
      </c>
      <c r="Q153" s="2">
        <v>19500</v>
      </c>
      <c r="R153" s="2">
        <v>0</v>
      </c>
      <c r="S153" s="2">
        <v>19500</v>
      </c>
      <c r="T153" s="2">
        <v>0</v>
      </c>
      <c r="U153" s="2">
        <v>19500</v>
      </c>
      <c r="V153" s="2">
        <v>0</v>
      </c>
      <c r="W153" s="2">
        <v>19500</v>
      </c>
      <c r="X153" s="2">
        <v>0</v>
      </c>
      <c r="Y153" s="2">
        <v>19500</v>
      </c>
      <c r="Z153" s="2">
        <v>0</v>
      </c>
      <c r="AA153" s="2">
        <v>19500</v>
      </c>
    </row>
    <row r="154" spans="2:27" x14ac:dyDescent="0.2">
      <c r="B154" s="2" t="s">
        <v>27</v>
      </c>
      <c r="C154" s="2" t="s">
        <v>220</v>
      </c>
      <c r="D154" s="2">
        <v>0</v>
      </c>
      <c r="J154" s="2">
        <v>0</v>
      </c>
      <c r="P154" s="2">
        <v>90000</v>
      </c>
      <c r="Q154" s="2">
        <v>19500</v>
      </c>
      <c r="R154" s="2">
        <v>0</v>
      </c>
      <c r="S154" s="2">
        <v>19500</v>
      </c>
      <c r="T154" s="2">
        <v>0</v>
      </c>
      <c r="U154" s="2">
        <v>19500</v>
      </c>
      <c r="V154" s="2">
        <v>0</v>
      </c>
      <c r="W154" s="2">
        <v>19500</v>
      </c>
      <c r="X154" s="2">
        <v>0</v>
      </c>
      <c r="Y154" s="2">
        <v>19500</v>
      </c>
      <c r="Z154" s="2">
        <v>0</v>
      </c>
      <c r="AA154" s="2">
        <v>19500</v>
      </c>
    </row>
    <row r="155" spans="2:27" x14ac:dyDescent="0.2">
      <c r="B155" s="2" t="s">
        <v>27</v>
      </c>
      <c r="C155" s="2" t="s">
        <v>221</v>
      </c>
      <c r="D155" s="2">
        <v>0</v>
      </c>
      <c r="J155" s="2">
        <v>0</v>
      </c>
      <c r="P155" s="2">
        <v>90000</v>
      </c>
      <c r="Q155" s="2">
        <v>19500</v>
      </c>
      <c r="R155" s="2">
        <v>0</v>
      </c>
      <c r="S155" s="2">
        <v>19500</v>
      </c>
      <c r="T155" s="2">
        <v>0</v>
      </c>
      <c r="U155" s="2">
        <v>19500</v>
      </c>
      <c r="V155" s="2">
        <v>0</v>
      </c>
      <c r="W155" s="2">
        <v>19500</v>
      </c>
      <c r="X155" s="2">
        <v>0</v>
      </c>
      <c r="Y155" s="2">
        <v>19500</v>
      </c>
      <c r="Z155" s="2">
        <v>0</v>
      </c>
      <c r="AA155" s="2">
        <v>19500</v>
      </c>
    </row>
    <row r="156" spans="2:27" x14ac:dyDescent="0.2">
      <c r="B156" s="2" t="s">
        <v>27</v>
      </c>
      <c r="C156" s="2" t="s">
        <v>222</v>
      </c>
      <c r="D156" s="2">
        <v>0</v>
      </c>
      <c r="J156" s="2">
        <v>0</v>
      </c>
      <c r="P156" s="2">
        <v>90000</v>
      </c>
      <c r="Q156" s="2">
        <v>19500</v>
      </c>
      <c r="R156" s="2">
        <v>0</v>
      </c>
      <c r="S156" s="2">
        <v>19500</v>
      </c>
      <c r="T156" s="2">
        <v>0</v>
      </c>
      <c r="U156" s="2">
        <v>19500</v>
      </c>
      <c r="V156" s="2">
        <v>0</v>
      </c>
      <c r="W156" s="2">
        <v>19500</v>
      </c>
      <c r="X156" s="2">
        <v>0</v>
      </c>
      <c r="Y156" s="2">
        <v>19500</v>
      </c>
      <c r="Z156" s="2">
        <v>0</v>
      </c>
      <c r="AA156" s="2">
        <v>19500</v>
      </c>
    </row>
    <row r="157" spans="2:27" x14ac:dyDescent="0.2">
      <c r="B157" s="2" t="s">
        <v>27</v>
      </c>
      <c r="C157" s="2" t="s">
        <v>223</v>
      </c>
      <c r="D157" s="2">
        <v>0</v>
      </c>
      <c r="J157" s="2">
        <v>0</v>
      </c>
      <c r="P157" s="2">
        <v>90000</v>
      </c>
      <c r="Q157" s="2">
        <v>19500</v>
      </c>
      <c r="R157" s="2">
        <v>0</v>
      </c>
      <c r="S157" s="2">
        <v>19500</v>
      </c>
      <c r="T157" s="2">
        <v>0</v>
      </c>
      <c r="U157" s="2">
        <v>19500</v>
      </c>
      <c r="V157" s="2">
        <v>0</v>
      </c>
      <c r="W157" s="2">
        <v>19500</v>
      </c>
      <c r="X157" s="2">
        <v>0</v>
      </c>
      <c r="Y157" s="2">
        <v>19500</v>
      </c>
      <c r="Z157" s="2">
        <v>0</v>
      </c>
      <c r="AA157" s="2">
        <v>19500</v>
      </c>
    </row>
    <row r="158" spans="2:27" x14ac:dyDescent="0.2">
      <c r="B158" s="2" t="s">
        <v>27</v>
      </c>
      <c r="C158" s="2" t="s">
        <v>224</v>
      </c>
      <c r="D158" s="2">
        <v>0</v>
      </c>
      <c r="J158" s="2">
        <v>0</v>
      </c>
      <c r="P158" s="2">
        <v>90000</v>
      </c>
      <c r="Q158" s="2">
        <v>19500</v>
      </c>
      <c r="R158" s="2">
        <v>0</v>
      </c>
      <c r="S158" s="2">
        <v>19500</v>
      </c>
      <c r="T158" s="2">
        <v>0</v>
      </c>
      <c r="U158" s="2">
        <v>19500</v>
      </c>
      <c r="V158" s="2">
        <v>0</v>
      </c>
      <c r="W158" s="2">
        <v>19500</v>
      </c>
      <c r="X158" s="2">
        <v>0</v>
      </c>
      <c r="Y158" s="2">
        <v>19500</v>
      </c>
      <c r="Z158" s="2">
        <v>0</v>
      </c>
      <c r="AA158" s="2">
        <v>19500</v>
      </c>
    </row>
    <row r="159" spans="2:27" x14ac:dyDescent="0.2">
      <c r="B159" s="2" t="s">
        <v>27</v>
      </c>
      <c r="C159" s="2" t="s">
        <v>225</v>
      </c>
      <c r="D159" s="2">
        <v>0</v>
      </c>
      <c r="J159" s="2">
        <v>0</v>
      </c>
      <c r="P159" s="2">
        <v>90000</v>
      </c>
      <c r="Q159" s="2">
        <v>19500</v>
      </c>
      <c r="R159" s="2">
        <v>0</v>
      </c>
      <c r="S159" s="2">
        <v>19500</v>
      </c>
      <c r="T159" s="2">
        <v>0</v>
      </c>
      <c r="U159" s="2">
        <v>19500</v>
      </c>
      <c r="V159" s="2">
        <v>0</v>
      </c>
      <c r="W159" s="2">
        <v>19500</v>
      </c>
      <c r="X159" s="2">
        <v>0</v>
      </c>
      <c r="Y159" s="2">
        <v>19500</v>
      </c>
      <c r="Z159" s="2">
        <v>0</v>
      </c>
      <c r="AA159" s="2">
        <v>19500</v>
      </c>
    </row>
    <row r="160" spans="2:27" x14ac:dyDescent="0.2">
      <c r="B160" s="2" t="s">
        <v>27</v>
      </c>
      <c r="C160" s="2" t="s">
        <v>226</v>
      </c>
      <c r="D160" s="2">
        <v>0</v>
      </c>
      <c r="J160" s="2">
        <v>0</v>
      </c>
      <c r="P160" s="2">
        <v>90000</v>
      </c>
      <c r="Q160" s="2">
        <v>19500</v>
      </c>
      <c r="R160" s="2">
        <v>0</v>
      </c>
      <c r="S160" s="2">
        <v>19500</v>
      </c>
      <c r="T160" s="2">
        <v>0</v>
      </c>
      <c r="U160" s="2">
        <v>19500</v>
      </c>
      <c r="V160" s="2">
        <v>0</v>
      </c>
      <c r="W160" s="2">
        <v>19500</v>
      </c>
      <c r="X160" s="2">
        <v>0</v>
      </c>
      <c r="Y160" s="2">
        <v>19500</v>
      </c>
      <c r="Z160" s="2">
        <v>0</v>
      </c>
      <c r="AA160" s="2">
        <v>19500</v>
      </c>
    </row>
    <row r="161" spans="2:27" x14ac:dyDescent="0.2">
      <c r="B161" s="2" t="s">
        <v>27</v>
      </c>
      <c r="C161" s="2" t="s">
        <v>227</v>
      </c>
      <c r="D161" s="2">
        <v>0</v>
      </c>
      <c r="J161" s="2">
        <v>0</v>
      </c>
      <c r="P161" s="2">
        <v>90000</v>
      </c>
      <c r="Q161" s="2">
        <v>19500</v>
      </c>
      <c r="R161" s="2">
        <v>0</v>
      </c>
      <c r="S161" s="2">
        <v>19500</v>
      </c>
      <c r="T161" s="2">
        <v>0</v>
      </c>
      <c r="U161" s="2">
        <v>19500</v>
      </c>
      <c r="V161" s="2">
        <v>0</v>
      </c>
      <c r="W161" s="2">
        <v>19500</v>
      </c>
      <c r="X161" s="2">
        <v>0</v>
      </c>
      <c r="Y161" s="2">
        <v>19500</v>
      </c>
      <c r="Z161" s="2">
        <v>0</v>
      </c>
      <c r="AA161" s="2">
        <v>19500</v>
      </c>
    </row>
    <row r="162" spans="2:27" x14ac:dyDescent="0.2">
      <c r="B162" s="2" t="s">
        <v>27</v>
      </c>
      <c r="C162" s="2" t="s">
        <v>228</v>
      </c>
      <c r="D162" s="2">
        <v>0</v>
      </c>
      <c r="J162" s="2">
        <v>0</v>
      </c>
      <c r="P162" s="2">
        <v>90000</v>
      </c>
      <c r="Q162" s="2">
        <v>19500</v>
      </c>
      <c r="R162" s="2">
        <v>0</v>
      </c>
      <c r="S162" s="2">
        <v>19500</v>
      </c>
      <c r="T162" s="2">
        <v>0</v>
      </c>
      <c r="U162" s="2">
        <v>19500</v>
      </c>
      <c r="V162" s="2">
        <v>0</v>
      </c>
      <c r="W162" s="2">
        <v>19500</v>
      </c>
      <c r="X162" s="2">
        <v>0</v>
      </c>
      <c r="Y162" s="2">
        <v>19500</v>
      </c>
      <c r="Z162" s="2">
        <v>0</v>
      </c>
      <c r="AA162" s="2">
        <v>19500</v>
      </c>
    </row>
    <row r="163" spans="2:27" x14ac:dyDescent="0.2">
      <c r="B163" s="2" t="s">
        <v>27</v>
      </c>
      <c r="C163" s="2" t="s">
        <v>229</v>
      </c>
      <c r="D163" s="2">
        <v>0</v>
      </c>
      <c r="J163" s="2">
        <v>0</v>
      </c>
      <c r="P163" s="2">
        <v>90000</v>
      </c>
      <c r="Q163" s="2">
        <v>19500</v>
      </c>
      <c r="R163" s="2">
        <v>0</v>
      </c>
      <c r="S163" s="2">
        <v>19500</v>
      </c>
      <c r="T163" s="2">
        <v>0</v>
      </c>
      <c r="U163" s="2">
        <v>19500</v>
      </c>
      <c r="V163" s="2">
        <v>0</v>
      </c>
      <c r="W163" s="2">
        <v>19500</v>
      </c>
      <c r="X163" s="2">
        <v>0</v>
      </c>
      <c r="Y163" s="2">
        <v>19500</v>
      </c>
      <c r="Z163" s="2">
        <v>0</v>
      </c>
      <c r="AA163" s="2">
        <v>19500</v>
      </c>
    </row>
  </sheetData>
  <mergeCells count="12">
    <mergeCell ref="D5:E5"/>
    <mergeCell ref="Z5:AA5"/>
    <mergeCell ref="X5:Y5"/>
    <mergeCell ref="V5:W5"/>
    <mergeCell ref="T5:U5"/>
    <mergeCell ref="R5:S5"/>
    <mergeCell ref="P5:Q5"/>
    <mergeCell ref="N5:O5"/>
    <mergeCell ref="L5:M5"/>
    <mergeCell ref="J5:K5"/>
    <mergeCell ref="H5:I5"/>
    <mergeCell ref="F5:G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7B3D-A71E-481B-8A39-9A5C3FE448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0372-E6F8-4357-8B8C-2B77DE3F74C2}">
  <sheetPr>
    <tabColor theme="8" tint="-0.249977111117893"/>
  </sheetPr>
  <dimension ref="B2:AC86"/>
  <sheetViews>
    <sheetView tabSelected="1" topLeftCell="A7" workbookViewId="0">
      <selection activeCell="D72" sqref="D72"/>
    </sheetView>
  </sheetViews>
  <sheetFormatPr defaultColWidth="8.85546875" defaultRowHeight="12" x14ac:dyDescent="0.2"/>
  <cols>
    <col min="1" max="1" width="8.85546875" style="2"/>
    <col min="2" max="2" width="51.7109375" style="2" customWidth="1"/>
    <col min="3" max="3" width="17.42578125" style="2" customWidth="1"/>
    <col min="4" max="4" width="12.140625" style="2" customWidth="1"/>
    <col min="5" max="5" width="9" style="2" bestFit="1" customWidth="1"/>
    <col min="6" max="17" width="10.28515625" style="2" bestFit="1" customWidth="1"/>
    <col min="18" max="16384" width="8.85546875" style="2"/>
  </cols>
  <sheetData>
    <row r="2" spans="2:17" x14ac:dyDescent="0.2">
      <c r="E2" s="2">
        <v>78</v>
      </c>
      <c r="F2" s="2">
        <v>500</v>
      </c>
      <c r="G2" s="2">
        <f>E2*F2</f>
        <v>39000</v>
      </c>
      <c r="I2" s="2">
        <v>90000</v>
      </c>
      <c r="K2" s="2">
        <v>450000</v>
      </c>
      <c r="L2" s="36">
        <f>K2/E2</f>
        <v>5769.2307692307695</v>
      </c>
      <c r="M2" s="2">
        <v>50</v>
      </c>
      <c r="N2" s="2">
        <f>K2*M2</f>
        <v>22500000</v>
      </c>
      <c r="O2" s="2">
        <v>4500000</v>
      </c>
      <c r="P2" s="2">
        <f>N2-O2</f>
        <v>18000000</v>
      </c>
    </row>
    <row r="3" spans="2:17" x14ac:dyDescent="0.2">
      <c r="E3" s="2">
        <v>78</v>
      </c>
      <c r="F3" s="2">
        <v>400</v>
      </c>
      <c r="G3" s="2">
        <f>E3*F3</f>
        <v>31200</v>
      </c>
      <c r="K3" s="2">
        <v>1200000</v>
      </c>
      <c r="L3" s="36">
        <f>K3/E3</f>
        <v>15384.615384615385</v>
      </c>
      <c r="M3" s="2">
        <v>2</v>
      </c>
      <c r="N3" s="2">
        <f>K3*M3</f>
        <v>2400000</v>
      </c>
      <c r="O3" s="2">
        <v>100000</v>
      </c>
      <c r="P3" s="2">
        <f>N3-O3</f>
        <v>2300000</v>
      </c>
    </row>
    <row r="4" spans="2:17" x14ac:dyDescent="0.2">
      <c r="E4" s="2">
        <v>78</v>
      </c>
      <c r="F4" s="2">
        <v>250</v>
      </c>
      <c r="G4" s="2">
        <f>E4*F4</f>
        <v>19500</v>
      </c>
      <c r="P4" s="2">
        <f>SUM(P2:P3)</f>
        <v>20300000</v>
      </c>
    </row>
    <row r="5" spans="2:17" x14ac:dyDescent="0.2">
      <c r="P5" s="2">
        <v>442000</v>
      </c>
    </row>
    <row r="6" spans="2:17" x14ac:dyDescent="0.2">
      <c r="P6" s="2">
        <f>P4-P5</f>
        <v>19858000</v>
      </c>
    </row>
    <row r="8" spans="2:17" x14ac:dyDescent="0.2">
      <c r="F8" s="66" t="s">
        <v>253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2:17" x14ac:dyDescent="0.2">
      <c r="F9" s="2" t="s">
        <v>234</v>
      </c>
      <c r="G9" s="2" t="s">
        <v>235</v>
      </c>
      <c r="H9" s="2" t="s">
        <v>236</v>
      </c>
      <c r="I9" s="2" t="s">
        <v>237</v>
      </c>
      <c r="J9" s="2" t="s">
        <v>238</v>
      </c>
      <c r="K9" s="2" t="s">
        <v>239</v>
      </c>
      <c r="L9" s="2" t="s">
        <v>240</v>
      </c>
      <c r="M9" s="2" t="s">
        <v>241</v>
      </c>
      <c r="N9" s="2" t="s">
        <v>242</v>
      </c>
      <c r="O9" s="2" t="s">
        <v>243</v>
      </c>
      <c r="P9" s="2" t="s">
        <v>244</v>
      </c>
      <c r="Q9" s="2" t="s">
        <v>245</v>
      </c>
    </row>
    <row r="10" spans="2:17" x14ac:dyDescent="0.2">
      <c r="C10" s="2" t="s">
        <v>233</v>
      </c>
      <c r="D10" s="2" t="s">
        <v>252</v>
      </c>
      <c r="E10" s="2" t="s">
        <v>246</v>
      </c>
    </row>
    <row r="11" spans="2:17" x14ac:dyDescent="0.2">
      <c r="B11" s="2" t="s">
        <v>28</v>
      </c>
      <c r="C11" s="37">
        <f>затраты!H21</f>
        <v>521967.5</v>
      </c>
      <c r="D11" s="37">
        <f>C11/E12</f>
        <v>10439.35</v>
      </c>
      <c r="E11" s="37">
        <f>SUM(F11:Q11)</f>
        <v>1</v>
      </c>
      <c r="F11" s="37">
        <v>1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</row>
    <row r="12" spans="2:17" x14ac:dyDescent="0.2">
      <c r="B12" s="2" t="s">
        <v>27</v>
      </c>
      <c r="C12" s="37">
        <f>D12*E12</f>
        <v>4500000</v>
      </c>
      <c r="D12" s="37">
        <v>90000</v>
      </c>
      <c r="E12" s="37">
        <f>SUM(F12:Q12)</f>
        <v>50</v>
      </c>
      <c r="F12" s="37">
        <v>10</v>
      </c>
      <c r="G12" s="37">
        <v>10</v>
      </c>
      <c r="H12" s="37">
        <v>10</v>
      </c>
      <c r="I12" s="37">
        <v>20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</row>
    <row r="13" spans="2:17" x14ac:dyDescent="0.2">
      <c r="B13" s="2" t="s">
        <v>249</v>
      </c>
      <c r="C13" s="37">
        <f>F13*E13</f>
        <v>1790400</v>
      </c>
      <c r="D13" s="37">
        <f>F13/E12</f>
        <v>2984</v>
      </c>
      <c r="E13" s="37">
        <f>COUNT(F13:Q13)</f>
        <v>12</v>
      </c>
      <c r="F13" s="37">
        <f>затраты!H18</f>
        <v>149200</v>
      </c>
      <c r="G13" s="37">
        <f>F13</f>
        <v>149200</v>
      </c>
      <c r="H13" s="37">
        <f t="shared" ref="H13:Q13" si="0">G13</f>
        <v>149200</v>
      </c>
      <c r="I13" s="37">
        <f t="shared" si="0"/>
        <v>149200</v>
      </c>
      <c r="J13" s="37">
        <f t="shared" si="0"/>
        <v>149200</v>
      </c>
      <c r="K13" s="37">
        <f t="shared" si="0"/>
        <v>149200</v>
      </c>
      <c r="L13" s="37">
        <f t="shared" si="0"/>
        <v>149200</v>
      </c>
      <c r="M13" s="37">
        <f t="shared" si="0"/>
        <v>149200</v>
      </c>
      <c r="N13" s="37">
        <f t="shared" si="0"/>
        <v>149200</v>
      </c>
      <c r="O13" s="37">
        <f t="shared" si="0"/>
        <v>149200</v>
      </c>
      <c r="P13" s="37">
        <f t="shared" si="0"/>
        <v>149200</v>
      </c>
      <c r="Q13" s="37">
        <f t="shared" si="0"/>
        <v>149200</v>
      </c>
    </row>
    <row r="14" spans="2:17" x14ac:dyDescent="0.2">
      <c r="B14" s="2" t="s">
        <v>267</v>
      </c>
      <c r="C14" s="37">
        <v>150000</v>
      </c>
      <c r="D14" s="37">
        <f>C14/E12</f>
        <v>3000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 x14ac:dyDescent="0.2">
      <c r="B15" s="2" t="s">
        <v>250</v>
      </c>
      <c r="C15" s="37">
        <f>F15*E15</f>
        <v>10548000</v>
      </c>
      <c r="D15" s="37">
        <f>F15/E12</f>
        <v>17580</v>
      </c>
      <c r="E15" s="37">
        <f>COUNT(F15:Q15)</f>
        <v>12</v>
      </c>
      <c r="F15" s="37">
        <v>879000</v>
      </c>
      <c r="G15" s="37">
        <f>F15</f>
        <v>879000</v>
      </c>
      <c r="H15" s="37">
        <f t="shared" ref="H15:Q15" si="1">G15</f>
        <v>879000</v>
      </c>
      <c r="I15" s="37">
        <f t="shared" si="1"/>
        <v>879000</v>
      </c>
      <c r="J15" s="37">
        <f t="shared" si="1"/>
        <v>879000</v>
      </c>
      <c r="K15" s="37">
        <f t="shared" si="1"/>
        <v>879000</v>
      </c>
      <c r="L15" s="37">
        <f t="shared" si="1"/>
        <v>879000</v>
      </c>
      <c r="M15" s="37">
        <f t="shared" si="1"/>
        <v>879000</v>
      </c>
      <c r="N15" s="37">
        <f t="shared" si="1"/>
        <v>879000</v>
      </c>
      <c r="O15" s="37">
        <f t="shared" si="1"/>
        <v>879000</v>
      </c>
      <c r="P15" s="37">
        <f t="shared" si="1"/>
        <v>879000</v>
      </c>
      <c r="Q15" s="37">
        <f t="shared" si="1"/>
        <v>879000</v>
      </c>
    </row>
    <row r="16" spans="2:17" x14ac:dyDescent="0.2">
      <c r="B16" s="2" t="s">
        <v>126</v>
      </c>
      <c r="C16" s="37">
        <f>E16*G16</f>
        <v>2000000</v>
      </c>
      <c r="D16" s="37">
        <f>G16/E12</f>
        <v>20000</v>
      </c>
      <c r="E16" s="37">
        <v>2</v>
      </c>
      <c r="F16" s="37">
        <v>0</v>
      </c>
      <c r="G16" s="37">
        <v>1000000</v>
      </c>
      <c r="H16" s="37">
        <v>0</v>
      </c>
      <c r="I16" s="37">
        <v>0</v>
      </c>
      <c r="J16" s="37">
        <v>1000000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</row>
    <row r="17" spans="2:21" x14ac:dyDescent="0.2">
      <c r="B17" s="35" t="s">
        <v>127</v>
      </c>
      <c r="C17" s="58">
        <f>SUM(C11:C16)</f>
        <v>19510367.5</v>
      </c>
      <c r="D17" s="58">
        <f>SUM(D11:D16)</f>
        <v>144003.35</v>
      </c>
      <c r="E17" s="37">
        <f>SUM(F17:Q17)</f>
        <v>50</v>
      </c>
      <c r="F17" s="37">
        <v>10</v>
      </c>
      <c r="G17" s="37">
        <v>10</v>
      </c>
      <c r="H17" s="37">
        <v>10</v>
      </c>
      <c r="I17" s="37">
        <v>20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</row>
    <row r="18" spans="2:21" x14ac:dyDescent="0.2">
      <c r="B18" s="35" t="s">
        <v>128</v>
      </c>
      <c r="C18" s="37">
        <f>D18*E18</f>
        <v>10725000</v>
      </c>
      <c r="D18" s="37">
        <f>G4</f>
        <v>19500</v>
      </c>
      <c r="E18" s="37">
        <f>SUM(F18:Q18)</f>
        <v>550</v>
      </c>
      <c r="F18" s="37">
        <v>10</v>
      </c>
      <c r="G18" s="37">
        <v>20</v>
      </c>
      <c r="H18" s="37">
        <v>30</v>
      </c>
      <c r="I18" s="37">
        <v>40</v>
      </c>
      <c r="J18" s="37">
        <v>50</v>
      </c>
      <c r="K18" s="37">
        <v>50</v>
      </c>
      <c r="L18" s="37">
        <v>50</v>
      </c>
      <c r="M18" s="37">
        <v>50</v>
      </c>
      <c r="N18" s="37">
        <v>50</v>
      </c>
      <c r="O18" s="37">
        <v>50</v>
      </c>
      <c r="P18" s="37">
        <v>50</v>
      </c>
      <c r="Q18" s="37">
        <v>100</v>
      </c>
    </row>
    <row r="19" spans="2:21" x14ac:dyDescent="0.2">
      <c r="B19" s="7" t="s">
        <v>254</v>
      </c>
      <c r="C19" s="2">
        <v>0</v>
      </c>
      <c r="D19" s="37"/>
      <c r="E19" s="37">
        <f>SUM(F19:Q19)</f>
        <v>1</v>
      </c>
      <c r="F19" s="37">
        <v>1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</row>
    <row r="20" spans="2:21" x14ac:dyDescent="0.2">
      <c r="B20" s="7" t="s">
        <v>255</v>
      </c>
      <c r="C20" s="2">
        <v>0</v>
      </c>
      <c r="D20" s="37"/>
      <c r="E20" s="37">
        <f>SUM(F20:Q20)</f>
        <v>50</v>
      </c>
      <c r="F20" s="37">
        <v>10</v>
      </c>
      <c r="G20" s="37">
        <v>10</v>
      </c>
      <c r="H20" s="37">
        <v>10</v>
      </c>
      <c r="I20" s="37">
        <v>20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</row>
    <row r="21" spans="2:21" x14ac:dyDescent="0.2">
      <c r="C21" s="37">
        <f>(C18+C19+C20)-C17</f>
        <v>-8785367.5</v>
      </c>
    </row>
    <row r="24" spans="2:21" x14ac:dyDescent="0.2">
      <c r="F24" s="66" t="s">
        <v>253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2:21" x14ac:dyDescent="0.2">
      <c r="F25" s="2" t="s">
        <v>234</v>
      </c>
      <c r="G25" s="2" t="s">
        <v>235</v>
      </c>
      <c r="H25" s="2" t="s">
        <v>236</v>
      </c>
      <c r="I25" s="2" t="s">
        <v>237</v>
      </c>
      <c r="J25" s="2" t="s">
        <v>238</v>
      </c>
      <c r="K25" s="2" t="s">
        <v>239</v>
      </c>
      <c r="L25" s="2" t="s">
        <v>240</v>
      </c>
      <c r="M25" s="2" t="s">
        <v>241</v>
      </c>
      <c r="N25" s="2" t="s">
        <v>242</v>
      </c>
      <c r="O25" s="2" t="s">
        <v>243</v>
      </c>
      <c r="P25" s="2" t="s">
        <v>244</v>
      </c>
      <c r="Q25" s="2" t="s">
        <v>245</v>
      </c>
      <c r="R25" s="2" t="s">
        <v>256</v>
      </c>
      <c r="S25" s="2" t="s">
        <v>257</v>
      </c>
      <c r="T25" s="2" t="s">
        <v>258</v>
      </c>
      <c r="U25" s="2" t="s">
        <v>259</v>
      </c>
    </row>
    <row r="26" spans="2:21" x14ac:dyDescent="0.2">
      <c r="C26" s="2" t="s">
        <v>233</v>
      </c>
      <c r="D26" s="2" t="s">
        <v>252</v>
      </c>
      <c r="E26" s="2" t="s">
        <v>246</v>
      </c>
    </row>
    <row r="27" spans="2:21" x14ac:dyDescent="0.2">
      <c r="B27" s="2" t="s">
        <v>28</v>
      </c>
      <c r="C27" s="37">
        <f>затраты!H21</f>
        <v>521967.5</v>
      </c>
      <c r="D27" s="37">
        <f>C27/E28</f>
        <v>5219.6750000000002</v>
      </c>
      <c r="E27" s="37">
        <f>SUM(F27:Q27)</f>
        <v>1</v>
      </c>
      <c r="F27" s="37">
        <v>1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</row>
    <row r="28" spans="2:21" x14ac:dyDescent="0.2">
      <c r="B28" s="2" t="s">
        <v>27</v>
      </c>
      <c r="C28" s="37">
        <f>D28*E28</f>
        <v>9000000</v>
      </c>
      <c r="D28" s="37">
        <v>90000</v>
      </c>
      <c r="E28" s="37">
        <f>SUM(F28:Q28)</f>
        <v>100</v>
      </c>
      <c r="F28" s="37">
        <v>10</v>
      </c>
      <c r="G28" s="37">
        <v>10</v>
      </c>
      <c r="H28" s="37">
        <v>10</v>
      </c>
      <c r="I28" s="37">
        <v>20</v>
      </c>
      <c r="J28" s="37">
        <v>50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</row>
    <row r="29" spans="2:21" x14ac:dyDescent="0.2">
      <c r="B29" s="2" t="s">
        <v>249</v>
      </c>
      <c r="C29" s="37">
        <f>F29*E29</f>
        <v>2387200</v>
      </c>
      <c r="D29" s="37">
        <f>F29/E28</f>
        <v>1492</v>
      </c>
      <c r="E29" s="37">
        <f>COUNT(F29:U29)</f>
        <v>16</v>
      </c>
      <c r="F29" s="37">
        <f>затраты!H18</f>
        <v>149200</v>
      </c>
      <c r="G29" s="37">
        <f>F29</f>
        <v>149200</v>
      </c>
      <c r="H29" s="37">
        <f t="shared" ref="H29:Q29" si="2">G29</f>
        <v>149200</v>
      </c>
      <c r="I29" s="37">
        <f t="shared" si="2"/>
        <v>149200</v>
      </c>
      <c r="J29" s="37">
        <f t="shared" si="2"/>
        <v>149200</v>
      </c>
      <c r="K29" s="37">
        <f t="shared" si="2"/>
        <v>149200</v>
      </c>
      <c r="L29" s="37">
        <f t="shared" si="2"/>
        <v>149200</v>
      </c>
      <c r="M29" s="37">
        <f t="shared" si="2"/>
        <v>149200</v>
      </c>
      <c r="N29" s="37">
        <f t="shared" si="2"/>
        <v>149200</v>
      </c>
      <c r="O29" s="37">
        <f t="shared" si="2"/>
        <v>149200</v>
      </c>
      <c r="P29" s="37">
        <f t="shared" si="2"/>
        <v>149200</v>
      </c>
      <c r="Q29" s="37">
        <f t="shared" si="2"/>
        <v>149200</v>
      </c>
      <c r="R29" s="37">
        <f t="shared" ref="R29:U29" si="3">Q29</f>
        <v>149200</v>
      </c>
      <c r="S29" s="37">
        <f t="shared" si="3"/>
        <v>149200</v>
      </c>
      <c r="T29" s="37">
        <f t="shared" si="3"/>
        <v>149200</v>
      </c>
      <c r="U29" s="37">
        <f t="shared" si="3"/>
        <v>149200</v>
      </c>
    </row>
    <row r="30" spans="2:21" x14ac:dyDescent="0.2">
      <c r="B30" s="2" t="s">
        <v>267</v>
      </c>
      <c r="C30" s="37">
        <v>150000</v>
      </c>
      <c r="D30" s="37">
        <f>C30/E28</f>
        <v>1500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2:21" x14ac:dyDescent="0.2">
      <c r="B31" s="2" t="s">
        <v>250</v>
      </c>
      <c r="C31" s="37">
        <f>F31*E31</f>
        <v>14064000</v>
      </c>
      <c r="D31" s="37">
        <f>F31/E28</f>
        <v>8790</v>
      </c>
      <c r="E31" s="37">
        <f>COUNT(F31:U31)</f>
        <v>16</v>
      </c>
      <c r="F31" s="37">
        <v>879000</v>
      </c>
      <c r="G31" s="37">
        <f>F31</f>
        <v>879000</v>
      </c>
      <c r="H31" s="37">
        <f t="shared" ref="H31:Q31" si="4">G31</f>
        <v>879000</v>
      </c>
      <c r="I31" s="37">
        <f t="shared" si="4"/>
        <v>879000</v>
      </c>
      <c r="J31" s="37">
        <f t="shared" si="4"/>
        <v>879000</v>
      </c>
      <c r="K31" s="37">
        <f t="shared" si="4"/>
        <v>879000</v>
      </c>
      <c r="L31" s="37">
        <f t="shared" si="4"/>
        <v>879000</v>
      </c>
      <c r="M31" s="37">
        <f t="shared" si="4"/>
        <v>879000</v>
      </c>
      <c r="N31" s="37">
        <f t="shared" si="4"/>
        <v>879000</v>
      </c>
      <c r="O31" s="37">
        <f t="shared" si="4"/>
        <v>879000</v>
      </c>
      <c r="P31" s="37">
        <f t="shared" si="4"/>
        <v>879000</v>
      </c>
      <c r="Q31" s="37">
        <f t="shared" si="4"/>
        <v>879000</v>
      </c>
      <c r="R31" s="37">
        <f t="shared" ref="R31:U31" si="5">Q31</f>
        <v>879000</v>
      </c>
      <c r="S31" s="37">
        <f t="shared" si="5"/>
        <v>879000</v>
      </c>
      <c r="T31" s="37">
        <f t="shared" si="5"/>
        <v>879000</v>
      </c>
      <c r="U31" s="37">
        <f t="shared" si="5"/>
        <v>879000</v>
      </c>
    </row>
    <row r="32" spans="2:21" x14ac:dyDescent="0.2">
      <c r="B32" s="2" t="s">
        <v>126</v>
      </c>
      <c r="C32" s="37">
        <f>E32*G32</f>
        <v>2000000</v>
      </c>
      <c r="D32" s="37">
        <f>G32/E28</f>
        <v>10000</v>
      </c>
      <c r="E32" s="37">
        <v>2</v>
      </c>
      <c r="F32" s="37">
        <v>0</v>
      </c>
      <c r="G32" s="37">
        <v>1000000</v>
      </c>
      <c r="H32" s="37">
        <v>0</v>
      </c>
      <c r="I32" s="37">
        <v>0</v>
      </c>
      <c r="J32" s="37">
        <v>1000000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2">
        <v>0</v>
      </c>
      <c r="S32" s="2">
        <v>0</v>
      </c>
      <c r="T32" s="2">
        <v>0</v>
      </c>
      <c r="U32" s="2">
        <v>0</v>
      </c>
    </row>
    <row r="33" spans="2:29" x14ac:dyDescent="0.2">
      <c r="B33" s="35" t="s">
        <v>127</v>
      </c>
      <c r="C33" s="58">
        <f>SUM(C27:C32)</f>
        <v>28123167.5</v>
      </c>
      <c r="D33" s="58">
        <f>SUM(D27:D32)</f>
        <v>117001.675</v>
      </c>
      <c r="E33" s="37">
        <f>SUM(F33:Q33)</f>
        <v>50</v>
      </c>
      <c r="F33" s="37">
        <v>10</v>
      </c>
      <c r="G33" s="37">
        <v>10</v>
      </c>
      <c r="H33" s="37">
        <v>10</v>
      </c>
      <c r="I33" s="37">
        <v>20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</row>
    <row r="34" spans="2:29" x14ac:dyDescent="0.2">
      <c r="B34" s="35" t="s">
        <v>128</v>
      </c>
      <c r="C34" s="37">
        <f>D34*E34</f>
        <v>23790000</v>
      </c>
      <c r="D34" s="37">
        <f>G4</f>
        <v>19500</v>
      </c>
      <c r="E34" s="37">
        <f>SUM(F34:U34)</f>
        <v>1220</v>
      </c>
      <c r="F34" s="37">
        <v>10</v>
      </c>
      <c r="G34" s="37">
        <v>20</v>
      </c>
      <c r="H34" s="37">
        <v>30</v>
      </c>
      <c r="I34" s="37">
        <v>40</v>
      </c>
      <c r="J34" s="37">
        <v>50</v>
      </c>
      <c r="K34" s="37">
        <v>70</v>
      </c>
      <c r="L34" s="37">
        <v>100</v>
      </c>
      <c r="M34" s="37">
        <v>100</v>
      </c>
      <c r="N34" s="37">
        <v>100</v>
      </c>
      <c r="O34" s="37">
        <v>100</v>
      </c>
      <c r="P34" s="37">
        <v>100</v>
      </c>
      <c r="Q34" s="37">
        <v>100</v>
      </c>
      <c r="R34" s="2">
        <v>100</v>
      </c>
      <c r="S34" s="2">
        <v>100</v>
      </c>
      <c r="T34" s="2">
        <v>100</v>
      </c>
      <c r="U34" s="2">
        <v>100</v>
      </c>
    </row>
    <row r="35" spans="2:29" x14ac:dyDescent="0.2">
      <c r="B35" s="7" t="s">
        <v>254</v>
      </c>
      <c r="C35" s="2">
        <v>0</v>
      </c>
      <c r="D35" s="37"/>
      <c r="E35" s="37">
        <f>SUM(F35:Q35)</f>
        <v>1</v>
      </c>
      <c r="F35" s="37">
        <v>1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</row>
    <row r="36" spans="2:29" x14ac:dyDescent="0.2">
      <c r="B36" s="7" t="s">
        <v>255</v>
      </c>
      <c r="C36" s="2">
        <v>0</v>
      </c>
      <c r="D36" s="37"/>
      <c r="E36" s="37">
        <f>SUM(F36:Q36)</f>
        <v>50</v>
      </c>
      <c r="F36" s="37">
        <v>10</v>
      </c>
      <c r="G36" s="37">
        <v>10</v>
      </c>
      <c r="H36" s="37">
        <v>10</v>
      </c>
      <c r="I36" s="37">
        <v>20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</row>
    <row r="37" spans="2:29" x14ac:dyDescent="0.2">
      <c r="C37" s="37">
        <f>(C34+C35+C36)-C33</f>
        <v>-4333167.5</v>
      </c>
    </row>
    <row r="40" spans="2:29" x14ac:dyDescent="0.2">
      <c r="B40" s="51"/>
      <c r="C40" s="57" t="s">
        <v>268</v>
      </c>
      <c r="D40" s="52"/>
      <c r="E40" s="52"/>
      <c r="F40" s="52" t="s">
        <v>234</v>
      </c>
      <c r="G40" s="52" t="s">
        <v>235</v>
      </c>
      <c r="H40" s="52" t="s">
        <v>236</v>
      </c>
      <c r="I40" s="52" t="s">
        <v>237</v>
      </c>
      <c r="J40" s="52" t="s">
        <v>238</v>
      </c>
      <c r="K40" s="52" t="s">
        <v>239</v>
      </c>
      <c r="L40" s="52" t="s">
        <v>240</v>
      </c>
      <c r="M40" s="52" t="s">
        <v>241</v>
      </c>
      <c r="N40" s="52" t="s">
        <v>242</v>
      </c>
      <c r="O40" s="52" t="s">
        <v>243</v>
      </c>
      <c r="P40" s="52" t="s">
        <v>244</v>
      </c>
      <c r="Q40" s="52" t="s">
        <v>245</v>
      </c>
      <c r="R40" s="52" t="s">
        <v>256</v>
      </c>
      <c r="S40" s="52" t="s">
        <v>257</v>
      </c>
      <c r="T40" s="52" t="s">
        <v>258</v>
      </c>
      <c r="U40" s="52" t="s">
        <v>259</v>
      </c>
      <c r="V40" s="52" t="s">
        <v>264</v>
      </c>
      <c r="W40" s="52" t="s">
        <v>265</v>
      </c>
      <c r="X40" s="53" t="s">
        <v>266</v>
      </c>
    </row>
    <row r="41" spans="2:29" x14ac:dyDescent="0.2">
      <c r="B41" s="44"/>
      <c r="C41" s="41" t="s">
        <v>233</v>
      </c>
      <c r="D41" s="43" t="s">
        <v>252</v>
      </c>
      <c r="E41" s="2" t="s">
        <v>246</v>
      </c>
      <c r="X41" s="45"/>
    </row>
    <row r="42" spans="2:29" x14ac:dyDescent="0.2">
      <c r="B42" s="44" t="s">
        <v>28</v>
      </c>
      <c r="C42" s="54">
        <f>затраты!H21*2</f>
        <v>1043935</v>
      </c>
      <c r="D42" s="46">
        <f>C42/E43</f>
        <v>20878.7</v>
      </c>
      <c r="E42" s="37">
        <f>SUM(F42:Q42)</f>
        <v>1</v>
      </c>
      <c r="F42" s="37">
        <v>1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2">
        <v>0</v>
      </c>
      <c r="X42" s="45"/>
    </row>
    <row r="43" spans="2:29" x14ac:dyDescent="0.2">
      <c r="B43" s="44" t="s">
        <v>27</v>
      </c>
      <c r="C43" s="54">
        <f>D43*E43</f>
        <v>4500000</v>
      </c>
      <c r="D43" s="46">
        <v>90000</v>
      </c>
      <c r="E43" s="37">
        <f>SUM(F43:Q43)</f>
        <v>50</v>
      </c>
      <c r="F43" s="37">
        <v>10</v>
      </c>
      <c r="G43" s="37">
        <v>10</v>
      </c>
      <c r="H43" s="37">
        <v>10</v>
      </c>
      <c r="I43" s="37">
        <v>20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2">
        <v>0</v>
      </c>
      <c r="X43" s="45"/>
    </row>
    <row r="44" spans="2:29" x14ac:dyDescent="0.2">
      <c r="B44" s="44" t="s">
        <v>249</v>
      </c>
      <c r="C44" s="54">
        <f>F44*E44</f>
        <v>2834800</v>
      </c>
      <c r="D44" s="46">
        <f>F44/E43</f>
        <v>2984</v>
      </c>
      <c r="E44" s="37">
        <f>COUNT(F44:AC44)</f>
        <v>19</v>
      </c>
      <c r="F44" s="37">
        <f>затраты!L18</f>
        <v>149200</v>
      </c>
      <c r="G44" s="37">
        <f>F44</f>
        <v>149200</v>
      </c>
      <c r="H44" s="37">
        <f t="shared" ref="H44:R44" si="6">G44</f>
        <v>149200</v>
      </c>
      <c r="I44" s="37">
        <f t="shared" si="6"/>
        <v>149200</v>
      </c>
      <c r="J44" s="37">
        <f t="shared" si="6"/>
        <v>149200</v>
      </c>
      <c r="K44" s="37">
        <f t="shared" si="6"/>
        <v>149200</v>
      </c>
      <c r="L44" s="37">
        <f t="shared" si="6"/>
        <v>149200</v>
      </c>
      <c r="M44" s="37">
        <f t="shared" si="6"/>
        <v>149200</v>
      </c>
      <c r="N44" s="37">
        <f t="shared" si="6"/>
        <v>149200</v>
      </c>
      <c r="O44" s="37">
        <f t="shared" si="6"/>
        <v>149200</v>
      </c>
      <c r="P44" s="37">
        <f t="shared" si="6"/>
        <v>149200</v>
      </c>
      <c r="Q44" s="37">
        <f t="shared" si="6"/>
        <v>149200</v>
      </c>
      <c r="R44" s="37">
        <f t="shared" si="6"/>
        <v>149200</v>
      </c>
      <c r="S44" s="37">
        <f t="shared" ref="S44:U44" si="7">R44</f>
        <v>149200</v>
      </c>
      <c r="T44" s="37">
        <f t="shared" si="7"/>
        <v>149200</v>
      </c>
      <c r="U44" s="37">
        <f t="shared" si="7"/>
        <v>149200</v>
      </c>
      <c r="V44" s="37">
        <f t="shared" ref="V44:W44" si="8">U44</f>
        <v>149200</v>
      </c>
      <c r="W44" s="37">
        <f t="shared" si="8"/>
        <v>149200</v>
      </c>
      <c r="X44" s="46">
        <f t="shared" ref="X44" si="9">W44</f>
        <v>149200</v>
      </c>
      <c r="Y44" s="37"/>
      <c r="Z44" s="37"/>
      <c r="AA44" s="37"/>
      <c r="AB44" s="37"/>
      <c r="AC44" s="37"/>
    </row>
    <row r="45" spans="2:29" x14ac:dyDescent="0.2">
      <c r="B45" s="44" t="s">
        <v>267</v>
      </c>
      <c r="C45" s="54">
        <v>150000</v>
      </c>
      <c r="D45" s="46">
        <f>C45/E43</f>
        <v>3000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46"/>
      <c r="Y45" s="37"/>
      <c r="Z45" s="37"/>
      <c r="AA45" s="37"/>
      <c r="AB45" s="37"/>
      <c r="AC45" s="37"/>
    </row>
    <row r="46" spans="2:29" x14ac:dyDescent="0.2">
      <c r="B46" s="44" t="s">
        <v>250</v>
      </c>
      <c r="C46" s="54">
        <f>F46*E46</f>
        <v>5572937.5</v>
      </c>
      <c r="D46" s="46">
        <f>F46/E43</f>
        <v>5866.25</v>
      </c>
      <c r="E46" s="37">
        <f>COUNT(F46:AC46)</f>
        <v>19</v>
      </c>
      <c r="F46" s="37">
        <f>затраты!L19</f>
        <v>293312.5</v>
      </c>
      <c r="G46" s="37">
        <f>F46</f>
        <v>293312.5</v>
      </c>
      <c r="H46" s="37">
        <f t="shared" ref="H46:R46" si="10">G46</f>
        <v>293312.5</v>
      </c>
      <c r="I46" s="37">
        <f t="shared" si="10"/>
        <v>293312.5</v>
      </c>
      <c r="J46" s="37">
        <f t="shared" si="10"/>
        <v>293312.5</v>
      </c>
      <c r="K46" s="37">
        <f t="shared" si="10"/>
        <v>293312.5</v>
      </c>
      <c r="L46" s="37">
        <f t="shared" si="10"/>
        <v>293312.5</v>
      </c>
      <c r="M46" s="37">
        <f t="shared" si="10"/>
        <v>293312.5</v>
      </c>
      <c r="N46" s="37">
        <f t="shared" si="10"/>
        <v>293312.5</v>
      </c>
      <c r="O46" s="37">
        <f t="shared" si="10"/>
        <v>293312.5</v>
      </c>
      <c r="P46" s="37">
        <f t="shared" si="10"/>
        <v>293312.5</v>
      </c>
      <c r="Q46" s="37">
        <f t="shared" si="10"/>
        <v>293312.5</v>
      </c>
      <c r="R46" s="37">
        <f t="shared" si="10"/>
        <v>293312.5</v>
      </c>
      <c r="S46" s="37">
        <f t="shared" ref="S46:U46" si="11">R46</f>
        <v>293312.5</v>
      </c>
      <c r="T46" s="37">
        <f t="shared" si="11"/>
        <v>293312.5</v>
      </c>
      <c r="U46" s="37">
        <f t="shared" si="11"/>
        <v>293312.5</v>
      </c>
      <c r="V46" s="37">
        <f t="shared" ref="V46:W46" si="12">U46</f>
        <v>293312.5</v>
      </c>
      <c r="W46" s="37">
        <f t="shared" si="12"/>
        <v>293312.5</v>
      </c>
      <c r="X46" s="46">
        <f t="shared" ref="X46" si="13">W46</f>
        <v>293312.5</v>
      </c>
      <c r="Y46" s="37"/>
      <c r="Z46" s="37"/>
      <c r="AA46" s="37"/>
      <c r="AB46" s="37"/>
      <c r="AC46" s="37"/>
    </row>
    <row r="47" spans="2:29" x14ac:dyDescent="0.2">
      <c r="B47" s="44" t="s">
        <v>126</v>
      </c>
      <c r="C47" s="54">
        <f>E47*G47</f>
        <v>2000000</v>
      </c>
      <c r="D47" s="46">
        <f>G47/E43</f>
        <v>20000</v>
      </c>
      <c r="E47" s="37">
        <v>2</v>
      </c>
      <c r="F47" s="37">
        <v>0</v>
      </c>
      <c r="G47" s="37">
        <v>1000000</v>
      </c>
      <c r="H47" s="37">
        <v>0</v>
      </c>
      <c r="I47" s="37">
        <v>0</v>
      </c>
      <c r="J47" s="37">
        <v>1000000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2">
        <v>0</v>
      </c>
      <c r="X47" s="45"/>
    </row>
    <row r="48" spans="2:29" x14ac:dyDescent="0.2">
      <c r="B48" s="47" t="s">
        <v>127</v>
      </c>
      <c r="C48" s="59">
        <f>SUM(C42:C47)</f>
        <v>16101672.5</v>
      </c>
      <c r="D48" s="60">
        <f>SUM(D42:D47)</f>
        <v>142728.95000000001</v>
      </c>
      <c r="E48" s="37">
        <f>SUM(F48:Q48)</f>
        <v>50</v>
      </c>
      <c r="F48" s="37">
        <v>10</v>
      </c>
      <c r="G48" s="37">
        <v>10</v>
      </c>
      <c r="H48" s="37">
        <v>10</v>
      </c>
      <c r="I48" s="37">
        <v>20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2">
        <v>0</v>
      </c>
      <c r="X48" s="45"/>
    </row>
    <row r="49" spans="2:29" x14ac:dyDescent="0.2">
      <c r="B49" s="47" t="s">
        <v>128</v>
      </c>
      <c r="C49" s="54">
        <f>D49*E49</f>
        <v>16575000</v>
      </c>
      <c r="D49" s="46">
        <f>G4</f>
        <v>19500</v>
      </c>
      <c r="E49" s="37">
        <f>SUM(F49:X49)</f>
        <v>850</v>
      </c>
      <c r="F49" s="37">
        <v>10</v>
      </c>
      <c r="G49" s="37">
        <v>20</v>
      </c>
      <c r="H49" s="37">
        <v>30</v>
      </c>
      <c r="I49" s="37">
        <v>40</v>
      </c>
      <c r="J49" s="37">
        <v>50</v>
      </c>
      <c r="K49" s="37">
        <v>50</v>
      </c>
      <c r="L49" s="37">
        <v>50</v>
      </c>
      <c r="M49" s="37">
        <v>50</v>
      </c>
      <c r="N49" s="37">
        <v>50</v>
      </c>
      <c r="O49" s="37">
        <v>50</v>
      </c>
      <c r="P49" s="37">
        <v>50</v>
      </c>
      <c r="Q49" s="37">
        <v>50</v>
      </c>
      <c r="R49" s="37">
        <v>50</v>
      </c>
      <c r="S49" s="37">
        <v>50</v>
      </c>
      <c r="T49" s="37">
        <v>50</v>
      </c>
      <c r="U49" s="37">
        <v>50</v>
      </c>
      <c r="V49" s="37">
        <v>50</v>
      </c>
      <c r="W49" s="37">
        <v>50</v>
      </c>
      <c r="X49" s="46">
        <v>50</v>
      </c>
      <c r="Y49" s="37"/>
      <c r="Z49" s="37"/>
      <c r="AA49" s="37"/>
      <c r="AB49" s="37"/>
      <c r="AC49" s="37"/>
    </row>
    <row r="50" spans="2:29" x14ac:dyDescent="0.2">
      <c r="B50" s="14" t="s">
        <v>254</v>
      </c>
      <c r="C50" s="44">
        <v>0</v>
      </c>
      <c r="D50" s="46"/>
      <c r="E50" s="37">
        <f>SUM(F50:Q50)</f>
        <v>1</v>
      </c>
      <c r="F50" s="37">
        <v>1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2">
        <v>0</v>
      </c>
      <c r="X50" s="45"/>
    </row>
    <row r="51" spans="2:29" x14ac:dyDescent="0.2">
      <c r="B51" s="14" t="s">
        <v>255</v>
      </c>
      <c r="C51" s="44">
        <v>0</v>
      </c>
      <c r="D51" s="46"/>
      <c r="E51" s="37">
        <f>SUM(F51:Q51)</f>
        <v>70</v>
      </c>
      <c r="F51" s="37">
        <v>10</v>
      </c>
      <c r="G51" s="37">
        <v>10</v>
      </c>
      <c r="H51" s="37">
        <v>10</v>
      </c>
      <c r="I51" s="37">
        <v>20</v>
      </c>
      <c r="J51" s="37">
        <v>20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2">
        <v>0</v>
      </c>
      <c r="X51" s="45"/>
    </row>
    <row r="52" spans="2:29" x14ac:dyDescent="0.2">
      <c r="B52" s="48"/>
      <c r="C52" s="55">
        <f>(C49+C50+C51)-C48</f>
        <v>473327.5</v>
      </c>
      <c r="D52" s="50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50"/>
    </row>
    <row r="55" spans="2:29" x14ac:dyDescent="0.2">
      <c r="B55" s="51"/>
      <c r="C55" s="56" t="s">
        <v>269</v>
      </c>
      <c r="D55" s="52"/>
      <c r="E55" s="52"/>
      <c r="F55" s="52" t="s">
        <v>234</v>
      </c>
      <c r="G55" s="52" t="s">
        <v>235</v>
      </c>
      <c r="H55" s="52" t="s">
        <v>236</v>
      </c>
      <c r="I55" s="52" t="s">
        <v>237</v>
      </c>
      <c r="J55" s="52" t="s">
        <v>238</v>
      </c>
      <c r="K55" s="52" t="s">
        <v>239</v>
      </c>
      <c r="L55" s="52" t="s">
        <v>240</v>
      </c>
      <c r="M55" s="52" t="s">
        <v>241</v>
      </c>
      <c r="N55" s="52" t="s">
        <v>242</v>
      </c>
      <c r="O55" s="52" t="s">
        <v>243</v>
      </c>
      <c r="P55" s="52" t="s">
        <v>244</v>
      </c>
      <c r="Q55" s="52" t="s">
        <v>245</v>
      </c>
      <c r="R55" s="53" t="s">
        <v>256</v>
      </c>
    </row>
    <row r="56" spans="2:29" x14ac:dyDescent="0.2">
      <c r="B56" s="44"/>
      <c r="C56" s="41" t="s">
        <v>233</v>
      </c>
      <c r="D56" s="43" t="s">
        <v>252</v>
      </c>
      <c r="E56" s="41" t="s">
        <v>246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3"/>
    </row>
    <row r="57" spans="2:29" x14ac:dyDescent="0.2">
      <c r="B57" s="44" t="s">
        <v>28</v>
      </c>
      <c r="C57" s="54">
        <f>затраты!H21*2</f>
        <v>1043935</v>
      </c>
      <c r="D57" s="46">
        <f>C57/E58</f>
        <v>20878.7</v>
      </c>
      <c r="E57" s="54">
        <f>SUM(F57:Q57)</f>
        <v>1</v>
      </c>
      <c r="F57" s="37">
        <v>1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45">
        <v>0</v>
      </c>
    </row>
    <row r="58" spans="2:29" x14ac:dyDescent="0.2">
      <c r="B58" s="44" t="s">
        <v>27</v>
      </c>
      <c r="C58" s="54">
        <f>D58*E58</f>
        <v>4500000</v>
      </c>
      <c r="D58" s="46">
        <v>90000</v>
      </c>
      <c r="E58" s="54">
        <f>SUM(F58:Q58)</f>
        <v>50</v>
      </c>
      <c r="F58" s="37">
        <v>10</v>
      </c>
      <c r="G58" s="37">
        <v>10</v>
      </c>
      <c r="H58" s="37">
        <v>10</v>
      </c>
      <c r="I58" s="37">
        <v>20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45">
        <v>0</v>
      </c>
    </row>
    <row r="59" spans="2:29" x14ac:dyDescent="0.2">
      <c r="B59" s="44" t="s">
        <v>249</v>
      </c>
      <c r="C59" s="54">
        <f>F59*E59</f>
        <v>1939600</v>
      </c>
      <c r="D59" s="46">
        <f>F59/E58</f>
        <v>2984</v>
      </c>
      <c r="E59" s="54">
        <f>COUNT(F59:AC59)</f>
        <v>13</v>
      </c>
      <c r="F59" s="37">
        <f>затраты!L18</f>
        <v>149200</v>
      </c>
      <c r="G59" s="37">
        <f>F59</f>
        <v>149200</v>
      </c>
      <c r="H59" s="37">
        <f t="shared" ref="H59:P59" si="14">G59</f>
        <v>149200</v>
      </c>
      <c r="I59" s="37">
        <f t="shared" si="14"/>
        <v>149200</v>
      </c>
      <c r="J59" s="37">
        <f t="shared" si="14"/>
        <v>149200</v>
      </c>
      <c r="K59" s="37">
        <f t="shared" si="14"/>
        <v>149200</v>
      </c>
      <c r="L59" s="37">
        <f t="shared" si="14"/>
        <v>149200</v>
      </c>
      <c r="M59" s="37">
        <f t="shared" si="14"/>
        <v>149200</v>
      </c>
      <c r="N59" s="37">
        <f t="shared" si="14"/>
        <v>149200</v>
      </c>
      <c r="O59" s="37">
        <f t="shared" si="14"/>
        <v>149200</v>
      </c>
      <c r="P59" s="37">
        <f t="shared" si="14"/>
        <v>149200</v>
      </c>
      <c r="Q59" s="37">
        <v>0</v>
      </c>
      <c r="R59" s="46">
        <v>0</v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2:29" x14ac:dyDescent="0.2">
      <c r="B60" s="44" t="s">
        <v>267</v>
      </c>
      <c r="C60" s="54">
        <v>150000</v>
      </c>
      <c r="D60" s="46">
        <f>C60/E58</f>
        <v>3000</v>
      </c>
      <c r="E60" s="5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46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2:29" x14ac:dyDescent="0.2">
      <c r="B61" s="44" t="s">
        <v>250</v>
      </c>
      <c r="C61" s="54">
        <f>F61*E61</f>
        <v>3813062.5</v>
      </c>
      <c r="D61" s="46">
        <f>F61/E58</f>
        <v>5866.25</v>
      </c>
      <c r="E61" s="54">
        <f>COUNT(F61:AC61)</f>
        <v>13</v>
      </c>
      <c r="F61" s="37">
        <f>затраты!L19</f>
        <v>293312.5</v>
      </c>
      <c r="G61" s="37">
        <f>F61</f>
        <v>293312.5</v>
      </c>
      <c r="H61" s="37">
        <f t="shared" ref="H61:P61" si="15">G61</f>
        <v>293312.5</v>
      </c>
      <c r="I61" s="37">
        <f t="shared" si="15"/>
        <v>293312.5</v>
      </c>
      <c r="J61" s="37">
        <f t="shared" si="15"/>
        <v>293312.5</v>
      </c>
      <c r="K61" s="37">
        <f t="shared" si="15"/>
        <v>293312.5</v>
      </c>
      <c r="L61" s="37">
        <f t="shared" si="15"/>
        <v>293312.5</v>
      </c>
      <c r="M61" s="37">
        <f t="shared" si="15"/>
        <v>293312.5</v>
      </c>
      <c r="N61" s="37">
        <f t="shared" si="15"/>
        <v>293312.5</v>
      </c>
      <c r="O61" s="37">
        <f t="shared" si="15"/>
        <v>293312.5</v>
      </c>
      <c r="P61" s="37">
        <f t="shared" si="15"/>
        <v>293312.5</v>
      </c>
      <c r="Q61" s="37">
        <v>0</v>
      </c>
      <c r="R61" s="46">
        <v>0</v>
      </c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2:29" x14ac:dyDescent="0.2">
      <c r="B62" s="44" t="s">
        <v>126</v>
      </c>
      <c r="C62" s="54">
        <f>E62*G62</f>
        <v>2000000</v>
      </c>
      <c r="D62" s="46">
        <f>G62/E58</f>
        <v>20000</v>
      </c>
      <c r="E62" s="54">
        <v>2</v>
      </c>
      <c r="F62" s="37">
        <v>0</v>
      </c>
      <c r="G62" s="37">
        <v>1000000</v>
      </c>
      <c r="H62" s="37">
        <v>0</v>
      </c>
      <c r="I62" s="37">
        <v>0</v>
      </c>
      <c r="J62" s="37">
        <v>1000000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45">
        <v>0</v>
      </c>
    </row>
    <row r="63" spans="2:29" x14ac:dyDescent="0.2">
      <c r="B63" s="47" t="s">
        <v>127</v>
      </c>
      <c r="C63" s="59">
        <f>SUM(C57:C62)</f>
        <v>13446597.5</v>
      </c>
      <c r="D63" s="60">
        <f>SUM(D57:D62)</f>
        <v>142728.95000000001</v>
      </c>
      <c r="E63" s="54">
        <f>SUM(F63:Q63)</f>
        <v>50</v>
      </c>
      <c r="F63" s="37">
        <v>10</v>
      </c>
      <c r="G63" s="37">
        <v>10</v>
      </c>
      <c r="H63" s="37">
        <v>10</v>
      </c>
      <c r="I63" s="37">
        <v>20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45">
        <v>0</v>
      </c>
    </row>
    <row r="64" spans="2:29" x14ac:dyDescent="0.2">
      <c r="B64" s="47" t="s">
        <v>128</v>
      </c>
      <c r="C64" s="54">
        <f>D64*E64</f>
        <v>14040000</v>
      </c>
      <c r="D64" s="46">
        <f>G3</f>
        <v>31200</v>
      </c>
      <c r="E64" s="54">
        <f>SUM(F64:R64)</f>
        <v>450</v>
      </c>
      <c r="F64" s="37">
        <v>10</v>
      </c>
      <c r="G64" s="37">
        <v>20</v>
      </c>
      <c r="H64" s="37">
        <v>30</v>
      </c>
      <c r="I64" s="37">
        <v>40</v>
      </c>
      <c r="J64" s="37">
        <v>50</v>
      </c>
      <c r="K64" s="37">
        <v>50</v>
      </c>
      <c r="L64" s="37">
        <v>50</v>
      </c>
      <c r="M64" s="37">
        <v>50</v>
      </c>
      <c r="N64" s="37">
        <v>50</v>
      </c>
      <c r="O64" s="37">
        <v>50</v>
      </c>
      <c r="P64" s="37">
        <v>50</v>
      </c>
      <c r="Q64" s="37">
        <v>0</v>
      </c>
      <c r="R64" s="46">
        <v>0</v>
      </c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2:29" x14ac:dyDescent="0.2">
      <c r="B65" s="14" t="s">
        <v>254</v>
      </c>
      <c r="C65" s="44">
        <v>0</v>
      </c>
      <c r="D65" s="46"/>
      <c r="E65" s="54">
        <f>SUM(F65:Q65)</f>
        <v>1</v>
      </c>
      <c r="F65" s="37">
        <v>1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45">
        <v>0</v>
      </c>
    </row>
    <row r="66" spans="2:29" x14ac:dyDescent="0.2">
      <c r="B66" s="14" t="s">
        <v>255</v>
      </c>
      <c r="C66" s="44">
        <v>0</v>
      </c>
      <c r="D66" s="46"/>
      <c r="E66" s="54">
        <f>SUM(F66:Q66)</f>
        <v>70</v>
      </c>
      <c r="F66" s="37">
        <v>10</v>
      </c>
      <c r="G66" s="37">
        <v>10</v>
      </c>
      <c r="H66" s="37">
        <v>10</v>
      </c>
      <c r="I66" s="37">
        <v>20</v>
      </c>
      <c r="J66" s="37">
        <v>20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45">
        <v>0</v>
      </c>
    </row>
    <row r="67" spans="2:29" x14ac:dyDescent="0.2">
      <c r="B67" s="48"/>
      <c r="C67" s="55">
        <f>(C64+C65+C66)-C63</f>
        <v>593402.5</v>
      </c>
      <c r="D67" s="50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0"/>
    </row>
    <row r="71" spans="2:29" x14ac:dyDescent="0.2">
      <c r="B71" s="61" t="s">
        <v>270</v>
      </c>
    </row>
    <row r="74" spans="2:29" x14ac:dyDescent="0.2">
      <c r="B74" s="51"/>
      <c r="C74" s="63" t="s">
        <v>271</v>
      </c>
      <c r="D74" s="52"/>
      <c r="E74" s="52"/>
      <c r="F74" s="52" t="s">
        <v>234</v>
      </c>
      <c r="G74" s="52" t="s">
        <v>235</v>
      </c>
      <c r="H74" s="52" t="s">
        <v>236</v>
      </c>
      <c r="I74" s="52" t="s">
        <v>237</v>
      </c>
      <c r="J74" s="52" t="s">
        <v>238</v>
      </c>
      <c r="K74" s="52" t="s">
        <v>239</v>
      </c>
      <c r="L74" s="52" t="s">
        <v>240</v>
      </c>
      <c r="M74" s="52" t="s">
        <v>241</v>
      </c>
      <c r="N74" s="52" t="s">
        <v>242</v>
      </c>
      <c r="O74" s="52" t="s">
        <v>243</v>
      </c>
      <c r="P74" s="52" t="s">
        <v>244</v>
      </c>
      <c r="Q74" s="52" t="s">
        <v>245</v>
      </c>
      <c r="R74" s="53" t="s">
        <v>256</v>
      </c>
    </row>
    <row r="75" spans="2:29" x14ac:dyDescent="0.2">
      <c r="B75" s="44"/>
      <c r="C75" s="41" t="s">
        <v>233</v>
      </c>
      <c r="D75" s="43" t="s">
        <v>252</v>
      </c>
      <c r="E75" s="41" t="s">
        <v>246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3"/>
    </row>
    <row r="76" spans="2:29" x14ac:dyDescent="0.2">
      <c r="B76" s="44" t="s">
        <v>28</v>
      </c>
      <c r="C76" s="54">
        <f>затраты!H21*2</f>
        <v>1043935</v>
      </c>
      <c r="D76" s="46">
        <f>C76/E77</f>
        <v>20878.7</v>
      </c>
      <c r="E76" s="54">
        <f>SUM(F76:Q76)</f>
        <v>1</v>
      </c>
      <c r="F76" s="37">
        <v>1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45">
        <v>0</v>
      </c>
    </row>
    <row r="77" spans="2:29" x14ac:dyDescent="0.2">
      <c r="B77" s="44" t="s">
        <v>27</v>
      </c>
      <c r="C77" s="54">
        <f>D77*E77</f>
        <v>4500000</v>
      </c>
      <c r="D77" s="46">
        <v>90000</v>
      </c>
      <c r="E77" s="54">
        <f>SUM(F77:Q77)</f>
        <v>50</v>
      </c>
      <c r="F77" s="37">
        <v>10</v>
      </c>
      <c r="G77" s="37">
        <v>10</v>
      </c>
      <c r="H77" s="37">
        <v>10</v>
      </c>
      <c r="I77" s="37">
        <v>20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45">
        <v>0</v>
      </c>
    </row>
    <row r="78" spans="2:29" x14ac:dyDescent="0.2">
      <c r="B78" s="44" t="s">
        <v>249</v>
      </c>
      <c r="C78" s="54">
        <f>F78*E78</f>
        <v>1939600</v>
      </c>
      <c r="D78" s="46">
        <f>F78/E77</f>
        <v>2984</v>
      </c>
      <c r="E78" s="54">
        <f>COUNT(F78:AC78)</f>
        <v>13</v>
      </c>
      <c r="F78" s="37">
        <f>затраты!L18</f>
        <v>149200</v>
      </c>
      <c r="G78" s="37">
        <f>F78</f>
        <v>149200</v>
      </c>
      <c r="H78" s="37">
        <f t="shared" ref="H78:P78" si="16">G78</f>
        <v>149200</v>
      </c>
      <c r="I78" s="37">
        <f t="shared" si="16"/>
        <v>149200</v>
      </c>
      <c r="J78" s="37">
        <f t="shared" si="16"/>
        <v>149200</v>
      </c>
      <c r="K78" s="37">
        <f t="shared" si="16"/>
        <v>149200</v>
      </c>
      <c r="L78" s="37">
        <f t="shared" si="16"/>
        <v>149200</v>
      </c>
      <c r="M78" s="37">
        <f t="shared" si="16"/>
        <v>149200</v>
      </c>
      <c r="N78" s="37">
        <f t="shared" si="16"/>
        <v>149200</v>
      </c>
      <c r="O78" s="37">
        <f t="shared" si="16"/>
        <v>149200</v>
      </c>
      <c r="P78" s="37">
        <f t="shared" si="16"/>
        <v>149200</v>
      </c>
      <c r="Q78" s="37">
        <v>0</v>
      </c>
      <c r="R78" s="46">
        <v>0</v>
      </c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2:29" x14ac:dyDescent="0.2">
      <c r="B79" s="44" t="s">
        <v>267</v>
      </c>
      <c r="C79" s="54">
        <v>150000</v>
      </c>
      <c r="D79" s="46">
        <f>C79/E77</f>
        <v>3000</v>
      </c>
      <c r="E79" s="5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46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2:29" x14ac:dyDescent="0.2">
      <c r="B80" s="44" t="s">
        <v>250</v>
      </c>
      <c r="C80" s="54">
        <f>F80*E80</f>
        <v>3813062.5</v>
      </c>
      <c r="D80" s="46">
        <f>F80/E77</f>
        <v>5866.25</v>
      </c>
      <c r="E80" s="54">
        <f>COUNT(F80:AC80)</f>
        <v>13</v>
      </c>
      <c r="F80" s="37">
        <f>затраты!L19</f>
        <v>293312.5</v>
      </c>
      <c r="G80" s="37">
        <f>F80</f>
        <v>293312.5</v>
      </c>
      <c r="H80" s="37">
        <f t="shared" ref="H80:P80" si="17">G80</f>
        <v>293312.5</v>
      </c>
      <c r="I80" s="37">
        <f t="shared" si="17"/>
        <v>293312.5</v>
      </c>
      <c r="J80" s="37">
        <f t="shared" si="17"/>
        <v>293312.5</v>
      </c>
      <c r="K80" s="37">
        <f t="shared" si="17"/>
        <v>293312.5</v>
      </c>
      <c r="L80" s="37">
        <f t="shared" si="17"/>
        <v>293312.5</v>
      </c>
      <c r="M80" s="37">
        <f t="shared" si="17"/>
        <v>293312.5</v>
      </c>
      <c r="N80" s="37">
        <f t="shared" si="17"/>
        <v>293312.5</v>
      </c>
      <c r="O80" s="37">
        <f t="shared" si="17"/>
        <v>293312.5</v>
      </c>
      <c r="P80" s="37">
        <f t="shared" si="17"/>
        <v>293312.5</v>
      </c>
      <c r="Q80" s="37">
        <v>0</v>
      </c>
      <c r="R80" s="46">
        <v>0</v>
      </c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2:29" x14ac:dyDescent="0.2">
      <c r="B81" s="44" t="s">
        <v>126</v>
      </c>
      <c r="C81" s="54">
        <f>E81*G81</f>
        <v>2000000</v>
      </c>
      <c r="D81" s="46">
        <f>G81/E77</f>
        <v>20000</v>
      </c>
      <c r="E81" s="54">
        <v>2</v>
      </c>
      <c r="F81" s="37">
        <v>0</v>
      </c>
      <c r="G81" s="37">
        <v>1000000</v>
      </c>
      <c r="H81" s="37">
        <v>0</v>
      </c>
      <c r="I81" s="37">
        <v>0</v>
      </c>
      <c r="J81" s="37">
        <v>1000000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45">
        <v>0</v>
      </c>
    </row>
    <row r="82" spans="2:29" x14ac:dyDescent="0.2">
      <c r="B82" s="47" t="s">
        <v>127</v>
      </c>
      <c r="C82" s="59">
        <f>SUM(C76:C81)</f>
        <v>13446597.5</v>
      </c>
      <c r="D82" s="60">
        <f>SUM(D76:D81)</f>
        <v>142728.95000000001</v>
      </c>
      <c r="E82" s="54">
        <f>SUM(F82:Q82)</f>
        <v>50</v>
      </c>
      <c r="F82" s="37">
        <v>10</v>
      </c>
      <c r="G82" s="37">
        <v>10</v>
      </c>
      <c r="H82" s="37">
        <v>10</v>
      </c>
      <c r="I82" s="37">
        <v>20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45">
        <v>0</v>
      </c>
    </row>
    <row r="83" spans="2:29" x14ac:dyDescent="0.2">
      <c r="B83" s="47" t="s">
        <v>128</v>
      </c>
      <c r="C83" s="54">
        <f>D83*E83</f>
        <v>351000</v>
      </c>
      <c r="D83" s="62">
        <v>780</v>
      </c>
      <c r="E83" s="54">
        <f>SUM(F83:R83)</f>
        <v>450</v>
      </c>
      <c r="F83" s="37">
        <v>10</v>
      </c>
      <c r="G83" s="37">
        <v>20</v>
      </c>
      <c r="H83" s="37">
        <v>30</v>
      </c>
      <c r="I83" s="37">
        <v>40</v>
      </c>
      <c r="J83" s="37">
        <v>50</v>
      </c>
      <c r="K83" s="37">
        <v>50</v>
      </c>
      <c r="L83" s="37">
        <v>50</v>
      </c>
      <c r="M83" s="37">
        <v>50</v>
      </c>
      <c r="N83" s="37">
        <v>50</v>
      </c>
      <c r="O83" s="37">
        <v>50</v>
      </c>
      <c r="P83" s="37">
        <v>50</v>
      </c>
      <c r="Q83" s="37">
        <v>0</v>
      </c>
      <c r="R83" s="46">
        <v>0</v>
      </c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2:29" x14ac:dyDescent="0.2">
      <c r="B84" s="14" t="s">
        <v>254</v>
      </c>
      <c r="C84" s="44">
        <f>K3*2-C76</f>
        <v>1356065</v>
      </c>
      <c r="D84" s="46"/>
      <c r="E84" s="54">
        <f>SUM(F84:Q84)</f>
        <v>1</v>
      </c>
      <c r="F84" s="37">
        <v>1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45">
        <v>0</v>
      </c>
    </row>
    <row r="85" spans="2:29" x14ac:dyDescent="0.2">
      <c r="B85" s="14" t="s">
        <v>255</v>
      </c>
      <c r="C85" s="44">
        <f>K2*E77-C77</f>
        <v>18000000</v>
      </c>
      <c r="D85" s="46"/>
      <c r="E85" s="54">
        <f>SUM(F85:Q85)</f>
        <v>70</v>
      </c>
      <c r="F85" s="37">
        <v>10</v>
      </c>
      <c r="G85" s="37">
        <v>10</v>
      </c>
      <c r="H85" s="37">
        <v>10</v>
      </c>
      <c r="I85" s="37">
        <v>20</v>
      </c>
      <c r="J85" s="37">
        <v>20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45">
        <v>0</v>
      </c>
    </row>
    <row r="86" spans="2:29" x14ac:dyDescent="0.2">
      <c r="B86" s="48"/>
      <c r="C86" s="55">
        <f>(C83+C84+C85)-C82</f>
        <v>6260467.5</v>
      </c>
      <c r="D86" s="50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0"/>
    </row>
  </sheetData>
  <mergeCells count="2">
    <mergeCell ref="F8:Q8"/>
    <mergeCell ref="F24:Q2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C93A-2F87-48F9-A547-B12510AC0CC5}">
  <sheetPr>
    <tabColor rgb="FFC00000"/>
  </sheetPr>
  <dimension ref="B3:M22"/>
  <sheetViews>
    <sheetView topLeftCell="B3" workbookViewId="0">
      <selection activeCell="L19" sqref="L19"/>
    </sheetView>
  </sheetViews>
  <sheetFormatPr defaultRowHeight="15" x14ac:dyDescent="0.25"/>
  <cols>
    <col min="2" max="8" width="22" customWidth="1"/>
    <col min="9" max="9" width="10.85546875" customWidth="1"/>
    <col min="10" max="10" width="9.85546875" customWidth="1"/>
    <col min="11" max="11" width="11.85546875" customWidth="1"/>
  </cols>
  <sheetData>
    <row r="3" spans="2:13" ht="31.9" customHeight="1" x14ac:dyDescent="0.25">
      <c r="B3" t="s">
        <v>95</v>
      </c>
      <c r="C3" s="38" t="s">
        <v>96</v>
      </c>
      <c r="D3" s="38" t="s">
        <v>97</v>
      </c>
      <c r="E3" s="38" t="s">
        <v>98</v>
      </c>
      <c r="F3" s="38" t="s">
        <v>99</v>
      </c>
      <c r="G3" s="38" t="s">
        <v>100</v>
      </c>
      <c r="H3" s="38" t="s">
        <v>101</v>
      </c>
      <c r="I3" s="38" t="s">
        <v>260</v>
      </c>
      <c r="J3" s="38" t="s">
        <v>261</v>
      </c>
      <c r="K3" s="38" t="s">
        <v>262</v>
      </c>
      <c r="L3" s="38" t="s">
        <v>263</v>
      </c>
      <c r="M3" s="39"/>
    </row>
    <row r="4" spans="2:13" ht="18.600000000000001" customHeight="1" x14ac:dyDescent="0.25">
      <c r="B4">
        <v>1</v>
      </c>
      <c r="C4" s="3" t="s">
        <v>102</v>
      </c>
      <c r="D4" s="3" t="s">
        <v>103</v>
      </c>
      <c r="E4" s="3" t="s">
        <v>104</v>
      </c>
      <c r="F4" s="3">
        <v>6</v>
      </c>
      <c r="G4" s="3">
        <v>500000</v>
      </c>
      <c r="H4" s="3">
        <v>715000</v>
      </c>
      <c r="I4" s="40">
        <v>176</v>
      </c>
      <c r="J4">
        <f>H4/I4</f>
        <v>4062.5</v>
      </c>
      <c r="K4">
        <v>20</v>
      </c>
      <c r="L4">
        <f>J4*K4</f>
        <v>81250</v>
      </c>
    </row>
    <row r="5" spans="2:13" ht="18.600000000000001" customHeight="1" x14ac:dyDescent="0.25">
      <c r="B5">
        <v>2</v>
      </c>
      <c r="C5" s="3" t="s">
        <v>105</v>
      </c>
      <c r="D5" s="3" t="s">
        <v>106</v>
      </c>
      <c r="E5" s="3" t="s">
        <v>107</v>
      </c>
      <c r="F5" s="3">
        <v>6</v>
      </c>
      <c r="G5" s="3">
        <v>500000</v>
      </c>
      <c r="H5" s="3">
        <v>715000</v>
      </c>
      <c r="I5" s="40">
        <v>176</v>
      </c>
      <c r="J5">
        <f t="shared" ref="J5:J10" si="0">H5/I5</f>
        <v>4062.5</v>
      </c>
      <c r="K5">
        <v>20</v>
      </c>
      <c r="L5">
        <f t="shared" ref="L5:L10" si="1">J5*K5</f>
        <v>81250</v>
      </c>
    </row>
    <row r="6" spans="2:13" ht="18.600000000000001" customHeight="1" x14ac:dyDescent="0.25">
      <c r="B6">
        <v>3</v>
      </c>
      <c r="C6" s="3" t="s">
        <v>108</v>
      </c>
      <c r="D6" s="3" t="s">
        <v>109</v>
      </c>
      <c r="E6" s="3" t="s">
        <v>110</v>
      </c>
      <c r="F6" s="3">
        <v>6</v>
      </c>
      <c r="G6" s="3">
        <v>230000</v>
      </c>
      <c r="H6" s="3">
        <v>328900</v>
      </c>
      <c r="I6" s="40">
        <v>176</v>
      </c>
      <c r="J6">
        <f t="shared" si="0"/>
        <v>1868.75</v>
      </c>
      <c r="K6">
        <v>20</v>
      </c>
      <c r="L6">
        <f t="shared" si="1"/>
        <v>37375</v>
      </c>
    </row>
    <row r="7" spans="2:13" ht="18.600000000000001" customHeight="1" x14ac:dyDescent="0.25">
      <c r="B7">
        <v>4</v>
      </c>
      <c r="C7" s="3" t="s">
        <v>111</v>
      </c>
      <c r="D7" s="3"/>
      <c r="E7" s="3" t="s">
        <v>104</v>
      </c>
      <c r="F7" s="3">
        <v>6</v>
      </c>
      <c r="G7" s="3">
        <v>115000</v>
      </c>
      <c r="H7" s="3">
        <v>164450</v>
      </c>
      <c r="I7" s="40">
        <v>176</v>
      </c>
      <c r="J7">
        <f t="shared" si="0"/>
        <v>934.375</v>
      </c>
      <c r="K7">
        <v>20</v>
      </c>
      <c r="L7">
        <f t="shared" si="1"/>
        <v>18687.5</v>
      </c>
    </row>
    <row r="8" spans="2:13" ht="18.600000000000001" customHeight="1" x14ac:dyDescent="0.25">
      <c r="B8">
        <v>5</v>
      </c>
      <c r="C8" s="3" t="s">
        <v>112</v>
      </c>
      <c r="D8" s="3" t="s">
        <v>113</v>
      </c>
      <c r="E8" s="3" t="s">
        <v>110</v>
      </c>
      <c r="F8" s="3">
        <v>6</v>
      </c>
      <c r="G8" s="3">
        <v>220000</v>
      </c>
      <c r="H8" s="3">
        <v>314600</v>
      </c>
      <c r="I8" s="40">
        <v>176</v>
      </c>
      <c r="J8">
        <f t="shared" si="0"/>
        <v>1787.5</v>
      </c>
      <c r="K8">
        <v>20</v>
      </c>
      <c r="L8">
        <f t="shared" si="1"/>
        <v>35750</v>
      </c>
    </row>
    <row r="9" spans="2:13" ht="18.600000000000001" customHeight="1" x14ac:dyDescent="0.25">
      <c r="B9">
        <v>6</v>
      </c>
      <c r="C9" s="3" t="s">
        <v>114</v>
      </c>
      <c r="D9" s="3" t="s">
        <v>115</v>
      </c>
      <c r="E9" s="3" t="s">
        <v>107</v>
      </c>
      <c r="F9" s="3">
        <v>6</v>
      </c>
      <c r="G9" s="3">
        <v>50000</v>
      </c>
      <c r="H9" s="3">
        <v>71500</v>
      </c>
      <c r="I9" s="40">
        <v>176</v>
      </c>
      <c r="J9">
        <f t="shared" si="0"/>
        <v>406.25</v>
      </c>
      <c r="K9">
        <v>20</v>
      </c>
      <c r="L9">
        <f t="shared" si="1"/>
        <v>8125</v>
      </c>
    </row>
    <row r="10" spans="2:13" ht="18.600000000000001" customHeight="1" thickBot="1" x14ac:dyDescent="0.3">
      <c r="B10">
        <v>7</v>
      </c>
      <c r="C10" s="5" t="s">
        <v>116</v>
      </c>
      <c r="D10" s="5" t="s">
        <v>117</v>
      </c>
      <c r="E10" s="5" t="s">
        <v>118</v>
      </c>
      <c r="F10" s="5">
        <v>4</v>
      </c>
      <c r="G10" s="5">
        <v>190000</v>
      </c>
      <c r="H10" s="5">
        <v>271700</v>
      </c>
      <c r="I10" s="40">
        <v>176</v>
      </c>
      <c r="J10">
        <f t="shared" si="0"/>
        <v>1543.75</v>
      </c>
      <c r="K10">
        <v>20</v>
      </c>
      <c r="L10">
        <f t="shared" si="1"/>
        <v>30875</v>
      </c>
    </row>
    <row r="11" spans="2:13" ht="18.600000000000001" customHeight="1" thickTop="1" x14ac:dyDescent="0.25">
      <c r="C11" s="4" t="s">
        <v>119</v>
      </c>
      <c r="D11" s="4"/>
      <c r="E11" s="4"/>
      <c r="F11" s="4"/>
      <c r="G11" s="4"/>
      <c r="H11" s="4">
        <v>90000</v>
      </c>
    </row>
    <row r="12" spans="2:13" ht="18.600000000000001" customHeight="1" x14ac:dyDescent="0.25">
      <c r="C12" s="3" t="s">
        <v>120</v>
      </c>
      <c r="D12" s="3"/>
      <c r="E12" s="3"/>
      <c r="F12" s="3"/>
      <c r="G12" s="3"/>
      <c r="H12" s="3">
        <v>4500</v>
      </c>
    </row>
    <row r="13" spans="2:13" ht="18.600000000000001" customHeight="1" x14ac:dyDescent="0.25">
      <c r="C13" s="3" t="s">
        <v>121</v>
      </c>
      <c r="D13" s="3"/>
      <c r="E13" s="3"/>
      <c r="F13" s="3"/>
      <c r="G13" s="3"/>
      <c r="H13" s="3">
        <v>3000</v>
      </c>
    </row>
    <row r="14" spans="2:13" ht="18.600000000000001" customHeight="1" x14ac:dyDescent="0.25">
      <c r="C14" s="3" t="s">
        <v>122</v>
      </c>
      <c r="D14" s="3"/>
      <c r="E14" s="3"/>
      <c r="F14" s="3"/>
      <c r="G14" s="3"/>
      <c r="H14" s="3">
        <v>6700</v>
      </c>
    </row>
    <row r="15" spans="2:13" ht="18.600000000000001" customHeight="1" x14ac:dyDescent="0.25">
      <c r="C15" s="3" t="s">
        <v>123</v>
      </c>
      <c r="D15" s="3"/>
      <c r="E15" s="3"/>
      <c r="F15" s="3"/>
      <c r="G15" s="3"/>
      <c r="H15" s="3">
        <v>0</v>
      </c>
    </row>
    <row r="16" spans="2:13" ht="18.600000000000001" customHeight="1" x14ac:dyDescent="0.25">
      <c r="C16" s="3" t="s">
        <v>124</v>
      </c>
      <c r="D16" s="3"/>
      <c r="E16" s="3"/>
      <c r="F16" s="3"/>
      <c r="G16" s="3"/>
      <c r="H16" s="3">
        <v>15000</v>
      </c>
    </row>
    <row r="17" spans="3:12" ht="18.600000000000001" customHeight="1" x14ac:dyDescent="0.25">
      <c r="C17" s="3" t="s">
        <v>125</v>
      </c>
      <c r="D17" s="3"/>
      <c r="E17" s="3"/>
      <c r="F17" s="3"/>
      <c r="G17" s="3"/>
      <c r="H17" s="3">
        <v>30000</v>
      </c>
    </row>
    <row r="18" spans="3:12" x14ac:dyDescent="0.25">
      <c r="G18" t="s">
        <v>247</v>
      </c>
      <c r="H18">
        <f>SUM(H11:H17)</f>
        <v>149200</v>
      </c>
      <c r="L18">
        <f>H18</f>
        <v>149200</v>
      </c>
    </row>
    <row r="19" spans="3:12" x14ac:dyDescent="0.25">
      <c r="G19" t="s">
        <v>248</v>
      </c>
      <c r="H19">
        <f>SUM(H4:H10)</f>
        <v>2581150</v>
      </c>
      <c r="L19">
        <f>SUM(L4:L10)</f>
        <v>293312.5</v>
      </c>
    </row>
    <row r="20" spans="3:12" x14ac:dyDescent="0.25">
      <c r="G20" t="s">
        <v>251</v>
      </c>
      <c r="H20">
        <v>1000000</v>
      </c>
      <c r="L20">
        <v>1000000</v>
      </c>
    </row>
    <row r="21" spans="3:12" x14ac:dyDescent="0.25">
      <c r="G21" t="s">
        <v>28</v>
      </c>
      <c r="H21" s="2">
        <v>521967.5</v>
      </c>
    </row>
    <row r="22" spans="3:12" x14ac:dyDescent="0.25">
      <c r="G22" t="s">
        <v>27</v>
      </c>
      <c r="H22" s="2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Модель куба ОТЕЛЬ</vt:lpstr>
      <vt:lpstr>Лист4</vt:lpstr>
      <vt:lpstr>Куба новая модель</vt:lpstr>
      <vt:lpstr>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alabacky@mail.ru</dc:creator>
  <cp:lastModifiedBy>SHIWA</cp:lastModifiedBy>
  <dcterms:created xsi:type="dcterms:W3CDTF">2025-07-08T11:35:41Z</dcterms:created>
  <dcterms:modified xsi:type="dcterms:W3CDTF">2025-09-14T17:12:51Z</dcterms:modified>
</cp:coreProperties>
</file>