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CASS\CAM-ALTERA_STM\Производство\"/>
    </mc:Choice>
  </mc:AlternateContent>
  <xr:revisionPtr revIDLastSave="0" documentId="13_ncr:1_{9360B039-CEAB-4CA7-B909-A8C09BCF7F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M_DVB-CI_rev.1.1_release BOM " sheetId="1" r:id="rId1"/>
  </sheets>
  <definedNames>
    <definedName name="_xlnm.Print_Titles" localSheetId="0">'CAM_DVB-CI_rev.1.1_release BOM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8" i="1" l="1"/>
  <c r="Z38" i="1"/>
  <c r="S38" i="1"/>
  <c r="AE37" i="1"/>
  <c r="X37" i="1"/>
  <c r="Q37" i="1"/>
  <c r="AE36" i="1"/>
  <c r="X36" i="1"/>
  <c r="Q36" i="1"/>
  <c r="AE35" i="1"/>
  <c r="X35" i="1"/>
  <c r="Q35" i="1"/>
  <c r="AE34" i="1"/>
  <c r="X34" i="1"/>
  <c r="Q34" i="1"/>
  <c r="AE33" i="1"/>
  <c r="X33" i="1"/>
  <c r="Q33" i="1"/>
  <c r="AE32" i="1"/>
  <c r="X32" i="1"/>
  <c r="Q32" i="1"/>
  <c r="AE31" i="1"/>
  <c r="X31" i="1"/>
  <c r="Q31" i="1"/>
  <c r="AE30" i="1"/>
  <c r="X30" i="1"/>
  <c r="Q30" i="1"/>
  <c r="AE29" i="1"/>
  <c r="X29" i="1"/>
  <c r="Q29" i="1"/>
  <c r="AE28" i="1"/>
  <c r="X28" i="1"/>
  <c r="Q28" i="1"/>
  <c r="AE27" i="1"/>
  <c r="X27" i="1"/>
  <c r="Q27" i="1"/>
  <c r="AE26" i="1"/>
  <c r="X26" i="1"/>
  <c r="Q26" i="1"/>
  <c r="AE25" i="1"/>
  <c r="X25" i="1"/>
  <c r="Q25" i="1"/>
  <c r="AE24" i="1"/>
  <c r="X24" i="1"/>
  <c r="Q24" i="1"/>
  <c r="AE23" i="1"/>
  <c r="X23" i="1"/>
  <c r="Q23" i="1"/>
  <c r="AE22" i="1"/>
  <c r="X22" i="1"/>
  <c r="Q22" i="1"/>
  <c r="AE21" i="1"/>
  <c r="X21" i="1"/>
  <c r="Q21" i="1"/>
  <c r="AE20" i="1"/>
  <c r="X20" i="1"/>
  <c r="Q20" i="1"/>
  <c r="AE19" i="1"/>
  <c r="X19" i="1"/>
  <c r="Q19" i="1"/>
  <c r="AE18" i="1"/>
  <c r="X18" i="1"/>
  <c r="Q18" i="1"/>
  <c r="AE17" i="1"/>
  <c r="X17" i="1"/>
  <c r="Q17" i="1"/>
  <c r="AE16" i="1"/>
  <c r="X16" i="1"/>
  <c r="Q16" i="1"/>
  <c r="AE15" i="1"/>
  <c r="X15" i="1"/>
  <c r="Q15" i="1"/>
  <c r="AE14" i="1"/>
  <c r="X14" i="1"/>
  <c r="Q14" i="1"/>
  <c r="AE13" i="1"/>
  <c r="X13" i="1"/>
  <c r="Q13" i="1"/>
  <c r="AE12" i="1"/>
  <c r="X12" i="1"/>
  <c r="Q12" i="1"/>
  <c r="AE11" i="1"/>
  <c r="X11" i="1"/>
  <c r="Q11" i="1"/>
  <c r="AE10" i="1"/>
  <c r="X10" i="1"/>
  <c r="Q10" i="1"/>
  <c r="AE9" i="1"/>
  <c r="X9" i="1"/>
  <c r="Q9" i="1"/>
  <c r="AE8" i="1"/>
  <c r="X8" i="1"/>
  <c r="Q8" i="1"/>
  <c r="AE7" i="1"/>
  <c r="X7" i="1"/>
  <c r="Q7" i="1"/>
  <c r="AE6" i="1"/>
  <c r="X6" i="1"/>
  <c r="Q6" i="1"/>
  <c r="AE5" i="1"/>
  <c r="X5" i="1"/>
  <c r="Q5" i="1"/>
  <c r="AE4" i="1"/>
  <c r="X4" i="1"/>
  <c r="Q4" i="1"/>
  <c r="AE3" i="1"/>
  <c r="X3" i="1"/>
  <c r="Q3" i="1"/>
  <c r="AE2" i="1"/>
  <c r="X2" i="1"/>
  <c r="Q2" i="1"/>
</calcChain>
</file>

<file path=xl/sharedStrings.xml><?xml version="1.0" encoding="utf-8"?>
<sst xmlns="http://schemas.openxmlformats.org/spreadsheetml/2006/main" count="487" uniqueCount="237">
  <si>
    <t>Designator</t>
  </si>
  <si>
    <t>Comment</t>
  </si>
  <si>
    <t>Description</t>
  </si>
  <si>
    <t>Footprint</t>
  </si>
  <si>
    <t>LibRef</t>
  </si>
  <si>
    <t>Quantity</t>
  </si>
  <si>
    <t>HelpURL</t>
  </si>
  <si>
    <t>Remarks</t>
  </si>
  <si>
    <t>Client Response</t>
  </si>
  <si>
    <t>P/N</t>
  </si>
  <si>
    <t>Specifications</t>
  </si>
  <si>
    <t>MFR</t>
  </si>
  <si>
    <t>Package</t>
  </si>
  <si>
    <t>Loss_QTY</t>
  </si>
  <si>
    <t>5sets_QTY</t>
  </si>
  <si>
    <t>5sets Total_QTY</t>
  </si>
  <si>
    <t>5sets_Unit price(CNY)</t>
  </si>
  <si>
    <t>Total Price(CNY)</t>
  </si>
  <si>
    <t>Lead time(days）</t>
  </si>
  <si>
    <t>1000sets_QTY</t>
  </si>
  <si>
    <t>1000sets Total_QTY</t>
  </si>
  <si>
    <t>1000sets_Unit price(CNY)</t>
  </si>
  <si>
    <t>10000sets_QTY</t>
  </si>
  <si>
    <t>10000sets Total_QTY</t>
  </si>
  <si>
    <t>10000sets_Unit price(CNY)</t>
  </si>
  <si>
    <t>C1, C2, C3, C4, C5, C6, C8, C9, C10, C11, C22, C23, C27, C28, C32, C33, C35, C36, C37, C38, C39, C40, C41, C42, C43, C44, C45, C46, C47, C48, C49, C50, C51, C52, C53, C54, C55, C56, C57, C58, C61, C62, C63, C64, C65</t>
  </si>
  <si>
    <t>0.1 µF</t>
  </si>
  <si>
    <t>CAP CER 0.1UF 16V X7R 0402</t>
  </si>
  <si>
    <t>CAP 0402_1005</t>
  </si>
  <si>
    <t>CC0402KRX7R7BB104</t>
  </si>
  <si>
    <t xml:space="preserve"> </t>
  </si>
  <si>
    <t>Yageo</t>
  </si>
  <si>
    <t>-</t>
  </si>
  <si>
    <t>7 days</t>
  </si>
  <si>
    <t>C7, C12</t>
  </si>
  <si>
    <t>1 µF</t>
  </si>
  <si>
    <t>CAP CER 1UF 10V X5R 0402</t>
  </si>
  <si>
    <t>CC0402KRX5R6BB105</t>
  </si>
  <si>
    <t>C13, C59, C60</t>
  </si>
  <si>
    <t>CC0603KRX5R6BB106</t>
  </si>
  <si>
    <t>CAP CER 10UF 10V X5R 0603</t>
  </si>
  <si>
    <t>CAP 0603_1608</t>
  </si>
  <si>
    <t>0603 10uF ±10% 10V X5R</t>
  </si>
  <si>
    <t>0603</t>
  </si>
  <si>
    <t>C14, C15</t>
  </si>
  <si>
    <t>2.2 µF</t>
  </si>
  <si>
    <t>CAP CER 2.2UF 10V X5R 0402</t>
  </si>
  <si>
    <t>CC0402KRX5R6BB225</t>
  </si>
  <si>
    <t>0402 2.2uF ±10% 10V X5R</t>
  </si>
  <si>
    <t>0402</t>
  </si>
  <si>
    <t>C16, C17, C18, C19</t>
  </si>
  <si>
    <t>12 pF</t>
  </si>
  <si>
    <t>CAP CER 12PF 50V C0G/NPO 0402</t>
  </si>
  <si>
    <t>CC0402FRNPO9BN120</t>
  </si>
  <si>
    <t>Cap Ceramic 12pF 50V C0G 1% SMD 0402 125℃ T/R</t>
  </si>
  <si>
    <t>C20, C21</t>
  </si>
  <si>
    <t>10 µF</t>
  </si>
  <si>
    <t>CAP TANT 10UF 10% 16V 1206</t>
  </si>
  <si>
    <t>CAP POL 1206_3216</t>
  </si>
  <si>
    <t>T494A106K016AT</t>
  </si>
  <si>
    <t>A 10uF ±10% 16V</t>
  </si>
  <si>
    <t>KEMET Corporation</t>
  </si>
  <si>
    <t>1206-2</t>
  </si>
  <si>
    <t>C24, C25, C26, C30, C31</t>
  </si>
  <si>
    <t>22 µF</t>
  </si>
  <si>
    <t>CAP CER 22UF 6.3V X5R 0603</t>
  </si>
  <si>
    <t>CC0603MRX5R5BB226</t>
  </si>
  <si>
    <t>0603 22uF ±20% 6.3V X5R</t>
  </si>
  <si>
    <t>C29, C34</t>
  </si>
  <si>
    <t>4.7 µF</t>
  </si>
  <si>
    <t>CAP CER 4.7UF 10V X5R 0603</t>
  </si>
  <si>
    <t>CC0603KRX5R6BB475</t>
  </si>
  <si>
    <t>0603 4.7uF ±10% 10V X5R</t>
  </si>
  <si>
    <t>0603, 1608-2</t>
  </si>
  <si>
    <t>FB1, FB2</t>
  </si>
  <si>
    <t>600 Ohms @ 100 MHz</t>
  </si>
  <si>
    <t>FERRITE BEAD 600 OHM 0603 1LN</t>
  </si>
  <si>
    <t>FER 0603_1608</t>
  </si>
  <si>
    <t>BLM18KG601SN1D</t>
  </si>
  <si>
    <t>FB3, FB4, FB5, FB6</t>
  </si>
  <si>
    <t>220 Ohms @ 100 MHz</t>
  </si>
  <si>
    <t>FERRITE BEAD 220 OHM 0603 1LN</t>
  </si>
  <si>
    <t>BLM18EG221SN1D</t>
  </si>
  <si>
    <t>220Ω Impedance Ferrite Bead 0603 (1608 Metric) Surface Mount 2A 1 Lines 50mOhm Max DCR -55℃ ~ 125℃</t>
  </si>
  <si>
    <t>muRata</t>
  </si>
  <si>
    <t>0603-2</t>
  </si>
  <si>
    <t>IC1</t>
  </si>
  <si>
    <t>STM32F405RGT6</t>
  </si>
  <si>
    <t>Integrated Circuit</t>
  </si>
  <si>
    <t>QFP50P1200X1200X160-64N</t>
  </si>
  <si>
    <t>MCU 32Bit ARM Cortex M4F RISC 1Mb Flash 2.5V/3.3V 64Pin LQFP Tray</t>
  </si>
  <si>
    <t>ST Microelectronics</t>
  </si>
  <si>
    <t>LQFP-64</t>
  </si>
  <si>
    <t>IC2</t>
  </si>
  <si>
    <t>TPS2041BD</t>
  </si>
  <si>
    <t>SOIC127P600X175-8N</t>
  </si>
  <si>
    <t>IC3</t>
  </si>
  <si>
    <t>NCP1117ST25T3G</t>
  </si>
  <si>
    <t>IC REG LINEAR 2.5V 1A SOT223</t>
  </si>
  <si>
    <t>ON SEMI SOT-223 ST(318H)</t>
  </si>
  <si>
    <t>ON SEMICONDUCTOR NCP1117ST25T3G Fixed LDO Voltage Regulator, 15V to 20V In, 1.07V Dropout, 2.5V/1A Out, SOT-223-3</t>
  </si>
  <si>
    <t>ON Semiconductor</t>
  </si>
  <si>
    <t>SOT-223</t>
  </si>
  <si>
    <t>15 days</t>
  </si>
  <si>
    <t>IC4, IC5</t>
  </si>
  <si>
    <t>ST1S10PUR</t>
  </si>
  <si>
    <t>SON80P400X400X100-9N-D</t>
  </si>
  <si>
    <t>Conv DC-DC 2.5V to 18V Synchronous Step Down Single-Out 0.8V to 15.3V 3A 8Pin DFN EP T/R</t>
  </si>
  <si>
    <t>DFN-8</t>
  </si>
  <si>
    <t>IC6</t>
  </si>
  <si>
    <t>EPCS16SI8N</t>
  </si>
  <si>
    <r>
      <rPr>
        <sz val="11"/>
        <color rgb="FFFF0000"/>
        <rFont val="宋体"/>
        <charset val="134"/>
      </rPr>
      <t>DC:</t>
    </r>
    <r>
      <rPr>
        <sz val="11"/>
        <color rgb="FFFF0000"/>
        <rFont val="Calibri"/>
        <charset val="134"/>
      </rPr>
      <t>18+</t>
    </r>
  </si>
  <si>
    <t>FPGA Configuration Memory, Flash, 16Mbit, 40MHz, JTAG, Serial, SOIC, 8Pins</t>
  </si>
  <si>
    <t>Altera</t>
  </si>
  <si>
    <t>SOIC-8</t>
  </si>
  <si>
    <t>IC7</t>
  </si>
  <si>
    <t>W25Q64CVSSIG</t>
  </si>
  <si>
    <t>SOIC127P790X216-8N</t>
  </si>
  <si>
    <t>discontinued</t>
  </si>
  <si>
    <t>WINBIND</t>
  </si>
  <si>
    <t>J1</t>
  </si>
  <si>
    <t>IC9-68RD-0.635SF</t>
  </si>
  <si>
    <t>Connector Card Bus Socket</t>
  </si>
  <si>
    <t>HIROSE</t>
  </si>
  <si>
    <t>J2</t>
  </si>
  <si>
    <t>PBS2-6</t>
  </si>
  <si>
    <t>Connector, Header, Pitch 2mm, H=4.3mm</t>
  </si>
  <si>
    <t>DS1026-01-1x6S8BV</t>
  </si>
  <si>
    <t>CONNFLY</t>
  </si>
  <si>
    <t>J3</t>
  </si>
  <si>
    <t>PBD2-10</t>
  </si>
  <si>
    <t>Connector</t>
  </si>
  <si>
    <t>Please confirm the alternative model number.</t>
  </si>
  <si>
    <t>2005FV-2x5P</t>
  </si>
  <si>
    <r>
      <t>HanElectricity(</t>
    </r>
    <r>
      <rPr>
        <sz val="11"/>
        <color rgb="FF333333"/>
        <rFont val="宋体"/>
        <charset val="134"/>
      </rPr>
      <t>瀚源</t>
    </r>
    <r>
      <rPr>
        <sz val="11"/>
        <color rgb="FF333333"/>
        <rFont val="Calibri"/>
        <charset val="134"/>
      </rPr>
      <t>)</t>
    </r>
  </si>
  <si>
    <t>L1, L2</t>
  </si>
  <si>
    <t>10 µH</t>
  </si>
  <si>
    <t>FIXED IND 10UH 1.3A 180 MOHM SMD</t>
  </si>
  <si>
    <t>BOURNS SRN4018</t>
  </si>
  <si>
    <t>SRN4018-100M</t>
  </si>
  <si>
    <t>1515 10uH ±20% 1.3A</t>
  </si>
  <si>
    <t>Bourns J.W. Miller</t>
  </si>
  <si>
    <t>4mm x 4mm x 1.8mm-2</t>
  </si>
  <si>
    <t>18 weeks</t>
  </si>
  <si>
    <t>LED1</t>
  </si>
  <si>
    <t>LED, 0603, GREEN</t>
  </si>
  <si>
    <t>LEDC1608X80N</t>
  </si>
  <si>
    <t>LTST-C190KGKT</t>
  </si>
  <si>
    <t>LED; SMD; 0603; green; 18-71mcd; 1.6x0.8x0.8mm; 130°; 1.9÷2.4V; 20mA</t>
  </si>
  <si>
    <t>Liteon</t>
  </si>
  <si>
    <t>LED2</t>
  </si>
  <si>
    <t>R1, R3, R6, R7, R8, R10, R12, R13, R14, R21, R23, R25, R26, R28</t>
  </si>
  <si>
    <t>10 kOhms</t>
  </si>
  <si>
    <t>RES 10K OHM 1% 1/16W 0402</t>
  </si>
  <si>
    <t>RES 0402_1005</t>
  </si>
  <si>
    <t>RC0402FR-0710KL</t>
  </si>
  <si>
    <t>0402 10kΩ ±1%</t>
  </si>
  <si>
    <t>0402-2</t>
  </si>
  <si>
    <t>R2, R19</t>
  </si>
  <si>
    <t>33 Ohms</t>
  </si>
  <si>
    <t>RES 33 OHM 1% 1/16W 0402</t>
  </si>
  <si>
    <t>RC0402FR-0733RL</t>
  </si>
  <si>
    <t>0402 33Ω ±1%</t>
  </si>
  <si>
    <t>R4, R5</t>
  </si>
  <si>
    <t>220 Ohms</t>
  </si>
  <si>
    <t>RES 220 OHM 1% 1/10W 0603</t>
  </si>
  <si>
    <t>RES 0603_1608</t>
  </si>
  <si>
    <t>RC0603FR-07220RL</t>
  </si>
  <si>
    <t>0603 220Ω ±1%</t>
  </si>
  <si>
    <t>R9</t>
  </si>
  <si>
    <t>31.6 kOhms</t>
  </si>
  <si>
    <t>RES 31.6K OHM 1% 1/10W 0603</t>
  </si>
  <si>
    <t>RC0603FR-0731K6L</t>
  </si>
  <si>
    <t>0603 31.6kΩ ±1%</t>
  </si>
  <si>
    <t>R11</t>
  </si>
  <si>
    <t>5.11 kOhms</t>
  </si>
  <si>
    <t>RES 5.11K OHM 1% 1/10W 0603</t>
  </si>
  <si>
    <t>RC0603FR-075K11L</t>
  </si>
  <si>
    <t>0603 5.11kΩ ±1%</t>
  </si>
  <si>
    <t>0603 (1608 Metric)</t>
  </si>
  <si>
    <t>R17, R18, R29</t>
  </si>
  <si>
    <t>0 Ohms</t>
  </si>
  <si>
    <t>RES 0 OHM JUMPER 1/16W 0402</t>
  </si>
  <si>
    <t>RC0402JR-070RL</t>
  </si>
  <si>
    <t>0402 0Ω ±5%</t>
  </si>
  <si>
    <t>R22</t>
  </si>
  <si>
    <t>RES 33 OHM 1% 1/10W 0603</t>
  </si>
  <si>
    <t>RC0603FR-0733RL</t>
  </si>
  <si>
    <t>0603 33Ω ±1%</t>
  </si>
  <si>
    <t>0603 [1608 Metric]-2</t>
  </si>
  <si>
    <t>R24</t>
  </si>
  <si>
    <t>1 kOhms</t>
  </si>
  <si>
    <t>RES 1K OHM 1% 1/16W 0402</t>
  </si>
  <si>
    <t>RC0402FR-071KL</t>
  </si>
  <si>
    <t>0402 1kΩ ±1%</t>
  </si>
  <si>
    <t>RN1, RN2, RN3, RN4, RN5, RN6, RN7, RN8, RN9, RN10, RN11, RN12</t>
  </si>
  <si>
    <t>CAY16-330J4LF</t>
  </si>
  <si>
    <t>RES ARRAY 4 RES 33 OHM 1206</t>
  </si>
  <si>
    <t>RESNET 1206-8 CONVEX</t>
  </si>
  <si>
    <t>Res Thick Film Array 33Ω 5% 0.25W(1/4W) ±200ppm/℃ ISOL Molded 8Pin 1206(4 X 0603) Convex SMD T/R</t>
  </si>
  <si>
    <t>1206-8</t>
  </si>
  <si>
    <t>U1</t>
  </si>
  <si>
    <t>EP4CE22E22C6N</t>
  </si>
  <si>
    <t>IC FPGA 79 I/O 144EQFP</t>
  </si>
  <si>
    <t>QFP50P2200X2200X165-145N</t>
  </si>
  <si>
    <t>EP4CE22E22C6N_1</t>
  </si>
  <si>
    <t>Few available, alternatives recommended</t>
  </si>
  <si>
    <t>Intel</t>
  </si>
  <si>
    <t>U2, U3, U4, U5</t>
  </si>
  <si>
    <t>SN74CBTD3384CDBR</t>
  </si>
  <si>
    <t>SOP65P780X200-24N</t>
  </si>
  <si>
    <t>10Bit FET Bus Switches With Level Shifting with -2V Undershoot 24-SSOP -40℃ to 85℃</t>
  </si>
  <si>
    <t>TI</t>
  </si>
  <si>
    <t>SSOP-24</t>
  </si>
  <si>
    <t>Y1</t>
  </si>
  <si>
    <t>FC-135</t>
  </si>
  <si>
    <t>Crystal or Oscillator</t>
  </si>
  <si>
    <t>FC135</t>
  </si>
  <si>
    <t>FC-135_32.7680KA-A3</t>
  </si>
  <si>
    <t>Crystal 0.032768MHz ±20ppm (Tol) 12.5pF FUND 70000Ω 2Pin SMD T/R</t>
  </si>
  <si>
    <t>Epson Electronics</t>
  </si>
  <si>
    <t>3.2 mm x 1.5 mm</t>
  </si>
  <si>
    <t>Y2</t>
  </si>
  <si>
    <t>DSX321G-25M-12P</t>
  </si>
  <si>
    <t>DSX321G20M</t>
  </si>
  <si>
    <t>DSX321G-25M</t>
  </si>
  <si>
    <t>20MHz 12pF 20ppm</t>
  </si>
  <si>
    <t>KDS</t>
  </si>
  <si>
    <t>SMD-3225_4P</t>
  </si>
  <si>
    <t>Y3</t>
  </si>
  <si>
    <t>27 MHz</t>
  </si>
  <si>
    <t>XTAL OSC XO 27.0000MHZ CMOS SMD</t>
  </si>
  <si>
    <t>ABRACON ASE</t>
  </si>
  <si>
    <t>ASE-27.000MHZ-ET</t>
  </si>
  <si>
    <t>ABRACON ASE-27MHz-ET Oscillator, 27MHz, 100ppm, SMD, 3.2mm x 2.5mm, CMOS, 3.3V, ASE Series</t>
  </si>
  <si>
    <t>Abracon</t>
  </si>
  <si>
    <t>4-SMD, No Lead (DFN, LCC)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</si>
</sst>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￥&quot;#,##0.0000_);[Red]\(&quot;￥&quot;#,##0.0000\)"/>
    <numFmt numFmtId="169" formatCode="0.0000"/>
  </numFmts>
  <fonts count="8">
    <font>
      <sz val="11"/>
      <color rgb="FF000000"/>
      <name val="Calibri"/>
      <charset val="134"/>
    </font>
    <font>
      <sz val="11"/>
      <color rgb="FF333333"/>
      <name val="Calibri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Calibri"/>
      <charset val="134"/>
    </font>
    <font>
      <b/>
      <sz val="11"/>
      <color rgb="FF000000"/>
      <name val="Calibri"/>
      <charset val="134"/>
    </font>
    <font>
      <b/>
      <sz val="11"/>
      <color rgb="FF333333"/>
      <name val="Calibri"/>
      <charset val="134"/>
    </font>
    <font>
      <sz val="11"/>
      <color rgb="FF333333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5D5D5"/>
        <bgColor rgb="FFD5D5D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0" borderId="0" xfId="0" applyFill="1"/>
    <xf numFmtId="168" fontId="0" fillId="0" borderId="0" xfId="0" applyNumberFormat="1"/>
    <xf numFmtId="0" fontId="0" fillId="0" borderId="0" xfId="0" applyNumberFormat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0" fillId="0" borderId="1" xfId="0" applyFill="1" applyBorder="1"/>
    <xf numFmtId="0" fontId="1" fillId="0" borderId="2" xfId="0" applyFont="1" applyFill="1" applyBorder="1"/>
    <xf numFmtId="0" fontId="0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3" fillId="5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4" fillId="0" borderId="3" xfId="0" applyFont="1" applyBorder="1"/>
    <xf numFmtId="0" fontId="1" fillId="0" borderId="3" xfId="0" applyFont="1" applyFill="1" applyBorder="1" applyAlignment="1">
      <alignment horizontal="left"/>
    </xf>
    <xf numFmtId="168" fontId="0" fillId="4" borderId="5" xfId="0" applyNumberFormat="1" applyFill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8" fontId="1" fillId="0" borderId="5" xfId="0" applyNumberFormat="1" applyFont="1" applyBorder="1" applyAlignment="1">
      <alignment horizontal="right"/>
    </xf>
    <xf numFmtId="168" fontId="1" fillId="0" borderId="5" xfId="0" applyNumberFormat="1" applyFont="1" applyBorder="1" applyAlignment="1">
      <alignment horizontal="center"/>
    </xf>
    <xf numFmtId="169" fontId="1" fillId="0" borderId="2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0" fontId="1" fillId="0" borderId="3" xfId="0" applyNumberFormat="1" applyFont="1" applyFill="1" applyBorder="1" applyAlignment="1">
      <alignment horizontal="right"/>
    </xf>
    <xf numFmtId="168" fontId="1" fillId="0" borderId="5" xfId="0" applyNumberFormat="1" applyFont="1" applyFill="1" applyBorder="1" applyAlignment="1">
      <alignment horizontal="right"/>
    </xf>
    <xf numFmtId="169" fontId="1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8" fontId="5" fillId="0" borderId="5" xfId="0" applyNumberFormat="1" applyFont="1" applyFill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0" fontId="0" fillId="0" borderId="0" xfId="0" applyNumberFormat="1" applyFill="1"/>
    <xf numFmtId="168" fontId="5" fillId="0" borderId="6" xfId="0" applyNumberFormat="1" applyFont="1" applyFill="1" applyBorder="1" applyAlignment="1">
      <alignment horizontal="center"/>
    </xf>
    <xf numFmtId="168" fontId="6" fillId="0" borderId="6" xfId="0" applyNumberFormat="1" applyFont="1" applyBorder="1" applyAlignment="1">
      <alignment horizontal="center"/>
    </xf>
    <xf numFmtId="0" fontId="0" fillId="0" borderId="1" xfId="0" quotePrefix="1" applyBorder="1"/>
    <xf numFmtId="0" fontId="0" fillId="0" borderId="3" xfId="0" quotePrefix="1" applyBorder="1"/>
    <xf numFmtId="0" fontId="0" fillId="0" borderId="1" xfId="0" quotePrefix="1" applyFill="1" applyBorder="1"/>
    <xf numFmtId="0" fontId="0" fillId="0" borderId="3" xfId="0" quotePrefix="1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tabSelected="1" topLeftCell="X25" workbookViewId="0">
      <selection activeCell="AG38" sqref="AG38"/>
    </sheetView>
  </sheetViews>
  <sheetFormatPr defaultColWidth="9" defaultRowHeight="14.4"/>
  <cols>
    <col min="1" max="1" width="8.88671875" customWidth="1"/>
    <col min="2" max="2" width="22.33203125" customWidth="1"/>
    <col min="3" max="3" width="16.6640625" customWidth="1"/>
    <col min="4" max="4" width="23.88671875" customWidth="1"/>
    <col min="5" max="5" width="19" customWidth="1"/>
    <col min="6" max="6" width="9.77734375" customWidth="1"/>
    <col min="7" max="7" width="8.88671875" customWidth="1"/>
    <col min="8" max="8" width="9.109375" customWidth="1"/>
    <col min="9" max="9" width="50.109375" customWidth="1"/>
    <col min="10" max="10" width="15.109375" customWidth="1"/>
    <col min="11" max="11" width="22" customWidth="1"/>
    <col min="12" max="12" width="9.33203125" customWidth="1"/>
    <col min="13" max="13" width="18.6640625" customWidth="1"/>
    <col min="14" max="14" width="12" customWidth="1"/>
    <col min="15" max="15" width="9.6640625" customWidth="1"/>
    <col min="16" max="16" width="10.21875" customWidth="1"/>
    <col min="17" max="17" width="15.5546875" customWidth="1"/>
    <col min="18" max="18" width="20.5546875" style="3" customWidth="1"/>
    <col min="19" max="19" width="18.6640625" style="3" customWidth="1"/>
    <col min="20" max="20" width="18.6640625" customWidth="1"/>
    <col min="21" max="21" width="8.33203125" customWidth="1"/>
    <col min="22" max="22" width="9.6640625" style="4" customWidth="1"/>
    <col min="23" max="23" width="13.6640625" customWidth="1"/>
    <col min="24" max="24" width="18.88671875" customWidth="1"/>
    <col min="25" max="25" width="23.88671875" style="3" customWidth="1"/>
    <col min="26" max="26" width="18.6640625" style="3" customWidth="1"/>
    <col min="27" max="27" width="18.6640625" customWidth="1"/>
    <col min="28" max="28" width="8.33203125" customWidth="1"/>
    <col min="29" max="29" width="9.6640625" style="4" customWidth="1"/>
    <col min="30" max="30" width="14.77734375" customWidth="1"/>
    <col min="31" max="31" width="20" customWidth="1"/>
    <col min="32" max="32" width="25" style="3" customWidth="1"/>
    <col min="33" max="33" width="18.6640625" style="3" customWidth="1"/>
    <col min="34" max="34" width="18.6640625" customWidth="1"/>
  </cols>
  <sheetData>
    <row r="1" spans="1:34" s="1" customFormat="1" ht="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  <c r="I1" s="11" t="s">
        <v>7</v>
      </c>
      <c r="J1" s="12" t="s">
        <v>8</v>
      </c>
      <c r="K1" s="13" t="s">
        <v>9</v>
      </c>
      <c r="L1" s="14" t="s">
        <v>10</v>
      </c>
      <c r="M1" s="15" t="s">
        <v>11</v>
      </c>
      <c r="N1" s="16" t="s">
        <v>12</v>
      </c>
      <c r="O1" s="16" t="s">
        <v>13</v>
      </c>
      <c r="P1" s="17" t="s">
        <v>14</v>
      </c>
      <c r="Q1" s="15" t="s">
        <v>15</v>
      </c>
      <c r="R1" s="31" t="s">
        <v>16</v>
      </c>
      <c r="S1" s="32" t="s">
        <v>17</v>
      </c>
      <c r="T1" s="33" t="s">
        <v>18</v>
      </c>
      <c r="U1" s="6"/>
      <c r="V1" s="34" t="s">
        <v>13</v>
      </c>
      <c r="W1" s="17" t="s">
        <v>19</v>
      </c>
      <c r="X1" s="15" t="s">
        <v>20</v>
      </c>
      <c r="Y1" s="31" t="s">
        <v>21</v>
      </c>
      <c r="Z1" s="32" t="s">
        <v>17</v>
      </c>
      <c r="AA1" s="33" t="s">
        <v>18</v>
      </c>
      <c r="AB1" s="6"/>
      <c r="AC1" s="34" t="s">
        <v>13</v>
      </c>
      <c r="AD1" s="17" t="s">
        <v>22</v>
      </c>
      <c r="AE1" s="15" t="s">
        <v>23</v>
      </c>
      <c r="AF1" s="31" t="s">
        <v>24</v>
      </c>
      <c r="AG1" s="32" t="s">
        <v>17</v>
      </c>
      <c r="AH1" s="14" t="s">
        <v>18</v>
      </c>
    </row>
    <row r="2" spans="1:34">
      <c r="A2" s="48" t="s">
        <v>25</v>
      </c>
      <c r="B2" s="48" t="s">
        <v>26</v>
      </c>
      <c r="C2" s="48" t="s">
        <v>27</v>
      </c>
      <c r="D2" s="48" t="s">
        <v>28</v>
      </c>
      <c r="E2" s="48" t="s">
        <v>29</v>
      </c>
      <c r="F2" s="7">
        <v>45</v>
      </c>
      <c r="G2" s="7"/>
      <c r="H2" s="8" t="s">
        <v>30</v>
      </c>
      <c r="I2" s="18"/>
      <c r="J2" s="19"/>
      <c r="K2" s="49" t="s">
        <v>29</v>
      </c>
      <c r="L2" s="21"/>
      <c r="M2" s="22" t="s">
        <v>31</v>
      </c>
      <c r="N2" s="22" t="s">
        <v>32</v>
      </c>
      <c r="O2" s="23">
        <v>75</v>
      </c>
      <c r="P2" s="23">
        <v>225</v>
      </c>
      <c r="Q2" s="23">
        <f t="shared" ref="Q2:Q37" si="0">P2+O2</f>
        <v>300</v>
      </c>
      <c r="R2" s="35">
        <v>4.5161290322580597E-3</v>
      </c>
      <c r="S2" s="36">
        <v>1.3548387096774199</v>
      </c>
      <c r="T2" s="19" t="s">
        <v>33</v>
      </c>
      <c r="U2" s="37"/>
      <c r="V2" s="38">
        <v>300</v>
      </c>
      <c r="W2" s="23">
        <v>45000</v>
      </c>
      <c r="X2" s="23">
        <f t="shared" ref="X2:X37" si="1">W2+V2</f>
        <v>45300</v>
      </c>
      <c r="Y2" s="35">
        <v>3.1182795698924699E-3</v>
      </c>
      <c r="Z2" s="36">
        <v>141.258064516129</v>
      </c>
      <c r="AA2" s="19" t="s">
        <v>33</v>
      </c>
      <c r="AB2" s="37"/>
      <c r="AC2" s="38">
        <v>500</v>
      </c>
      <c r="AD2" s="23">
        <v>450000</v>
      </c>
      <c r="AE2" s="23">
        <f t="shared" ref="AE2:AE37" si="2">AD2+AC2</f>
        <v>450500</v>
      </c>
      <c r="AF2" s="35">
        <v>2.7956989247311802E-3</v>
      </c>
      <c r="AG2" s="36">
        <v>1259.4623655913999</v>
      </c>
      <c r="AH2" s="19" t="s">
        <v>33</v>
      </c>
    </row>
    <row r="3" spans="1:34">
      <c r="A3" s="48" t="s">
        <v>34</v>
      </c>
      <c r="B3" s="48" t="s">
        <v>35</v>
      </c>
      <c r="C3" s="48" t="s">
        <v>36</v>
      </c>
      <c r="D3" s="48" t="s">
        <v>28</v>
      </c>
      <c r="E3" s="48" t="s">
        <v>37</v>
      </c>
      <c r="F3" s="7">
        <v>2</v>
      </c>
      <c r="G3" s="7"/>
      <c r="H3" s="8" t="s">
        <v>30</v>
      </c>
      <c r="I3" s="18"/>
      <c r="J3" s="19"/>
      <c r="K3" s="49" t="s">
        <v>37</v>
      </c>
      <c r="L3" s="21"/>
      <c r="M3" s="22" t="s">
        <v>31</v>
      </c>
      <c r="N3" s="22" t="s">
        <v>32</v>
      </c>
      <c r="O3" s="23">
        <v>90</v>
      </c>
      <c r="P3" s="23">
        <v>10</v>
      </c>
      <c r="Q3" s="23">
        <f t="shared" si="0"/>
        <v>100</v>
      </c>
      <c r="R3" s="35">
        <v>1.11827956989247E-2</v>
      </c>
      <c r="S3" s="36">
        <v>1.1182795698924699</v>
      </c>
      <c r="T3" s="19" t="s">
        <v>33</v>
      </c>
      <c r="U3" s="37"/>
      <c r="V3" s="38">
        <v>100</v>
      </c>
      <c r="W3" s="23">
        <v>2000</v>
      </c>
      <c r="X3" s="23">
        <f t="shared" si="1"/>
        <v>2100</v>
      </c>
      <c r="Y3" s="35">
        <v>8.8172043010752692E-3</v>
      </c>
      <c r="Z3" s="36">
        <v>18.5161290322581</v>
      </c>
      <c r="AA3" s="19" t="s">
        <v>33</v>
      </c>
      <c r="AB3" s="37"/>
      <c r="AC3" s="38">
        <v>300</v>
      </c>
      <c r="AD3" s="23">
        <v>20000</v>
      </c>
      <c r="AE3" s="23">
        <f t="shared" si="2"/>
        <v>20300</v>
      </c>
      <c r="AF3" s="35">
        <v>8.0645161290322596E-3</v>
      </c>
      <c r="AG3" s="36">
        <v>163.70967741935499</v>
      </c>
      <c r="AH3" s="19" t="s">
        <v>33</v>
      </c>
    </row>
    <row r="4" spans="1:34">
      <c r="A4" s="48" t="s">
        <v>38</v>
      </c>
      <c r="B4" s="48" t="s">
        <v>39</v>
      </c>
      <c r="C4" s="48" t="s">
        <v>40</v>
      </c>
      <c r="D4" s="48" t="s">
        <v>41</v>
      </c>
      <c r="E4" s="48" t="s">
        <v>39</v>
      </c>
      <c r="F4" s="7">
        <v>3</v>
      </c>
      <c r="G4" s="7"/>
      <c r="H4" s="8" t="s">
        <v>30</v>
      </c>
      <c r="I4" s="18"/>
      <c r="J4" s="19"/>
      <c r="K4" s="49" t="s">
        <v>39</v>
      </c>
      <c r="L4" s="21" t="s">
        <v>42</v>
      </c>
      <c r="M4" s="22" t="s">
        <v>31</v>
      </c>
      <c r="N4" s="22" t="s">
        <v>43</v>
      </c>
      <c r="O4" s="23">
        <v>85</v>
      </c>
      <c r="P4" s="23">
        <v>15</v>
      </c>
      <c r="Q4" s="23">
        <f t="shared" si="0"/>
        <v>100</v>
      </c>
      <c r="R4" s="35">
        <v>0.103225806451613</v>
      </c>
      <c r="S4" s="36">
        <v>10.322580645161301</v>
      </c>
      <c r="T4" s="19" t="s">
        <v>33</v>
      </c>
      <c r="U4" s="37"/>
      <c r="V4" s="38">
        <v>100</v>
      </c>
      <c r="W4" s="23">
        <v>3000</v>
      </c>
      <c r="X4" s="23">
        <f t="shared" si="1"/>
        <v>3100</v>
      </c>
      <c r="Y4" s="35">
        <v>9.4623655913978505E-2</v>
      </c>
      <c r="Z4" s="36">
        <v>293.33333333333297</v>
      </c>
      <c r="AA4" s="19" t="s">
        <v>33</v>
      </c>
      <c r="AB4" s="37"/>
      <c r="AC4" s="38">
        <v>300</v>
      </c>
      <c r="AD4" s="23">
        <v>30000</v>
      </c>
      <c r="AE4" s="23">
        <f t="shared" si="2"/>
        <v>30300</v>
      </c>
      <c r="AF4" s="35">
        <v>8.4946236559139798E-2</v>
      </c>
      <c r="AG4" s="36">
        <v>2573.8709677419401</v>
      </c>
      <c r="AH4" s="19" t="s">
        <v>33</v>
      </c>
    </row>
    <row r="5" spans="1:34">
      <c r="A5" s="48" t="s">
        <v>44</v>
      </c>
      <c r="B5" s="48" t="s">
        <v>45</v>
      </c>
      <c r="C5" s="48" t="s">
        <v>46</v>
      </c>
      <c r="D5" s="48" t="s">
        <v>28</v>
      </c>
      <c r="E5" s="48" t="s">
        <v>47</v>
      </c>
      <c r="F5" s="7">
        <v>2</v>
      </c>
      <c r="G5" s="7"/>
      <c r="H5" s="8" t="s">
        <v>30</v>
      </c>
      <c r="I5" s="18"/>
      <c r="J5" s="19"/>
      <c r="K5" s="49" t="s">
        <v>47</v>
      </c>
      <c r="L5" s="21" t="s">
        <v>48</v>
      </c>
      <c r="M5" s="22" t="s">
        <v>31</v>
      </c>
      <c r="N5" s="22" t="s">
        <v>49</v>
      </c>
      <c r="O5" s="23">
        <v>90</v>
      </c>
      <c r="P5" s="23">
        <v>10</v>
      </c>
      <c r="Q5" s="23">
        <f t="shared" si="0"/>
        <v>100</v>
      </c>
      <c r="R5" s="35">
        <v>4.5161290322580601E-2</v>
      </c>
      <c r="S5" s="36">
        <v>4.5161290322580596</v>
      </c>
      <c r="T5" s="19" t="s">
        <v>33</v>
      </c>
      <c r="U5" s="37"/>
      <c r="V5" s="38">
        <v>100</v>
      </c>
      <c r="W5" s="23">
        <v>2000</v>
      </c>
      <c r="X5" s="23">
        <f t="shared" si="1"/>
        <v>2100</v>
      </c>
      <c r="Y5" s="35">
        <v>3.5483870967741901E-2</v>
      </c>
      <c r="Z5" s="36">
        <v>74.516129032258107</v>
      </c>
      <c r="AA5" s="19" t="s">
        <v>33</v>
      </c>
      <c r="AB5" s="37"/>
      <c r="AC5" s="38">
        <v>300</v>
      </c>
      <c r="AD5" s="23">
        <v>20000</v>
      </c>
      <c r="AE5" s="23">
        <f t="shared" si="2"/>
        <v>20300</v>
      </c>
      <c r="AF5" s="35">
        <v>3.2258064516128997E-2</v>
      </c>
      <c r="AG5" s="36">
        <v>654.83870967741905</v>
      </c>
      <c r="AH5" s="19" t="s">
        <v>33</v>
      </c>
    </row>
    <row r="6" spans="1:34">
      <c r="A6" s="48" t="s">
        <v>50</v>
      </c>
      <c r="B6" s="48" t="s">
        <v>51</v>
      </c>
      <c r="C6" s="48" t="s">
        <v>52</v>
      </c>
      <c r="D6" s="48" t="s">
        <v>28</v>
      </c>
      <c r="E6" s="48" t="s">
        <v>53</v>
      </c>
      <c r="F6" s="7">
        <v>4</v>
      </c>
      <c r="G6" s="7"/>
      <c r="H6" s="8" t="s">
        <v>30</v>
      </c>
      <c r="I6" s="18"/>
      <c r="J6" s="19"/>
      <c r="K6" s="49" t="s">
        <v>53</v>
      </c>
      <c r="L6" s="21" t="s">
        <v>54</v>
      </c>
      <c r="M6" s="22" t="s">
        <v>31</v>
      </c>
      <c r="N6" s="22" t="s">
        <v>49</v>
      </c>
      <c r="O6" s="23">
        <v>80</v>
      </c>
      <c r="P6" s="23">
        <v>20</v>
      </c>
      <c r="Q6" s="23">
        <f t="shared" si="0"/>
        <v>100</v>
      </c>
      <c r="R6" s="35">
        <v>1.50537634408602E-2</v>
      </c>
      <c r="S6" s="36">
        <v>1.5053763440860199</v>
      </c>
      <c r="T6" s="19" t="s">
        <v>33</v>
      </c>
      <c r="U6" s="37"/>
      <c r="V6" s="38">
        <v>100</v>
      </c>
      <c r="W6" s="23">
        <v>4000</v>
      </c>
      <c r="X6" s="23">
        <f t="shared" si="1"/>
        <v>4100</v>
      </c>
      <c r="Y6" s="35">
        <v>1.0752688172042999E-2</v>
      </c>
      <c r="Z6" s="36">
        <v>44.086021505376301</v>
      </c>
      <c r="AA6" s="19" t="s">
        <v>33</v>
      </c>
      <c r="AB6" s="37"/>
      <c r="AC6" s="38">
        <v>300</v>
      </c>
      <c r="AD6" s="23">
        <v>40000</v>
      </c>
      <c r="AE6" s="23">
        <f t="shared" si="2"/>
        <v>40300</v>
      </c>
      <c r="AF6" s="35">
        <v>1.0322580645161301E-2</v>
      </c>
      <c r="AG6" s="36">
        <v>416</v>
      </c>
      <c r="AH6" s="19" t="s">
        <v>33</v>
      </c>
    </row>
    <row r="7" spans="1:34">
      <c r="A7" s="48" t="s">
        <v>55</v>
      </c>
      <c r="B7" s="48" t="s">
        <v>56</v>
      </c>
      <c r="C7" s="48" t="s">
        <v>57</v>
      </c>
      <c r="D7" s="48" t="s">
        <v>58</v>
      </c>
      <c r="E7" s="48" t="s">
        <v>59</v>
      </c>
      <c r="F7" s="7">
        <v>2</v>
      </c>
      <c r="G7" s="7"/>
      <c r="H7" s="8" t="s">
        <v>30</v>
      </c>
      <c r="I7" s="18"/>
      <c r="J7" s="19"/>
      <c r="K7" s="49" t="s">
        <v>59</v>
      </c>
      <c r="L7" s="21" t="s">
        <v>60</v>
      </c>
      <c r="M7" s="22" t="s">
        <v>61</v>
      </c>
      <c r="N7" s="22" t="s">
        <v>62</v>
      </c>
      <c r="O7" s="23">
        <v>5</v>
      </c>
      <c r="P7" s="23">
        <v>10</v>
      </c>
      <c r="Q7" s="23">
        <f t="shared" si="0"/>
        <v>15</v>
      </c>
      <c r="R7" s="35">
        <v>5.0537634408602203</v>
      </c>
      <c r="S7" s="36">
        <v>75.806451612903203</v>
      </c>
      <c r="T7" s="19" t="s">
        <v>33</v>
      </c>
      <c r="U7" s="37"/>
      <c r="V7" s="38">
        <v>10</v>
      </c>
      <c r="W7" s="23">
        <v>2000</v>
      </c>
      <c r="X7" s="23">
        <f t="shared" si="1"/>
        <v>2010</v>
      </c>
      <c r="Y7" s="35">
        <v>2.4731182795698898</v>
      </c>
      <c r="Z7" s="36">
        <v>4970.9677419354803</v>
      </c>
      <c r="AA7" s="19" t="s">
        <v>33</v>
      </c>
      <c r="AB7" s="37"/>
      <c r="AC7" s="38">
        <v>50</v>
      </c>
      <c r="AD7" s="23">
        <v>20000</v>
      </c>
      <c r="AE7" s="23">
        <f t="shared" si="2"/>
        <v>20050</v>
      </c>
      <c r="AF7" s="35">
        <v>1.2903225806451599</v>
      </c>
      <c r="AG7" s="36">
        <v>25870.967741935499</v>
      </c>
      <c r="AH7" s="19" t="s">
        <v>33</v>
      </c>
    </row>
    <row r="8" spans="1:34">
      <c r="A8" s="48" t="s">
        <v>63</v>
      </c>
      <c r="B8" s="48" t="s">
        <v>64</v>
      </c>
      <c r="C8" s="48" t="s">
        <v>65</v>
      </c>
      <c r="D8" s="48" t="s">
        <v>41</v>
      </c>
      <c r="E8" s="48" t="s">
        <v>66</v>
      </c>
      <c r="F8" s="7">
        <v>5</v>
      </c>
      <c r="G8" s="7"/>
      <c r="H8" s="8" t="s">
        <v>30</v>
      </c>
      <c r="I8" s="18"/>
      <c r="J8" s="19"/>
      <c r="K8" s="49" t="s">
        <v>66</v>
      </c>
      <c r="L8" s="21" t="s">
        <v>67</v>
      </c>
      <c r="M8" s="22" t="s">
        <v>31</v>
      </c>
      <c r="N8" s="22" t="s">
        <v>43</v>
      </c>
      <c r="O8" s="23">
        <v>75</v>
      </c>
      <c r="P8" s="23">
        <v>25</v>
      </c>
      <c r="Q8" s="23">
        <f t="shared" si="0"/>
        <v>100</v>
      </c>
      <c r="R8" s="35">
        <v>8.6021505376344107E-2</v>
      </c>
      <c r="S8" s="36">
        <v>8.6021505376344098</v>
      </c>
      <c r="T8" s="19" t="s">
        <v>33</v>
      </c>
      <c r="U8" s="37"/>
      <c r="V8" s="38">
        <v>100</v>
      </c>
      <c r="W8" s="23">
        <v>5000</v>
      </c>
      <c r="X8" s="23">
        <f t="shared" si="1"/>
        <v>5100</v>
      </c>
      <c r="Y8" s="35">
        <v>7.4193548387096797E-2</v>
      </c>
      <c r="Z8" s="36">
        <v>378.38709677419399</v>
      </c>
      <c r="AA8" s="19" t="s">
        <v>33</v>
      </c>
      <c r="AB8" s="37"/>
      <c r="AC8" s="38">
        <v>300</v>
      </c>
      <c r="AD8" s="23">
        <v>50000</v>
      </c>
      <c r="AE8" s="23">
        <f t="shared" si="2"/>
        <v>50300</v>
      </c>
      <c r="AF8" s="35">
        <v>6.4516129032258104E-2</v>
      </c>
      <c r="AG8" s="36">
        <v>3245.16129032258</v>
      </c>
      <c r="AH8" s="19" t="s">
        <v>33</v>
      </c>
    </row>
    <row r="9" spans="1:34">
      <c r="A9" s="48" t="s">
        <v>68</v>
      </c>
      <c r="B9" s="48" t="s">
        <v>69</v>
      </c>
      <c r="C9" s="48" t="s">
        <v>70</v>
      </c>
      <c r="D9" s="48" t="s">
        <v>41</v>
      </c>
      <c r="E9" s="48" t="s">
        <v>71</v>
      </c>
      <c r="F9" s="7">
        <v>2</v>
      </c>
      <c r="G9" s="7"/>
      <c r="H9" s="8" t="s">
        <v>30</v>
      </c>
      <c r="I9" s="18"/>
      <c r="J9" s="19"/>
      <c r="K9" s="49" t="s">
        <v>71</v>
      </c>
      <c r="L9" s="21" t="s">
        <v>72</v>
      </c>
      <c r="M9" s="22" t="s">
        <v>31</v>
      </c>
      <c r="N9" s="22" t="s">
        <v>73</v>
      </c>
      <c r="O9" s="23">
        <v>90</v>
      </c>
      <c r="P9" s="23">
        <v>10</v>
      </c>
      <c r="Q9" s="23">
        <f t="shared" si="0"/>
        <v>100</v>
      </c>
      <c r="R9" s="35">
        <v>5.0537634408602199E-2</v>
      </c>
      <c r="S9" s="36">
        <v>5.0537634408602203</v>
      </c>
      <c r="T9" s="19" t="s">
        <v>33</v>
      </c>
      <c r="U9" s="37"/>
      <c r="V9" s="38">
        <v>100</v>
      </c>
      <c r="W9" s="23">
        <v>2000</v>
      </c>
      <c r="X9" s="23">
        <f t="shared" si="1"/>
        <v>2100</v>
      </c>
      <c r="Y9" s="35">
        <v>4.7311827956989197E-2</v>
      </c>
      <c r="Z9" s="36">
        <v>99.354838709677395</v>
      </c>
      <c r="AA9" s="19" t="s">
        <v>33</v>
      </c>
      <c r="AB9" s="37"/>
      <c r="AC9" s="38">
        <v>300</v>
      </c>
      <c r="AD9" s="23">
        <v>20000</v>
      </c>
      <c r="AE9" s="23">
        <f t="shared" si="2"/>
        <v>20300</v>
      </c>
      <c r="AF9" s="35">
        <v>4.2473118279569899E-2</v>
      </c>
      <c r="AG9" s="36">
        <v>862.20430107526897</v>
      </c>
      <c r="AH9" s="19" t="s">
        <v>33</v>
      </c>
    </row>
    <row r="10" spans="1:34">
      <c r="A10" s="48" t="s">
        <v>74</v>
      </c>
      <c r="B10" s="48" t="s">
        <v>75</v>
      </c>
      <c r="C10" s="48" t="s">
        <v>76</v>
      </c>
      <c r="D10" s="48" t="s">
        <v>77</v>
      </c>
      <c r="E10" s="48" t="s">
        <v>78</v>
      </c>
      <c r="F10" s="7">
        <v>2</v>
      </c>
      <c r="G10" s="7"/>
      <c r="H10" s="8" t="s">
        <v>30</v>
      </c>
      <c r="I10" s="18"/>
      <c r="J10" s="19"/>
      <c r="K10" s="49" t="s">
        <v>78</v>
      </c>
      <c r="L10" s="21"/>
      <c r="M10" s="22"/>
      <c r="N10" s="22" t="s">
        <v>32</v>
      </c>
      <c r="O10" s="23">
        <v>90</v>
      </c>
      <c r="P10" s="23">
        <v>10</v>
      </c>
      <c r="Q10" s="23">
        <f t="shared" si="0"/>
        <v>100</v>
      </c>
      <c r="R10" s="35">
        <v>6.12903225806452E-2</v>
      </c>
      <c r="S10" s="36">
        <v>6.1290322580645196</v>
      </c>
      <c r="T10" s="19" t="s">
        <v>33</v>
      </c>
      <c r="U10" s="37"/>
      <c r="V10" s="38">
        <v>100</v>
      </c>
      <c r="W10" s="23">
        <v>2000</v>
      </c>
      <c r="X10" s="23">
        <f t="shared" si="1"/>
        <v>2100</v>
      </c>
      <c r="Y10" s="35">
        <v>4.7311827956989197E-2</v>
      </c>
      <c r="Z10" s="36">
        <v>99.354838709677395</v>
      </c>
      <c r="AA10" s="19" t="s">
        <v>33</v>
      </c>
      <c r="AB10" s="37"/>
      <c r="AC10" s="38">
        <v>300</v>
      </c>
      <c r="AD10" s="23">
        <v>20000</v>
      </c>
      <c r="AE10" s="23">
        <f t="shared" si="2"/>
        <v>20300</v>
      </c>
      <c r="AF10" s="40">
        <v>3.7311827956989299E-2</v>
      </c>
      <c r="AG10" s="36">
        <v>757.43010752688201</v>
      </c>
      <c r="AH10" s="19" t="s">
        <v>33</v>
      </c>
    </row>
    <row r="11" spans="1:34">
      <c r="A11" s="48" t="s">
        <v>79</v>
      </c>
      <c r="B11" s="48" t="s">
        <v>80</v>
      </c>
      <c r="C11" s="48" t="s">
        <v>81</v>
      </c>
      <c r="D11" s="48" t="s">
        <v>77</v>
      </c>
      <c r="E11" s="48" t="s">
        <v>82</v>
      </c>
      <c r="F11" s="7">
        <v>4</v>
      </c>
      <c r="G11" s="7"/>
      <c r="H11" s="8" t="s">
        <v>30</v>
      </c>
      <c r="I11" s="18"/>
      <c r="J11" s="19"/>
      <c r="K11" s="49" t="s">
        <v>82</v>
      </c>
      <c r="L11" s="21" t="s">
        <v>83</v>
      </c>
      <c r="M11" s="22" t="s">
        <v>84</v>
      </c>
      <c r="N11" s="22" t="s">
        <v>85</v>
      </c>
      <c r="O11" s="23">
        <v>80</v>
      </c>
      <c r="P11" s="23">
        <v>20</v>
      </c>
      <c r="Q11" s="23">
        <f t="shared" si="0"/>
        <v>100</v>
      </c>
      <c r="R11" s="35">
        <v>0.138709677419355</v>
      </c>
      <c r="S11" s="36">
        <v>13.8709677419355</v>
      </c>
      <c r="T11" s="19" t="s">
        <v>33</v>
      </c>
      <c r="U11" s="37"/>
      <c r="V11" s="38">
        <v>100</v>
      </c>
      <c r="W11" s="23">
        <v>4000</v>
      </c>
      <c r="X11" s="23">
        <f t="shared" si="1"/>
        <v>4100</v>
      </c>
      <c r="Y11" s="35">
        <v>9.4623655913978505E-2</v>
      </c>
      <c r="Z11" s="36">
        <v>387.95698924731198</v>
      </c>
      <c r="AA11" s="19" t="s">
        <v>33</v>
      </c>
      <c r="AB11" s="37"/>
      <c r="AC11" s="38">
        <v>300</v>
      </c>
      <c r="AD11" s="23">
        <v>40000</v>
      </c>
      <c r="AE11" s="23">
        <f t="shared" si="2"/>
        <v>40300</v>
      </c>
      <c r="AF11" s="40">
        <v>8.8172043010752696E-2</v>
      </c>
      <c r="AG11" s="36">
        <v>3553.3333333333298</v>
      </c>
      <c r="AH11" s="19" t="s">
        <v>33</v>
      </c>
    </row>
    <row r="12" spans="1:34">
      <c r="A12" s="48" t="s">
        <v>86</v>
      </c>
      <c r="B12" s="48" t="s">
        <v>87</v>
      </c>
      <c r="C12" s="48" t="s">
        <v>88</v>
      </c>
      <c r="D12" s="48" t="s">
        <v>89</v>
      </c>
      <c r="E12" s="48" t="s">
        <v>87</v>
      </c>
      <c r="F12" s="7">
        <v>1</v>
      </c>
      <c r="G12" s="7"/>
      <c r="H12" s="8" t="s">
        <v>30</v>
      </c>
      <c r="I12" s="18"/>
      <c r="J12" s="19"/>
      <c r="K12" s="49" t="s">
        <v>87</v>
      </c>
      <c r="L12" s="21" t="s">
        <v>90</v>
      </c>
      <c r="M12" s="22" t="s">
        <v>91</v>
      </c>
      <c r="N12" s="22" t="s">
        <v>92</v>
      </c>
      <c r="O12" s="23">
        <v>0</v>
      </c>
      <c r="P12" s="23">
        <v>5</v>
      </c>
      <c r="Q12" s="23">
        <f t="shared" si="0"/>
        <v>5</v>
      </c>
      <c r="R12" s="35">
        <v>16.989247311827999</v>
      </c>
      <c r="S12" s="36">
        <v>84.946236559139805</v>
      </c>
      <c r="T12" s="19" t="s">
        <v>33</v>
      </c>
      <c r="U12" s="37"/>
      <c r="V12" s="39">
        <v>2</v>
      </c>
      <c r="W12" s="28">
        <v>1000</v>
      </c>
      <c r="X12" s="28">
        <f t="shared" si="1"/>
        <v>1002</v>
      </c>
      <c r="Y12" s="40">
        <v>14.623655913978499</v>
      </c>
      <c r="Z12" s="36">
        <v>14652.9032258065</v>
      </c>
      <c r="AA12" s="25" t="s">
        <v>33</v>
      </c>
      <c r="AB12" s="41"/>
      <c r="AC12" s="39">
        <v>5</v>
      </c>
      <c r="AD12" s="28">
        <v>10000</v>
      </c>
      <c r="AE12" s="28">
        <f t="shared" si="2"/>
        <v>10005</v>
      </c>
      <c r="AF12" s="40">
        <v>13.9784946236559</v>
      </c>
      <c r="AG12" s="36">
        <v>139854.83870967699</v>
      </c>
      <c r="AH12" s="25" t="s">
        <v>33</v>
      </c>
    </row>
    <row r="13" spans="1:34">
      <c r="A13" s="48" t="s">
        <v>93</v>
      </c>
      <c r="B13" s="48" t="s">
        <v>94</v>
      </c>
      <c r="C13" s="48" t="s">
        <v>88</v>
      </c>
      <c r="D13" s="48" t="s">
        <v>95</v>
      </c>
      <c r="E13" s="48" t="s">
        <v>94</v>
      </c>
      <c r="F13" s="7">
        <v>1</v>
      </c>
      <c r="G13" s="7"/>
      <c r="H13" s="8" t="s">
        <v>30</v>
      </c>
      <c r="I13" s="18"/>
      <c r="J13" s="19"/>
      <c r="K13" s="49" t="s">
        <v>94</v>
      </c>
      <c r="L13" s="21"/>
      <c r="M13" s="22"/>
      <c r="N13" s="22" t="s">
        <v>32</v>
      </c>
      <c r="O13" s="23">
        <v>0</v>
      </c>
      <c r="P13" s="23">
        <v>5</v>
      </c>
      <c r="Q13" s="23">
        <f t="shared" si="0"/>
        <v>5</v>
      </c>
      <c r="R13" s="35">
        <v>2.3655913978494598</v>
      </c>
      <c r="S13" s="36">
        <v>11.8279569892473</v>
      </c>
      <c r="T13" s="19" t="s">
        <v>33</v>
      </c>
      <c r="U13" s="37"/>
      <c r="V13" s="39">
        <v>10</v>
      </c>
      <c r="W13" s="28">
        <v>1000</v>
      </c>
      <c r="X13" s="28">
        <f t="shared" si="1"/>
        <v>1010</v>
      </c>
      <c r="Y13" s="40">
        <v>1.1827956989247299</v>
      </c>
      <c r="Z13" s="36">
        <v>1194.62365591398</v>
      </c>
      <c r="AA13" s="25" t="s">
        <v>33</v>
      </c>
      <c r="AB13" s="41"/>
      <c r="AC13" s="39">
        <v>20</v>
      </c>
      <c r="AD13" s="23">
        <v>10000</v>
      </c>
      <c r="AE13" s="23">
        <f t="shared" si="2"/>
        <v>10020</v>
      </c>
      <c r="AF13" s="40">
        <v>1.0752688172042999</v>
      </c>
      <c r="AG13" s="36">
        <v>10774.1935483871</v>
      </c>
      <c r="AH13" s="25" t="s">
        <v>33</v>
      </c>
    </row>
    <row r="14" spans="1:34">
      <c r="A14" s="48" t="s">
        <v>96</v>
      </c>
      <c r="B14" s="48" t="s">
        <v>97</v>
      </c>
      <c r="C14" s="48" t="s">
        <v>98</v>
      </c>
      <c r="D14" s="48" t="s">
        <v>99</v>
      </c>
      <c r="E14" s="48" t="s">
        <v>97</v>
      </c>
      <c r="F14" s="7">
        <v>1</v>
      </c>
      <c r="G14" s="7"/>
      <c r="H14" s="8" t="s">
        <v>30</v>
      </c>
      <c r="I14" s="18"/>
      <c r="J14" s="19"/>
      <c r="K14" s="49" t="s">
        <v>97</v>
      </c>
      <c r="L14" s="21" t="s">
        <v>100</v>
      </c>
      <c r="M14" s="22" t="s">
        <v>101</v>
      </c>
      <c r="N14" s="22" t="s">
        <v>102</v>
      </c>
      <c r="O14" s="23">
        <v>0</v>
      </c>
      <c r="P14" s="23">
        <v>5</v>
      </c>
      <c r="Q14" s="23">
        <f t="shared" si="0"/>
        <v>5</v>
      </c>
      <c r="R14" s="35">
        <v>3.97849462365591</v>
      </c>
      <c r="S14" s="36">
        <v>19.8924731182796</v>
      </c>
      <c r="T14" s="19" t="s">
        <v>103</v>
      </c>
      <c r="U14" s="37"/>
      <c r="V14" s="38">
        <v>10</v>
      </c>
      <c r="W14" s="23">
        <v>1000</v>
      </c>
      <c r="X14" s="23">
        <f t="shared" si="1"/>
        <v>1010</v>
      </c>
      <c r="Y14" s="40">
        <v>1.9892473118279601</v>
      </c>
      <c r="Z14" s="36">
        <v>2009.1397849462401</v>
      </c>
      <c r="AA14" s="25" t="s">
        <v>103</v>
      </c>
      <c r="AB14" s="41"/>
      <c r="AC14" s="39">
        <v>10</v>
      </c>
      <c r="AD14" s="28">
        <v>10000</v>
      </c>
      <c r="AE14" s="28">
        <f t="shared" si="2"/>
        <v>10010</v>
      </c>
      <c r="AF14" s="40">
        <v>1.93548387096774</v>
      </c>
      <c r="AG14" s="36">
        <v>19374.193548387098</v>
      </c>
      <c r="AH14" s="25" t="s">
        <v>103</v>
      </c>
    </row>
    <row r="15" spans="1:34">
      <c r="A15" s="48" t="s">
        <v>104</v>
      </c>
      <c r="B15" s="48" t="s">
        <v>105</v>
      </c>
      <c r="C15" s="48" t="s">
        <v>88</v>
      </c>
      <c r="D15" s="48" t="s">
        <v>106</v>
      </c>
      <c r="E15" s="48" t="s">
        <v>105</v>
      </c>
      <c r="F15" s="7">
        <v>2</v>
      </c>
      <c r="G15" s="7"/>
      <c r="H15" s="8" t="s">
        <v>30</v>
      </c>
      <c r="I15" s="18"/>
      <c r="J15" s="19"/>
      <c r="K15" s="49" t="s">
        <v>105</v>
      </c>
      <c r="L15" s="21" t="s">
        <v>107</v>
      </c>
      <c r="M15" s="22" t="s">
        <v>91</v>
      </c>
      <c r="N15" s="22" t="s">
        <v>108</v>
      </c>
      <c r="O15" s="23">
        <v>0</v>
      </c>
      <c r="P15" s="23">
        <v>10</v>
      </c>
      <c r="Q15" s="23">
        <f t="shared" si="0"/>
        <v>10</v>
      </c>
      <c r="R15" s="35">
        <v>4.3010752688171996</v>
      </c>
      <c r="S15" s="36">
        <v>43.010752688171998</v>
      </c>
      <c r="T15" s="19" t="s">
        <v>33</v>
      </c>
      <c r="U15" s="37"/>
      <c r="V15" s="38">
        <v>10</v>
      </c>
      <c r="W15" s="23">
        <v>2000</v>
      </c>
      <c r="X15" s="23">
        <f t="shared" si="1"/>
        <v>2010</v>
      </c>
      <c r="Y15" s="40">
        <v>3.76344086021505</v>
      </c>
      <c r="Z15" s="36">
        <v>7564.5161290322603</v>
      </c>
      <c r="AA15" s="25" t="s">
        <v>33</v>
      </c>
      <c r="AB15" s="41"/>
      <c r="AC15" s="39">
        <v>20</v>
      </c>
      <c r="AD15" s="28">
        <v>20000</v>
      </c>
      <c r="AE15" s="28">
        <f t="shared" si="2"/>
        <v>20020</v>
      </c>
      <c r="AF15" s="40">
        <v>3.54838709677419</v>
      </c>
      <c r="AG15" s="36">
        <v>71038.709677419305</v>
      </c>
      <c r="AH15" s="25" t="s">
        <v>33</v>
      </c>
    </row>
    <row r="16" spans="1:34" ht="15">
      <c r="A16" s="48" t="s">
        <v>109</v>
      </c>
      <c r="B16" s="48" t="s">
        <v>110</v>
      </c>
      <c r="C16" s="48" t="s">
        <v>88</v>
      </c>
      <c r="D16" s="48" t="s">
        <v>95</v>
      </c>
      <c r="E16" s="48" t="s">
        <v>110</v>
      </c>
      <c r="F16" s="7">
        <v>1</v>
      </c>
      <c r="G16" s="7"/>
      <c r="H16" s="8" t="s">
        <v>30</v>
      </c>
      <c r="I16" s="24" t="s">
        <v>111</v>
      </c>
      <c r="J16" s="19"/>
      <c r="K16" s="49" t="s">
        <v>110</v>
      </c>
      <c r="L16" s="21" t="s">
        <v>112</v>
      </c>
      <c r="M16" s="22" t="s">
        <v>113</v>
      </c>
      <c r="N16" s="22" t="s">
        <v>114</v>
      </c>
      <c r="O16" s="23">
        <v>0</v>
      </c>
      <c r="P16" s="23">
        <v>5</v>
      </c>
      <c r="Q16" s="23">
        <f t="shared" si="0"/>
        <v>5</v>
      </c>
      <c r="R16" s="40">
        <v>28.494623655914001</v>
      </c>
      <c r="S16" s="36">
        <v>142.47311827957</v>
      </c>
      <c r="T16" s="19" t="s">
        <v>33</v>
      </c>
      <c r="U16" s="41"/>
      <c r="V16" s="39">
        <v>2</v>
      </c>
      <c r="W16" s="28">
        <v>1000</v>
      </c>
      <c r="X16" s="28">
        <f t="shared" si="1"/>
        <v>1002</v>
      </c>
      <c r="Y16" s="40">
        <v>21.290322580645199</v>
      </c>
      <c r="Z16" s="36">
        <v>21332.903225806502</v>
      </c>
      <c r="AA16" s="25" t="s">
        <v>33</v>
      </c>
      <c r="AB16" s="41"/>
      <c r="AC16" s="39">
        <v>5</v>
      </c>
      <c r="AD16" s="28">
        <v>10000</v>
      </c>
      <c r="AE16" s="28">
        <f t="shared" si="2"/>
        <v>10005</v>
      </c>
      <c r="AF16" s="35">
        <v>19.354838709677399</v>
      </c>
      <c r="AG16" s="36">
        <v>193645.16129032301</v>
      </c>
      <c r="AH16" s="25" t="s">
        <v>33</v>
      </c>
    </row>
    <row r="17" spans="1:34" s="2" customFormat="1" ht="15">
      <c r="A17" s="50" t="s">
        <v>115</v>
      </c>
      <c r="B17" s="50" t="s">
        <v>116</v>
      </c>
      <c r="C17" s="50" t="s">
        <v>88</v>
      </c>
      <c r="D17" s="50" t="s">
        <v>117</v>
      </c>
      <c r="E17" s="50" t="s">
        <v>116</v>
      </c>
      <c r="F17" s="9">
        <v>1</v>
      </c>
      <c r="G17" s="9"/>
      <c r="H17" s="10" t="s">
        <v>30</v>
      </c>
      <c r="I17" s="24" t="s">
        <v>118</v>
      </c>
      <c r="J17" s="25"/>
      <c r="K17" s="51" t="s">
        <v>116</v>
      </c>
      <c r="L17" s="26"/>
      <c r="M17" s="27" t="s">
        <v>119</v>
      </c>
      <c r="N17" s="27" t="s">
        <v>32</v>
      </c>
      <c r="O17" s="28">
        <v>0</v>
      </c>
      <c r="P17" s="28">
        <v>5</v>
      </c>
      <c r="Q17" s="28">
        <f t="shared" si="0"/>
        <v>5</v>
      </c>
      <c r="R17" s="40">
        <v>0</v>
      </c>
      <c r="S17" s="36">
        <v>0</v>
      </c>
      <c r="T17" s="25"/>
      <c r="U17" s="41"/>
      <c r="V17" s="39"/>
      <c r="W17" s="28">
        <v>1000</v>
      </c>
      <c r="X17" s="28">
        <f t="shared" si="1"/>
        <v>1000</v>
      </c>
      <c r="Y17" s="40">
        <v>0</v>
      </c>
      <c r="Z17" s="36">
        <v>0</v>
      </c>
      <c r="AA17" s="25"/>
      <c r="AB17" s="41"/>
      <c r="AC17" s="39"/>
      <c r="AD17" s="28">
        <v>10000</v>
      </c>
      <c r="AE17" s="28">
        <f t="shared" si="2"/>
        <v>10000</v>
      </c>
      <c r="AF17" s="40">
        <v>0</v>
      </c>
      <c r="AG17" s="36">
        <v>0</v>
      </c>
      <c r="AH17" s="27"/>
    </row>
    <row r="18" spans="1:34" ht="15">
      <c r="A18" s="48" t="s">
        <v>120</v>
      </c>
      <c r="B18" s="48" t="s">
        <v>121</v>
      </c>
      <c r="C18" s="48" t="s">
        <v>122</v>
      </c>
      <c r="D18" s="48" t="s">
        <v>121</v>
      </c>
      <c r="E18" s="48" t="s">
        <v>121</v>
      </c>
      <c r="F18" s="7">
        <v>1</v>
      </c>
      <c r="G18" s="7"/>
      <c r="H18" s="8" t="s">
        <v>30</v>
      </c>
      <c r="I18" s="24" t="s">
        <v>118</v>
      </c>
      <c r="J18" s="19"/>
      <c r="K18" s="49" t="s">
        <v>121</v>
      </c>
      <c r="L18" s="21"/>
      <c r="M18" s="22" t="s">
        <v>123</v>
      </c>
      <c r="N18" s="22" t="s">
        <v>32</v>
      </c>
      <c r="O18" s="23">
        <v>0</v>
      </c>
      <c r="P18" s="23">
        <v>5</v>
      </c>
      <c r="Q18" s="23">
        <f t="shared" si="0"/>
        <v>5</v>
      </c>
      <c r="R18" s="35">
        <v>0</v>
      </c>
      <c r="S18" s="36">
        <v>0</v>
      </c>
      <c r="T18" s="19"/>
      <c r="U18" s="37"/>
      <c r="V18" s="38"/>
      <c r="W18" s="23">
        <v>1000</v>
      </c>
      <c r="X18" s="23">
        <f t="shared" si="1"/>
        <v>1000</v>
      </c>
      <c r="Y18" s="35">
        <v>0</v>
      </c>
      <c r="Z18" s="36">
        <v>0</v>
      </c>
      <c r="AA18" s="19"/>
      <c r="AB18" s="37"/>
      <c r="AC18" s="38"/>
      <c r="AD18" s="23">
        <v>10000</v>
      </c>
      <c r="AE18" s="23">
        <f t="shared" si="2"/>
        <v>10000</v>
      </c>
      <c r="AF18" s="35">
        <v>0</v>
      </c>
      <c r="AG18" s="36">
        <v>0</v>
      </c>
      <c r="AH18" s="22"/>
    </row>
    <row r="19" spans="1:34">
      <c r="A19" s="48" t="s">
        <v>124</v>
      </c>
      <c r="B19" s="48" t="s">
        <v>125</v>
      </c>
      <c r="C19" s="48" t="s">
        <v>126</v>
      </c>
      <c r="D19" s="48" t="s">
        <v>125</v>
      </c>
      <c r="E19" s="48" t="s">
        <v>125</v>
      </c>
      <c r="F19" s="7">
        <v>1</v>
      </c>
      <c r="G19" s="7"/>
      <c r="H19" s="8" t="s">
        <v>30</v>
      </c>
      <c r="I19" s="18"/>
      <c r="J19" s="19"/>
      <c r="K19" s="20" t="s">
        <v>127</v>
      </c>
      <c r="L19" s="21"/>
      <c r="M19" s="22" t="s">
        <v>128</v>
      </c>
      <c r="N19" s="22" t="s">
        <v>32</v>
      </c>
      <c r="O19" s="23">
        <v>0</v>
      </c>
      <c r="P19" s="23">
        <v>5</v>
      </c>
      <c r="Q19" s="23">
        <f t="shared" si="0"/>
        <v>5</v>
      </c>
      <c r="R19" s="35">
        <v>0.50537634408602194</v>
      </c>
      <c r="S19" s="36">
        <v>2.5268817204301102</v>
      </c>
      <c r="T19" s="19" t="s">
        <v>33</v>
      </c>
      <c r="U19" s="37"/>
      <c r="V19" s="38">
        <v>5</v>
      </c>
      <c r="W19" s="23">
        <v>1000</v>
      </c>
      <c r="X19" s="23">
        <f t="shared" si="1"/>
        <v>1005</v>
      </c>
      <c r="Y19" s="35">
        <v>0.32258064516128998</v>
      </c>
      <c r="Z19" s="36">
        <v>324.193548387097</v>
      </c>
      <c r="AA19" s="19" t="s">
        <v>33</v>
      </c>
      <c r="AB19" s="37"/>
      <c r="AC19" s="38">
        <v>10</v>
      </c>
      <c r="AD19" s="23">
        <v>10000</v>
      </c>
      <c r="AE19" s="23">
        <f t="shared" si="2"/>
        <v>10010</v>
      </c>
      <c r="AF19" s="35">
        <v>0.30107526881720398</v>
      </c>
      <c r="AG19" s="36">
        <v>3013.7634408602198</v>
      </c>
      <c r="AH19" s="19" t="s">
        <v>33</v>
      </c>
    </row>
    <row r="20" spans="1:34" ht="15">
      <c r="A20" s="48" t="s">
        <v>129</v>
      </c>
      <c r="B20" s="48" t="s">
        <v>130</v>
      </c>
      <c r="C20" s="48" t="s">
        <v>131</v>
      </c>
      <c r="D20" s="48" t="s">
        <v>130</v>
      </c>
      <c r="E20" s="48" t="s">
        <v>130</v>
      </c>
      <c r="F20" s="7">
        <v>1</v>
      </c>
      <c r="G20" s="7"/>
      <c r="H20" s="8" t="s">
        <v>30</v>
      </c>
      <c r="I20" s="24" t="s">
        <v>132</v>
      </c>
      <c r="J20" s="19"/>
      <c r="K20" s="29" t="s">
        <v>133</v>
      </c>
      <c r="L20" s="21"/>
      <c r="M20" s="22" t="s">
        <v>134</v>
      </c>
      <c r="N20" s="22" t="s">
        <v>32</v>
      </c>
      <c r="O20" s="23">
        <v>0</v>
      </c>
      <c r="P20" s="23">
        <v>5</v>
      </c>
      <c r="Q20" s="23">
        <f t="shared" si="0"/>
        <v>5</v>
      </c>
      <c r="R20" s="35">
        <v>0.59139784946236595</v>
      </c>
      <c r="S20" s="36">
        <v>2.9569892473118302</v>
      </c>
      <c r="T20" s="19" t="s">
        <v>33</v>
      </c>
      <c r="U20" s="37"/>
      <c r="V20" s="38">
        <v>5</v>
      </c>
      <c r="W20" s="23">
        <v>1000</v>
      </c>
      <c r="X20" s="23">
        <f t="shared" si="1"/>
        <v>1005</v>
      </c>
      <c r="Y20" s="35">
        <v>0.36559139784946199</v>
      </c>
      <c r="Z20" s="36">
        <v>367.41935483870998</v>
      </c>
      <c r="AA20" s="19" t="s">
        <v>33</v>
      </c>
      <c r="AB20" s="37"/>
      <c r="AC20" s="38">
        <v>10</v>
      </c>
      <c r="AD20" s="23">
        <v>10000</v>
      </c>
      <c r="AE20" s="23">
        <f t="shared" si="2"/>
        <v>10010</v>
      </c>
      <c r="AF20" s="35">
        <v>0.31182795698924698</v>
      </c>
      <c r="AG20" s="36">
        <v>3121.3978494623698</v>
      </c>
      <c r="AH20" s="19" t="s">
        <v>33</v>
      </c>
    </row>
    <row r="21" spans="1:34">
      <c r="A21" s="48" t="s">
        <v>135</v>
      </c>
      <c r="B21" s="48" t="s">
        <v>136</v>
      </c>
      <c r="C21" s="48" t="s">
        <v>137</v>
      </c>
      <c r="D21" s="48" t="s">
        <v>138</v>
      </c>
      <c r="E21" s="48" t="s">
        <v>139</v>
      </c>
      <c r="F21" s="7">
        <v>2</v>
      </c>
      <c r="G21" s="7"/>
      <c r="H21" s="8" t="s">
        <v>30</v>
      </c>
      <c r="I21" s="18"/>
      <c r="J21" s="19"/>
      <c r="K21" s="49" t="s">
        <v>139</v>
      </c>
      <c r="L21" s="21" t="s">
        <v>140</v>
      </c>
      <c r="M21" s="22" t="s">
        <v>141</v>
      </c>
      <c r="N21" s="22" t="s">
        <v>142</v>
      </c>
      <c r="O21" s="23">
        <v>0</v>
      </c>
      <c r="P21" s="23">
        <v>10</v>
      </c>
      <c r="Q21" s="23">
        <f t="shared" si="0"/>
        <v>10</v>
      </c>
      <c r="R21" s="35">
        <v>2.6881720430107499</v>
      </c>
      <c r="S21" s="36">
        <v>26.881720430107499</v>
      </c>
      <c r="T21" s="19" t="s">
        <v>103</v>
      </c>
      <c r="U21" s="37"/>
      <c r="V21" s="38">
        <v>10</v>
      </c>
      <c r="W21" s="23">
        <v>2000</v>
      </c>
      <c r="X21" s="23">
        <f t="shared" si="1"/>
        <v>2010</v>
      </c>
      <c r="Y21" s="35">
        <v>1.72043010752688</v>
      </c>
      <c r="Z21" s="36">
        <v>3458.0645161290299</v>
      </c>
      <c r="AA21" s="19" t="s">
        <v>103</v>
      </c>
      <c r="AB21" s="37"/>
      <c r="AC21" s="38">
        <v>20</v>
      </c>
      <c r="AD21" s="23">
        <v>20000</v>
      </c>
      <c r="AE21" s="23">
        <f t="shared" si="2"/>
        <v>20020</v>
      </c>
      <c r="AF21" s="35">
        <v>1.1827956989247299</v>
      </c>
      <c r="AG21" s="36">
        <v>23679.5698924731</v>
      </c>
      <c r="AH21" s="22" t="s">
        <v>143</v>
      </c>
    </row>
    <row r="22" spans="1:34">
      <c r="A22" s="48" t="s">
        <v>144</v>
      </c>
      <c r="B22" s="7"/>
      <c r="C22" s="48" t="s">
        <v>145</v>
      </c>
      <c r="D22" s="48" t="s">
        <v>146</v>
      </c>
      <c r="E22" s="48" t="s">
        <v>147</v>
      </c>
      <c r="F22" s="7">
        <v>1</v>
      </c>
      <c r="G22" s="7"/>
      <c r="H22" s="8" t="s">
        <v>30</v>
      </c>
      <c r="I22" s="18"/>
      <c r="J22" s="19"/>
      <c r="K22" s="49" t="s">
        <v>147</v>
      </c>
      <c r="L22" s="21" t="s">
        <v>148</v>
      </c>
      <c r="M22" s="22" t="s">
        <v>149</v>
      </c>
      <c r="N22" s="22" t="s">
        <v>43</v>
      </c>
      <c r="O22" s="23">
        <v>95</v>
      </c>
      <c r="P22" s="23">
        <v>5</v>
      </c>
      <c r="Q22" s="23">
        <f t="shared" si="0"/>
        <v>100</v>
      </c>
      <c r="R22" s="35">
        <v>9.9051612903225797E-2</v>
      </c>
      <c r="S22" s="36">
        <v>9.9051612903225799</v>
      </c>
      <c r="T22" s="19" t="s">
        <v>33</v>
      </c>
      <c r="U22" s="37"/>
      <c r="V22" s="38">
        <v>100</v>
      </c>
      <c r="W22" s="23">
        <v>1000</v>
      </c>
      <c r="X22" s="23">
        <f t="shared" si="1"/>
        <v>1100</v>
      </c>
      <c r="Y22" s="35">
        <v>7.6821505376344107E-2</v>
      </c>
      <c r="Z22" s="36">
        <v>84.503655913978506</v>
      </c>
      <c r="AA22" s="19" t="s">
        <v>33</v>
      </c>
      <c r="AB22" s="37"/>
      <c r="AC22" s="38">
        <v>200</v>
      </c>
      <c r="AD22" s="23">
        <v>10000</v>
      </c>
      <c r="AE22" s="23">
        <f t="shared" si="2"/>
        <v>10200</v>
      </c>
      <c r="AF22" s="35">
        <v>5.9531182795698898E-2</v>
      </c>
      <c r="AG22" s="36">
        <v>607.21806451612895</v>
      </c>
      <c r="AH22" s="19" t="s">
        <v>33</v>
      </c>
    </row>
    <row r="23" spans="1:34">
      <c r="A23" s="48" t="s">
        <v>150</v>
      </c>
      <c r="B23" s="48" t="s">
        <v>147</v>
      </c>
      <c r="C23" s="48" t="s">
        <v>145</v>
      </c>
      <c r="D23" s="48" t="s">
        <v>146</v>
      </c>
      <c r="E23" s="48" t="s">
        <v>147</v>
      </c>
      <c r="F23" s="7">
        <v>1</v>
      </c>
      <c r="G23" s="7"/>
      <c r="H23" s="8" t="s">
        <v>30</v>
      </c>
      <c r="I23" s="18"/>
      <c r="J23" s="19"/>
      <c r="K23" s="49" t="s">
        <v>147</v>
      </c>
      <c r="L23" s="21" t="s">
        <v>148</v>
      </c>
      <c r="M23" s="22" t="s">
        <v>149</v>
      </c>
      <c r="N23" s="22" t="s">
        <v>43</v>
      </c>
      <c r="O23" s="23">
        <v>95</v>
      </c>
      <c r="P23" s="23">
        <v>5</v>
      </c>
      <c r="Q23" s="23">
        <f t="shared" si="0"/>
        <v>100</v>
      </c>
      <c r="R23" s="35">
        <v>9.9051612903225797E-2</v>
      </c>
      <c r="S23" s="36">
        <v>9.9051612903225799</v>
      </c>
      <c r="T23" s="19" t="s">
        <v>33</v>
      </c>
      <c r="U23" s="37"/>
      <c r="V23" s="38">
        <v>100</v>
      </c>
      <c r="W23" s="23">
        <v>1000</v>
      </c>
      <c r="X23" s="23">
        <f t="shared" si="1"/>
        <v>1100</v>
      </c>
      <c r="Y23" s="35">
        <v>7.6821505376344107E-2</v>
      </c>
      <c r="Z23" s="36">
        <v>84.503655913978506</v>
      </c>
      <c r="AA23" s="19" t="s">
        <v>33</v>
      </c>
      <c r="AB23" s="37"/>
      <c r="AC23" s="38">
        <v>200</v>
      </c>
      <c r="AD23" s="23">
        <v>10000</v>
      </c>
      <c r="AE23" s="23">
        <f t="shared" si="2"/>
        <v>10200</v>
      </c>
      <c r="AF23" s="35">
        <v>5.9531182795698898E-2</v>
      </c>
      <c r="AG23" s="36">
        <v>607.21806451612895</v>
      </c>
      <c r="AH23" s="19" t="s">
        <v>33</v>
      </c>
    </row>
    <row r="24" spans="1:34">
      <c r="A24" s="48" t="s">
        <v>151</v>
      </c>
      <c r="B24" s="48" t="s">
        <v>152</v>
      </c>
      <c r="C24" s="48" t="s">
        <v>153</v>
      </c>
      <c r="D24" s="48" t="s">
        <v>154</v>
      </c>
      <c r="E24" s="48" t="s">
        <v>155</v>
      </c>
      <c r="F24" s="7">
        <v>14</v>
      </c>
      <c r="G24" s="7"/>
      <c r="H24" s="8" t="s">
        <v>30</v>
      </c>
      <c r="I24" s="18"/>
      <c r="J24" s="19"/>
      <c r="K24" s="49" t="s">
        <v>155</v>
      </c>
      <c r="L24" s="21" t="s">
        <v>156</v>
      </c>
      <c r="M24" s="22" t="s">
        <v>31</v>
      </c>
      <c r="N24" s="22" t="s">
        <v>157</v>
      </c>
      <c r="O24" s="23">
        <v>130</v>
      </c>
      <c r="P24" s="23">
        <v>70</v>
      </c>
      <c r="Q24" s="23">
        <f t="shared" si="0"/>
        <v>200</v>
      </c>
      <c r="R24" s="35">
        <v>2.4731182795698901E-3</v>
      </c>
      <c r="S24" s="36">
        <v>0.494623655913978</v>
      </c>
      <c r="T24" s="19" t="s">
        <v>33</v>
      </c>
      <c r="U24" s="37"/>
      <c r="V24" s="38">
        <v>200</v>
      </c>
      <c r="W24" s="23">
        <v>14000</v>
      </c>
      <c r="X24" s="23">
        <f t="shared" si="1"/>
        <v>14200</v>
      </c>
      <c r="Y24" s="35">
        <v>1.8279569892473101E-3</v>
      </c>
      <c r="Z24" s="36">
        <v>25.9569892473118</v>
      </c>
      <c r="AA24" s="19" t="s">
        <v>33</v>
      </c>
      <c r="AB24" s="37"/>
      <c r="AC24" s="38">
        <v>300</v>
      </c>
      <c r="AD24" s="23">
        <v>140000</v>
      </c>
      <c r="AE24" s="23">
        <f t="shared" si="2"/>
        <v>140300</v>
      </c>
      <c r="AF24" s="35">
        <v>1.72043010752688E-3</v>
      </c>
      <c r="AG24" s="36">
        <v>241.37634408602199</v>
      </c>
      <c r="AH24" s="19" t="s">
        <v>33</v>
      </c>
    </row>
    <row r="25" spans="1:34">
      <c r="A25" s="48" t="s">
        <v>158</v>
      </c>
      <c r="B25" s="48" t="s">
        <v>159</v>
      </c>
      <c r="C25" s="48" t="s">
        <v>160</v>
      </c>
      <c r="D25" s="48" t="s">
        <v>154</v>
      </c>
      <c r="E25" s="48" t="s">
        <v>161</v>
      </c>
      <c r="F25" s="7">
        <v>2</v>
      </c>
      <c r="G25" s="7"/>
      <c r="H25" s="8" t="s">
        <v>30</v>
      </c>
      <c r="I25" s="18"/>
      <c r="J25" s="19"/>
      <c r="K25" s="49" t="s">
        <v>161</v>
      </c>
      <c r="L25" s="21" t="s">
        <v>162</v>
      </c>
      <c r="M25" s="22" t="s">
        <v>31</v>
      </c>
      <c r="N25" s="22" t="s">
        <v>157</v>
      </c>
      <c r="O25" s="23">
        <v>90</v>
      </c>
      <c r="P25" s="23">
        <v>10</v>
      </c>
      <c r="Q25" s="23">
        <f t="shared" si="0"/>
        <v>100</v>
      </c>
      <c r="R25" s="35">
        <v>2.7956989247311802E-3</v>
      </c>
      <c r="S25" s="36">
        <v>0.27956989247311798</v>
      </c>
      <c r="T25" s="19" t="s">
        <v>33</v>
      </c>
      <c r="U25" s="37"/>
      <c r="V25" s="38">
        <v>100</v>
      </c>
      <c r="W25" s="23">
        <v>2000</v>
      </c>
      <c r="X25" s="23">
        <f t="shared" si="1"/>
        <v>2100</v>
      </c>
      <c r="Y25" s="35">
        <v>2.2580645161290299E-3</v>
      </c>
      <c r="Z25" s="36">
        <v>4.7419354838709697</v>
      </c>
      <c r="AA25" s="19" t="s">
        <v>33</v>
      </c>
      <c r="AB25" s="37"/>
      <c r="AC25" s="38">
        <v>300</v>
      </c>
      <c r="AD25" s="23">
        <v>20000</v>
      </c>
      <c r="AE25" s="23">
        <f t="shared" si="2"/>
        <v>20300</v>
      </c>
      <c r="AF25" s="35">
        <v>1.93548387096774E-3</v>
      </c>
      <c r="AG25" s="36">
        <v>39.290322580645203</v>
      </c>
      <c r="AH25" s="19" t="s">
        <v>33</v>
      </c>
    </row>
    <row r="26" spans="1:34">
      <c r="A26" s="48" t="s">
        <v>163</v>
      </c>
      <c r="B26" s="48" t="s">
        <v>164</v>
      </c>
      <c r="C26" s="48" t="s">
        <v>165</v>
      </c>
      <c r="D26" s="48" t="s">
        <v>166</v>
      </c>
      <c r="E26" s="48" t="s">
        <v>167</v>
      </c>
      <c r="F26" s="7">
        <v>2</v>
      </c>
      <c r="G26" s="7"/>
      <c r="H26" s="8" t="s">
        <v>30</v>
      </c>
      <c r="I26" s="18"/>
      <c r="J26" s="19"/>
      <c r="K26" s="49" t="s">
        <v>167</v>
      </c>
      <c r="L26" s="21" t="s">
        <v>168</v>
      </c>
      <c r="M26" s="22" t="s">
        <v>31</v>
      </c>
      <c r="N26" s="22" t="s">
        <v>85</v>
      </c>
      <c r="O26" s="23">
        <v>90</v>
      </c>
      <c r="P26" s="23">
        <v>10</v>
      </c>
      <c r="Q26" s="23">
        <f t="shared" si="0"/>
        <v>100</v>
      </c>
      <c r="R26" s="35">
        <v>5.4838709677419396E-3</v>
      </c>
      <c r="S26" s="36">
        <v>0.54838709677419395</v>
      </c>
      <c r="T26" s="19" t="s">
        <v>33</v>
      </c>
      <c r="U26" s="37"/>
      <c r="V26" s="38">
        <v>100</v>
      </c>
      <c r="W26" s="23">
        <v>2000</v>
      </c>
      <c r="X26" s="23">
        <f t="shared" si="1"/>
        <v>2100</v>
      </c>
      <c r="Y26" s="35">
        <v>4.3010752688172E-3</v>
      </c>
      <c r="Z26" s="36">
        <v>9.0322580645161299</v>
      </c>
      <c r="AA26" s="19" t="s">
        <v>33</v>
      </c>
      <c r="AB26" s="37"/>
      <c r="AC26" s="38">
        <v>300</v>
      </c>
      <c r="AD26" s="23">
        <v>20000</v>
      </c>
      <c r="AE26" s="23">
        <f t="shared" si="2"/>
        <v>20300</v>
      </c>
      <c r="AF26" s="35">
        <v>3.87096774193548E-3</v>
      </c>
      <c r="AG26" s="36">
        <v>78.580645161290306</v>
      </c>
      <c r="AH26" s="19" t="s">
        <v>33</v>
      </c>
    </row>
    <row r="27" spans="1:34">
      <c r="A27" s="48" t="s">
        <v>169</v>
      </c>
      <c r="B27" s="48" t="s">
        <v>170</v>
      </c>
      <c r="C27" s="48" t="s">
        <v>171</v>
      </c>
      <c r="D27" s="48" t="s">
        <v>166</v>
      </c>
      <c r="E27" s="48" t="s">
        <v>172</v>
      </c>
      <c r="F27" s="7">
        <v>1</v>
      </c>
      <c r="G27" s="7"/>
      <c r="H27" s="8" t="s">
        <v>30</v>
      </c>
      <c r="I27" s="18"/>
      <c r="J27" s="19"/>
      <c r="K27" s="49" t="s">
        <v>172</v>
      </c>
      <c r="L27" s="21" t="s">
        <v>173</v>
      </c>
      <c r="M27" s="22" t="s">
        <v>31</v>
      </c>
      <c r="N27" s="22" t="s">
        <v>43</v>
      </c>
      <c r="O27" s="23">
        <v>95</v>
      </c>
      <c r="P27" s="23">
        <v>5</v>
      </c>
      <c r="Q27" s="23">
        <f t="shared" si="0"/>
        <v>100</v>
      </c>
      <c r="R27" s="35">
        <v>5.4838709677419396E-3</v>
      </c>
      <c r="S27" s="36">
        <v>0.54838709677419395</v>
      </c>
      <c r="T27" s="19" t="s">
        <v>33</v>
      </c>
      <c r="U27" s="37"/>
      <c r="V27" s="38">
        <v>100</v>
      </c>
      <c r="W27" s="23">
        <v>1000</v>
      </c>
      <c r="X27" s="23">
        <f t="shared" si="1"/>
        <v>1100</v>
      </c>
      <c r="Y27" s="35">
        <v>4.3010752688172E-3</v>
      </c>
      <c r="Z27" s="36">
        <v>4.7311827956989196</v>
      </c>
      <c r="AA27" s="19" t="s">
        <v>33</v>
      </c>
      <c r="AB27" s="37"/>
      <c r="AC27" s="38">
        <v>300</v>
      </c>
      <c r="AD27" s="23">
        <v>10000</v>
      </c>
      <c r="AE27" s="23">
        <f t="shared" si="2"/>
        <v>10300</v>
      </c>
      <c r="AF27" s="35">
        <v>3.87096774193548E-3</v>
      </c>
      <c r="AG27" s="36">
        <v>39.870967741935502</v>
      </c>
      <c r="AH27" s="19" t="s">
        <v>33</v>
      </c>
    </row>
    <row r="28" spans="1:34">
      <c r="A28" s="48" t="s">
        <v>174</v>
      </c>
      <c r="B28" s="48" t="s">
        <v>175</v>
      </c>
      <c r="C28" s="48" t="s">
        <v>176</v>
      </c>
      <c r="D28" s="48" t="s">
        <v>166</v>
      </c>
      <c r="E28" s="48" t="s">
        <v>177</v>
      </c>
      <c r="F28" s="7">
        <v>1</v>
      </c>
      <c r="G28" s="7"/>
      <c r="H28" s="8" t="s">
        <v>30</v>
      </c>
      <c r="I28" s="18"/>
      <c r="J28" s="19"/>
      <c r="K28" s="49" t="s">
        <v>177</v>
      </c>
      <c r="L28" s="21" t="s">
        <v>178</v>
      </c>
      <c r="M28" s="22" t="s">
        <v>31</v>
      </c>
      <c r="N28" s="22" t="s">
        <v>179</v>
      </c>
      <c r="O28" s="23">
        <v>95</v>
      </c>
      <c r="P28" s="23">
        <v>5</v>
      </c>
      <c r="Q28" s="23">
        <f t="shared" si="0"/>
        <v>100</v>
      </c>
      <c r="R28" s="35">
        <v>5.91397849462366E-3</v>
      </c>
      <c r="S28" s="36">
        <v>0.59139784946236595</v>
      </c>
      <c r="T28" s="19" t="s">
        <v>33</v>
      </c>
      <c r="U28" s="37"/>
      <c r="V28" s="38">
        <v>100</v>
      </c>
      <c r="W28" s="23">
        <v>1000</v>
      </c>
      <c r="X28" s="23">
        <f t="shared" si="1"/>
        <v>1100</v>
      </c>
      <c r="Y28" s="35">
        <v>4.6236559139784901E-3</v>
      </c>
      <c r="Z28" s="36">
        <v>5.0860215053763396</v>
      </c>
      <c r="AA28" s="19" t="s">
        <v>33</v>
      </c>
      <c r="AB28" s="37"/>
      <c r="AC28" s="38">
        <v>300</v>
      </c>
      <c r="AD28" s="23">
        <v>10000</v>
      </c>
      <c r="AE28" s="23">
        <f t="shared" si="2"/>
        <v>10300</v>
      </c>
      <c r="AF28" s="35">
        <v>4.1935483870967696E-3</v>
      </c>
      <c r="AG28" s="36">
        <v>43.193548387096797</v>
      </c>
      <c r="AH28" s="19" t="s">
        <v>33</v>
      </c>
    </row>
    <row r="29" spans="1:34">
      <c r="A29" s="48" t="s">
        <v>180</v>
      </c>
      <c r="B29" s="48" t="s">
        <v>181</v>
      </c>
      <c r="C29" s="48" t="s">
        <v>182</v>
      </c>
      <c r="D29" s="48" t="s">
        <v>154</v>
      </c>
      <c r="E29" s="48" t="s">
        <v>183</v>
      </c>
      <c r="F29" s="7">
        <v>3</v>
      </c>
      <c r="G29" s="7"/>
      <c r="H29" s="8" t="s">
        <v>30</v>
      </c>
      <c r="I29" s="18"/>
      <c r="J29" s="19"/>
      <c r="K29" s="49" t="s">
        <v>183</v>
      </c>
      <c r="L29" s="21" t="s">
        <v>184</v>
      </c>
      <c r="M29" s="22" t="s">
        <v>31</v>
      </c>
      <c r="N29" s="22" t="s">
        <v>157</v>
      </c>
      <c r="O29" s="23">
        <v>85</v>
      </c>
      <c r="P29" s="23">
        <v>15</v>
      </c>
      <c r="Q29" s="23">
        <f t="shared" si="0"/>
        <v>100</v>
      </c>
      <c r="R29" s="35">
        <v>2.9032258064516101E-3</v>
      </c>
      <c r="S29" s="36">
        <v>0.29032258064516098</v>
      </c>
      <c r="T29" s="19" t="s">
        <v>33</v>
      </c>
      <c r="U29" s="37"/>
      <c r="V29" s="38">
        <v>100</v>
      </c>
      <c r="W29" s="23">
        <v>3000</v>
      </c>
      <c r="X29" s="23">
        <f t="shared" si="1"/>
        <v>3100</v>
      </c>
      <c r="Y29" s="35">
        <v>1.93548387096774E-3</v>
      </c>
      <c r="Z29" s="36">
        <v>6</v>
      </c>
      <c r="AA29" s="19" t="s">
        <v>33</v>
      </c>
      <c r="AB29" s="37"/>
      <c r="AC29" s="38">
        <v>300</v>
      </c>
      <c r="AD29" s="23">
        <v>30000</v>
      </c>
      <c r="AE29" s="23">
        <f t="shared" si="2"/>
        <v>30300</v>
      </c>
      <c r="AF29" s="35">
        <v>1.93548387096774E-3</v>
      </c>
      <c r="AG29" s="36">
        <v>58.645161290322598</v>
      </c>
      <c r="AH29" s="19" t="s">
        <v>33</v>
      </c>
    </row>
    <row r="30" spans="1:34">
      <c r="A30" s="48" t="s">
        <v>185</v>
      </c>
      <c r="B30" s="48" t="s">
        <v>159</v>
      </c>
      <c r="C30" s="48" t="s">
        <v>186</v>
      </c>
      <c r="D30" s="48" t="s">
        <v>166</v>
      </c>
      <c r="E30" s="48" t="s">
        <v>187</v>
      </c>
      <c r="F30" s="7">
        <v>1</v>
      </c>
      <c r="G30" s="7"/>
      <c r="H30" s="8" t="s">
        <v>30</v>
      </c>
      <c r="I30" s="18"/>
      <c r="J30" s="19"/>
      <c r="K30" s="49" t="s">
        <v>187</v>
      </c>
      <c r="L30" s="21" t="s">
        <v>188</v>
      </c>
      <c r="M30" s="22" t="s">
        <v>31</v>
      </c>
      <c r="N30" s="22" t="s">
        <v>189</v>
      </c>
      <c r="O30" s="23">
        <v>95</v>
      </c>
      <c r="P30" s="23">
        <v>5</v>
      </c>
      <c r="Q30" s="23">
        <f t="shared" si="0"/>
        <v>100</v>
      </c>
      <c r="R30" s="35">
        <v>5.4838709677419396E-3</v>
      </c>
      <c r="S30" s="36">
        <v>0.54838709677419395</v>
      </c>
      <c r="T30" s="19" t="s">
        <v>33</v>
      </c>
      <c r="U30" s="37"/>
      <c r="V30" s="38">
        <v>100</v>
      </c>
      <c r="W30" s="23">
        <v>1000</v>
      </c>
      <c r="X30" s="23">
        <f t="shared" si="1"/>
        <v>1100</v>
      </c>
      <c r="Y30" s="35">
        <v>4.3010752688172E-3</v>
      </c>
      <c r="Z30" s="36">
        <v>4.7311827956989196</v>
      </c>
      <c r="AA30" s="19" t="s">
        <v>33</v>
      </c>
      <c r="AB30" s="37"/>
      <c r="AC30" s="38">
        <v>300</v>
      </c>
      <c r="AD30" s="23">
        <v>10000</v>
      </c>
      <c r="AE30" s="23">
        <f t="shared" si="2"/>
        <v>10300</v>
      </c>
      <c r="AF30" s="35">
        <v>3.87096774193548E-3</v>
      </c>
      <c r="AG30" s="36">
        <v>39.870967741935502</v>
      </c>
      <c r="AH30" s="19" t="s">
        <v>33</v>
      </c>
    </row>
    <row r="31" spans="1:34">
      <c r="A31" s="48" t="s">
        <v>190</v>
      </c>
      <c r="B31" s="48" t="s">
        <v>191</v>
      </c>
      <c r="C31" s="48" t="s">
        <v>192</v>
      </c>
      <c r="D31" s="48" t="s">
        <v>154</v>
      </c>
      <c r="E31" s="48" t="s">
        <v>193</v>
      </c>
      <c r="F31" s="7">
        <v>1</v>
      </c>
      <c r="G31" s="7"/>
      <c r="H31" s="8" t="s">
        <v>30</v>
      </c>
      <c r="I31" s="18"/>
      <c r="J31" s="19"/>
      <c r="K31" s="49" t="s">
        <v>193</v>
      </c>
      <c r="L31" s="21" t="s">
        <v>194</v>
      </c>
      <c r="M31" s="22" t="s">
        <v>31</v>
      </c>
      <c r="N31" s="22" t="s">
        <v>157</v>
      </c>
      <c r="O31" s="23">
        <v>95</v>
      </c>
      <c r="P31" s="23">
        <v>5</v>
      </c>
      <c r="Q31" s="23">
        <f t="shared" si="0"/>
        <v>100</v>
      </c>
      <c r="R31" s="35">
        <v>2.58064516129032E-3</v>
      </c>
      <c r="S31" s="36">
        <v>0.25806451612903197</v>
      </c>
      <c r="T31" s="19" t="s">
        <v>33</v>
      </c>
      <c r="U31" s="37"/>
      <c r="V31" s="38">
        <v>100</v>
      </c>
      <c r="W31" s="23">
        <v>1000</v>
      </c>
      <c r="X31" s="23">
        <f t="shared" si="1"/>
        <v>1100</v>
      </c>
      <c r="Y31" s="35">
        <v>1.93548387096774E-3</v>
      </c>
      <c r="Z31" s="36">
        <v>2.12903225806452</v>
      </c>
      <c r="AA31" s="19" t="s">
        <v>33</v>
      </c>
      <c r="AB31" s="37"/>
      <c r="AC31" s="38">
        <v>300</v>
      </c>
      <c r="AD31" s="23">
        <v>10000</v>
      </c>
      <c r="AE31" s="23">
        <f t="shared" si="2"/>
        <v>10300</v>
      </c>
      <c r="AF31" s="35">
        <v>1.8279569892473101E-3</v>
      </c>
      <c r="AG31" s="36">
        <v>18.827956989247301</v>
      </c>
      <c r="AH31" s="19" t="s">
        <v>33</v>
      </c>
    </row>
    <row r="32" spans="1:34">
      <c r="A32" s="48" t="s">
        <v>195</v>
      </c>
      <c r="B32" s="48" t="s">
        <v>196</v>
      </c>
      <c r="C32" s="48" t="s">
        <v>197</v>
      </c>
      <c r="D32" s="48" t="s">
        <v>198</v>
      </c>
      <c r="E32" s="48" t="s">
        <v>196</v>
      </c>
      <c r="F32" s="7">
        <v>12</v>
      </c>
      <c r="G32" s="7"/>
      <c r="H32" s="8" t="s">
        <v>30</v>
      </c>
      <c r="I32" s="18"/>
      <c r="J32" s="19"/>
      <c r="K32" s="49" t="s">
        <v>196</v>
      </c>
      <c r="L32" s="21" t="s">
        <v>199</v>
      </c>
      <c r="M32" s="22" t="s">
        <v>141</v>
      </c>
      <c r="N32" s="22" t="s">
        <v>200</v>
      </c>
      <c r="O32" s="23">
        <v>40</v>
      </c>
      <c r="P32" s="23">
        <v>60</v>
      </c>
      <c r="Q32" s="23">
        <f t="shared" si="0"/>
        <v>100</v>
      </c>
      <c r="R32" s="35">
        <v>0.16646236559139799</v>
      </c>
      <c r="S32" s="36">
        <v>16.646236559139801</v>
      </c>
      <c r="T32" s="19" t="s">
        <v>103</v>
      </c>
      <c r="U32" s="37"/>
      <c r="V32" s="38">
        <v>100</v>
      </c>
      <c r="W32" s="23">
        <v>12000</v>
      </c>
      <c r="X32" s="23">
        <f t="shared" si="1"/>
        <v>12100</v>
      </c>
      <c r="Y32" s="35">
        <v>9.5989247311827994E-2</v>
      </c>
      <c r="Z32" s="36">
        <v>1161.4698924731199</v>
      </c>
      <c r="AA32" s="19" t="s">
        <v>103</v>
      </c>
      <c r="AB32" s="37"/>
      <c r="AC32" s="38">
        <v>100</v>
      </c>
      <c r="AD32" s="23">
        <v>120000</v>
      </c>
      <c r="AE32" s="23">
        <f t="shared" si="2"/>
        <v>120100</v>
      </c>
      <c r="AF32" s="35">
        <v>6.0752688172042997E-2</v>
      </c>
      <c r="AG32" s="36">
        <v>7296.3978494623698</v>
      </c>
      <c r="AH32" s="19" t="s">
        <v>103</v>
      </c>
    </row>
    <row r="33" spans="1:34" s="2" customFormat="1" ht="15">
      <c r="A33" s="50" t="s">
        <v>201</v>
      </c>
      <c r="B33" s="50" t="s">
        <v>202</v>
      </c>
      <c r="C33" s="50" t="s">
        <v>203</v>
      </c>
      <c r="D33" s="50" t="s">
        <v>204</v>
      </c>
      <c r="E33" s="50" t="s">
        <v>205</v>
      </c>
      <c r="F33" s="9">
        <v>1</v>
      </c>
      <c r="G33" s="9"/>
      <c r="H33" s="10" t="s">
        <v>30</v>
      </c>
      <c r="I33" s="24" t="s">
        <v>206</v>
      </c>
      <c r="J33" s="25"/>
      <c r="K33" s="51" t="s">
        <v>205</v>
      </c>
      <c r="L33" s="26" t="s">
        <v>203</v>
      </c>
      <c r="M33" s="27" t="s">
        <v>207</v>
      </c>
      <c r="N33" s="27" t="s">
        <v>32</v>
      </c>
      <c r="O33" s="28">
        <v>0</v>
      </c>
      <c r="P33" s="28">
        <v>5</v>
      </c>
      <c r="Q33" s="28">
        <f t="shared" si="0"/>
        <v>5</v>
      </c>
      <c r="R33" s="40">
        <v>0</v>
      </c>
      <c r="S33" s="36">
        <v>0</v>
      </c>
      <c r="T33" s="25"/>
      <c r="U33" s="41"/>
      <c r="V33" s="39"/>
      <c r="W33" s="28">
        <v>1000</v>
      </c>
      <c r="X33" s="28">
        <f t="shared" si="1"/>
        <v>1000</v>
      </c>
      <c r="Y33" s="40">
        <v>0</v>
      </c>
      <c r="Z33" s="36">
        <v>0</v>
      </c>
      <c r="AA33" s="25"/>
      <c r="AB33" s="41"/>
      <c r="AC33" s="39"/>
      <c r="AD33" s="28">
        <v>10000</v>
      </c>
      <c r="AE33" s="28">
        <f t="shared" si="2"/>
        <v>10000</v>
      </c>
      <c r="AF33" s="40">
        <v>0</v>
      </c>
      <c r="AG33" s="36">
        <v>0</v>
      </c>
      <c r="AH33" s="25"/>
    </row>
    <row r="34" spans="1:34">
      <c r="A34" s="48" t="s">
        <v>208</v>
      </c>
      <c r="B34" s="48" t="s">
        <v>209</v>
      </c>
      <c r="C34" s="48" t="s">
        <v>88</v>
      </c>
      <c r="D34" s="48" t="s">
        <v>210</v>
      </c>
      <c r="E34" s="48" t="s">
        <v>209</v>
      </c>
      <c r="F34" s="7">
        <v>4</v>
      </c>
      <c r="G34" s="7"/>
      <c r="H34" s="8" t="s">
        <v>30</v>
      </c>
      <c r="I34" s="18"/>
      <c r="J34" s="19"/>
      <c r="K34" s="49" t="s">
        <v>209</v>
      </c>
      <c r="L34" s="21" t="s">
        <v>211</v>
      </c>
      <c r="M34" s="22" t="s">
        <v>212</v>
      </c>
      <c r="N34" s="22" t="s">
        <v>213</v>
      </c>
      <c r="O34" s="23">
        <v>1</v>
      </c>
      <c r="P34" s="23">
        <v>20</v>
      </c>
      <c r="Q34" s="23">
        <f t="shared" si="0"/>
        <v>21</v>
      </c>
      <c r="R34" s="35">
        <v>5.0537634408602203</v>
      </c>
      <c r="S34" s="36">
        <v>106.129032258065</v>
      </c>
      <c r="T34" s="19" t="s">
        <v>103</v>
      </c>
      <c r="U34" s="37"/>
      <c r="V34" s="38">
        <v>10</v>
      </c>
      <c r="W34" s="23">
        <v>4000</v>
      </c>
      <c r="X34" s="23">
        <f t="shared" si="1"/>
        <v>4010</v>
      </c>
      <c r="Y34" s="35">
        <v>2.0430107526881698</v>
      </c>
      <c r="Z34" s="36">
        <v>8192.4731182795695</v>
      </c>
      <c r="AA34" s="19" t="s">
        <v>103</v>
      </c>
      <c r="AB34" s="37"/>
      <c r="AC34" s="38">
        <v>15</v>
      </c>
      <c r="AD34" s="23">
        <v>40000</v>
      </c>
      <c r="AE34" s="23">
        <f t="shared" si="2"/>
        <v>40015</v>
      </c>
      <c r="AF34" s="35">
        <v>2.02150537634409</v>
      </c>
      <c r="AG34" s="36">
        <v>80890.537634408596</v>
      </c>
      <c r="AH34" s="19" t="s">
        <v>103</v>
      </c>
    </row>
    <row r="35" spans="1:34" s="2" customFormat="1">
      <c r="A35" s="50" t="s">
        <v>214</v>
      </c>
      <c r="B35" s="50" t="s">
        <v>215</v>
      </c>
      <c r="C35" s="50" t="s">
        <v>216</v>
      </c>
      <c r="D35" s="50" t="s">
        <v>217</v>
      </c>
      <c r="E35" s="50" t="s">
        <v>218</v>
      </c>
      <c r="F35" s="9">
        <v>1</v>
      </c>
      <c r="G35" s="9"/>
      <c r="H35" s="10" t="s">
        <v>30</v>
      </c>
      <c r="I35" s="30"/>
      <c r="J35" s="25"/>
      <c r="K35" s="51" t="s">
        <v>218</v>
      </c>
      <c r="L35" s="26" t="s">
        <v>219</v>
      </c>
      <c r="M35" s="27" t="s">
        <v>220</v>
      </c>
      <c r="N35" s="27" t="s">
        <v>221</v>
      </c>
      <c r="O35" s="28">
        <v>0</v>
      </c>
      <c r="P35" s="28">
        <v>5</v>
      </c>
      <c r="Q35" s="28">
        <f t="shared" si="0"/>
        <v>5</v>
      </c>
      <c r="R35" s="40">
        <v>10.322580645161301</v>
      </c>
      <c r="S35" s="36">
        <v>51.612903225806399</v>
      </c>
      <c r="T35" s="19" t="s">
        <v>103</v>
      </c>
      <c r="U35" s="41"/>
      <c r="V35" s="39">
        <v>10</v>
      </c>
      <c r="W35" s="28">
        <v>1000</v>
      </c>
      <c r="X35" s="28">
        <f t="shared" si="1"/>
        <v>1010</v>
      </c>
      <c r="Y35" s="40">
        <v>0.79569892473118298</v>
      </c>
      <c r="Z35" s="36">
        <v>803.65591397849505</v>
      </c>
      <c r="AA35" s="25" t="s">
        <v>103</v>
      </c>
      <c r="AB35" s="41"/>
      <c r="AC35" s="39">
        <v>20</v>
      </c>
      <c r="AD35" s="28">
        <v>10000</v>
      </c>
      <c r="AE35" s="28">
        <f t="shared" si="2"/>
        <v>10020</v>
      </c>
      <c r="AF35" s="40">
        <v>0.79569892473118298</v>
      </c>
      <c r="AG35" s="36">
        <v>7972.9032258064499</v>
      </c>
      <c r="AH35" s="25" t="s">
        <v>103</v>
      </c>
    </row>
    <row r="36" spans="1:34" s="2" customFormat="1">
      <c r="A36" s="50" t="s">
        <v>222</v>
      </c>
      <c r="B36" s="50" t="s">
        <v>223</v>
      </c>
      <c r="C36" s="50" t="s">
        <v>216</v>
      </c>
      <c r="D36" s="50" t="s">
        <v>224</v>
      </c>
      <c r="E36" s="50" t="s">
        <v>225</v>
      </c>
      <c r="F36" s="9">
        <v>1</v>
      </c>
      <c r="G36" s="9"/>
      <c r="H36" s="10" t="s">
        <v>30</v>
      </c>
      <c r="I36" s="30"/>
      <c r="J36" s="25"/>
      <c r="K36" s="51" t="s">
        <v>225</v>
      </c>
      <c r="L36" s="26" t="s">
        <v>226</v>
      </c>
      <c r="M36" s="27" t="s">
        <v>227</v>
      </c>
      <c r="N36" s="27" t="s">
        <v>228</v>
      </c>
      <c r="O36" s="28">
        <v>0</v>
      </c>
      <c r="P36" s="28">
        <v>5</v>
      </c>
      <c r="Q36" s="28">
        <f t="shared" si="0"/>
        <v>5</v>
      </c>
      <c r="R36" s="40">
        <v>4.3010752688171996</v>
      </c>
      <c r="S36" s="36">
        <v>21.505376344085999</v>
      </c>
      <c r="T36" s="19" t="s">
        <v>103</v>
      </c>
      <c r="U36" s="41"/>
      <c r="V36" s="39">
        <v>10</v>
      </c>
      <c r="W36" s="28">
        <v>1000</v>
      </c>
      <c r="X36" s="28">
        <f t="shared" si="1"/>
        <v>1010</v>
      </c>
      <c r="Y36" s="40">
        <v>1.0752688172042999</v>
      </c>
      <c r="Z36" s="36">
        <v>1086.02150537634</v>
      </c>
      <c r="AA36" s="25" t="s">
        <v>103</v>
      </c>
      <c r="AB36" s="41"/>
      <c r="AC36" s="39">
        <v>10</v>
      </c>
      <c r="AD36" s="28">
        <v>10000</v>
      </c>
      <c r="AE36" s="28">
        <f t="shared" si="2"/>
        <v>10010</v>
      </c>
      <c r="AF36" s="40">
        <v>0.91397849462365599</v>
      </c>
      <c r="AG36" s="36">
        <v>9148.9247311827894</v>
      </c>
      <c r="AH36" s="25" t="s">
        <v>103</v>
      </c>
    </row>
    <row r="37" spans="1:34" s="2" customFormat="1">
      <c r="A37" s="50" t="s">
        <v>229</v>
      </c>
      <c r="B37" s="50" t="s">
        <v>230</v>
      </c>
      <c r="C37" s="50" t="s">
        <v>231</v>
      </c>
      <c r="D37" s="50" t="s">
        <v>232</v>
      </c>
      <c r="E37" s="50" t="s">
        <v>233</v>
      </c>
      <c r="F37" s="9">
        <v>1</v>
      </c>
      <c r="G37" s="9"/>
      <c r="H37" s="10" t="s">
        <v>30</v>
      </c>
      <c r="I37" s="30"/>
      <c r="J37" s="25"/>
      <c r="K37" s="51" t="s">
        <v>233</v>
      </c>
      <c r="L37" s="26" t="s">
        <v>234</v>
      </c>
      <c r="M37" s="27" t="s">
        <v>235</v>
      </c>
      <c r="N37" s="27" t="s">
        <v>236</v>
      </c>
      <c r="O37" s="28">
        <v>0</v>
      </c>
      <c r="P37" s="28">
        <v>5</v>
      </c>
      <c r="Q37" s="28">
        <f t="shared" si="0"/>
        <v>5</v>
      </c>
      <c r="R37" s="40">
        <v>10.752688172042999</v>
      </c>
      <c r="S37" s="36">
        <v>53.763440860214999</v>
      </c>
      <c r="T37" s="19" t="s">
        <v>103</v>
      </c>
      <c r="U37" s="41"/>
      <c r="V37" s="39">
        <v>10</v>
      </c>
      <c r="W37" s="28">
        <v>1000</v>
      </c>
      <c r="X37" s="28">
        <f t="shared" si="1"/>
        <v>1010</v>
      </c>
      <c r="Y37" s="40">
        <v>4.8387096774193497</v>
      </c>
      <c r="Z37" s="36">
        <v>4887.0967741935501</v>
      </c>
      <c r="AA37" s="25" t="s">
        <v>103</v>
      </c>
      <c r="AB37" s="41"/>
      <c r="AC37" s="39">
        <v>10</v>
      </c>
      <c r="AD37" s="28">
        <v>10000</v>
      </c>
      <c r="AE37" s="28">
        <f t="shared" si="2"/>
        <v>10010</v>
      </c>
      <c r="AF37" s="40">
        <v>4.6236559139784896</v>
      </c>
      <c r="AG37" s="36">
        <v>46282.795698924703</v>
      </c>
      <c r="AH37" s="25" t="s">
        <v>103</v>
      </c>
    </row>
    <row r="38" spans="1:34" s="2" customFormat="1">
      <c r="Q38" s="42"/>
      <c r="R38" s="43" t="s">
        <v>17</v>
      </c>
      <c r="S38" s="44">
        <f>SUM(S2:S37)</f>
        <v>735.822150537634</v>
      </c>
      <c r="V38" s="45"/>
      <c r="Y38" s="46" t="s">
        <v>17</v>
      </c>
      <c r="Z38" s="47">
        <f>SUM(Z2:Z37)</f>
        <v>73773.627741935605</v>
      </c>
      <c r="AC38" s="45"/>
      <c r="AF38" s="46" t="s">
        <v>17</v>
      </c>
      <c r="AG38" s="47">
        <f>SUM(AG2:AG37)</f>
        <v>657224.45763440803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CAM_DVB-CI_rev.1.1_release BOM </vt:lpstr>
      <vt:lpstr>'CAM_DVB-CI_rev.1.1_release BOM '!Заголовки_для_печати</vt:lpstr>
    </vt:vector>
  </TitlesOfParts>
  <Company>AiPCBA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PCBA One-stop AI Manufacturing Platform</dc:title>
  <dc:creator>AiPCBA.com</dc:creator>
  <dc:description>报价客服:百芯-13760411385(客服-曾宪俏)</dc:description>
  <cp:lastModifiedBy>SHAMAN</cp:lastModifiedBy>
  <dcterms:created xsi:type="dcterms:W3CDTF">2024-07-10T14:17:00Z</dcterms:created>
  <dcterms:modified xsi:type="dcterms:W3CDTF">2024-08-19T08:24:17Z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D549A9AC6F3947319CB6E3527AB0AFB5_13</vt:lpwstr>
  </property>
  <property fmtid="{D5CDD505-2E9C-101B-9397-08002B2CF9AE}" pid="3" name="KSOProductBuildVer">
    <vt:lpwstr>2052-12.1.0.17857</vt:lpwstr>
  </property>
  <property fmtid="{D5CDD505-2E9C-101B-9397-08002B2CF9AE}" pid="4" name="KSOReadingLayout">
    <vt:bool>true</vt:bool>
  </property>
</Properties>
</file>