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C:\Documents\Altium\SM_Project\CASS\CAM_LATTICE_STM\ECAD\"/>
    </mc:Choice>
  </mc:AlternateContent>
  <xr:revisionPtr revIDLastSave="0" documentId="13_ncr:1_{7A59D109-86AE-4281-8835-A905BDABA978}" xr6:coauthVersionLast="47" xr6:coauthVersionMax="47" xr10:uidLastSave="{00000000-0000-0000-0000-000000000000}"/>
  <bookViews>
    <workbookView minimized="1" xWindow="-15900" yWindow="4965" windowWidth="17280" windowHeight="9990" xr2:uid="{00000000-000D-0000-FFFF-FFFF00000000}"/>
  </bookViews>
  <sheets>
    <sheet name="CAM_DVB-CI_v2.1_release_rev.2.1" sheetId="1" r:id="rId1"/>
  </sheets>
  <definedNames>
    <definedName name="_xlnm.Print_Titles" localSheetId="0">'CAM_DVB-CI_v2.1_release_rev.2.1'!$1:$1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39" i="1" l="1"/>
  <c r="R38" i="1"/>
  <c r="P38" i="1"/>
  <c r="O38" i="1"/>
  <c r="R37" i="1"/>
  <c r="P37" i="1"/>
  <c r="O37" i="1"/>
  <c r="R36" i="1"/>
  <c r="P36" i="1"/>
  <c r="O36" i="1"/>
  <c r="R35" i="1"/>
  <c r="P35" i="1"/>
  <c r="O35" i="1"/>
  <c r="R34" i="1"/>
  <c r="P34" i="1"/>
  <c r="O34" i="1"/>
  <c r="R33" i="1"/>
  <c r="P33" i="1"/>
  <c r="O33" i="1"/>
  <c r="R32" i="1"/>
  <c r="P32" i="1"/>
  <c r="O32" i="1"/>
  <c r="R31" i="1"/>
  <c r="P31" i="1"/>
  <c r="O31" i="1"/>
  <c r="R30" i="1"/>
  <c r="P30" i="1"/>
  <c r="O30" i="1"/>
  <c r="R29" i="1"/>
  <c r="P29" i="1"/>
  <c r="O29" i="1"/>
  <c r="R28" i="1"/>
  <c r="P28" i="1"/>
  <c r="O28" i="1"/>
  <c r="R27" i="1"/>
  <c r="P27" i="1"/>
  <c r="O27" i="1"/>
  <c r="R26" i="1"/>
  <c r="P26" i="1"/>
  <c r="O26" i="1"/>
  <c r="R25" i="1"/>
  <c r="P25" i="1"/>
  <c r="O25" i="1"/>
  <c r="R24" i="1"/>
  <c r="P24" i="1"/>
  <c r="O24" i="1"/>
  <c r="R23" i="1"/>
  <c r="P23" i="1"/>
  <c r="O23" i="1"/>
  <c r="R22" i="1"/>
  <c r="P22" i="1"/>
  <c r="O22" i="1"/>
  <c r="R21" i="1"/>
  <c r="P21" i="1"/>
  <c r="O21" i="1"/>
  <c r="R20" i="1"/>
  <c r="P20" i="1"/>
  <c r="O20" i="1"/>
  <c r="R19" i="1"/>
  <c r="P19" i="1"/>
  <c r="O19" i="1"/>
  <c r="R18" i="1"/>
  <c r="P18" i="1"/>
  <c r="O18" i="1"/>
  <c r="R17" i="1"/>
  <c r="P17" i="1"/>
  <c r="O17" i="1"/>
  <c r="R16" i="1"/>
  <c r="P16" i="1"/>
  <c r="O16" i="1"/>
  <c r="R15" i="1"/>
  <c r="P15" i="1"/>
  <c r="O15" i="1"/>
  <c r="R14" i="1"/>
  <c r="P14" i="1"/>
  <c r="O14" i="1"/>
  <c r="R13" i="1"/>
  <c r="P13" i="1"/>
  <c r="O13" i="1"/>
  <c r="R12" i="1"/>
  <c r="P12" i="1"/>
  <c r="O12" i="1"/>
  <c r="R11" i="1"/>
  <c r="P11" i="1"/>
  <c r="O11" i="1"/>
  <c r="R10" i="1"/>
  <c r="P10" i="1"/>
  <c r="O10" i="1"/>
  <c r="R9" i="1"/>
  <c r="P9" i="1"/>
  <c r="O9" i="1"/>
  <c r="R8" i="1"/>
  <c r="P8" i="1"/>
  <c r="O8" i="1"/>
  <c r="R7" i="1"/>
  <c r="P7" i="1"/>
  <c r="O7" i="1"/>
  <c r="R6" i="1"/>
  <c r="P6" i="1"/>
  <c r="O6" i="1"/>
  <c r="R5" i="1"/>
  <c r="P5" i="1"/>
  <c r="O5" i="1"/>
  <c r="R4" i="1"/>
  <c r="P4" i="1"/>
  <c r="O4" i="1"/>
  <c r="R3" i="1"/>
  <c r="P3" i="1"/>
  <c r="O3" i="1"/>
  <c r="R2" i="1"/>
  <c r="P2" i="1"/>
  <c r="O2" i="1"/>
</calcChain>
</file>

<file path=xl/sharedStrings.xml><?xml version="1.0" encoding="utf-8"?>
<sst xmlns="http://schemas.openxmlformats.org/spreadsheetml/2006/main" count="341" uniqueCount="193">
  <si>
    <t>Designator</t>
  </si>
  <si>
    <t>Comment</t>
  </si>
  <si>
    <t>Description</t>
  </si>
  <si>
    <t>Footprint</t>
  </si>
  <si>
    <t>LibRef</t>
  </si>
  <si>
    <t>Quantity</t>
  </si>
  <si>
    <t>HelpURL</t>
  </si>
  <si>
    <t>Value</t>
  </si>
  <si>
    <t>EQ</t>
  </si>
  <si>
    <t>REPLY</t>
  </si>
  <si>
    <t>PN</t>
  </si>
  <si>
    <t>MFR</t>
  </si>
  <si>
    <t>Loss_QTY</t>
  </si>
  <si>
    <t>5sets_QTY</t>
  </si>
  <si>
    <t>5sets Total_QTY</t>
  </si>
  <si>
    <t>5sets_Unit price(CNY)</t>
  </si>
  <si>
    <t>Total Price(CNY)</t>
  </si>
  <si>
    <r>
      <rPr>
        <b/>
        <sz val="11"/>
        <color theme="1"/>
        <rFont val="Arial"/>
        <charset val="204"/>
      </rPr>
      <t>Lead time(days</t>
    </r>
    <r>
      <rPr>
        <b/>
        <sz val="11"/>
        <color theme="1"/>
        <rFont val="等线"/>
        <charset val="204"/>
      </rPr>
      <t>）</t>
    </r>
  </si>
  <si>
    <t>C1, C2, C3, C4, C5, C6, C8, C9, C10, C11, C15, C18, C39, C40, C41, C43, C44, C45, C46, C47, C48, C49, C50, C51, C52, C54, C55, C56, C57, C59, C60, C61, C62, C63, C65</t>
  </si>
  <si>
    <t>0.1 µF</t>
  </si>
  <si>
    <t>CAP CER 0.1UF 16V X7R 0402</t>
  </si>
  <si>
    <t>CAP 0402_1005</t>
  </si>
  <si>
    <t>CC0402KRX7R7BB104</t>
  </si>
  <si>
    <t>YAGEO</t>
  </si>
  <si>
    <t>7days</t>
  </si>
  <si>
    <t>C7, C12</t>
  </si>
  <si>
    <t>1 µF</t>
  </si>
  <si>
    <t>CAP CER 1UF 10V X5R 0402</t>
  </si>
  <si>
    <t>CC0402KRX5R6BB105</t>
  </si>
  <si>
    <t>C13, C42, C53, C58, C64</t>
  </si>
  <si>
    <t>10 uF</t>
  </si>
  <si>
    <t>CAP CER 10UF 10V X5R 0603</t>
  </si>
  <si>
    <t>CAP 0603_1608</t>
  </si>
  <si>
    <t>CC0603KRX5R6BB106</t>
  </si>
  <si>
    <t>C19, C20, C26, C32, C38</t>
  </si>
  <si>
    <t>22 µF</t>
  </si>
  <si>
    <t>CAP CER 22UF 16V X7R 1206</t>
  </si>
  <si>
    <t>CAP 1206_3216 - 0.8MM</t>
  </si>
  <si>
    <t>CC1206MKX7R7BB226</t>
  </si>
  <si>
    <t>Please confirm the alternative model.</t>
  </si>
  <si>
    <t>EMK316BB7226ML-T</t>
  </si>
  <si>
    <t>TAIYO</t>
  </si>
  <si>
    <t>C21, C27, C33</t>
  </si>
  <si>
    <t>470 pF</t>
  </si>
  <si>
    <t>CAP CER 470PF 16V X7R 0402</t>
  </si>
  <si>
    <t>CC0402KRX7R7BB471</t>
  </si>
  <si>
    <t>C22, C23, C28, C29, C34, C35</t>
  </si>
  <si>
    <t>CAP CER 22UF 6.3V X5R 0603</t>
  </si>
  <si>
    <t>CC0603MRX5R5BB226</t>
  </si>
  <si>
    <t>C24, C25, C30, C31, C36, C37</t>
  </si>
  <si>
    <t>2.2 µF</t>
  </si>
  <si>
    <t>CAP CER 2.2UF 6.3V X5R 0402</t>
  </si>
  <si>
    <t>CC0402MRX5R5BB225</t>
  </si>
  <si>
    <t>C66</t>
  </si>
  <si>
    <t>CAP CER 1UF 16V X5R 0402</t>
  </si>
  <si>
    <t>CC0402KRX5R7BB105</t>
  </si>
  <si>
    <t>D1</t>
  </si>
  <si>
    <t>8240136</t>
  </si>
  <si>
    <t>TVS Diode (Uni-directional)</t>
  </si>
  <si>
    <t>Wurth</t>
  </si>
  <si>
    <t>F1</t>
  </si>
  <si>
    <t>0468.500NR</t>
  </si>
  <si>
    <t>FUSE BOARD MOUNT 500MA 63VAC/VDC</t>
  </si>
  <si>
    <t>FUSE 1206_3216 0.6MM</t>
  </si>
  <si>
    <t>0468.500NRHF</t>
  </si>
  <si>
    <t>Littelfuse</t>
  </si>
  <si>
    <t>FB1, FB2, FB3, FB4, FB5, FB6</t>
  </si>
  <si>
    <t>120 Ohms @ 100 MHz</t>
  </si>
  <si>
    <t>FERRITE BEAD 120 OHM 0603 1LN</t>
  </si>
  <si>
    <t>FER 0603_1608</t>
  </si>
  <si>
    <t>BLM18PG121SZ1D</t>
  </si>
  <si>
    <t>muRata</t>
  </si>
  <si>
    <t>IC1, IC2, IC3, IC5, IC7</t>
  </si>
  <si>
    <t>74CBTLV3861PW,118</t>
  </si>
  <si>
    <t>Integrated Circuit</t>
  </si>
  <si>
    <t>SOP65P640X110-24N</t>
  </si>
  <si>
    <t>Nexperia</t>
  </si>
  <si>
    <t>IC4</t>
  </si>
  <si>
    <t>SN74LVC2G08DCU</t>
  </si>
  <si>
    <t>SOP50P310X90-8N</t>
  </si>
  <si>
    <t>SN74LVC2G08DCUR</t>
  </si>
  <si>
    <t>TI</t>
  </si>
  <si>
    <t>IC6</t>
  </si>
  <si>
    <t>74HC1G14GW,125</t>
  </si>
  <si>
    <t>SOT65P212X110-5N</t>
  </si>
  <si>
    <t>IC9</t>
  </si>
  <si>
    <t>STM32F302C8T6</t>
  </si>
  <si>
    <t>QFP50P900X900X160-48N</t>
  </si>
  <si>
    <t>ST</t>
  </si>
  <si>
    <t>IC11</t>
  </si>
  <si>
    <t>LFE5U-25F-6BG256C</t>
  </si>
  <si>
    <t>FPGA, 24K LUT, 137kbit RAM</t>
  </si>
  <si>
    <t>BGA256C80P16X16_1400X1400X170</t>
  </si>
  <si>
    <t>LATTICE</t>
  </si>
  <si>
    <t>IC12</t>
  </si>
  <si>
    <t>W25Q64JVZPIQ</t>
  </si>
  <si>
    <t>IC FLASH 64MBIT SPI/QUAD 8WSON</t>
  </si>
  <si>
    <t>SON127P600X500X80-9N-D</t>
  </si>
  <si>
    <t>Winbond</t>
  </si>
  <si>
    <t>J1</t>
  </si>
  <si>
    <t>PCFSMT-K1-RLE10-B059C</t>
  </si>
  <si>
    <t>Connector Card Bus Socket</t>
  </si>
  <si>
    <t>IC9-68RD-0.635SF</t>
  </si>
  <si>
    <t>out of stock.</t>
  </si>
  <si>
    <t>J4</t>
  </si>
  <si>
    <t>PBS-4R</t>
  </si>
  <si>
    <t>Connector</t>
  </si>
  <si>
    <t>do not install</t>
  </si>
  <si>
    <t>No need to buy?</t>
  </si>
  <si>
    <t>J5, J6</t>
  </si>
  <si>
    <t>U.FL-R-SMT-1</t>
  </si>
  <si>
    <t>U.FL-R-SMT-1(80)</t>
  </si>
  <si>
    <t>HRS</t>
  </si>
  <si>
    <t>L1, L2, L3</t>
  </si>
  <si>
    <t>2.2uH, 2A</t>
  </si>
  <si>
    <t>Inductor</t>
  </si>
  <si>
    <t>FNR3015S</t>
  </si>
  <si>
    <t>FNR3015S2R2MT</t>
  </si>
  <si>
    <t>cjiang</t>
  </si>
  <si>
    <t>LED1, LED2</t>
  </si>
  <si>
    <t>LTST-C190KGKT</t>
  </si>
  <si>
    <t>LED, 0603, GREEN</t>
  </si>
  <si>
    <t>LEDC1608X80N</t>
  </si>
  <si>
    <t>LITEON</t>
  </si>
  <si>
    <t>R1, R2, R4, R5, R7, R8, R9</t>
  </si>
  <si>
    <t>CAT16-330J8LF</t>
  </si>
  <si>
    <t>RES ARRAY 33 OHM 8 RES 2506</t>
  </si>
  <si>
    <t>RESNET 2506-16 CONCAVE</t>
  </si>
  <si>
    <t>Out of stock, and alternative models with the same parameters are also out of stock.</t>
  </si>
  <si>
    <t>BOURNS</t>
  </si>
  <si>
    <t>R3, R6</t>
  </si>
  <si>
    <t>220 Ohms</t>
  </si>
  <si>
    <t>RES 220 OHM 1% 1/10W 0603</t>
  </si>
  <si>
    <t>YAGEO RES 0603_1608</t>
  </si>
  <si>
    <t>RC0603FR-07220RL</t>
  </si>
  <si>
    <t>R10, R12, R31, R32, R33, R34, R41</t>
  </si>
  <si>
    <t>10 kOhms</t>
  </si>
  <si>
    <t>RES 10K OHM 1% 1/16W 0402</t>
  </si>
  <si>
    <t>YAGEO RES 0402_1005</t>
  </si>
  <si>
    <t>RC0402FR-0710KL</t>
  </si>
  <si>
    <t>R11, R39</t>
  </si>
  <si>
    <t>33 Ohms</t>
  </si>
  <si>
    <t>RES 33 OHM 1% 1/16W 0402</t>
  </si>
  <si>
    <t>RC0402FR-0733RL</t>
  </si>
  <si>
    <t>R13, R15, R17</t>
  </si>
  <si>
    <t>15 kOhms</t>
  </si>
  <si>
    <t>RES 15K OHM 1% 1/16W 0402</t>
  </si>
  <si>
    <t>RC0402FR-0715KL</t>
  </si>
  <si>
    <t>R14</t>
  </si>
  <si>
    <t>18 kOhms</t>
  </si>
  <si>
    <t>RES 18K OHM 1% 1/16W 0402</t>
  </si>
  <si>
    <t>RC0402FR-0718KL</t>
  </si>
  <si>
    <t>R16, R19, R20, R21, R22, R23, R24, R25, R29, R52, R53, R54</t>
  </si>
  <si>
    <t>4.7 kOhms</t>
  </si>
  <si>
    <t>RES 4.7K OHM 1% 1/16W 0402</t>
  </si>
  <si>
    <t>RC0402FR-074K7L</t>
  </si>
  <si>
    <t>R18</t>
  </si>
  <si>
    <t>3.3 kOhms</t>
  </si>
  <si>
    <t>RES 3.3K OHM 1% 1/16W 0402</t>
  </si>
  <si>
    <t>RC0402FR-073K3L</t>
  </si>
  <si>
    <t>R27</t>
  </si>
  <si>
    <t>RES 4.7K OHM 5% 1/16W 0402</t>
  </si>
  <si>
    <t>RC0402JR-074K7L</t>
  </si>
  <si>
    <t>R30</t>
  </si>
  <si>
    <t>1.1 kOhms</t>
  </si>
  <si>
    <t>RES 1.1K OHM 1% 1/16W 0402</t>
  </si>
  <si>
    <t>RC0402FR-071K1L</t>
  </si>
  <si>
    <t>R35, R37, R38, R40, R42, R43, R45</t>
  </si>
  <si>
    <t>0 Ohms</t>
  </si>
  <si>
    <t>RES 0 OHM JUMPER 1/16W 0402</t>
  </si>
  <si>
    <t>RC0402JR-070RL</t>
  </si>
  <si>
    <t>R44</t>
  </si>
  <si>
    <t>RES 33 OHM 5% 1/16W 0402</t>
  </si>
  <si>
    <t>RC0402JR-0733RL</t>
  </si>
  <si>
    <t>R49, R50, R51</t>
  </si>
  <si>
    <t>RC0402FR-070RL</t>
  </si>
  <si>
    <t>U1, U2, U3</t>
  </si>
  <si>
    <t>TLV62569DBVR</t>
  </si>
  <si>
    <t>IC REG BUCK ADJ 2A SOT23-5</t>
  </si>
  <si>
    <t>SOT95P280X145-5N</t>
  </si>
  <si>
    <t>Y2</t>
  </si>
  <si>
    <t>27 MHz</t>
  </si>
  <si>
    <t>XTAL OSC XO 27.0000MHZ CMOS SMD</t>
  </si>
  <si>
    <t>ABRACON ASE</t>
  </si>
  <si>
    <t>ASE-27.000MHZ-ET</t>
  </si>
  <si>
    <t>ABRACON</t>
  </si>
  <si>
    <t>15days</t>
  </si>
  <si>
    <t>CONFIRM</t>
  </si>
  <si>
    <t>PCM-68P 卧贴</t>
  </si>
  <si>
    <t>灿科盟</t>
  </si>
  <si>
    <t>change with PCM-68P 卧贴 灿科盟</t>
  </si>
  <si>
    <t>Yes, no need to buy. My mistake.</t>
  </si>
  <si>
    <t>change with Panasonic EXB2HV330JV (Table 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</si>
</sst>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8" formatCode="0.0000_ "/>
    <numFmt numFmtId="169" formatCode="0.000_ "/>
  </numFmts>
  <fonts count="7">
    <font>
      <sz val="11"/>
      <color theme="1"/>
      <name val="Calibri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Arial"/>
      <charset val="204"/>
    </font>
    <font>
      <sz val="10"/>
      <name val="微软雅黑"/>
    </font>
    <font>
      <sz val="11"/>
      <color theme="1"/>
      <name val="Calibri"/>
      <charset val="204"/>
      <scheme val="minor"/>
    </font>
    <font>
      <sz val="11"/>
      <color rgb="FFFF0000"/>
      <name val="Calibri"/>
      <charset val="204"/>
      <scheme val="minor"/>
    </font>
    <font>
      <b/>
      <sz val="11"/>
      <color theme="1"/>
      <name val="等线"/>
      <charset val="204"/>
    </font>
  </fonts>
  <fills count="5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0" fillId="2" borderId="1" xfId="0" applyFill="1" applyBorder="1"/>
    <xf numFmtId="0" fontId="0" fillId="0" borderId="1" xfId="0" applyBorder="1"/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0" fillId="0" borderId="4" xfId="0" applyBorder="1"/>
    <xf numFmtId="0" fontId="0" fillId="0" borderId="1" xfId="0" applyBorder="1"/>
    <xf numFmtId="0" fontId="3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center"/>
    </xf>
    <xf numFmtId="0" fontId="5" fillId="3" borderId="4" xfId="0" applyFont="1" applyFill="1" applyBorder="1"/>
    <xf numFmtId="0" fontId="0" fillId="0" borderId="5" xfId="0" applyBorder="1"/>
    <xf numFmtId="0" fontId="0" fillId="0" borderId="6" xfId="0" applyBorder="1"/>
    <xf numFmtId="0" fontId="3" fillId="0" borderId="6" xfId="0" applyFont="1" applyFill="1" applyBorder="1" applyAlignment="1">
      <alignment horizontal="left" vertical="center"/>
    </xf>
    <xf numFmtId="0" fontId="4" fillId="0" borderId="6" xfId="0" applyFont="1" applyFill="1" applyBorder="1" applyAlignment="1">
      <alignment horizontal="center"/>
    </xf>
    <xf numFmtId="168" fontId="2" fillId="2" borderId="3" xfId="0" applyNumberFormat="1" applyFont="1" applyFill="1" applyBorder="1" applyAlignment="1">
      <alignment horizontal="center" vertical="center"/>
    </xf>
    <xf numFmtId="169" fontId="2" fillId="2" borderId="3" xfId="0" applyNumberFormat="1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169" fontId="2" fillId="2" borderId="10" xfId="0" applyNumberFormat="1" applyFont="1" applyFill="1" applyBorder="1" applyAlignment="1">
      <alignment horizontal="center" vertical="center"/>
    </xf>
    <xf numFmtId="0" fontId="0" fillId="0" borderId="11" xfId="0" applyBorder="1" applyAlignment="1">
      <alignment vertical="center"/>
    </xf>
    <xf numFmtId="0" fontId="0" fillId="0" borderId="1" xfId="0" quotePrefix="1" applyBorder="1"/>
    <xf numFmtId="0" fontId="0" fillId="4" borderId="1" xfId="0" applyFill="1" applyBorder="1"/>
    <xf numFmtId="0" fontId="1" fillId="0" borderId="1" xfId="0" applyFont="1" applyBorder="1"/>
    <xf numFmtId="0" fontId="1" fillId="4" borderId="1" xfId="0" applyFon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9"/>
  <sheetViews>
    <sheetView tabSelected="1" topLeftCell="B1" zoomScale="70" zoomScaleNormal="70" workbookViewId="0">
      <selection activeCell="M24" sqref="M24"/>
    </sheetView>
  </sheetViews>
  <sheetFormatPr defaultColWidth="9" defaultRowHeight="14.4"/>
  <cols>
    <col min="1" max="4" width="18.20703125" customWidth="1"/>
    <col min="5" max="5" width="27.89453125" customWidth="1"/>
    <col min="6" max="6" width="9.20703125" customWidth="1"/>
    <col min="7" max="7" width="27.1015625" customWidth="1"/>
    <col min="8" max="8" width="15.3125" customWidth="1"/>
    <col min="11" max="11" width="39.15625" customWidth="1"/>
    <col min="12" max="12" width="23.68359375" customWidth="1"/>
    <col min="13" max="13" width="20" customWidth="1"/>
    <col min="14" max="14" width="11.89453125" style="2" customWidth="1"/>
    <col min="15" max="15" width="12.5234375" style="2" customWidth="1"/>
    <col min="16" max="16" width="18.5234375" style="2" customWidth="1"/>
    <col min="17" max="17" width="24.68359375" customWidth="1"/>
    <col min="18" max="18" width="18.68359375" customWidth="1"/>
    <col min="19" max="19" width="19.20703125" style="2" customWidth="1"/>
  </cols>
  <sheetData>
    <row r="1" spans="1:19" s="1" customFormat="1" ht="18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J1" s="5" t="s">
        <v>8</v>
      </c>
      <c r="K1" s="6" t="s">
        <v>9</v>
      </c>
      <c r="L1" s="6" t="s">
        <v>10</v>
      </c>
      <c r="M1" s="6" t="s">
        <v>11</v>
      </c>
      <c r="N1" s="6" t="s">
        <v>12</v>
      </c>
      <c r="O1" s="6" t="s">
        <v>13</v>
      </c>
      <c r="P1" s="6" t="s">
        <v>14</v>
      </c>
      <c r="Q1" s="16" t="s">
        <v>15</v>
      </c>
      <c r="R1" s="17" t="s">
        <v>16</v>
      </c>
      <c r="S1" s="18" t="s">
        <v>17</v>
      </c>
    </row>
    <row r="2" spans="1:19">
      <c r="A2" s="23" t="s">
        <v>18</v>
      </c>
      <c r="B2" s="23" t="s">
        <v>19</v>
      </c>
      <c r="C2" s="23" t="s">
        <v>20</v>
      </c>
      <c r="D2" s="23" t="s">
        <v>21</v>
      </c>
      <c r="E2" s="23" t="s">
        <v>22</v>
      </c>
      <c r="F2" s="4">
        <v>35</v>
      </c>
      <c r="G2" s="4"/>
      <c r="H2" s="23" t="s">
        <v>19</v>
      </c>
      <c r="J2" s="7"/>
      <c r="K2" s="8"/>
      <c r="L2" s="9" t="s">
        <v>22</v>
      </c>
      <c r="M2" s="9" t="s">
        <v>23</v>
      </c>
      <c r="N2" s="10">
        <v>140</v>
      </c>
      <c r="O2" s="10">
        <f t="shared" ref="O2:O38" si="0">10*F2</f>
        <v>350</v>
      </c>
      <c r="P2" s="10">
        <f t="shared" ref="P2:P38" si="1">O2+N2</f>
        <v>490</v>
      </c>
      <c r="Q2" s="8">
        <v>6.3E-3</v>
      </c>
      <c r="R2" s="8">
        <f>Q2*P2</f>
        <v>3.0870000000000002</v>
      </c>
      <c r="S2" s="19" t="s">
        <v>24</v>
      </c>
    </row>
    <row r="3" spans="1:19">
      <c r="A3" s="23" t="s">
        <v>25</v>
      </c>
      <c r="B3" s="23" t="s">
        <v>26</v>
      </c>
      <c r="C3" s="23" t="s">
        <v>27</v>
      </c>
      <c r="D3" s="23" t="s">
        <v>21</v>
      </c>
      <c r="E3" s="23" t="s">
        <v>28</v>
      </c>
      <c r="F3" s="4">
        <v>2</v>
      </c>
      <c r="G3" s="4"/>
      <c r="H3" s="23" t="s">
        <v>26</v>
      </c>
      <c r="J3" s="7"/>
      <c r="K3" s="8"/>
      <c r="L3" s="9" t="s">
        <v>28</v>
      </c>
      <c r="M3" s="9" t="s">
        <v>23</v>
      </c>
      <c r="N3" s="10">
        <v>80</v>
      </c>
      <c r="O3" s="10">
        <f t="shared" si="0"/>
        <v>20</v>
      </c>
      <c r="P3" s="10">
        <f t="shared" si="1"/>
        <v>100</v>
      </c>
      <c r="Q3" s="8">
        <v>1.5599999999999999E-2</v>
      </c>
      <c r="R3" s="8">
        <f t="shared" ref="R3:R38" si="2">Q3*P3</f>
        <v>1.56</v>
      </c>
      <c r="S3" s="19" t="s">
        <v>24</v>
      </c>
    </row>
    <row r="4" spans="1:19">
      <c r="A4" s="23" t="s">
        <v>29</v>
      </c>
      <c r="B4" s="23" t="s">
        <v>30</v>
      </c>
      <c r="C4" s="23" t="s">
        <v>31</v>
      </c>
      <c r="D4" s="23" t="s">
        <v>32</v>
      </c>
      <c r="E4" s="23" t="s">
        <v>33</v>
      </c>
      <c r="F4" s="4">
        <v>5</v>
      </c>
      <c r="G4" s="4"/>
      <c r="H4" s="23" t="s">
        <v>30</v>
      </c>
      <c r="J4" s="7"/>
      <c r="K4" s="8"/>
      <c r="L4" s="9" t="s">
        <v>33</v>
      </c>
      <c r="M4" s="9" t="s">
        <v>23</v>
      </c>
      <c r="N4" s="10">
        <v>50</v>
      </c>
      <c r="O4" s="10">
        <f t="shared" si="0"/>
        <v>50</v>
      </c>
      <c r="P4" s="10">
        <f t="shared" si="1"/>
        <v>100</v>
      </c>
      <c r="Q4" s="8">
        <v>0.1666</v>
      </c>
      <c r="R4" s="8">
        <f t="shared" si="2"/>
        <v>16.66</v>
      </c>
      <c r="S4" s="19" t="s">
        <v>24</v>
      </c>
    </row>
    <row r="5" spans="1:19">
      <c r="A5" s="23" t="s">
        <v>34</v>
      </c>
      <c r="B5" s="23" t="s">
        <v>35</v>
      </c>
      <c r="C5" s="23" t="s">
        <v>36</v>
      </c>
      <c r="D5" s="23" t="s">
        <v>37</v>
      </c>
      <c r="E5" s="23" t="s">
        <v>38</v>
      </c>
      <c r="F5" s="4">
        <v>5</v>
      </c>
      <c r="G5" s="4"/>
      <c r="H5" s="23" t="s">
        <v>35</v>
      </c>
      <c r="J5" s="11" t="s">
        <v>39</v>
      </c>
      <c r="K5" s="24" t="s">
        <v>187</v>
      </c>
      <c r="L5" s="9" t="s">
        <v>40</v>
      </c>
      <c r="M5" s="9" t="s">
        <v>41</v>
      </c>
      <c r="N5" s="10">
        <v>50</v>
      </c>
      <c r="O5" s="10">
        <f t="shared" si="0"/>
        <v>50</v>
      </c>
      <c r="P5" s="10">
        <f t="shared" si="1"/>
        <v>100</v>
      </c>
      <c r="Q5" s="8">
        <v>0.94440000000000002</v>
      </c>
      <c r="R5" s="8">
        <f t="shared" si="2"/>
        <v>94.44</v>
      </c>
      <c r="S5" s="19" t="s">
        <v>24</v>
      </c>
    </row>
    <row r="6" spans="1:19">
      <c r="A6" s="23" t="s">
        <v>42</v>
      </c>
      <c r="B6" s="23" t="s">
        <v>43</v>
      </c>
      <c r="C6" s="23" t="s">
        <v>44</v>
      </c>
      <c r="D6" s="23" t="s">
        <v>21</v>
      </c>
      <c r="E6" s="23" t="s">
        <v>45</v>
      </c>
      <c r="F6" s="4">
        <v>3</v>
      </c>
      <c r="G6" s="4"/>
      <c r="H6" s="23" t="s">
        <v>43</v>
      </c>
      <c r="J6" s="7"/>
      <c r="K6" s="8"/>
      <c r="L6" s="9" t="s">
        <v>45</v>
      </c>
      <c r="M6" s="9" t="s">
        <v>23</v>
      </c>
      <c r="N6" s="10">
        <v>70</v>
      </c>
      <c r="O6" s="10">
        <f t="shared" si="0"/>
        <v>30</v>
      </c>
      <c r="P6" s="10">
        <f t="shared" si="1"/>
        <v>100</v>
      </c>
      <c r="Q6" s="8">
        <v>7.6E-3</v>
      </c>
      <c r="R6" s="8">
        <f t="shared" si="2"/>
        <v>0.76</v>
      </c>
      <c r="S6" s="19" t="s">
        <v>24</v>
      </c>
    </row>
    <row r="7" spans="1:19">
      <c r="A7" s="23" t="s">
        <v>46</v>
      </c>
      <c r="B7" s="23" t="s">
        <v>35</v>
      </c>
      <c r="C7" s="23" t="s">
        <v>47</v>
      </c>
      <c r="D7" s="23" t="s">
        <v>32</v>
      </c>
      <c r="E7" s="23" t="s">
        <v>48</v>
      </c>
      <c r="F7" s="4">
        <v>6</v>
      </c>
      <c r="G7" s="4"/>
      <c r="H7" s="23" t="s">
        <v>35</v>
      </c>
      <c r="J7" s="7"/>
      <c r="K7" s="8"/>
      <c r="L7" s="9" t="s">
        <v>48</v>
      </c>
      <c r="M7" s="9" t="s">
        <v>23</v>
      </c>
      <c r="N7" s="10">
        <v>40</v>
      </c>
      <c r="O7" s="10">
        <f t="shared" si="0"/>
        <v>60</v>
      </c>
      <c r="P7" s="10">
        <f t="shared" si="1"/>
        <v>100</v>
      </c>
      <c r="Q7" s="8">
        <v>0.18790000000000001</v>
      </c>
      <c r="R7" s="8">
        <f t="shared" si="2"/>
        <v>18.79</v>
      </c>
      <c r="S7" s="19" t="s">
        <v>24</v>
      </c>
    </row>
    <row r="8" spans="1:19">
      <c r="A8" s="23" t="s">
        <v>49</v>
      </c>
      <c r="B8" s="23" t="s">
        <v>50</v>
      </c>
      <c r="C8" s="23" t="s">
        <v>51</v>
      </c>
      <c r="D8" s="23" t="s">
        <v>21</v>
      </c>
      <c r="E8" s="23" t="s">
        <v>52</v>
      </c>
      <c r="F8" s="4">
        <v>6</v>
      </c>
      <c r="G8" s="4"/>
      <c r="H8" s="23" t="s">
        <v>50</v>
      </c>
      <c r="J8" s="7"/>
      <c r="K8" s="8"/>
      <c r="L8" s="9" t="s">
        <v>52</v>
      </c>
      <c r="M8" s="9" t="s">
        <v>23</v>
      </c>
      <c r="N8" s="10">
        <v>40</v>
      </c>
      <c r="O8" s="10">
        <f t="shared" si="0"/>
        <v>60</v>
      </c>
      <c r="P8" s="10">
        <f t="shared" si="1"/>
        <v>100</v>
      </c>
      <c r="Q8" s="8">
        <v>3.9399999999999998E-2</v>
      </c>
      <c r="R8" s="8">
        <f t="shared" si="2"/>
        <v>3.94</v>
      </c>
      <c r="S8" s="19" t="s">
        <v>24</v>
      </c>
    </row>
    <row r="9" spans="1:19">
      <c r="A9" s="23" t="s">
        <v>53</v>
      </c>
      <c r="B9" s="23" t="s">
        <v>26</v>
      </c>
      <c r="C9" s="23" t="s">
        <v>54</v>
      </c>
      <c r="D9" s="23" t="s">
        <v>21</v>
      </c>
      <c r="E9" s="23" t="s">
        <v>55</v>
      </c>
      <c r="F9" s="4">
        <v>1</v>
      </c>
      <c r="G9" s="4"/>
      <c r="H9" s="23" t="s">
        <v>26</v>
      </c>
      <c r="J9" s="7"/>
      <c r="K9" s="8"/>
      <c r="L9" s="9" t="s">
        <v>55</v>
      </c>
      <c r="M9" s="9" t="s">
        <v>23</v>
      </c>
      <c r="N9" s="10">
        <v>90</v>
      </c>
      <c r="O9" s="10">
        <f t="shared" si="0"/>
        <v>10</v>
      </c>
      <c r="P9" s="10">
        <f t="shared" si="1"/>
        <v>100</v>
      </c>
      <c r="Q9" s="8">
        <v>2.93E-2</v>
      </c>
      <c r="R9" s="8">
        <f t="shared" si="2"/>
        <v>2.93</v>
      </c>
      <c r="S9" s="19" t="s">
        <v>24</v>
      </c>
    </row>
    <row r="10" spans="1:19">
      <c r="A10" s="23" t="s">
        <v>56</v>
      </c>
      <c r="B10" s="23" t="s">
        <v>57</v>
      </c>
      <c r="C10" s="23" t="s">
        <v>58</v>
      </c>
      <c r="D10" s="23" t="s">
        <v>57</v>
      </c>
      <c r="E10" s="23" t="s">
        <v>57</v>
      </c>
      <c r="F10" s="4">
        <v>1</v>
      </c>
      <c r="G10" s="4"/>
      <c r="H10" s="4"/>
      <c r="J10" s="7"/>
      <c r="K10" s="8"/>
      <c r="L10" s="9" t="s">
        <v>57</v>
      </c>
      <c r="M10" s="9" t="s">
        <v>59</v>
      </c>
      <c r="N10" s="10"/>
      <c r="O10" s="10">
        <f t="shared" si="0"/>
        <v>10</v>
      </c>
      <c r="P10" s="10">
        <f t="shared" si="1"/>
        <v>10</v>
      </c>
      <c r="Q10" s="8">
        <v>7.0888999999999998</v>
      </c>
      <c r="R10" s="8">
        <f t="shared" si="2"/>
        <v>70.888999999999996</v>
      </c>
      <c r="S10" s="19" t="s">
        <v>24</v>
      </c>
    </row>
    <row r="11" spans="1:19">
      <c r="A11" s="23" t="s">
        <v>60</v>
      </c>
      <c r="B11" s="23" t="s">
        <v>61</v>
      </c>
      <c r="C11" s="23" t="s">
        <v>62</v>
      </c>
      <c r="D11" s="23" t="s">
        <v>63</v>
      </c>
      <c r="E11" s="23" t="s">
        <v>61</v>
      </c>
      <c r="F11" s="4">
        <v>1</v>
      </c>
      <c r="G11" s="4"/>
      <c r="H11" s="4"/>
      <c r="J11" s="7"/>
      <c r="K11" s="8"/>
      <c r="L11" s="9" t="s">
        <v>64</v>
      </c>
      <c r="M11" s="9" t="s">
        <v>65</v>
      </c>
      <c r="N11" s="10"/>
      <c r="O11" s="10">
        <f t="shared" si="0"/>
        <v>10</v>
      </c>
      <c r="P11" s="10">
        <f t="shared" si="1"/>
        <v>10</v>
      </c>
      <c r="Q11" s="8">
        <v>0.28889999999999999</v>
      </c>
      <c r="R11" s="8">
        <f t="shared" si="2"/>
        <v>2.8889999999999998</v>
      </c>
      <c r="S11" s="19" t="s">
        <v>24</v>
      </c>
    </row>
    <row r="12" spans="1:19">
      <c r="A12" s="23" t="s">
        <v>66</v>
      </c>
      <c r="B12" s="23" t="s">
        <v>67</v>
      </c>
      <c r="C12" s="23" t="s">
        <v>68</v>
      </c>
      <c r="D12" s="23" t="s">
        <v>69</v>
      </c>
      <c r="E12" s="23" t="s">
        <v>70</v>
      </c>
      <c r="F12" s="4">
        <v>6</v>
      </c>
      <c r="G12" s="4"/>
      <c r="H12" s="23" t="s">
        <v>67</v>
      </c>
      <c r="J12" s="7"/>
      <c r="K12" s="8"/>
      <c r="L12" s="9" t="s">
        <v>70</v>
      </c>
      <c r="M12" s="9" t="s">
        <v>71</v>
      </c>
      <c r="N12" s="10">
        <v>40</v>
      </c>
      <c r="O12" s="10">
        <f t="shared" si="0"/>
        <v>60</v>
      </c>
      <c r="P12" s="10">
        <f t="shared" si="1"/>
        <v>100</v>
      </c>
      <c r="Q12" s="8">
        <v>0.1348</v>
      </c>
      <c r="R12" s="8">
        <f t="shared" si="2"/>
        <v>13.48</v>
      </c>
      <c r="S12" s="19" t="s">
        <v>24</v>
      </c>
    </row>
    <row r="13" spans="1:19">
      <c r="A13" s="23" t="s">
        <v>72</v>
      </c>
      <c r="B13" s="23" t="s">
        <v>73</v>
      </c>
      <c r="C13" s="23" t="s">
        <v>74</v>
      </c>
      <c r="D13" s="23" t="s">
        <v>75</v>
      </c>
      <c r="E13" s="23" t="s">
        <v>73</v>
      </c>
      <c r="F13" s="4">
        <v>5</v>
      </c>
      <c r="G13" s="4"/>
      <c r="H13" s="4"/>
      <c r="J13" s="7"/>
      <c r="K13" s="8"/>
      <c r="L13" s="9" t="s">
        <v>73</v>
      </c>
      <c r="M13" s="9" t="s">
        <v>76</v>
      </c>
      <c r="N13" s="10">
        <v>1</v>
      </c>
      <c r="O13" s="10">
        <f t="shared" si="0"/>
        <v>50</v>
      </c>
      <c r="P13" s="10">
        <f t="shared" si="1"/>
        <v>51</v>
      </c>
      <c r="Q13" s="8">
        <v>2.6778</v>
      </c>
      <c r="R13" s="8">
        <f t="shared" si="2"/>
        <v>136.56780000000001</v>
      </c>
      <c r="S13" s="19" t="s">
        <v>24</v>
      </c>
    </row>
    <row r="14" spans="1:19">
      <c r="A14" s="23" t="s">
        <v>77</v>
      </c>
      <c r="B14" s="23" t="s">
        <v>78</v>
      </c>
      <c r="C14" s="23" t="s">
        <v>74</v>
      </c>
      <c r="D14" s="23" t="s">
        <v>79</v>
      </c>
      <c r="E14" s="23" t="s">
        <v>78</v>
      </c>
      <c r="F14" s="4">
        <v>1</v>
      </c>
      <c r="G14" s="4"/>
      <c r="H14" s="4"/>
      <c r="J14" s="7"/>
      <c r="K14" s="8"/>
      <c r="L14" s="9" t="s">
        <v>80</v>
      </c>
      <c r="M14" s="9" t="s">
        <v>81</v>
      </c>
      <c r="N14" s="10"/>
      <c r="O14" s="10">
        <f t="shared" si="0"/>
        <v>10</v>
      </c>
      <c r="P14" s="10">
        <f t="shared" si="1"/>
        <v>10</v>
      </c>
      <c r="Q14" s="8">
        <v>0.61109999999999998</v>
      </c>
      <c r="R14" s="8">
        <f t="shared" si="2"/>
        <v>6.1109999999999998</v>
      </c>
      <c r="S14" s="19" t="s">
        <v>24</v>
      </c>
    </row>
    <row r="15" spans="1:19">
      <c r="A15" s="23" t="s">
        <v>82</v>
      </c>
      <c r="B15" s="23" t="s">
        <v>83</v>
      </c>
      <c r="C15" s="23" t="s">
        <v>74</v>
      </c>
      <c r="D15" s="23" t="s">
        <v>84</v>
      </c>
      <c r="E15" s="23" t="s">
        <v>83</v>
      </c>
      <c r="F15" s="4">
        <v>1</v>
      </c>
      <c r="G15" s="4"/>
      <c r="H15" s="4"/>
      <c r="J15" s="7"/>
      <c r="K15" s="8"/>
      <c r="L15" s="9" t="s">
        <v>83</v>
      </c>
      <c r="M15" s="9" t="s">
        <v>76</v>
      </c>
      <c r="N15" s="10">
        <v>5</v>
      </c>
      <c r="O15" s="10">
        <f t="shared" si="0"/>
        <v>10</v>
      </c>
      <c r="P15" s="10">
        <f t="shared" si="1"/>
        <v>15</v>
      </c>
      <c r="Q15" s="8">
        <v>0.39229999999999998</v>
      </c>
      <c r="R15" s="8">
        <f t="shared" si="2"/>
        <v>5.8845000000000001</v>
      </c>
      <c r="S15" s="19" t="s">
        <v>24</v>
      </c>
    </row>
    <row r="16" spans="1:19">
      <c r="A16" s="23" t="s">
        <v>85</v>
      </c>
      <c r="B16" s="23" t="s">
        <v>86</v>
      </c>
      <c r="C16" s="23" t="s">
        <v>74</v>
      </c>
      <c r="D16" s="23" t="s">
        <v>87</v>
      </c>
      <c r="E16" s="23" t="s">
        <v>86</v>
      </c>
      <c r="F16" s="4">
        <v>1</v>
      </c>
      <c r="G16" s="4"/>
      <c r="H16" s="4"/>
      <c r="J16" s="7"/>
      <c r="K16" s="8"/>
      <c r="L16" s="9" t="s">
        <v>86</v>
      </c>
      <c r="M16" s="9" t="s">
        <v>88</v>
      </c>
      <c r="N16" s="10"/>
      <c r="O16" s="10">
        <f t="shared" si="0"/>
        <v>10</v>
      </c>
      <c r="P16" s="10">
        <f t="shared" si="1"/>
        <v>10</v>
      </c>
      <c r="Q16" s="8">
        <v>7.7778</v>
      </c>
      <c r="R16" s="8">
        <f t="shared" si="2"/>
        <v>77.778000000000006</v>
      </c>
      <c r="S16" s="19" t="s">
        <v>24</v>
      </c>
    </row>
    <row r="17" spans="1:19">
      <c r="A17" s="23" t="s">
        <v>89</v>
      </c>
      <c r="B17" s="23" t="s">
        <v>90</v>
      </c>
      <c r="C17" s="23" t="s">
        <v>91</v>
      </c>
      <c r="D17" s="23" t="s">
        <v>92</v>
      </c>
      <c r="E17" s="23" t="s">
        <v>90</v>
      </c>
      <c r="F17" s="4">
        <v>1</v>
      </c>
      <c r="G17" s="4"/>
      <c r="H17" s="4"/>
      <c r="J17" s="7"/>
      <c r="K17" s="8"/>
      <c r="L17" s="9" t="s">
        <v>90</v>
      </c>
      <c r="M17" s="9" t="s">
        <v>93</v>
      </c>
      <c r="N17" s="10"/>
      <c r="O17" s="10">
        <f t="shared" si="0"/>
        <v>10</v>
      </c>
      <c r="P17" s="10">
        <f t="shared" si="1"/>
        <v>10</v>
      </c>
      <c r="Q17" s="8">
        <v>26.666699999999999</v>
      </c>
      <c r="R17" s="8">
        <f t="shared" si="2"/>
        <v>266.66699999999997</v>
      </c>
      <c r="S17" s="19" t="s">
        <v>24</v>
      </c>
    </row>
    <row r="18" spans="1:19">
      <c r="A18" s="23" t="s">
        <v>94</v>
      </c>
      <c r="B18" s="23" t="s">
        <v>95</v>
      </c>
      <c r="C18" s="23" t="s">
        <v>96</v>
      </c>
      <c r="D18" s="23" t="s">
        <v>97</v>
      </c>
      <c r="E18" s="23" t="s">
        <v>95</v>
      </c>
      <c r="F18" s="4">
        <v>1</v>
      </c>
      <c r="G18" s="4"/>
      <c r="H18" s="4"/>
      <c r="J18" s="7"/>
      <c r="K18" s="8"/>
      <c r="L18" s="9" t="s">
        <v>95</v>
      </c>
      <c r="M18" s="9" t="s">
        <v>98</v>
      </c>
      <c r="N18" s="10"/>
      <c r="O18" s="10">
        <f t="shared" si="0"/>
        <v>10</v>
      </c>
      <c r="P18" s="10">
        <f t="shared" si="1"/>
        <v>10</v>
      </c>
      <c r="Q18" s="8">
        <v>3.1111</v>
      </c>
      <c r="R18" s="8">
        <f t="shared" si="2"/>
        <v>31.111000000000001</v>
      </c>
      <c r="S18" s="19" t="s">
        <v>24</v>
      </c>
    </row>
    <row r="19" spans="1:19">
      <c r="A19" s="23" t="s">
        <v>99</v>
      </c>
      <c r="B19" s="23" t="s">
        <v>100</v>
      </c>
      <c r="C19" s="23" t="s">
        <v>101</v>
      </c>
      <c r="D19" s="23" t="s">
        <v>102</v>
      </c>
      <c r="E19" s="23" t="s">
        <v>102</v>
      </c>
      <c r="F19" s="4">
        <v>1</v>
      </c>
      <c r="G19" s="4"/>
      <c r="H19" s="4"/>
      <c r="J19" s="11" t="s">
        <v>103</v>
      </c>
      <c r="K19" s="24" t="s">
        <v>190</v>
      </c>
      <c r="L19" s="25" t="s">
        <v>188</v>
      </c>
      <c r="M19" s="25" t="s">
        <v>189</v>
      </c>
      <c r="N19" s="10"/>
      <c r="O19" s="10">
        <f t="shared" si="0"/>
        <v>10</v>
      </c>
      <c r="P19" s="10">
        <f t="shared" si="1"/>
        <v>10</v>
      </c>
      <c r="Q19" s="8">
        <v>0</v>
      </c>
      <c r="R19" s="8">
        <f t="shared" si="2"/>
        <v>0</v>
      </c>
      <c r="S19" s="19"/>
    </row>
    <row r="20" spans="1:19">
      <c r="A20" s="23" t="s">
        <v>104</v>
      </c>
      <c r="B20" s="23" t="s">
        <v>105</v>
      </c>
      <c r="C20" s="23" t="s">
        <v>106</v>
      </c>
      <c r="D20" s="23" t="s">
        <v>105</v>
      </c>
      <c r="E20" s="23" t="s">
        <v>105</v>
      </c>
      <c r="F20" s="4">
        <v>1</v>
      </c>
      <c r="G20" s="4"/>
      <c r="H20" s="4" t="s">
        <v>107</v>
      </c>
      <c r="J20" s="11" t="s">
        <v>108</v>
      </c>
      <c r="K20" s="26" t="s">
        <v>191</v>
      </c>
      <c r="L20" s="9"/>
      <c r="M20" s="9"/>
      <c r="N20" s="10"/>
      <c r="O20" s="10">
        <f t="shared" si="0"/>
        <v>10</v>
      </c>
      <c r="P20" s="10">
        <f t="shared" si="1"/>
        <v>10</v>
      </c>
      <c r="Q20" s="8">
        <v>0</v>
      </c>
      <c r="R20" s="8">
        <f t="shared" si="2"/>
        <v>0</v>
      </c>
      <c r="S20" s="19"/>
    </row>
    <row r="21" spans="1:19">
      <c r="A21" s="23" t="s">
        <v>109</v>
      </c>
      <c r="B21" s="23" t="s">
        <v>110</v>
      </c>
      <c r="C21" s="23" t="s">
        <v>106</v>
      </c>
      <c r="D21" s="23" t="s">
        <v>110</v>
      </c>
      <c r="E21" s="23" t="s">
        <v>110</v>
      </c>
      <c r="F21" s="4">
        <v>2</v>
      </c>
      <c r="G21" s="4"/>
      <c r="H21" s="4"/>
      <c r="J21" s="7"/>
      <c r="K21" s="8"/>
      <c r="L21" s="9" t="s">
        <v>111</v>
      </c>
      <c r="M21" s="9" t="s">
        <v>112</v>
      </c>
      <c r="N21" s="10"/>
      <c r="O21" s="10">
        <f t="shared" si="0"/>
        <v>20</v>
      </c>
      <c r="P21" s="10">
        <f t="shared" si="1"/>
        <v>20</v>
      </c>
      <c r="Q21" s="8">
        <v>0.7177</v>
      </c>
      <c r="R21" s="8">
        <f t="shared" si="2"/>
        <v>14.353999999999999</v>
      </c>
      <c r="S21" s="19" t="s">
        <v>24</v>
      </c>
    </row>
    <row r="22" spans="1:19">
      <c r="A22" s="23" t="s">
        <v>113</v>
      </c>
      <c r="B22" s="23" t="s">
        <v>114</v>
      </c>
      <c r="C22" s="23" t="s">
        <v>115</v>
      </c>
      <c r="D22" s="23" t="s">
        <v>116</v>
      </c>
      <c r="E22" s="23" t="s">
        <v>117</v>
      </c>
      <c r="F22" s="4">
        <v>3</v>
      </c>
      <c r="G22" s="4"/>
      <c r="H22" s="4"/>
      <c r="J22" s="7"/>
      <c r="K22" s="8"/>
      <c r="L22" s="9" t="s">
        <v>117</v>
      </c>
      <c r="M22" s="9" t="s">
        <v>118</v>
      </c>
      <c r="N22" s="10"/>
      <c r="O22" s="10">
        <f t="shared" si="0"/>
        <v>30</v>
      </c>
      <c r="P22" s="10">
        <f t="shared" si="1"/>
        <v>30</v>
      </c>
      <c r="Q22" s="8">
        <v>0.25209999999999999</v>
      </c>
      <c r="R22" s="8">
        <f t="shared" si="2"/>
        <v>7.5629999999999997</v>
      </c>
      <c r="S22" s="19" t="s">
        <v>24</v>
      </c>
    </row>
    <row r="23" spans="1:19">
      <c r="A23" s="23" t="s">
        <v>119</v>
      </c>
      <c r="B23" s="23" t="s">
        <v>120</v>
      </c>
      <c r="C23" s="23" t="s">
        <v>121</v>
      </c>
      <c r="D23" s="23" t="s">
        <v>122</v>
      </c>
      <c r="E23" s="23" t="s">
        <v>120</v>
      </c>
      <c r="F23" s="4">
        <v>2</v>
      </c>
      <c r="G23" s="4"/>
      <c r="H23" s="4"/>
      <c r="J23" s="7"/>
      <c r="K23" s="8"/>
      <c r="L23" s="9" t="s">
        <v>120</v>
      </c>
      <c r="M23" s="9" t="s">
        <v>123</v>
      </c>
      <c r="N23" s="10">
        <v>30</v>
      </c>
      <c r="O23" s="10">
        <f t="shared" si="0"/>
        <v>20</v>
      </c>
      <c r="P23" s="10">
        <f t="shared" si="1"/>
        <v>50</v>
      </c>
      <c r="Q23" s="8">
        <v>0.1069</v>
      </c>
      <c r="R23" s="8">
        <f t="shared" si="2"/>
        <v>5.3449999999999998</v>
      </c>
      <c r="S23" s="19" t="s">
        <v>24</v>
      </c>
    </row>
    <row r="24" spans="1:19">
      <c r="A24" s="23" t="s">
        <v>124</v>
      </c>
      <c r="B24" s="23" t="s">
        <v>125</v>
      </c>
      <c r="C24" s="23" t="s">
        <v>126</v>
      </c>
      <c r="D24" s="23" t="s">
        <v>127</v>
      </c>
      <c r="E24" s="23" t="s">
        <v>125</v>
      </c>
      <c r="F24" s="4">
        <v>7</v>
      </c>
      <c r="G24" s="4"/>
      <c r="H24" s="4"/>
      <c r="J24" s="11" t="s">
        <v>128</v>
      </c>
      <c r="K24" s="26" t="s">
        <v>192</v>
      </c>
      <c r="L24" s="9" t="s">
        <v>125</v>
      </c>
      <c r="M24" s="9" t="s">
        <v>129</v>
      </c>
      <c r="N24" s="10"/>
      <c r="O24" s="10">
        <f t="shared" si="0"/>
        <v>70</v>
      </c>
      <c r="P24" s="10">
        <f t="shared" si="1"/>
        <v>70</v>
      </c>
      <c r="Q24" s="8">
        <v>0</v>
      </c>
      <c r="R24" s="8">
        <f t="shared" si="2"/>
        <v>0</v>
      </c>
      <c r="S24" s="19"/>
    </row>
    <row r="25" spans="1:19">
      <c r="A25" s="23" t="s">
        <v>130</v>
      </c>
      <c r="B25" s="23" t="s">
        <v>131</v>
      </c>
      <c r="C25" s="23" t="s">
        <v>132</v>
      </c>
      <c r="D25" s="23" t="s">
        <v>133</v>
      </c>
      <c r="E25" s="23" t="s">
        <v>134</v>
      </c>
      <c r="F25" s="4">
        <v>2</v>
      </c>
      <c r="G25" s="4"/>
      <c r="H25" s="23" t="s">
        <v>131</v>
      </c>
      <c r="J25" s="7"/>
      <c r="K25" s="8"/>
      <c r="L25" s="9" t="s">
        <v>134</v>
      </c>
      <c r="M25" s="9" t="s">
        <v>23</v>
      </c>
      <c r="N25" s="10">
        <v>80</v>
      </c>
      <c r="O25" s="10">
        <f t="shared" si="0"/>
        <v>20</v>
      </c>
      <c r="P25" s="10">
        <f t="shared" si="1"/>
        <v>100</v>
      </c>
      <c r="Q25" s="8">
        <v>8.3000000000000001E-3</v>
      </c>
      <c r="R25" s="8">
        <f t="shared" si="2"/>
        <v>0.83</v>
      </c>
      <c r="S25" s="19" t="s">
        <v>24</v>
      </c>
    </row>
    <row r="26" spans="1:19">
      <c r="A26" s="23" t="s">
        <v>135</v>
      </c>
      <c r="B26" s="23" t="s">
        <v>136</v>
      </c>
      <c r="C26" s="23" t="s">
        <v>137</v>
      </c>
      <c r="D26" s="23" t="s">
        <v>138</v>
      </c>
      <c r="E26" s="23" t="s">
        <v>139</v>
      </c>
      <c r="F26" s="4">
        <v>7</v>
      </c>
      <c r="G26" s="4"/>
      <c r="H26" s="23" t="s">
        <v>136</v>
      </c>
      <c r="J26" s="7"/>
      <c r="K26" s="8"/>
      <c r="L26" s="9" t="s">
        <v>139</v>
      </c>
      <c r="M26" s="9" t="s">
        <v>23</v>
      </c>
      <c r="N26" s="10">
        <v>130</v>
      </c>
      <c r="O26" s="10">
        <f t="shared" si="0"/>
        <v>70</v>
      </c>
      <c r="P26" s="10">
        <f t="shared" si="1"/>
        <v>200</v>
      </c>
      <c r="Q26" s="8">
        <v>3.8E-3</v>
      </c>
      <c r="R26" s="8">
        <f t="shared" si="2"/>
        <v>0.76</v>
      </c>
      <c r="S26" s="19" t="s">
        <v>24</v>
      </c>
    </row>
    <row r="27" spans="1:19">
      <c r="A27" s="23" t="s">
        <v>140</v>
      </c>
      <c r="B27" s="23" t="s">
        <v>141</v>
      </c>
      <c r="C27" s="23" t="s">
        <v>142</v>
      </c>
      <c r="D27" s="23" t="s">
        <v>138</v>
      </c>
      <c r="E27" s="23" t="s">
        <v>143</v>
      </c>
      <c r="F27" s="4">
        <v>2</v>
      </c>
      <c r="G27" s="4"/>
      <c r="H27" s="23" t="s">
        <v>141</v>
      </c>
      <c r="J27" s="7"/>
      <c r="K27" s="8"/>
      <c r="L27" s="9" t="s">
        <v>143</v>
      </c>
      <c r="M27" s="9" t="s">
        <v>23</v>
      </c>
      <c r="N27" s="10">
        <v>80</v>
      </c>
      <c r="O27" s="10">
        <f t="shared" si="0"/>
        <v>20</v>
      </c>
      <c r="P27" s="10">
        <f t="shared" si="1"/>
        <v>100</v>
      </c>
      <c r="Q27" s="8">
        <v>4.5999999999999999E-3</v>
      </c>
      <c r="R27" s="8">
        <f t="shared" si="2"/>
        <v>0.46</v>
      </c>
      <c r="S27" s="19" t="s">
        <v>24</v>
      </c>
    </row>
    <row r="28" spans="1:19">
      <c r="A28" s="23" t="s">
        <v>144</v>
      </c>
      <c r="B28" s="23" t="s">
        <v>145</v>
      </c>
      <c r="C28" s="23" t="s">
        <v>146</v>
      </c>
      <c r="D28" s="23" t="s">
        <v>138</v>
      </c>
      <c r="E28" s="23" t="s">
        <v>147</v>
      </c>
      <c r="F28" s="4">
        <v>3</v>
      </c>
      <c r="G28" s="4"/>
      <c r="H28" s="23" t="s">
        <v>145</v>
      </c>
      <c r="J28" s="7"/>
      <c r="K28" s="8"/>
      <c r="L28" s="9" t="s">
        <v>147</v>
      </c>
      <c r="M28" s="9" t="s">
        <v>23</v>
      </c>
      <c r="N28" s="10">
        <v>70</v>
      </c>
      <c r="O28" s="10">
        <f t="shared" si="0"/>
        <v>30</v>
      </c>
      <c r="P28" s="10">
        <f t="shared" si="1"/>
        <v>100</v>
      </c>
      <c r="Q28" s="8">
        <v>4.3E-3</v>
      </c>
      <c r="R28" s="8">
        <f t="shared" si="2"/>
        <v>0.43</v>
      </c>
      <c r="S28" s="19" t="s">
        <v>24</v>
      </c>
    </row>
    <row r="29" spans="1:19">
      <c r="A29" s="23" t="s">
        <v>148</v>
      </c>
      <c r="B29" s="23" t="s">
        <v>149</v>
      </c>
      <c r="C29" s="23" t="s">
        <v>150</v>
      </c>
      <c r="D29" s="23" t="s">
        <v>138</v>
      </c>
      <c r="E29" s="23" t="s">
        <v>151</v>
      </c>
      <c r="F29" s="4">
        <v>1</v>
      </c>
      <c r="G29" s="4"/>
      <c r="H29" s="23" t="s">
        <v>149</v>
      </c>
      <c r="J29" s="7"/>
      <c r="K29" s="8"/>
      <c r="L29" s="9" t="s">
        <v>151</v>
      </c>
      <c r="M29" s="9" t="s">
        <v>23</v>
      </c>
      <c r="N29" s="10">
        <v>90</v>
      </c>
      <c r="O29" s="10">
        <f t="shared" si="0"/>
        <v>10</v>
      </c>
      <c r="P29" s="10">
        <f t="shared" si="1"/>
        <v>100</v>
      </c>
      <c r="Q29" s="8">
        <v>4.3E-3</v>
      </c>
      <c r="R29" s="8">
        <f t="shared" si="2"/>
        <v>0.43</v>
      </c>
      <c r="S29" s="19" t="s">
        <v>24</v>
      </c>
    </row>
    <row r="30" spans="1:19">
      <c r="A30" s="23" t="s">
        <v>152</v>
      </c>
      <c r="B30" s="23" t="s">
        <v>153</v>
      </c>
      <c r="C30" s="23" t="s">
        <v>154</v>
      </c>
      <c r="D30" s="23" t="s">
        <v>138</v>
      </c>
      <c r="E30" s="23" t="s">
        <v>155</v>
      </c>
      <c r="F30" s="4">
        <v>12</v>
      </c>
      <c r="G30" s="4"/>
      <c r="H30" s="23" t="s">
        <v>153</v>
      </c>
      <c r="J30" s="7"/>
      <c r="K30" s="8"/>
      <c r="L30" s="9" t="s">
        <v>155</v>
      </c>
      <c r="M30" s="9" t="s">
        <v>23</v>
      </c>
      <c r="N30" s="10">
        <v>80</v>
      </c>
      <c r="O30" s="10">
        <f t="shared" si="0"/>
        <v>120</v>
      </c>
      <c r="P30" s="10">
        <f t="shared" si="1"/>
        <v>200</v>
      </c>
      <c r="Q30" s="8">
        <v>4.5999999999999999E-3</v>
      </c>
      <c r="R30" s="8">
        <f t="shared" si="2"/>
        <v>0.92</v>
      </c>
      <c r="S30" s="19" t="s">
        <v>24</v>
      </c>
    </row>
    <row r="31" spans="1:19">
      <c r="A31" s="23" t="s">
        <v>156</v>
      </c>
      <c r="B31" s="23" t="s">
        <v>157</v>
      </c>
      <c r="C31" s="23" t="s">
        <v>158</v>
      </c>
      <c r="D31" s="23" t="s">
        <v>138</v>
      </c>
      <c r="E31" s="23" t="s">
        <v>159</v>
      </c>
      <c r="F31" s="4">
        <v>1</v>
      </c>
      <c r="G31" s="4"/>
      <c r="H31" s="23" t="s">
        <v>157</v>
      </c>
      <c r="J31" s="7"/>
      <c r="K31" s="8"/>
      <c r="L31" s="9" t="s">
        <v>159</v>
      </c>
      <c r="M31" s="9" t="s">
        <v>23</v>
      </c>
      <c r="N31" s="10">
        <v>90</v>
      </c>
      <c r="O31" s="10">
        <f t="shared" si="0"/>
        <v>10</v>
      </c>
      <c r="P31" s="10">
        <f t="shared" si="1"/>
        <v>100</v>
      </c>
      <c r="Q31" s="8">
        <v>4.7000000000000002E-3</v>
      </c>
      <c r="R31" s="8">
        <f t="shared" si="2"/>
        <v>0.47</v>
      </c>
      <c r="S31" s="19" t="s">
        <v>24</v>
      </c>
    </row>
    <row r="32" spans="1:19">
      <c r="A32" s="23" t="s">
        <v>160</v>
      </c>
      <c r="B32" s="23" t="s">
        <v>153</v>
      </c>
      <c r="C32" s="23" t="s">
        <v>161</v>
      </c>
      <c r="D32" s="23" t="s">
        <v>138</v>
      </c>
      <c r="E32" s="23" t="s">
        <v>162</v>
      </c>
      <c r="F32" s="4">
        <v>1</v>
      </c>
      <c r="G32" s="4"/>
      <c r="H32" s="23" t="s">
        <v>153</v>
      </c>
      <c r="J32" s="7"/>
      <c r="K32" s="8"/>
      <c r="L32" s="9" t="s">
        <v>162</v>
      </c>
      <c r="M32" s="9" t="s">
        <v>23</v>
      </c>
      <c r="N32" s="10">
        <v>90</v>
      </c>
      <c r="O32" s="10">
        <f t="shared" si="0"/>
        <v>10</v>
      </c>
      <c r="P32" s="10">
        <f t="shared" si="1"/>
        <v>100</v>
      </c>
      <c r="Q32" s="8">
        <v>4.1000000000000003E-3</v>
      </c>
      <c r="R32" s="8">
        <f t="shared" si="2"/>
        <v>0.41</v>
      </c>
      <c r="S32" s="19" t="s">
        <v>24</v>
      </c>
    </row>
    <row r="33" spans="1:19">
      <c r="A33" s="23" t="s">
        <v>163</v>
      </c>
      <c r="B33" s="23" t="s">
        <v>164</v>
      </c>
      <c r="C33" s="23" t="s">
        <v>165</v>
      </c>
      <c r="D33" s="23" t="s">
        <v>138</v>
      </c>
      <c r="E33" s="23" t="s">
        <v>166</v>
      </c>
      <c r="F33" s="4">
        <v>1</v>
      </c>
      <c r="G33" s="4"/>
      <c r="H33" s="23" t="s">
        <v>164</v>
      </c>
      <c r="J33" s="7"/>
      <c r="K33" s="8"/>
      <c r="L33" s="9" t="s">
        <v>166</v>
      </c>
      <c r="M33" s="9" t="s">
        <v>23</v>
      </c>
      <c r="N33" s="10">
        <v>90</v>
      </c>
      <c r="O33" s="10">
        <f t="shared" si="0"/>
        <v>10</v>
      </c>
      <c r="P33" s="10">
        <f t="shared" si="1"/>
        <v>100</v>
      </c>
      <c r="Q33" s="8">
        <v>4.3E-3</v>
      </c>
      <c r="R33" s="8">
        <f t="shared" si="2"/>
        <v>0.43</v>
      </c>
      <c r="S33" s="19" t="s">
        <v>24</v>
      </c>
    </row>
    <row r="34" spans="1:19">
      <c r="A34" s="23" t="s">
        <v>167</v>
      </c>
      <c r="B34" s="23" t="s">
        <v>168</v>
      </c>
      <c r="C34" s="23" t="s">
        <v>169</v>
      </c>
      <c r="D34" s="23" t="s">
        <v>138</v>
      </c>
      <c r="E34" s="23" t="s">
        <v>170</v>
      </c>
      <c r="F34" s="4">
        <v>7</v>
      </c>
      <c r="G34" s="4"/>
      <c r="H34" s="23" t="s">
        <v>168</v>
      </c>
      <c r="J34" s="7"/>
      <c r="K34" s="8"/>
      <c r="L34" s="9" t="s">
        <v>170</v>
      </c>
      <c r="M34" s="9" t="s">
        <v>23</v>
      </c>
      <c r="N34" s="10">
        <v>130</v>
      </c>
      <c r="O34" s="10">
        <f t="shared" si="0"/>
        <v>70</v>
      </c>
      <c r="P34" s="10">
        <f t="shared" si="1"/>
        <v>200</v>
      </c>
      <c r="Q34" s="8">
        <v>4.0000000000000001E-3</v>
      </c>
      <c r="R34" s="8">
        <f t="shared" si="2"/>
        <v>0.8</v>
      </c>
      <c r="S34" s="19" t="s">
        <v>24</v>
      </c>
    </row>
    <row r="35" spans="1:19">
      <c r="A35" s="23" t="s">
        <v>171</v>
      </c>
      <c r="B35" s="23" t="s">
        <v>141</v>
      </c>
      <c r="C35" s="23" t="s">
        <v>172</v>
      </c>
      <c r="D35" s="23" t="s">
        <v>138</v>
      </c>
      <c r="E35" s="23" t="s">
        <v>173</v>
      </c>
      <c r="F35" s="4">
        <v>1</v>
      </c>
      <c r="G35" s="4"/>
      <c r="H35" s="23" t="s">
        <v>141</v>
      </c>
      <c r="J35" s="7"/>
      <c r="K35" s="8"/>
      <c r="L35" s="9" t="s">
        <v>173</v>
      </c>
      <c r="M35" s="9" t="s">
        <v>23</v>
      </c>
      <c r="N35" s="10">
        <v>90</v>
      </c>
      <c r="O35" s="10">
        <f t="shared" si="0"/>
        <v>10</v>
      </c>
      <c r="P35" s="10">
        <f t="shared" si="1"/>
        <v>100</v>
      </c>
      <c r="Q35" s="8">
        <v>4.0000000000000001E-3</v>
      </c>
      <c r="R35" s="8">
        <f t="shared" si="2"/>
        <v>0.4</v>
      </c>
      <c r="S35" s="19" t="s">
        <v>24</v>
      </c>
    </row>
    <row r="36" spans="1:19">
      <c r="A36" s="23" t="s">
        <v>174</v>
      </c>
      <c r="B36" s="23" t="s">
        <v>168</v>
      </c>
      <c r="C36" s="23" t="s">
        <v>169</v>
      </c>
      <c r="D36" s="23" t="s">
        <v>138</v>
      </c>
      <c r="E36" s="23" t="s">
        <v>175</v>
      </c>
      <c r="F36" s="4">
        <v>3</v>
      </c>
      <c r="G36" s="4"/>
      <c r="H36" s="23" t="s">
        <v>168</v>
      </c>
      <c r="J36" s="7"/>
      <c r="K36" s="8"/>
      <c r="L36" s="9" t="s">
        <v>175</v>
      </c>
      <c r="M36" s="9" t="s">
        <v>23</v>
      </c>
      <c r="N36" s="10">
        <v>70</v>
      </c>
      <c r="O36" s="10">
        <f t="shared" si="0"/>
        <v>30</v>
      </c>
      <c r="P36" s="10">
        <f t="shared" si="1"/>
        <v>100</v>
      </c>
      <c r="Q36" s="8">
        <v>3.8999999999999998E-3</v>
      </c>
      <c r="R36" s="8">
        <f t="shared" si="2"/>
        <v>0.39</v>
      </c>
      <c r="S36" s="19" t="s">
        <v>24</v>
      </c>
    </row>
    <row r="37" spans="1:19">
      <c r="A37" s="23" t="s">
        <v>176</v>
      </c>
      <c r="B37" s="23" t="s">
        <v>177</v>
      </c>
      <c r="C37" s="23" t="s">
        <v>178</v>
      </c>
      <c r="D37" s="23" t="s">
        <v>179</v>
      </c>
      <c r="E37" s="23" t="s">
        <v>177</v>
      </c>
      <c r="F37" s="4">
        <v>3</v>
      </c>
      <c r="G37" s="4"/>
      <c r="H37" s="4"/>
      <c r="J37" s="7"/>
      <c r="K37" s="8"/>
      <c r="L37" s="9" t="s">
        <v>177</v>
      </c>
      <c r="M37" s="9" t="s">
        <v>81</v>
      </c>
      <c r="N37" s="10">
        <v>5</v>
      </c>
      <c r="O37" s="10">
        <f t="shared" si="0"/>
        <v>30</v>
      </c>
      <c r="P37" s="10">
        <f t="shared" si="1"/>
        <v>35</v>
      </c>
      <c r="Q37" s="8">
        <v>0.42970000000000003</v>
      </c>
      <c r="R37" s="8">
        <f t="shared" si="2"/>
        <v>15.0395</v>
      </c>
      <c r="S37" s="19" t="s">
        <v>24</v>
      </c>
    </row>
    <row r="38" spans="1:19">
      <c r="A38" s="23" t="s">
        <v>180</v>
      </c>
      <c r="B38" s="23" t="s">
        <v>181</v>
      </c>
      <c r="C38" s="23" t="s">
        <v>182</v>
      </c>
      <c r="D38" s="23" t="s">
        <v>183</v>
      </c>
      <c r="E38" s="23" t="s">
        <v>184</v>
      </c>
      <c r="F38" s="4">
        <v>1</v>
      </c>
      <c r="G38" s="4"/>
      <c r="H38" s="23" t="s">
        <v>181</v>
      </c>
      <c r="J38" s="12"/>
      <c r="K38" s="13"/>
      <c r="L38" s="14" t="s">
        <v>184</v>
      </c>
      <c r="M38" s="14" t="s">
        <v>185</v>
      </c>
      <c r="N38" s="15"/>
      <c r="O38" s="15">
        <f t="shared" si="0"/>
        <v>10</v>
      </c>
      <c r="P38" s="15">
        <f t="shared" si="1"/>
        <v>10</v>
      </c>
      <c r="Q38" s="13">
        <v>10.5556</v>
      </c>
      <c r="R38" s="13">
        <f t="shared" si="2"/>
        <v>105.556</v>
      </c>
      <c r="S38" s="20" t="s">
        <v>186</v>
      </c>
    </row>
    <row r="39" spans="1:19" ht="19" customHeight="1">
      <c r="Q39" s="21" t="s">
        <v>16</v>
      </c>
      <c r="R39" s="22">
        <f>SUM(R2:R38)</f>
        <v>908.1318</v>
      </c>
    </row>
  </sheetData>
  <pageMargins left="0.7" right="0.7" top="0.75" bottom="0.75" header="0.3" footer="0.3"/>
  <pageSetup paperSize="9" orientation="portrait"/>
  <ignoredErrors>
    <ignoredError sqref="L10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CAM_DVB-CI_v2.1_release_rev.2.1</vt:lpstr>
      <vt:lpstr>'CAM_DVB-CI_v2.1_release_rev.2.1'!Заголовки_для_печати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Artem Golubev</dc:creator>
  <cp:lastModifiedBy>Artem Golubev</cp:lastModifiedBy>
  <dcterms:created xsi:type="dcterms:W3CDTF">2025-09-02T21:40:00Z</dcterms:created>
  <dcterms:modified xsi:type="dcterms:W3CDTF">2025-09-05T10:24:05Z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72775417A7774530B9E55132E88F6E3D_12</vt:lpwstr>
  </property>
  <property fmtid="{D5CDD505-2E9C-101B-9397-08002B2CF9AE}" pid="3" name="KSOProductBuildVer">
    <vt:lpwstr>2052-12.1.0.21915</vt:lpwstr>
  </property>
  <property fmtid="{D5CDD505-2E9C-101B-9397-08002B2CF9AE}" pid="4" name="KSOReadingLayout">
    <vt:bool>true</vt:bool>
  </property>
</Properties>
</file>