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xtus\Downloads\"/>
    </mc:Choice>
  </mc:AlternateContent>
  <xr:revisionPtr revIDLastSave="0" documentId="13_ncr:1_{6D3E6F99-10C9-45FE-A144-8D9B70765D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 Data sheet" sheetId="12" r:id="rId1"/>
    <sheet name="Pivot Table" sheetId="13" r:id="rId2"/>
    <sheet name="Count sheet" sheetId="14" r:id="rId3"/>
    <sheet name="Forcast sheet" sheetId="16" r:id="rId4"/>
  </sheets>
  <definedNames>
    <definedName name="_xlcn.WorksheetConnection_CleanedDataA1AC1671" hidden="1">'Cleaned Data sheet'!$A$1:$AC$167</definedName>
    <definedName name="ExpM">'Cleaned Data sheet'!$G$2:$G$167</definedName>
    <definedName name="RevM">'Cleaned Data sheet'!$E$2:$E$167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'Pivot Table'!$E$67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6" r:id="rId5"/>
    <pivotCache cacheId="7" r:id="rId6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leaned Data!$A$1:$AC$16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2" l="1" a="1"/>
  <c r="G2" i="12" s="1"/>
  <c r="AB2" i="12" s="1" a="1"/>
  <c r="AB2" i="12" s="1"/>
  <c r="E2" i="12" a="1"/>
  <c r="E2" i="12" s="1"/>
  <c r="C173" i="16"/>
  <c r="C181" i="16"/>
  <c r="C189" i="16"/>
  <c r="C197" i="16"/>
  <c r="C205" i="16"/>
  <c r="C213" i="16"/>
  <c r="C221" i="16"/>
  <c r="C229" i="16"/>
  <c r="C237" i="16"/>
  <c r="C245" i="16"/>
  <c r="C253" i="16"/>
  <c r="C261" i="16"/>
  <c r="C240" i="16"/>
  <c r="C264" i="16"/>
  <c r="C174" i="16"/>
  <c r="C182" i="16"/>
  <c r="C190" i="16"/>
  <c r="C198" i="16"/>
  <c r="C206" i="16"/>
  <c r="C214" i="16"/>
  <c r="C222" i="16"/>
  <c r="C230" i="16"/>
  <c r="C238" i="16"/>
  <c r="C246" i="16"/>
  <c r="C254" i="16"/>
  <c r="C262" i="16"/>
  <c r="C175" i="16"/>
  <c r="C183" i="16"/>
  <c r="C191" i="16"/>
  <c r="C199" i="16"/>
  <c r="C207" i="16"/>
  <c r="C215" i="16"/>
  <c r="C223" i="16"/>
  <c r="C231" i="16"/>
  <c r="C239" i="16"/>
  <c r="C247" i="16"/>
  <c r="C255" i="16"/>
  <c r="C263" i="16"/>
  <c r="C168" i="16"/>
  <c r="C176" i="16"/>
  <c r="C184" i="16"/>
  <c r="C192" i="16"/>
  <c r="C200" i="16"/>
  <c r="C208" i="16"/>
  <c r="C216" i="16"/>
  <c r="C224" i="16"/>
  <c r="C232" i="16"/>
  <c r="C248" i="16"/>
  <c r="C256" i="16"/>
  <c r="C169" i="16"/>
  <c r="C185" i="16"/>
  <c r="C201" i="16"/>
  <c r="C217" i="16"/>
  <c r="C233" i="16"/>
  <c r="C249" i="16"/>
  <c r="C265" i="16"/>
  <c r="C210" i="16"/>
  <c r="C170" i="16"/>
  <c r="C186" i="16"/>
  <c r="C202" i="16"/>
  <c r="C218" i="16"/>
  <c r="C234" i="16"/>
  <c r="C250" i="16"/>
  <c r="C266" i="16"/>
  <c r="C226" i="16"/>
  <c r="C171" i="16"/>
  <c r="C187" i="16"/>
  <c r="C203" i="16"/>
  <c r="C219" i="16"/>
  <c r="C235" i="16"/>
  <c r="C251" i="16"/>
  <c r="C267" i="16"/>
  <c r="C193" i="16"/>
  <c r="C241" i="16"/>
  <c r="C178" i="16"/>
  <c r="C172" i="16"/>
  <c r="C188" i="16"/>
  <c r="C204" i="16"/>
  <c r="C220" i="16"/>
  <c r="C236" i="16"/>
  <c r="C252" i="16"/>
  <c r="C268" i="16"/>
  <c r="C209" i="16"/>
  <c r="C225" i="16"/>
  <c r="C257" i="16"/>
  <c r="C194" i="16"/>
  <c r="C258" i="16"/>
  <c r="C177" i="16"/>
  <c r="C242" i="16"/>
  <c r="C179" i="16"/>
  <c r="C195" i="16"/>
  <c r="C211" i="16"/>
  <c r="C227" i="16"/>
  <c r="C243" i="16"/>
  <c r="C259" i="16"/>
  <c r="C196" i="16"/>
  <c r="C212" i="16"/>
  <c r="C228" i="16"/>
  <c r="C244" i="16"/>
  <c r="C260" i="16"/>
  <c r="C180" i="16"/>
  <c r="AA2" i="12" l="1" a="1"/>
  <c r="AA2" i="12" s="1"/>
  <c r="Z2" i="12" a="1"/>
  <c r="Z2" i="12" s="1"/>
  <c r="AC2" i="12" a="1"/>
  <c r="AC2" i="12" s="1"/>
  <c r="E180" i="16"/>
  <c r="E212" i="16"/>
  <c r="E227" i="16"/>
  <c r="D242" i="16"/>
  <c r="D257" i="16"/>
  <c r="E252" i="16"/>
  <c r="E188" i="16"/>
  <c r="D193" i="16"/>
  <c r="E219" i="16"/>
  <c r="D226" i="16"/>
  <c r="D218" i="16"/>
  <c r="D210" i="16"/>
  <c r="D217" i="16"/>
  <c r="D256" i="16"/>
  <c r="D216" i="16"/>
  <c r="D184" i="16"/>
  <c r="E255" i="16"/>
  <c r="E223" i="16"/>
  <c r="E191" i="16"/>
  <c r="E254" i="16"/>
  <c r="E222" i="16"/>
  <c r="E190" i="16"/>
  <c r="D240" i="16"/>
  <c r="E237" i="16"/>
  <c r="E205" i="16"/>
  <c r="E173" i="16"/>
  <c r="E217" i="16"/>
  <c r="E184" i="16"/>
  <c r="D223" i="16"/>
  <c r="D254" i="16"/>
  <c r="D190" i="16"/>
  <c r="D237" i="16"/>
  <c r="D205" i="16"/>
  <c r="E178" i="16"/>
  <c r="E200" i="16"/>
  <c r="D238" i="16"/>
  <c r="E170" i="16"/>
  <c r="D262" i="16"/>
  <c r="D180" i="16"/>
  <c r="D212" i="16"/>
  <c r="D227" i="16"/>
  <c r="E242" i="16"/>
  <c r="E257" i="16"/>
  <c r="D252" i="16"/>
  <c r="D188" i="16"/>
  <c r="E193" i="16"/>
  <c r="D219" i="16"/>
  <c r="E226" i="16"/>
  <c r="E218" i="16"/>
  <c r="E210" i="16"/>
  <c r="E256" i="16"/>
  <c r="E216" i="16"/>
  <c r="D255" i="16"/>
  <c r="D191" i="16"/>
  <c r="D222" i="16"/>
  <c r="E240" i="16"/>
  <c r="D173" i="16"/>
  <c r="D187" i="16"/>
  <c r="E168" i="16"/>
  <c r="D221" i="16"/>
  <c r="E192" i="16"/>
  <c r="D198" i="16"/>
  <c r="E260" i="16"/>
  <c r="E196" i="16"/>
  <c r="E211" i="16"/>
  <c r="D177" i="16"/>
  <c r="D225" i="16"/>
  <c r="E236" i="16"/>
  <c r="E172" i="16"/>
  <c r="E267" i="16"/>
  <c r="E203" i="16"/>
  <c r="D266" i="16"/>
  <c r="D202" i="16"/>
  <c r="D265" i="16"/>
  <c r="D201" i="16"/>
  <c r="D248" i="16"/>
  <c r="D208" i="16"/>
  <c r="D176" i="16"/>
  <c r="E247" i="16"/>
  <c r="D215" i="16"/>
  <c r="E183" i="16"/>
  <c r="E246" i="16"/>
  <c r="E214" i="16"/>
  <c r="E182" i="16"/>
  <c r="E261" i="16"/>
  <c r="E229" i="16"/>
  <c r="E197" i="16"/>
  <c r="E202" i="16"/>
  <c r="E248" i="16"/>
  <c r="E176" i="16"/>
  <c r="E215" i="16"/>
  <c r="D246" i="16"/>
  <c r="D182" i="16"/>
  <c r="D229" i="16"/>
  <c r="D178" i="16"/>
  <c r="D186" i="16"/>
  <c r="D185" i="16"/>
  <c r="D168" i="16"/>
  <c r="E175" i="16"/>
  <c r="E174" i="16"/>
  <c r="E221" i="16"/>
  <c r="D244" i="16"/>
  <c r="E258" i="16"/>
  <c r="D220" i="16"/>
  <c r="E186" i="16"/>
  <c r="E185" i="16"/>
  <c r="D207" i="16"/>
  <c r="D206" i="16"/>
  <c r="D189" i="16"/>
  <c r="E169" i="16"/>
  <c r="D199" i="16"/>
  <c r="D213" i="16"/>
  <c r="D260" i="16"/>
  <c r="D196" i="16"/>
  <c r="D211" i="16"/>
  <c r="E177" i="16"/>
  <c r="E225" i="16"/>
  <c r="D236" i="16"/>
  <c r="D172" i="16"/>
  <c r="D267" i="16"/>
  <c r="D203" i="16"/>
  <c r="E266" i="16"/>
  <c r="E265" i="16"/>
  <c r="E201" i="16"/>
  <c r="E208" i="16"/>
  <c r="D247" i="16"/>
  <c r="D183" i="16"/>
  <c r="D214" i="16"/>
  <c r="D261" i="16"/>
  <c r="D197" i="16"/>
  <c r="E187" i="16"/>
  <c r="D232" i="16"/>
  <c r="E239" i="16"/>
  <c r="E207" i="16"/>
  <c r="E206" i="16"/>
  <c r="E253" i="16"/>
  <c r="E189" i="16"/>
  <c r="D259" i="16"/>
  <c r="E209" i="16"/>
  <c r="D251" i="16"/>
  <c r="E249" i="16"/>
  <c r="E232" i="16"/>
  <c r="D175" i="16"/>
  <c r="D174" i="16"/>
  <c r="E234" i="16"/>
  <c r="E231" i="16"/>
  <c r="D245" i="16"/>
  <c r="E244" i="16"/>
  <c r="E259" i="16"/>
  <c r="E195" i="16"/>
  <c r="D258" i="16"/>
  <c r="D209" i="16"/>
  <c r="E220" i="16"/>
  <c r="E251" i="16"/>
  <c r="D250" i="16"/>
  <c r="D249" i="16"/>
  <c r="D200" i="16"/>
  <c r="E238" i="16"/>
  <c r="D195" i="16"/>
  <c r="E250" i="16"/>
  <c r="D239" i="16"/>
  <c r="D253" i="16"/>
  <c r="E224" i="16"/>
  <c r="E264" i="16"/>
  <c r="E228" i="16"/>
  <c r="E243" i="16"/>
  <c r="E179" i="16"/>
  <c r="D194" i="16"/>
  <c r="E268" i="16"/>
  <c r="E204" i="16"/>
  <c r="D241" i="16"/>
  <c r="E235" i="16"/>
  <c r="E171" i="16"/>
  <c r="D234" i="16"/>
  <c r="D170" i="16"/>
  <c r="D233" i="16"/>
  <c r="D169" i="16"/>
  <c r="D224" i="16"/>
  <c r="D192" i="16"/>
  <c r="D263" i="16"/>
  <c r="D231" i="16"/>
  <c r="E199" i="16"/>
  <c r="E262" i="16"/>
  <c r="E230" i="16"/>
  <c r="E198" i="16"/>
  <c r="D264" i="16"/>
  <c r="E245" i="16"/>
  <c r="E213" i="16"/>
  <c r="E181" i="16"/>
  <c r="D228" i="16"/>
  <c r="D243" i="16"/>
  <c r="D179" i="16"/>
  <c r="E194" i="16"/>
  <c r="D268" i="16"/>
  <c r="D204" i="16"/>
  <c r="E241" i="16"/>
  <c r="D235" i="16"/>
  <c r="D171" i="16"/>
  <c r="E233" i="16"/>
  <c r="E263" i="16"/>
  <c r="D230" i="16"/>
  <c r="D181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BD1CE-5EB1-4849-8921-48BB075831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AEA6449-ADF2-414A-B21B-8AC4031D0F1A}" name="WorksheetConnection_Cleaned Data!$A$1:$AC$167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leanedDataA1AC167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<sst xmlns="http://schemas.openxmlformats.org/spreadsheetml/2006/main" count="3599" uniqueCount="138">
  <si>
    <t>New_Question_001</t>
  </si>
  <si>
    <t>retail</t>
  </si>
  <si>
    <t>lagos</t>
  </si>
  <si>
    <t>100_000___500_000</t>
  </si>
  <si>
    <t>300_000___700_000</t>
  </si>
  <si>
    <t>rent salaries marketing</t>
  </si>
  <si>
    <t>1</t>
  </si>
  <si>
    <t>0</t>
  </si>
  <si>
    <t>power_supply_issues high_rent_costs</t>
  </si>
  <si>
    <t>26___35</t>
  </si>
  <si>
    <t>balanced</t>
  </si>
  <si>
    <t>daily</t>
  </si>
  <si>
    <t>salaried_worker</t>
  </si>
  <si>
    <t>manufacturing</t>
  </si>
  <si>
    <t>500_000___1_000_000</t>
  </si>
  <si>
    <t>700_000_and_above</t>
  </si>
  <si>
    <t>salaries</t>
  </si>
  <si>
    <t>power_supply_issues</t>
  </si>
  <si>
    <t>retired</t>
  </si>
  <si>
    <t>1_000_000_and_above</t>
  </si>
  <si>
    <t>power_supply_issues high_taxes</t>
  </si>
  <si>
    <t>36___50</t>
  </si>
  <si>
    <t>occasionally</t>
  </si>
  <si>
    <t>50_000___300_000</t>
  </si>
  <si>
    <t>rent salaries power_supply</t>
  </si>
  <si>
    <t>power_supply_issues high_rent_costs competition</t>
  </si>
  <si>
    <t>mostly_male</t>
  </si>
  <si>
    <t>weekly</t>
  </si>
  <si>
    <t>self_employed</t>
  </si>
  <si>
    <t>less_than_50_000</t>
  </si>
  <si>
    <t>rent marketing power_supply</t>
  </si>
  <si>
    <t>power_supply_issues access_to_credit</t>
  </si>
  <si>
    <t>power_supply_issues access_to_credit high_rent_costs</t>
  </si>
  <si>
    <t>services</t>
  </si>
  <si>
    <t>kano</t>
  </si>
  <si>
    <t>student</t>
  </si>
  <si>
    <t>less_than_100_000</t>
  </si>
  <si>
    <t>rent salaries inventory</t>
  </si>
  <si>
    <t>port_harcourt</t>
  </si>
  <si>
    <t>salaries marketing others__please_specify_below</t>
  </si>
  <si>
    <t>competition</t>
  </si>
  <si>
    <t>18___25</t>
  </si>
  <si>
    <t>high_taxes</t>
  </si>
  <si>
    <t>rent inventory power_supply</t>
  </si>
  <si>
    <t>access_to_credit competition</t>
  </si>
  <si>
    <t>rent power_supply others__please_specify_below</t>
  </si>
  <si>
    <t>Food</t>
  </si>
  <si>
    <t>rent power_supply</t>
  </si>
  <si>
    <t>Feeding</t>
  </si>
  <si>
    <t>power_supply_issues access_to_credit competition</t>
  </si>
  <si>
    <t>power_supply_issues access_to_credit high_taxes high_rent_costs competition</t>
  </si>
  <si>
    <t>monthly</t>
  </si>
  <si>
    <t>inventory marketing power_supply</t>
  </si>
  <si>
    <t>power_supply_issues competition</t>
  </si>
  <si>
    <t>mostly_female</t>
  </si>
  <si>
    <t>51</t>
  </si>
  <si>
    <t>salaries marketing power_supply</t>
  </si>
  <si>
    <t>power_supply_issues high_taxes high_rent_costs</t>
  </si>
  <si>
    <t>salaries inventory marketing</t>
  </si>
  <si>
    <t>access_to_credit high_taxes high_rent_costs</t>
  </si>
  <si>
    <t>rent inventory marketing</t>
  </si>
  <si>
    <t>rent salaries marketing power_supply</t>
  </si>
  <si>
    <t>power_supply_issues high_taxes competition</t>
  </si>
  <si>
    <t>marketing power_supply</t>
  </si>
  <si>
    <t>power_supply_issues high_taxes high_rent_costs competition</t>
  </si>
  <si>
    <t>salaries inventory marketing power_supply</t>
  </si>
  <si>
    <t>high_rent_costs</t>
  </si>
  <si>
    <t>rent marketing others__please_specify_below</t>
  </si>
  <si>
    <t>salaries inventory power_supply</t>
  </si>
  <si>
    <t>power_supply_issues access_to_credit high_taxes</t>
  </si>
  <si>
    <t>high_rent_costs competition</t>
  </si>
  <si>
    <t>rent salaries inventory marketing</t>
  </si>
  <si>
    <t>access_to_credit high_rent_costs competition</t>
  </si>
  <si>
    <t>access_to_credit high_taxes</t>
  </si>
  <si>
    <t>access_to_credit high_rent_costs</t>
  </si>
  <si>
    <t>access_to_credit</t>
  </si>
  <si>
    <t>marketing power_supply others__please_specify_below</t>
  </si>
  <si>
    <t>Shortage of workers</t>
  </si>
  <si>
    <t>inventory marketing</t>
  </si>
  <si>
    <t>high_taxes high_rent_costs</t>
  </si>
  <si>
    <t>Rent</t>
  </si>
  <si>
    <t>Inventory</t>
  </si>
  <si>
    <t>Salaries</t>
  </si>
  <si>
    <t>Marketing</t>
  </si>
  <si>
    <t>Power supply</t>
  </si>
  <si>
    <t>Others (please specify)</t>
  </si>
  <si>
    <t>What are the biggest challenges your business faces?</t>
  </si>
  <si>
    <t>What are your top 3 expenses?(select up to 3)</t>
  </si>
  <si>
    <t>Power supply issues</t>
  </si>
  <si>
    <t>Access to credit</t>
  </si>
  <si>
    <t>High taxes</t>
  </si>
  <si>
    <t>High rent costs</t>
  </si>
  <si>
    <t>Competition</t>
  </si>
  <si>
    <t>What is the gender distribution of your customers?</t>
  </si>
  <si>
    <t>What is the age group of your typical customers?</t>
  </si>
  <si>
    <t>How often do your customers make purchases?</t>
  </si>
  <si>
    <t>What is the occupation of your customers?</t>
  </si>
  <si>
    <t>Id</t>
  </si>
  <si>
    <t>Business Type</t>
  </si>
  <si>
    <t>Business Location</t>
  </si>
  <si>
    <t>Revenue</t>
  </si>
  <si>
    <t>Revenue midpoint</t>
  </si>
  <si>
    <t>Expenses</t>
  </si>
  <si>
    <t>Expenses Midpoint</t>
  </si>
  <si>
    <t>Sum of Expenses Midpoint</t>
  </si>
  <si>
    <t>Row Labels</t>
  </si>
  <si>
    <t>Total Sum of Expenses Midpoint</t>
  </si>
  <si>
    <t>Profit</t>
  </si>
  <si>
    <t>Profit margin</t>
  </si>
  <si>
    <t>Expense Ratio</t>
  </si>
  <si>
    <t>Growth Rate</t>
  </si>
  <si>
    <t>Sum of Growth Rate</t>
  </si>
  <si>
    <t>Sum of Profit margin</t>
  </si>
  <si>
    <t>Total Sum of Growth Rate</t>
  </si>
  <si>
    <t>Total Sum of Profit margin</t>
  </si>
  <si>
    <t>₦50,000 Sum of Growth Rate</t>
  </si>
  <si>
    <t>₦50,000 Sum of Expenses Midpoint</t>
  </si>
  <si>
    <t>₦50,000 Sum of Profit margin</t>
  </si>
  <si>
    <t>₦300,000 Sum of Growth Rate</t>
  </si>
  <si>
    <t>₦300,000 Sum of Expenses Midpoint</t>
  </si>
  <si>
    <t>₦300,000 Sum of Profit margin</t>
  </si>
  <si>
    <t>₦750,000 Sum of Growth Rate</t>
  </si>
  <si>
    <t>₦750,000 Sum of Expenses Midpoint</t>
  </si>
  <si>
    <t>₦750,000 Sum of Profit margin</t>
  </si>
  <si>
    <t>₦1,500,000 Sum of Growth Rate</t>
  </si>
  <si>
    <t>₦1,500,000 Sum of Expenses Midpoint</t>
  </si>
  <si>
    <t>₦1,500,000 Sum of Profit margin</t>
  </si>
  <si>
    <t>Count of Rent</t>
  </si>
  <si>
    <t>Count of Salaries</t>
  </si>
  <si>
    <t>Count of Power supply</t>
  </si>
  <si>
    <t>Total Count of Power supply</t>
  </si>
  <si>
    <t>Total Count of Rent</t>
  </si>
  <si>
    <t>Total Count of Salaries</t>
  </si>
  <si>
    <t>Count of Inventory</t>
  </si>
  <si>
    <t>Total Count of Inventory</t>
  </si>
  <si>
    <t>Forecast(Growth Rate)</t>
  </si>
  <si>
    <t>Lower Confidence Bound(Growth Rate)</t>
  </si>
  <si>
    <t>Upper Confidence Bound(Growth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</si>
</sst>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70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2" applyFont="1"/>
    <xf numFmtId="9" fontId="0" fillId="0" borderId="0" xfId="2" applyFont="1" applyAlignment="1">
      <alignment horizontal="left"/>
    </xf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3">
    <cellStyle name="Accent1" xfId="1" builtinId="29"/>
    <cellStyle name="Normal" xfId="0" builtinId="0"/>
    <cellStyle name="Percent" xfId="2" builtinId="5"/>
  </cellStyles>
  <dxfs count="3">
    <dxf>
      <numFmt numFmtId="164" formatCode="[$₦-470]#,##0"/>
    </dxf>
    <dxf>
      <numFmt numFmtId="164" formatCode="[$₦-470]#,##0"/>
    </dxf>
    <dxf>
      <numFmt numFmtId="164" formatCode="[$₦-470]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 Trends </a:t>
            </a:r>
          </a:p>
        </c:rich>
      </c:tx>
      <c:layout>
        <c:manualLayout>
          <c:xMode val="edge"/>
          <c:yMode val="edge"/>
          <c:x val="0.45938612612656832"/>
          <c:y val="1.1095700416088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'Cleaned Data sheet'!$E$2:$E$167</c:f>
              <c:numCache>
                <c:formatCode>[$₦-470]#,##0</c:formatCode>
                <c:ptCount val="166"/>
                <c:pt idx="0">
                  <c:v>300000</c:v>
                </c:pt>
                <c:pt idx="1">
                  <c:v>750000</c:v>
                </c:pt>
                <c:pt idx="2">
                  <c:v>1500000</c:v>
                </c:pt>
                <c:pt idx="3">
                  <c:v>1500000</c:v>
                </c:pt>
                <c:pt idx="4">
                  <c:v>300000</c:v>
                </c:pt>
                <c:pt idx="5">
                  <c:v>1500000</c:v>
                </c:pt>
                <c:pt idx="6">
                  <c:v>1500000</c:v>
                </c:pt>
                <c:pt idx="7">
                  <c:v>1500000</c:v>
                </c:pt>
                <c:pt idx="8">
                  <c:v>300000</c:v>
                </c:pt>
                <c:pt idx="9">
                  <c:v>50000</c:v>
                </c:pt>
                <c:pt idx="10">
                  <c:v>1500000</c:v>
                </c:pt>
                <c:pt idx="11">
                  <c:v>1500000</c:v>
                </c:pt>
                <c:pt idx="12">
                  <c:v>50000</c:v>
                </c:pt>
                <c:pt idx="13">
                  <c:v>50000</c:v>
                </c:pt>
                <c:pt idx="14">
                  <c:v>1500000</c:v>
                </c:pt>
                <c:pt idx="15">
                  <c:v>750000</c:v>
                </c:pt>
                <c:pt idx="16">
                  <c:v>300000</c:v>
                </c:pt>
                <c:pt idx="17">
                  <c:v>50000</c:v>
                </c:pt>
                <c:pt idx="18">
                  <c:v>50000</c:v>
                </c:pt>
                <c:pt idx="19">
                  <c:v>300000</c:v>
                </c:pt>
                <c:pt idx="20">
                  <c:v>300000</c:v>
                </c:pt>
                <c:pt idx="21">
                  <c:v>300000</c:v>
                </c:pt>
                <c:pt idx="22">
                  <c:v>1500000</c:v>
                </c:pt>
                <c:pt idx="23">
                  <c:v>300000</c:v>
                </c:pt>
                <c:pt idx="24">
                  <c:v>750000</c:v>
                </c:pt>
                <c:pt idx="25">
                  <c:v>750000</c:v>
                </c:pt>
                <c:pt idx="26">
                  <c:v>1500000</c:v>
                </c:pt>
                <c:pt idx="27">
                  <c:v>300000</c:v>
                </c:pt>
                <c:pt idx="28">
                  <c:v>300000</c:v>
                </c:pt>
                <c:pt idx="29">
                  <c:v>750000</c:v>
                </c:pt>
                <c:pt idx="30">
                  <c:v>750000</c:v>
                </c:pt>
                <c:pt idx="31">
                  <c:v>50000</c:v>
                </c:pt>
                <c:pt idx="32">
                  <c:v>300000</c:v>
                </c:pt>
                <c:pt idx="33">
                  <c:v>50000</c:v>
                </c:pt>
                <c:pt idx="34">
                  <c:v>300000</c:v>
                </c:pt>
                <c:pt idx="35">
                  <c:v>300000</c:v>
                </c:pt>
                <c:pt idx="36">
                  <c:v>50000</c:v>
                </c:pt>
                <c:pt idx="37">
                  <c:v>50000</c:v>
                </c:pt>
                <c:pt idx="38">
                  <c:v>50000</c:v>
                </c:pt>
                <c:pt idx="39">
                  <c:v>1500000</c:v>
                </c:pt>
                <c:pt idx="40">
                  <c:v>1500000</c:v>
                </c:pt>
                <c:pt idx="41">
                  <c:v>1500000</c:v>
                </c:pt>
                <c:pt idx="42">
                  <c:v>1500000</c:v>
                </c:pt>
                <c:pt idx="43">
                  <c:v>1500000</c:v>
                </c:pt>
                <c:pt idx="44">
                  <c:v>750000</c:v>
                </c:pt>
                <c:pt idx="45">
                  <c:v>750000</c:v>
                </c:pt>
                <c:pt idx="46">
                  <c:v>750000</c:v>
                </c:pt>
                <c:pt idx="47">
                  <c:v>1500000</c:v>
                </c:pt>
                <c:pt idx="48">
                  <c:v>750000</c:v>
                </c:pt>
                <c:pt idx="49">
                  <c:v>750000</c:v>
                </c:pt>
                <c:pt idx="50">
                  <c:v>750000</c:v>
                </c:pt>
                <c:pt idx="51">
                  <c:v>1500000</c:v>
                </c:pt>
                <c:pt idx="52">
                  <c:v>1500000</c:v>
                </c:pt>
                <c:pt idx="53">
                  <c:v>1500000</c:v>
                </c:pt>
                <c:pt idx="54">
                  <c:v>1500000</c:v>
                </c:pt>
                <c:pt idx="55">
                  <c:v>1500000</c:v>
                </c:pt>
                <c:pt idx="56">
                  <c:v>1500000</c:v>
                </c:pt>
                <c:pt idx="57">
                  <c:v>50000</c:v>
                </c:pt>
                <c:pt idx="58">
                  <c:v>1500000</c:v>
                </c:pt>
                <c:pt idx="59">
                  <c:v>750000</c:v>
                </c:pt>
                <c:pt idx="60">
                  <c:v>1500000</c:v>
                </c:pt>
                <c:pt idx="61">
                  <c:v>300000</c:v>
                </c:pt>
                <c:pt idx="62">
                  <c:v>300000</c:v>
                </c:pt>
                <c:pt idx="63">
                  <c:v>300000</c:v>
                </c:pt>
                <c:pt idx="64">
                  <c:v>300000</c:v>
                </c:pt>
                <c:pt idx="65">
                  <c:v>750000</c:v>
                </c:pt>
                <c:pt idx="66">
                  <c:v>750000</c:v>
                </c:pt>
                <c:pt idx="67">
                  <c:v>1500000</c:v>
                </c:pt>
                <c:pt idx="68">
                  <c:v>1500000</c:v>
                </c:pt>
                <c:pt idx="69">
                  <c:v>1500000</c:v>
                </c:pt>
                <c:pt idx="70">
                  <c:v>50000</c:v>
                </c:pt>
                <c:pt idx="71">
                  <c:v>50000</c:v>
                </c:pt>
                <c:pt idx="72">
                  <c:v>50000</c:v>
                </c:pt>
                <c:pt idx="73">
                  <c:v>50000</c:v>
                </c:pt>
                <c:pt idx="74">
                  <c:v>50000</c:v>
                </c:pt>
                <c:pt idx="75">
                  <c:v>50000</c:v>
                </c:pt>
                <c:pt idx="76">
                  <c:v>50000</c:v>
                </c:pt>
                <c:pt idx="77">
                  <c:v>50000</c:v>
                </c:pt>
                <c:pt idx="78">
                  <c:v>1500000</c:v>
                </c:pt>
                <c:pt idx="79">
                  <c:v>300000</c:v>
                </c:pt>
                <c:pt idx="80">
                  <c:v>1500000</c:v>
                </c:pt>
                <c:pt idx="81">
                  <c:v>750000</c:v>
                </c:pt>
                <c:pt idx="82">
                  <c:v>1500000</c:v>
                </c:pt>
                <c:pt idx="83">
                  <c:v>1500000</c:v>
                </c:pt>
                <c:pt idx="84">
                  <c:v>1500000</c:v>
                </c:pt>
                <c:pt idx="85">
                  <c:v>1500000</c:v>
                </c:pt>
                <c:pt idx="86">
                  <c:v>1500000</c:v>
                </c:pt>
                <c:pt idx="87">
                  <c:v>1500000</c:v>
                </c:pt>
                <c:pt idx="88">
                  <c:v>1500000</c:v>
                </c:pt>
                <c:pt idx="89">
                  <c:v>750000</c:v>
                </c:pt>
                <c:pt idx="90">
                  <c:v>1500000</c:v>
                </c:pt>
                <c:pt idx="91">
                  <c:v>1500000</c:v>
                </c:pt>
                <c:pt idx="92">
                  <c:v>1500000</c:v>
                </c:pt>
                <c:pt idx="93">
                  <c:v>1500000</c:v>
                </c:pt>
                <c:pt idx="94">
                  <c:v>750000</c:v>
                </c:pt>
                <c:pt idx="95">
                  <c:v>750000</c:v>
                </c:pt>
                <c:pt idx="96">
                  <c:v>750000</c:v>
                </c:pt>
                <c:pt idx="97">
                  <c:v>1500000</c:v>
                </c:pt>
                <c:pt idx="98">
                  <c:v>1500000</c:v>
                </c:pt>
                <c:pt idx="99">
                  <c:v>1500000</c:v>
                </c:pt>
                <c:pt idx="100">
                  <c:v>750000</c:v>
                </c:pt>
                <c:pt idx="101">
                  <c:v>1500000</c:v>
                </c:pt>
                <c:pt idx="102">
                  <c:v>750000</c:v>
                </c:pt>
                <c:pt idx="103">
                  <c:v>1500000</c:v>
                </c:pt>
                <c:pt idx="104">
                  <c:v>750000</c:v>
                </c:pt>
                <c:pt idx="105">
                  <c:v>300000</c:v>
                </c:pt>
                <c:pt idx="106">
                  <c:v>750000</c:v>
                </c:pt>
                <c:pt idx="107">
                  <c:v>1500000</c:v>
                </c:pt>
                <c:pt idx="108">
                  <c:v>750000</c:v>
                </c:pt>
                <c:pt idx="109">
                  <c:v>750000</c:v>
                </c:pt>
                <c:pt idx="110">
                  <c:v>1500000</c:v>
                </c:pt>
                <c:pt idx="111">
                  <c:v>1500000</c:v>
                </c:pt>
                <c:pt idx="112">
                  <c:v>1500000</c:v>
                </c:pt>
                <c:pt idx="113">
                  <c:v>1500000</c:v>
                </c:pt>
                <c:pt idx="114">
                  <c:v>1500000</c:v>
                </c:pt>
                <c:pt idx="115">
                  <c:v>750000</c:v>
                </c:pt>
                <c:pt idx="116">
                  <c:v>1500000</c:v>
                </c:pt>
                <c:pt idx="117">
                  <c:v>1500000</c:v>
                </c:pt>
                <c:pt idx="118">
                  <c:v>750000</c:v>
                </c:pt>
                <c:pt idx="119">
                  <c:v>1500000</c:v>
                </c:pt>
                <c:pt idx="120">
                  <c:v>50000</c:v>
                </c:pt>
                <c:pt idx="121">
                  <c:v>1500000</c:v>
                </c:pt>
                <c:pt idx="122">
                  <c:v>300000</c:v>
                </c:pt>
                <c:pt idx="123">
                  <c:v>1500000</c:v>
                </c:pt>
                <c:pt idx="124">
                  <c:v>300000</c:v>
                </c:pt>
                <c:pt idx="125">
                  <c:v>1500000</c:v>
                </c:pt>
                <c:pt idx="126">
                  <c:v>1500000</c:v>
                </c:pt>
                <c:pt idx="127">
                  <c:v>1500000</c:v>
                </c:pt>
                <c:pt idx="128">
                  <c:v>750000</c:v>
                </c:pt>
                <c:pt idx="129">
                  <c:v>1500000</c:v>
                </c:pt>
                <c:pt idx="130">
                  <c:v>750000</c:v>
                </c:pt>
                <c:pt idx="131">
                  <c:v>1500000</c:v>
                </c:pt>
                <c:pt idx="132">
                  <c:v>1500000</c:v>
                </c:pt>
                <c:pt idx="133">
                  <c:v>1500000</c:v>
                </c:pt>
                <c:pt idx="134">
                  <c:v>1500000</c:v>
                </c:pt>
                <c:pt idx="135">
                  <c:v>300000</c:v>
                </c:pt>
                <c:pt idx="136">
                  <c:v>750000</c:v>
                </c:pt>
                <c:pt idx="137">
                  <c:v>1500000</c:v>
                </c:pt>
                <c:pt idx="138">
                  <c:v>750000</c:v>
                </c:pt>
                <c:pt idx="139">
                  <c:v>1500000</c:v>
                </c:pt>
                <c:pt idx="140">
                  <c:v>1500000</c:v>
                </c:pt>
                <c:pt idx="141">
                  <c:v>300000</c:v>
                </c:pt>
                <c:pt idx="142">
                  <c:v>50000</c:v>
                </c:pt>
                <c:pt idx="143">
                  <c:v>300000</c:v>
                </c:pt>
                <c:pt idx="144">
                  <c:v>300000</c:v>
                </c:pt>
                <c:pt idx="145">
                  <c:v>750000</c:v>
                </c:pt>
                <c:pt idx="146">
                  <c:v>1500000</c:v>
                </c:pt>
                <c:pt idx="147">
                  <c:v>300000</c:v>
                </c:pt>
                <c:pt idx="148">
                  <c:v>300000</c:v>
                </c:pt>
                <c:pt idx="149">
                  <c:v>1500000</c:v>
                </c:pt>
                <c:pt idx="150">
                  <c:v>750000</c:v>
                </c:pt>
                <c:pt idx="151">
                  <c:v>50000</c:v>
                </c:pt>
                <c:pt idx="152">
                  <c:v>750000</c:v>
                </c:pt>
                <c:pt idx="153">
                  <c:v>300000</c:v>
                </c:pt>
                <c:pt idx="154">
                  <c:v>750000</c:v>
                </c:pt>
                <c:pt idx="155">
                  <c:v>750000</c:v>
                </c:pt>
                <c:pt idx="156">
                  <c:v>750000</c:v>
                </c:pt>
                <c:pt idx="157">
                  <c:v>300000</c:v>
                </c:pt>
                <c:pt idx="158">
                  <c:v>300000</c:v>
                </c:pt>
                <c:pt idx="159">
                  <c:v>1500000</c:v>
                </c:pt>
                <c:pt idx="160">
                  <c:v>50000</c:v>
                </c:pt>
                <c:pt idx="161">
                  <c:v>300000</c:v>
                </c:pt>
                <c:pt idx="162">
                  <c:v>300000</c:v>
                </c:pt>
                <c:pt idx="163">
                  <c:v>1500000</c:v>
                </c:pt>
                <c:pt idx="164">
                  <c:v>750000</c:v>
                </c:pt>
                <c:pt idx="165">
                  <c:v>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6-4E1F-A673-25CDABCA9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778784"/>
        <c:axId val="1724781664"/>
      </c:lineChart>
      <c:catAx>
        <c:axId val="172477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781664"/>
        <c:crosses val="autoZero"/>
        <c:auto val="1"/>
        <c:lblAlgn val="ctr"/>
        <c:lblOffset val="100"/>
        <c:noMultiLvlLbl val="0"/>
      </c:catAx>
      <c:valAx>
        <c:axId val="17247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70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77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66351210462149E-2"/>
          <c:y val="3.1646401190285257E-2"/>
          <c:w val="0.88989783929778643"/>
          <c:h val="0.82804972086832107"/>
        </c:manualLayout>
      </c:layout>
      <c:lineChart>
        <c:grouping val="standard"/>
        <c:varyColors val="0"/>
        <c:ser>
          <c:idx val="0"/>
          <c:order val="0"/>
          <c:tx>
            <c:strRef>
              <c:f>'Forcast sheet'!$B$1</c:f>
              <c:strCache>
                <c:ptCount val="1"/>
                <c:pt idx="0">
                  <c:v>Growth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'Forcast sheet'!$B$2:$B$268</c:f>
              <c:numCache>
                <c:formatCode>[$₦-470]#,##0</c:formatCode>
                <c:ptCount val="267"/>
                <c:pt idx="0">
                  <c:v>-20000000</c:v>
                </c:pt>
                <c:pt idx="1">
                  <c:v>-30000000</c:v>
                </c:pt>
                <c:pt idx="2">
                  <c:v>100000000</c:v>
                </c:pt>
                <c:pt idx="3">
                  <c:v>132500000</c:v>
                </c:pt>
                <c:pt idx="4">
                  <c:v>27000000</c:v>
                </c:pt>
                <c:pt idx="5">
                  <c:v>45000000</c:v>
                </c:pt>
                <c:pt idx="6">
                  <c:v>100000000</c:v>
                </c:pt>
                <c:pt idx="7">
                  <c:v>132500000</c:v>
                </c:pt>
                <c:pt idx="8">
                  <c:v>27000000</c:v>
                </c:pt>
                <c:pt idx="9">
                  <c:v>2000000</c:v>
                </c:pt>
                <c:pt idx="10">
                  <c:v>132500000</c:v>
                </c:pt>
                <c:pt idx="11">
                  <c:v>132500000</c:v>
                </c:pt>
                <c:pt idx="12">
                  <c:v>2000000</c:v>
                </c:pt>
                <c:pt idx="13">
                  <c:v>2000000</c:v>
                </c:pt>
                <c:pt idx="14">
                  <c:v>100000000</c:v>
                </c:pt>
                <c:pt idx="15">
                  <c:v>25000000</c:v>
                </c:pt>
                <c:pt idx="16">
                  <c:v>12500000</c:v>
                </c:pt>
                <c:pt idx="17">
                  <c:v>2000000</c:v>
                </c:pt>
                <c:pt idx="18">
                  <c:v>2000000</c:v>
                </c:pt>
                <c:pt idx="19">
                  <c:v>27000000</c:v>
                </c:pt>
                <c:pt idx="20">
                  <c:v>12500000</c:v>
                </c:pt>
                <c:pt idx="21">
                  <c:v>27000000</c:v>
                </c:pt>
                <c:pt idx="22">
                  <c:v>100000000</c:v>
                </c:pt>
                <c:pt idx="23">
                  <c:v>27000000</c:v>
                </c:pt>
                <c:pt idx="24">
                  <c:v>57500000</c:v>
                </c:pt>
                <c:pt idx="25">
                  <c:v>57500000</c:v>
                </c:pt>
                <c:pt idx="26">
                  <c:v>100000000</c:v>
                </c:pt>
                <c:pt idx="27">
                  <c:v>27000000</c:v>
                </c:pt>
                <c:pt idx="28">
                  <c:v>27000000</c:v>
                </c:pt>
                <c:pt idx="29">
                  <c:v>57500000</c:v>
                </c:pt>
                <c:pt idx="30">
                  <c:v>57500000</c:v>
                </c:pt>
                <c:pt idx="31">
                  <c:v>2000000</c:v>
                </c:pt>
                <c:pt idx="32">
                  <c:v>12500000</c:v>
                </c:pt>
                <c:pt idx="33">
                  <c:v>2000000</c:v>
                </c:pt>
                <c:pt idx="34">
                  <c:v>27000000</c:v>
                </c:pt>
                <c:pt idx="35">
                  <c:v>27000000</c:v>
                </c:pt>
                <c:pt idx="36">
                  <c:v>2000000</c:v>
                </c:pt>
                <c:pt idx="37">
                  <c:v>2000000</c:v>
                </c:pt>
                <c:pt idx="38">
                  <c:v>2000000</c:v>
                </c:pt>
                <c:pt idx="39">
                  <c:v>100000000</c:v>
                </c:pt>
                <c:pt idx="40">
                  <c:v>132500000</c:v>
                </c:pt>
                <c:pt idx="41">
                  <c:v>132500000</c:v>
                </c:pt>
                <c:pt idx="42">
                  <c:v>132500000</c:v>
                </c:pt>
                <c:pt idx="43">
                  <c:v>132500000</c:v>
                </c:pt>
                <c:pt idx="44">
                  <c:v>57500000</c:v>
                </c:pt>
                <c:pt idx="45">
                  <c:v>57500000</c:v>
                </c:pt>
                <c:pt idx="46">
                  <c:v>72000000</c:v>
                </c:pt>
                <c:pt idx="47">
                  <c:v>132500000</c:v>
                </c:pt>
                <c:pt idx="48">
                  <c:v>57500000</c:v>
                </c:pt>
                <c:pt idx="49">
                  <c:v>72000000</c:v>
                </c:pt>
                <c:pt idx="50">
                  <c:v>72000000</c:v>
                </c:pt>
                <c:pt idx="51">
                  <c:v>147000000</c:v>
                </c:pt>
                <c:pt idx="52">
                  <c:v>45000000</c:v>
                </c:pt>
                <c:pt idx="53">
                  <c:v>100000000</c:v>
                </c:pt>
                <c:pt idx="54">
                  <c:v>132500000</c:v>
                </c:pt>
                <c:pt idx="55">
                  <c:v>132500000</c:v>
                </c:pt>
                <c:pt idx="56">
                  <c:v>132500000</c:v>
                </c:pt>
                <c:pt idx="57">
                  <c:v>2000000</c:v>
                </c:pt>
                <c:pt idx="58">
                  <c:v>100000000</c:v>
                </c:pt>
                <c:pt idx="59">
                  <c:v>57500000</c:v>
                </c:pt>
                <c:pt idx="60">
                  <c:v>100000000</c:v>
                </c:pt>
                <c:pt idx="61">
                  <c:v>27000000</c:v>
                </c:pt>
                <c:pt idx="62">
                  <c:v>-75000000</c:v>
                </c:pt>
                <c:pt idx="63">
                  <c:v>27000000</c:v>
                </c:pt>
                <c:pt idx="64">
                  <c:v>27000000</c:v>
                </c:pt>
                <c:pt idx="65">
                  <c:v>25000000</c:v>
                </c:pt>
                <c:pt idx="66">
                  <c:v>72000000</c:v>
                </c:pt>
                <c:pt idx="67">
                  <c:v>45000000</c:v>
                </c:pt>
                <c:pt idx="68">
                  <c:v>45000000</c:v>
                </c:pt>
                <c:pt idx="69">
                  <c:v>100000000</c:v>
                </c:pt>
                <c:pt idx="70">
                  <c:v>2000000</c:v>
                </c:pt>
                <c:pt idx="71">
                  <c:v>2000000</c:v>
                </c:pt>
                <c:pt idx="72">
                  <c:v>2000000</c:v>
                </c:pt>
                <c:pt idx="73">
                  <c:v>2000000</c:v>
                </c:pt>
                <c:pt idx="74">
                  <c:v>2000000</c:v>
                </c:pt>
                <c:pt idx="75">
                  <c:v>2000000</c:v>
                </c:pt>
                <c:pt idx="76">
                  <c:v>2000000</c:v>
                </c:pt>
                <c:pt idx="77">
                  <c:v>2000000</c:v>
                </c:pt>
                <c:pt idx="78">
                  <c:v>132500000</c:v>
                </c:pt>
                <c:pt idx="79">
                  <c:v>27000000</c:v>
                </c:pt>
                <c:pt idx="80">
                  <c:v>147000000</c:v>
                </c:pt>
                <c:pt idx="81">
                  <c:v>25000000</c:v>
                </c:pt>
                <c:pt idx="82">
                  <c:v>45000000</c:v>
                </c:pt>
                <c:pt idx="83">
                  <c:v>45000000</c:v>
                </c:pt>
                <c:pt idx="84">
                  <c:v>45000000</c:v>
                </c:pt>
                <c:pt idx="85">
                  <c:v>45000000</c:v>
                </c:pt>
                <c:pt idx="86">
                  <c:v>45000000</c:v>
                </c:pt>
                <c:pt idx="87">
                  <c:v>45000000</c:v>
                </c:pt>
                <c:pt idx="88">
                  <c:v>45000000</c:v>
                </c:pt>
                <c:pt idx="89">
                  <c:v>72000000</c:v>
                </c:pt>
                <c:pt idx="90">
                  <c:v>45000000</c:v>
                </c:pt>
                <c:pt idx="91">
                  <c:v>132500000</c:v>
                </c:pt>
                <c:pt idx="92">
                  <c:v>45000000</c:v>
                </c:pt>
                <c:pt idx="93">
                  <c:v>45000000</c:v>
                </c:pt>
                <c:pt idx="94">
                  <c:v>72000000</c:v>
                </c:pt>
                <c:pt idx="95">
                  <c:v>57500000</c:v>
                </c:pt>
                <c:pt idx="96">
                  <c:v>57500000</c:v>
                </c:pt>
                <c:pt idx="97">
                  <c:v>45000000</c:v>
                </c:pt>
                <c:pt idx="98">
                  <c:v>45000000</c:v>
                </c:pt>
                <c:pt idx="99">
                  <c:v>45000000</c:v>
                </c:pt>
                <c:pt idx="100">
                  <c:v>72000000</c:v>
                </c:pt>
                <c:pt idx="101">
                  <c:v>45000000</c:v>
                </c:pt>
                <c:pt idx="102">
                  <c:v>25000000</c:v>
                </c:pt>
                <c:pt idx="103">
                  <c:v>45000000</c:v>
                </c:pt>
                <c:pt idx="104">
                  <c:v>57500000</c:v>
                </c:pt>
                <c:pt idx="105">
                  <c:v>27000000</c:v>
                </c:pt>
                <c:pt idx="106">
                  <c:v>25000000</c:v>
                </c:pt>
                <c:pt idx="107">
                  <c:v>132500000</c:v>
                </c:pt>
                <c:pt idx="108">
                  <c:v>57500000</c:v>
                </c:pt>
                <c:pt idx="109">
                  <c:v>25000000</c:v>
                </c:pt>
                <c:pt idx="110">
                  <c:v>100000000</c:v>
                </c:pt>
                <c:pt idx="111">
                  <c:v>45000000</c:v>
                </c:pt>
                <c:pt idx="112">
                  <c:v>45000000</c:v>
                </c:pt>
                <c:pt idx="113">
                  <c:v>45000000</c:v>
                </c:pt>
                <c:pt idx="114">
                  <c:v>132500000</c:v>
                </c:pt>
                <c:pt idx="115">
                  <c:v>57500000</c:v>
                </c:pt>
                <c:pt idx="116">
                  <c:v>45000000</c:v>
                </c:pt>
                <c:pt idx="117">
                  <c:v>100000000</c:v>
                </c:pt>
                <c:pt idx="118">
                  <c:v>25000000</c:v>
                </c:pt>
                <c:pt idx="119">
                  <c:v>45000000</c:v>
                </c:pt>
                <c:pt idx="120">
                  <c:v>2000000</c:v>
                </c:pt>
                <c:pt idx="121">
                  <c:v>132500000</c:v>
                </c:pt>
                <c:pt idx="122">
                  <c:v>-75000000</c:v>
                </c:pt>
                <c:pt idx="123">
                  <c:v>45000000</c:v>
                </c:pt>
                <c:pt idx="124">
                  <c:v>-20000000</c:v>
                </c:pt>
                <c:pt idx="125">
                  <c:v>147000000</c:v>
                </c:pt>
                <c:pt idx="126">
                  <c:v>132500000</c:v>
                </c:pt>
                <c:pt idx="127">
                  <c:v>132500000</c:v>
                </c:pt>
                <c:pt idx="128">
                  <c:v>-30000000</c:v>
                </c:pt>
                <c:pt idx="129">
                  <c:v>100000000</c:v>
                </c:pt>
                <c:pt idx="130">
                  <c:v>-30000000</c:v>
                </c:pt>
                <c:pt idx="131">
                  <c:v>132500000</c:v>
                </c:pt>
                <c:pt idx="132">
                  <c:v>45000000</c:v>
                </c:pt>
                <c:pt idx="133">
                  <c:v>132500000</c:v>
                </c:pt>
                <c:pt idx="134">
                  <c:v>100000000</c:v>
                </c:pt>
                <c:pt idx="135">
                  <c:v>12500000</c:v>
                </c:pt>
                <c:pt idx="136">
                  <c:v>-30000000</c:v>
                </c:pt>
                <c:pt idx="137">
                  <c:v>45000000</c:v>
                </c:pt>
                <c:pt idx="138">
                  <c:v>-30000000</c:v>
                </c:pt>
                <c:pt idx="139">
                  <c:v>45000000</c:v>
                </c:pt>
                <c:pt idx="140">
                  <c:v>45000000</c:v>
                </c:pt>
                <c:pt idx="141">
                  <c:v>12500000</c:v>
                </c:pt>
                <c:pt idx="142">
                  <c:v>-12500000</c:v>
                </c:pt>
                <c:pt idx="143">
                  <c:v>-20000000</c:v>
                </c:pt>
                <c:pt idx="144">
                  <c:v>27000000</c:v>
                </c:pt>
                <c:pt idx="145">
                  <c:v>25000000</c:v>
                </c:pt>
                <c:pt idx="146">
                  <c:v>147000000</c:v>
                </c:pt>
                <c:pt idx="147">
                  <c:v>-20000000</c:v>
                </c:pt>
                <c:pt idx="148">
                  <c:v>27000000</c:v>
                </c:pt>
                <c:pt idx="149">
                  <c:v>100000000</c:v>
                </c:pt>
                <c:pt idx="150">
                  <c:v>-30000000</c:v>
                </c:pt>
                <c:pt idx="151">
                  <c:v>2000000</c:v>
                </c:pt>
                <c:pt idx="152">
                  <c:v>72000000</c:v>
                </c:pt>
                <c:pt idx="153">
                  <c:v>-20000000</c:v>
                </c:pt>
                <c:pt idx="154">
                  <c:v>25000000</c:v>
                </c:pt>
                <c:pt idx="155">
                  <c:v>57500000</c:v>
                </c:pt>
                <c:pt idx="156">
                  <c:v>57500000</c:v>
                </c:pt>
                <c:pt idx="157">
                  <c:v>27000000</c:v>
                </c:pt>
                <c:pt idx="158">
                  <c:v>12500000</c:v>
                </c:pt>
                <c:pt idx="159">
                  <c:v>132500000</c:v>
                </c:pt>
                <c:pt idx="160">
                  <c:v>-12500000</c:v>
                </c:pt>
                <c:pt idx="161">
                  <c:v>12500000</c:v>
                </c:pt>
                <c:pt idx="162">
                  <c:v>27000000</c:v>
                </c:pt>
                <c:pt idx="163">
                  <c:v>147000000</c:v>
                </c:pt>
                <c:pt idx="164">
                  <c:v>57500000</c:v>
                </c:pt>
                <c:pt idx="165">
                  <c:v>57500000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3-4624-B605-15E9E783CBBF}"/>
            </c:ext>
          </c:extLst>
        </c:ser>
        <c:ser>
          <c:idx val="1"/>
          <c:order val="1"/>
          <c:tx>
            <c:strRef>
              <c:f>'Forcast sheet'!$C$1</c:f>
              <c:strCache>
                <c:ptCount val="1"/>
                <c:pt idx="0">
                  <c:v>Forecast(Growth Rate)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'Forcast sheet'!$A$2:$A$268</c:f>
              <c:numCache>
                <c:formatCode>General</c:formatCode>
                <c:ptCount val="2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</c:numCache>
            </c:numRef>
          </c:cat>
          <c:val>
            <c:numRef>
              <c:f>'Forcast sheet'!$C$2:$C$268</c:f>
              <c:numCache>
                <c:formatCode>General</c:formatCode>
                <c:ptCount val="267"/>
                <c:pt idx="165" formatCode="[$₦-470]#,##0">
                  <c:v>57500000</c:v>
                </c:pt>
                <c:pt idx="166" formatCode="[$₦-470]#,##0">
                  <c:v>77557866.629622668</c:v>
                </c:pt>
                <c:pt idx="167" formatCode="[$₦-470]#,##0">
                  <c:v>40744458.657630287</c:v>
                </c:pt>
                <c:pt idx="168" formatCode="[$₦-470]#,##0">
                  <c:v>40571754.673088759</c:v>
                </c:pt>
                <c:pt idx="169" formatCode="[$₦-470]#,##0">
                  <c:v>47744262.065934919</c:v>
                </c:pt>
                <c:pt idx="170" formatCode="[$₦-470]#,##0">
                  <c:v>78789726.923003018</c:v>
                </c:pt>
                <c:pt idx="171" formatCode="[$₦-470]#,##0">
                  <c:v>55059076.798440963</c:v>
                </c:pt>
                <c:pt idx="172" formatCode="[$₦-470]#,##0">
                  <c:v>48713020.711097971</c:v>
                </c:pt>
                <c:pt idx="173" formatCode="[$₦-470]#,##0">
                  <c:v>92637686.139107049</c:v>
                </c:pt>
                <c:pt idx="174" formatCode="[$₦-470]#,##0">
                  <c:v>86436364.498326868</c:v>
                </c:pt>
                <c:pt idx="175" formatCode="[$₦-470]#,##0">
                  <c:v>34591767.396566734</c:v>
                </c:pt>
                <c:pt idx="176" formatCode="[$₦-470]#,##0">
                  <c:v>74758792.593035057</c:v>
                </c:pt>
                <c:pt idx="177" formatCode="[$₦-470]#,##0">
                  <c:v>83662579.752122492</c:v>
                </c:pt>
                <c:pt idx="178" formatCode="[$₦-470]#,##0">
                  <c:v>83557706.452460974</c:v>
                </c:pt>
                <c:pt idx="179" formatCode="[$₦-470]#,##0">
                  <c:v>76411841.085827231</c:v>
                </c:pt>
                <c:pt idx="180" formatCode="[$₦-470]#,##0">
                  <c:v>12183427.318088491</c:v>
                </c:pt>
                <c:pt idx="181" formatCode="[$₦-470]#,##0">
                  <c:v>61317496.770977408</c:v>
                </c:pt>
                <c:pt idx="182" formatCode="[$₦-470]#,##0">
                  <c:v>54270381.819267079</c:v>
                </c:pt>
                <c:pt idx="183" formatCode="[$₦-470]#,##0">
                  <c:v>47632804.061675481</c:v>
                </c:pt>
                <c:pt idx="184" formatCode="[$₦-470]#,##0">
                  <c:v>12046610.732098937</c:v>
                </c:pt>
                <c:pt idx="185" formatCode="[$₦-470]#,##0">
                  <c:v>-34781036.481884278</c:v>
                </c:pt>
                <c:pt idx="186" formatCode="[$₦-470]#,##0">
                  <c:v>52932565.613130368</c:v>
                </c:pt>
                <c:pt idx="187" formatCode="[$₦-470]#,##0">
                  <c:v>16858967.242812771</c:v>
                </c:pt>
                <c:pt idx="188" formatCode="[$₦-470]#,##0">
                  <c:v>30490112.400927976</c:v>
                </c:pt>
                <c:pt idx="189" formatCode="[$₦-470]#,##0">
                  <c:v>54919107.33334583</c:v>
                </c:pt>
                <c:pt idx="190" formatCode="[$₦-470]#,##0">
                  <c:v>63353607.089891613</c:v>
                </c:pt>
                <c:pt idx="191" formatCode="[$₦-470]#,##0">
                  <c:v>27841154.091282491</c:v>
                </c:pt>
                <c:pt idx="192" formatCode="[$₦-470]#,##0">
                  <c:v>55118834.715615578</c:v>
                </c:pt>
                <c:pt idx="193" formatCode="[$₦-470]#,##0">
                  <c:v>21006393.665162634</c:v>
                </c:pt>
                <c:pt idx="194" formatCode="[$₦-470]#,##0">
                  <c:v>21695595.982488964</c:v>
                </c:pt>
                <c:pt idx="195" formatCode="[$₦-470]#,##0">
                  <c:v>-5566081.9268899933</c:v>
                </c:pt>
                <c:pt idx="196" formatCode="[$₦-470]#,##0">
                  <c:v>62707.270555615425</c:v>
                </c:pt>
                <c:pt idx="197" formatCode="[$₦-470]#,##0">
                  <c:v>-4461668.8629009947</c:v>
                </c:pt>
                <c:pt idx="198" formatCode="[$₦-470]#,##0">
                  <c:v>8927181.0142248347</c:v>
                </c:pt>
                <c:pt idx="199" formatCode="[$₦-470]#,##0">
                  <c:v>10021821.996221147</c:v>
                </c:pt>
                <c:pt idx="200" formatCode="[$₦-470]#,##0">
                  <c:v>-2688971.4730604365</c:v>
                </c:pt>
                <c:pt idx="201" formatCode="[$₦-470]#,##0">
                  <c:v>62538986.316987872</c:v>
                </c:pt>
                <c:pt idx="202" formatCode="[$₦-470]#,##0">
                  <c:v>9954686.0692041218</c:v>
                </c:pt>
                <c:pt idx="203" formatCode="[$₦-470]#,##0">
                  <c:v>119651471.44155276</c:v>
                </c:pt>
                <c:pt idx="204" formatCode="[$₦-470]#,##0">
                  <c:v>75324377.417251885</c:v>
                </c:pt>
                <c:pt idx="205" formatCode="[$₦-470]#,##0">
                  <c:v>84809562.57055296</c:v>
                </c:pt>
                <c:pt idx="206" formatCode="[$₦-470]#,##0">
                  <c:v>85199433.652535766</c:v>
                </c:pt>
                <c:pt idx="207" formatCode="[$₦-470]#,##0">
                  <c:v>84998419.095910445</c:v>
                </c:pt>
                <c:pt idx="208" formatCode="[$₦-470]#,##0">
                  <c:v>48185011.123918071</c:v>
                </c:pt>
                <c:pt idx="209" formatCode="[$₦-470]#,##0">
                  <c:v>48012307.139376536</c:v>
                </c:pt>
                <c:pt idx="210" formatCode="[$₦-470]#,##0">
                  <c:v>55184814.532222703</c:v>
                </c:pt>
                <c:pt idx="211" formatCode="[$₦-470]#,##0">
                  <c:v>86230279.38929078</c:v>
                </c:pt>
                <c:pt idx="212" formatCode="[$₦-470]#,##0">
                  <c:v>62499629.264728747</c:v>
                </c:pt>
                <c:pt idx="213" formatCode="[$₦-470]#,##0">
                  <c:v>56153573.177385755</c:v>
                </c:pt>
                <c:pt idx="214" formatCode="[$₦-470]#,##0">
                  <c:v>100078238.60539484</c:v>
                </c:pt>
                <c:pt idx="215" formatCode="[$₦-470]#,##0">
                  <c:v>93876916.96461466</c:v>
                </c:pt>
                <c:pt idx="216" formatCode="[$₦-470]#,##0">
                  <c:v>42032319.862854525</c:v>
                </c:pt>
                <c:pt idx="217" formatCode="[$₦-470]#,##0">
                  <c:v>82199345.059322834</c:v>
                </c:pt>
                <c:pt idx="218" formatCode="[$₦-470]#,##0">
                  <c:v>91103132.218410283</c:v>
                </c:pt>
                <c:pt idx="219" formatCode="[$₦-470]#,##0">
                  <c:v>90998258.918748751</c:v>
                </c:pt>
                <c:pt idx="220" formatCode="[$₦-470]#,##0">
                  <c:v>83852393.552115023</c:v>
                </c:pt>
                <c:pt idx="221" formatCode="[$₦-470]#,##0">
                  <c:v>19623979.784376275</c:v>
                </c:pt>
                <c:pt idx="222" formatCode="[$₦-470]#,##0">
                  <c:v>68758049.237265199</c:v>
                </c:pt>
                <c:pt idx="223" formatCode="[$₦-470]#,##0">
                  <c:v>61710934.285554864</c:v>
                </c:pt>
                <c:pt idx="224" formatCode="[$₦-470]#,##0">
                  <c:v>55073356.527963258</c:v>
                </c:pt>
                <c:pt idx="225" formatCode="[$₦-470]#,##0">
                  <c:v>19487163.198386721</c:v>
                </c:pt>
                <c:pt idx="226" formatCode="[$₦-470]#,##0">
                  <c:v>-27340484.015596494</c:v>
                </c:pt>
                <c:pt idx="227" formatCode="[$₦-470]#,##0">
                  <c:v>60373118.079418153</c:v>
                </c:pt>
                <c:pt idx="228" formatCode="[$₦-470]#,##0">
                  <c:v>24299519.709100548</c:v>
                </c:pt>
                <c:pt idx="229" formatCode="[$₦-470]#,##0">
                  <c:v>37930664.86721576</c:v>
                </c:pt>
                <c:pt idx="230" formatCode="[$₦-470]#,##0">
                  <c:v>62359659.799633615</c:v>
                </c:pt>
                <c:pt idx="231" formatCode="[$₦-470]#,##0">
                  <c:v>70794159.556179389</c:v>
                </c:pt>
                <c:pt idx="232" formatCode="[$₦-470]#,##0">
                  <c:v>35281706.557570264</c:v>
                </c:pt>
                <c:pt idx="233" formatCode="[$₦-470]#,##0">
                  <c:v>62559387.181903362</c:v>
                </c:pt>
                <c:pt idx="234" formatCode="[$₦-470]#,##0">
                  <c:v>28446946.131450418</c:v>
                </c:pt>
                <c:pt idx="235" formatCode="[$₦-470]#,##0">
                  <c:v>29136148.448776748</c:v>
                </c:pt>
                <c:pt idx="236" formatCode="[$₦-470]#,##0">
                  <c:v>1874470.539397791</c:v>
                </c:pt>
                <c:pt idx="237" formatCode="[$₦-470]#,##0">
                  <c:v>7503259.7368433923</c:v>
                </c:pt>
                <c:pt idx="238" formatCode="[$₦-470]#,##0">
                  <c:v>2978883.6033867896</c:v>
                </c:pt>
                <c:pt idx="239" formatCode="[$₦-470]#,##0">
                  <c:v>16367733.480512619</c:v>
                </c:pt>
                <c:pt idx="240" formatCode="[$₦-470]#,##0">
                  <c:v>17462374.462508932</c:v>
                </c:pt>
                <c:pt idx="241" formatCode="[$₦-470]#,##0">
                  <c:v>4751580.9932273403</c:v>
                </c:pt>
                <c:pt idx="242" formatCode="[$₦-470]#,##0">
                  <c:v>69979538.783275664</c:v>
                </c:pt>
                <c:pt idx="243" formatCode="[$₦-470]#,##0">
                  <c:v>17395238.535491906</c:v>
                </c:pt>
                <c:pt idx="244" formatCode="[$₦-470]#,##0">
                  <c:v>127092023.90784055</c:v>
                </c:pt>
                <c:pt idx="245" formatCode="[$₦-470]#,##0">
                  <c:v>82764929.883539647</c:v>
                </c:pt>
                <c:pt idx="246" formatCode="[$₦-470]#,##0">
                  <c:v>92250115.036840737</c:v>
                </c:pt>
                <c:pt idx="247" formatCode="[$₦-470]#,##0">
                  <c:v>92639986.118823558</c:v>
                </c:pt>
                <c:pt idx="248" formatCode="[$₦-470]#,##0">
                  <c:v>92438971.562198222</c:v>
                </c:pt>
                <c:pt idx="249" formatCode="[$₦-470]#,##0">
                  <c:v>55625563.590205848</c:v>
                </c:pt>
                <c:pt idx="250" formatCode="[$₦-470]#,##0">
                  <c:v>55452859.60566432</c:v>
                </c:pt>
                <c:pt idx="251" formatCode="[$₦-470]#,##0">
                  <c:v>62625366.998510487</c:v>
                </c:pt>
                <c:pt idx="252" formatCode="[$₦-470]#,##0">
                  <c:v>93670831.855578572</c:v>
                </c:pt>
                <c:pt idx="253" formatCode="[$₦-470]#,##0">
                  <c:v>69940181.731016532</c:v>
                </c:pt>
                <c:pt idx="254" formatCode="[$₦-470]#,##0">
                  <c:v>63594125.643673532</c:v>
                </c:pt>
                <c:pt idx="255" formatCode="[$₦-470]#,##0">
                  <c:v>107518791.07168262</c:v>
                </c:pt>
                <c:pt idx="256" formatCode="[$₦-470]#,##0">
                  <c:v>101317469.43090244</c:v>
                </c:pt>
                <c:pt idx="257" formatCode="[$₦-470]#,##0">
                  <c:v>49472872.329142302</c:v>
                </c:pt>
                <c:pt idx="258" formatCode="[$₦-470]#,##0">
                  <c:v>89639897.525610626</c:v>
                </c:pt>
                <c:pt idx="259" formatCode="[$₦-470]#,##0">
                  <c:v>98543684.68469806</c:v>
                </c:pt>
                <c:pt idx="260" formatCode="[$₦-470]#,##0">
                  <c:v>98438811.385036528</c:v>
                </c:pt>
                <c:pt idx="261" formatCode="[$₦-470]#,##0">
                  <c:v>91292946.018402815</c:v>
                </c:pt>
                <c:pt idx="262" formatCode="[$₦-470]#,##0">
                  <c:v>27064532.250664052</c:v>
                </c:pt>
                <c:pt idx="263" formatCode="[$₦-470]#,##0">
                  <c:v>76198601.703552976</c:v>
                </c:pt>
                <c:pt idx="264" formatCode="[$₦-470]#,##0">
                  <c:v>69151486.751842648</c:v>
                </c:pt>
                <c:pt idx="265" formatCode="[$₦-470]#,##0">
                  <c:v>62513908.994251043</c:v>
                </c:pt>
                <c:pt idx="266" formatCode="[$₦-470]#,##0">
                  <c:v>26927715.664674498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3-4624-B605-15E9E783CBBF}"/>
            </c:ext>
          </c:extLst>
        </c:ser>
        <c:ser>
          <c:idx val="2"/>
          <c:order val="2"/>
          <c:tx>
            <c:strRef>
              <c:f>'Forcast sheet'!$D$1</c:f>
              <c:strCache>
                <c:ptCount val="1"/>
                <c:pt idx="0">
                  <c:v>Lower Confidence Bound(Growth Rate)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'Forcast sheet'!$A$2:$A$268</c:f>
              <c:numCache>
                <c:formatCode>General</c:formatCode>
                <c:ptCount val="2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</c:numCache>
            </c:numRef>
          </c:cat>
          <c:val>
            <c:numRef>
              <c:f>'Forcast sheet'!$D$2:$D$268</c:f>
              <c:numCache>
                <c:formatCode>General</c:formatCode>
                <c:ptCount val="267"/>
                <c:pt idx="165" formatCode="[$₦-470]#,##0">
                  <c:v>57500000</c:v>
                </c:pt>
                <c:pt idx="166" formatCode="[$₦-470]#,##0">
                  <c:v>-25659247.874612376</c:v>
                </c:pt>
                <c:pt idx="167" formatCode="[$₦-470]#,##0">
                  <c:v>-65699563.766407825</c:v>
                </c:pt>
                <c:pt idx="168" formatCode="[$₦-470]#,##0">
                  <c:v>-69028734.597100228</c:v>
                </c:pt>
                <c:pt idx="169" formatCode="[$₦-470]#,##0">
                  <c:v>-64948266.743622251</c:v>
                </c:pt>
                <c:pt idx="170" formatCode="[$₦-470]#,##0">
                  <c:v>-36935670.553258687</c:v>
                </c:pt>
                <c:pt idx="171" formatCode="[$₦-470]#,##0">
                  <c:v>-63644643.743283972</c:v>
                </c:pt>
                <c:pt idx="172" formatCode="[$₦-470]#,##0">
                  <c:v>-72918571.83485958</c:v>
                </c:pt>
                <c:pt idx="173" formatCode="[$₦-470]#,##0">
                  <c:v>-31874971.984627247</c:v>
                </c:pt>
                <c:pt idx="174" formatCode="[$₦-470]#,##0">
                  <c:v>-40913813.205945179</c:v>
                </c:pt>
                <c:pt idx="175" formatCode="[$₦-470]#,##0">
                  <c:v>-95555314.006077498</c:v>
                </c:pt>
                <c:pt idx="176" formatCode="[$₦-470]#,##0">
                  <c:v>-58147221.001286104</c:v>
                </c:pt>
                <c:pt idx="177" formatCode="[$₦-470]#,##0">
                  <c:v>-51966790.314162433</c:v>
                </c:pt>
                <c:pt idx="178" formatCode="[$₦-470]#,##0">
                  <c:v>-54761622.747409374</c:v>
                </c:pt>
                <c:pt idx="179" formatCode="[$₦-470]#,##0">
                  <c:v>-64566037.229367495</c:v>
                </c:pt>
                <c:pt idx="180" formatCode="[$₦-470]#,##0">
                  <c:v>-131423408.74474649</c:v>
                </c:pt>
                <c:pt idx="181" formatCode="[$₦-470]#,##0">
                  <c:v>-84890374.792149723</c:v>
                </c:pt>
                <c:pt idx="182" formatCode="[$₦-470]#,##0">
                  <c:v>-94512139.032226339</c:v>
                </c:pt>
                <c:pt idx="183" formatCode="[$₦-470]#,##0">
                  <c:v>-103699397.01674327</c:v>
                </c:pt>
                <c:pt idx="184" formatCode="[$₦-470]#,##0">
                  <c:v>-141811612.09497994</c:v>
                </c:pt>
                <c:pt idx="185" formatCode="[$₦-470]#,##0">
                  <c:v>-191142837.32619143</c:v>
                </c:pt>
                <c:pt idx="186" formatCode="[$₦-470]#,##0">
                  <c:v>-105911497.81414273</c:v>
                </c:pt>
                <c:pt idx="187" formatCode="[$₦-470]#,##0">
                  <c:v>-144447093.42290083</c:v>
                </c:pt>
                <c:pt idx="188" formatCode="[$₦-470]#,##0">
                  <c:v>-133258659.3044811</c:v>
                </c:pt>
                <c:pt idx="189" formatCode="[$₦-470]#,##0">
                  <c:v>-111254003.83765841</c:v>
                </c:pt>
                <c:pt idx="190" formatCode="[$₦-470]#,##0">
                  <c:v>-105226327.77395442</c:v>
                </c:pt>
                <c:pt idx="191" formatCode="[$₦-470]#,##0">
                  <c:v>-143128890.74090022</c:v>
                </c:pt>
                <c:pt idx="192" formatCode="[$₦-470]#,##0">
                  <c:v>-118225359.18039107</c:v>
                </c:pt>
                <c:pt idx="193" formatCode="[$₦-470]#,##0">
                  <c:v>-154696696.03122655</c:v>
                </c:pt>
                <c:pt idx="194" formatCode="[$₦-470]#,##0">
                  <c:v>-156351802.34634686</c:v>
                </c:pt>
                <c:pt idx="195" formatCode="[$₦-470]#,##0">
                  <c:v>-185943829.53848153</c:v>
                </c:pt>
                <c:pt idx="196" formatCode="[$₦-470]#,##0">
                  <c:v>-182632022.76207158</c:v>
                </c:pt>
                <c:pt idx="197" formatCode="[$₦-470]#,##0">
                  <c:v>-189460574.27588749</c:v>
                </c:pt>
                <c:pt idx="198" formatCode="[$₦-470]#,##0">
                  <c:v>-178363622.30484423</c:v>
                </c:pt>
                <c:pt idx="199" formatCode="[$₦-470]#,##0">
                  <c:v>-179549103.25587884</c:v>
                </c:pt>
                <c:pt idx="200" formatCode="[$₦-470]#,##0">
                  <c:v>-194528718.11242026</c:v>
                </c:pt>
                <c:pt idx="201" formatCode="[$₦-470]#,##0">
                  <c:v>-131558732.33162773</c:v>
                </c:pt>
                <c:pt idx="202" formatCode="[$₦-470]#,##0">
                  <c:v>-186390583.77530432</c:v>
                </c:pt>
                <c:pt idx="203" formatCode="[$₦-470]#,##0">
                  <c:v>-78931336.261798829</c:v>
                </c:pt>
                <c:pt idx="204" formatCode="[$₦-470]#,##0">
                  <c:v>-125486342.58355644</c:v>
                </c:pt>
                <c:pt idx="205" formatCode="[$₦-470]#,##0">
                  <c:v>-118219813.51465409</c:v>
                </c:pt>
                <c:pt idx="206" formatCode="[$₦-470]#,##0">
                  <c:v>-120039694.39523199</c:v>
                </c:pt>
                <c:pt idx="207" formatCode="[$₦-470]#,##0">
                  <c:v>-122456914.44992103</c:v>
                </c:pt>
                <c:pt idx="208" formatCode="[$₦-470]#,##0">
                  <c:v>-161463101.55877787</c:v>
                </c:pt>
                <c:pt idx="209" formatCode="[$₦-470]#,##0">
                  <c:v>-163820647.45176136</c:v>
                </c:pt>
                <c:pt idx="210" formatCode="[$₦-470]#,##0">
                  <c:v>-158825337.61561757</c:v>
                </c:pt>
                <c:pt idx="211" formatCode="[$₦-470]#,##0">
                  <c:v>-129949706.20963979</c:v>
                </c:pt>
                <c:pt idx="212" formatCode="[$₦-470]#,##0">
                  <c:v>-155843094.02137652</c:v>
                </c:pt>
                <c:pt idx="213" formatCode="[$₦-470]#,##0">
                  <c:v>-164345049.14303601</c:v>
                </c:pt>
                <c:pt idx="214" formatCode="[$₦-470]#,##0">
                  <c:v>-122569690.60288009</c:v>
                </c:pt>
                <c:pt idx="215" formatCode="[$₦-470]#,##0">
                  <c:v>-130913963.46901244</c:v>
                </c:pt>
                <c:pt idx="216" formatCode="[$₦-470]#,##0">
                  <c:v>-184895383.13729954</c:v>
                </c:pt>
                <c:pt idx="217" formatCode="[$₦-470]#,##0">
                  <c:v>-146859269.87729374</c:v>
                </c:pt>
                <c:pt idx="218" formatCode="[$₦-470]#,##0">
                  <c:v>-140080693.550037</c:v>
                </c:pt>
                <c:pt idx="219" formatCode="[$₦-470]#,##0">
                  <c:v>-142305278.03951395</c:v>
                </c:pt>
                <c:pt idx="220" formatCode="[$₦-470]#,##0">
                  <c:v>-151565548.76563951</c:v>
                </c:pt>
                <c:pt idx="221" formatCode="[$₦-470]#,##0">
                  <c:v>-217903248.60881588</c:v>
                </c:pt>
                <c:pt idx="222" formatCode="[$₦-470]#,##0">
                  <c:v>-170873525.58929878</c:v>
                </c:pt>
                <c:pt idx="223" formatCode="[$₦-470]#,##0">
                  <c:v>-180020220.40864971</c:v>
                </c:pt>
                <c:pt idx="224" formatCode="[$₦-470]#,##0">
                  <c:v>-188752778.29662868</c:v>
                </c:pt>
                <c:pt idx="225" formatCode="[$₦-470]#,##0">
                  <c:v>-226429512.89846614</c:v>
                </c:pt>
                <c:pt idx="226" formatCode="[$₦-470]#,##0">
                  <c:v>-275343417.73697817</c:v>
                </c:pt>
                <c:pt idx="227" formatCode="[$₦-470]#,##0">
                  <c:v>-189711939.42444047</c:v>
                </c:pt>
                <c:pt idx="228" formatCode="[$₦-470]#,##0">
                  <c:v>-227863672.38474694</c:v>
                </c:pt>
                <c:pt idx="229" formatCode="[$₦-470]#,##0">
                  <c:v>-216306812.35183734</c:v>
                </c:pt>
                <c:pt idx="230" formatCode="[$₦-470]#,##0">
                  <c:v>-193948388.10659868</c:v>
                </c:pt>
                <c:pt idx="231" formatCode="[$₦-470]#,##0">
                  <c:v>-187580875.13349199</c:v>
                </c:pt>
                <c:pt idx="232" formatCode="[$₦-470]#,##0">
                  <c:v>-225156857.2504999</c:v>
                </c:pt>
                <c:pt idx="233" formatCode="[$₦-470]#,##0">
                  <c:v>-199939370.20870399</c:v>
                </c:pt>
                <c:pt idx="234" formatCode="[$₦-470]#,##0">
                  <c:v>-236108787.50145066</c:v>
                </c:pt>
                <c:pt idx="235" formatCode="[$₦-470]#,##0">
                  <c:v>-237473458.5147464</c:v>
                </c:pt>
                <c:pt idx="236" formatCode="[$₦-470]#,##0">
                  <c:v>-266786017.66228008</c:v>
                </c:pt>
                <c:pt idx="237" formatCode="[$₦-470]#,##0">
                  <c:v>-263205224.96976238</c:v>
                </c:pt>
                <c:pt idx="238" formatCode="[$₦-470]#,##0">
                  <c:v>-269774816.915851</c:v>
                </c:pt>
                <c:pt idx="239" formatCode="[$₦-470]#,##0">
                  <c:v>-258428503.01606596</c:v>
                </c:pt>
                <c:pt idx="240" formatCode="[$₦-470]#,##0">
                  <c:v>-259373815.97676259</c:v>
                </c:pt>
                <c:pt idx="241" formatCode="[$₦-470]#,##0">
                  <c:v>-274122076.21953028</c:v>
                </c:pt>
                <c:pt idx="242" formatCode="[$₦-470]#,##0">
                  <c:v>-210929190.0791418</c:v>
                </c:pt>
                <c:pt idx="243" formatCode="[$₦-470]#,##0">
                  <c:v>-265546256.18756136</c:v>
                </c:pt>
                <c:pt idx="244" formatCode="[$₦-470]#,##0">
                  <c:v>-157880017.61520672</c:v>
                </c:pt>
                <c:pt idx="245" formatCode="[$₦-470]#,##0">
                  <c:v>-204235523.59996614</c:v>
                </c:pt>
                <c:pt idx="246" formatCode="[$₦-470]#,##0">
                  <c:v>-196776697.37583983</c:v>
                </c:pt>
                <c:pt idx="247" formatCode="[$₦-470]#,##0">
                  <c:v>-198411211.67711309</c:v>
                </c:pt>
                <c:pt idx="248" formatCode="[$₦-470]#,##0">
                  <c:v>-200646838.41285986</c:v>
                </c:pt>
                <c:pt idx="249" formatCode="[$₦-470]#,##0">
                  <c:v>-239480831.25582635</c:v>
                </c:pt>
                <c:pt idx="250" formatCode="[$₦-470]#,##0">
                  <c:v>-241672373.12165338</c:v>
                </c:pt>
                <c:pt idx="251" formatCode="[$₦-470]#,##0">
                  <c:v>-236517027.60480005</c:v>
                </c:pt>
                <c:pt idx="252" formatCode="[$₦-470]#,##0">
                  <c:v>-207487117.67221943</c:v>
                </c:pt>
                <c:pt idx="253" formatCode="[$₦-470]#,##0">
                  <c:v>-233231782.96091068</c:v>
                </c:pt>
                <c:pt idx="254" formatCode="[$₦-470]#,##0">
                  <c:v>-241590379.84550512</c:v>
                </c:pt>
                <c:pt idx="255" formatCode="[$₦-470]#,##0">
                  <c:v>-199676844.50582224</c:v>
                </c:pt>
                <c:pt idx="256" formatCode="[$₦-470]#,##0">
                  <c:v>-207887947.50788069</c:v>
                </c:pt>
                <c:pt idx="257" formatCode="[$₦-470]#,##0">
                  <c:v>-261741037.60657772</c:v>
                </c:pt>
                <c:pt idx="258" formatCode="[$₦-470]#,##0">
                  <c:v>-223581275.84073108</c:v>
                </c:pt>
                <c:pt idx="259" formatCode="[$₦-470]#,##0">
                  <c:v>-216683579.83149272</c:v>
                </c:pt>
                <c:pt idx="260" formatCode="[$₦-470]#,##0">
                  <c:v>-218793427.82331026</c:v>
                </c:pt>
                <c:pt idx="261" formatCode="[$₦-470]#,##0">
                  <c:v>-227943205.8329767</c:v>
                </c:pt>
                <c:pt idx="262" formatCode="[$₦-470]#,##0">
                  <c:v>-294174523.23467362</c:v>
                </c:pt>
                <c:pt idx="263" formatCode="[$₦-470]#,##0">
                  <c:v>-247042400.12231636</c:v>
                </c:pt>
                <c:pt idx="264" formatCode="[$₦-470]#,##0">
                  <c:v>-256090554.55472317</c:v>
                </c:pt>
                <c:pt idx="265" formatCode="[$₦-470]#,##0">
                  <c:v>-264728314.12536409</c:v>
                </c:pt>
                <c:pt idx="266" formatCode="[$₦-470]#,##0">
                  <c:v>-302313879.5901708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13-4624-B605-15E9E783CBBF}"/>
            </c:ext>
          </c:extLst>
        </c:ser>
        <c:ser>
          <c:idx val="3"/>
          <c:order val="3"/>
          <c:tx>
            <c:strRef>
              <c:f>'Forcast sheet'!$E$1</c:f>
              <c:strCache>
                <c:ptCount val="1"/>
                <c:pt idx="0">
                  <c:v>Upper Confidence Bound(Growth Rate)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'Forcast sheet'!$A$2:$A$268</c:f>
              <c:numCache>
                <c:formatCode>General</c:formatCode>
                <c:ptCount val="2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</c:numCache>
            </c:numRef>
          </c:cat>
          <c:val>
            <c:numRef>
              <c:f>'Forcast sheet'!$E$2:$E$268</c:f>
              <c:numCache>
                <c:formatCode>General</c:formatCode>
                <c:ptCount val="267"/>
                <c:pt idx="165" formatCode="[$₦-470]#,##0">
                  <c:v>57500000</c:v>
                </c:pt>
                <c:pt idx="166" formatCode="[$₦-470]#,##0">
                  <c:v>180774981.13385773</c:v>
                </c:pt>
                <c:pt idx="167" formatCode="[$₦-470]#,##0">
                  <c:v>147188481.08166841</c:v>
                </c:pt>
                <c:pt idx="168" formatCode="[$₦-470]#,##0">
                  <c:v>150172243.94327775</c:v>
                </c:pt>
                <c:pt idx="169" formatCode="[$₦-470]#,##0">
                  <c:v>160436790.8754921</c:v>
                </c:pt>
                <c:pt idx="170" formatCode="[$₦-470]#,##0">
                  <c:v>194515124.39926472</c:v>
                </c:pt>
                <c:pt idx="171" formatCode="[$₦-470]#,##0">
                  <c:v>173762797.34016591</c:v>
                </c:pt>
                <c:pt idx="172" formatCode="[$₦-470]#,##0">
                  <c:v>170344613.25705552</c:v>
                </c:pt>
                <c:pt idx="173" formatCode="[$₦-470]#,##0">
                  <c:v>217150344.26284134</c:v>
                </c:pt>
                <c:pt idx="174" formatCode="[$₦-470]#,##0">
                  <c:v>213786542.20259893</c:v>
                </c:pt>
                <c:pt idx="175" formatCode="[$₦-470]#,##0">
                  <c:v>164738848.79921097</c:v>
                </c:pt>
                <c:pt idx="176" formatCode="[$₦-470]#,##0">
                  <c:v>207664806.18735623</c:v>
                </c:pt>
                <c:pt idx="177" formatCode="[$₦-470]#,##0">
                  <c:v>219291949.81840742</c:v>
                </c:pt>
                <c:pt idx="178" formatCode="[$₦-470]#,##0">
                  <c:v>221877035.65233132</c:v>
                </c:pt>
                <c:pt idx="179" formatCode="[$₦-470]#,##0">
                  <c:v>217389719.40102196</c:v>
                </c:pt>
                <c:pt idx="180" formatCode="[$₦-470]#,##0">
                  <c:v>155790263.38092348</c:v>
                </c:pt>
                <c:pt idx="181" formatCode="[$₦-470]#,##0">
                  <c:v>207525368.33410454</c:v>
                </c:pt>
                <c:pt idx="182" formatCode="[$₦-470]#,##0">
                  <c:v>203052902.67076051</c:v>
                </c:pt>
                <c:pt idx="183" formatCode="[$₦-470]#,##0">
                  <c:v>198965005.14009425</c:v>
                </c:pt>
                <c:pt idx="184" formatCode="[$₦-470]#,##0">
                  <c:v>165904833.55917782</c:v>
                </c:pt>
                <c:pt idx="185" formatCode="[$₦-470]#,##0">
                  <c:v>121580764.36242288</c:v>
                </c:pt>
                <c:pt idx="186" formatCode="[$₦-470]#,##0">
                  <c:v>211776629.04040346</c:v>
                </c:pt>
                <c:pt idx="187" formatCode="[$₦-470]#,##0">
                  <c:v>178165027.90852639</c:v>
                </c:pt>
                <c:pt idx="188" formatCode="[$₦-470]#,##0">
                  <c:v>194238884.10633707</c:v>
                </c:pt>
                <c:pt idx="189" formatCode="[$₦-470]#,##0">
                  <c:v>221092218.50435007</c:v>
                </c:pt>
                <c:pt idx="190" formatCode="[$₦-470]#,##0">
                  <c:v>231933541.95373765</c:v>
                </c:pt>
                <c:pt idx="191" formatCode="[$₦-470]#,##0">
                  <c:v>198811198.92346519</c:v>
                </c:pt>
                <c:pt idx="192" formatCode="[$₦-470]#,##0">
                  <c:v>228463028.61162221</c:v>
                </c:pt>
                <c:pt idx="193" formatCode="[$₦-470]#,##0">
                  <c:v>196709483.36155179</c:v>
                </c:pt>
                <c:pt idx="194" formatCode="[$₦-470]#,##0">
                  <c:v>199742994.31132478</c:v>
                </c:pt>
                <c:pt idx="195" formatCode="[$₦-470]#,##0">
                  <c:v>174811665.68470156</c:v>
                </c:pt>
                <c:pt idx="196" formatCode="[$₦-470]#,##0">
                  <c:v>182757437.30318281</c:v>
                </c:pt>
                <c:pt idx="197" formatCode="[$₦-470]#,##0">
                  <c:v>180537236.55008548</c:v>
                </c:pt>
                <c:pt idx="198" formatCode="[$₦-470]#,##0">
                  <c:v>196217984.33329388</c:v>
                </c:pt>
                <c:pt idx="199" formatCode="[$₦-470]#,##0">
                  <c:v>199592747.24832115</c:v>
                </c:pt>
                <c:pt idx="200" formatCode="[$₦-470]#,##0">
                  <c:v>189150775.1662994</c:v>
                </c:pt>
                <c:pt idx="201" formatCode="[$₦-470]#,##0">
                  <c:v>256636704.96560347</c:v>
                </c:pt>
                <c:pt idx="202" formatCode="[$₦-470]#,##0">
                  <c:v>206299955.91371256</c:v>
                </c:pt>
                <c:pt idx="203" formatCode="[$₦-470]#,##0">
                  <c:v>318234279.14490438</c:v>
                </c:pt>
                <c:pt idx="204" formatCode="[$₦-470]#,##0">
                  <c:v>276135097.41806018</c:v>
                </c:pt>
                <c:pt idx="205" formatCode="[$₦-470]#,##0">
                  <c:v>287838938.65575999</c:v>
                </c:pt>
                <c:pt idx="206" formatCode="[$₦-470]#,##0">
                  <c:v>290438561.70030355</c:v>
                </c:pt>
                <c:pt idx="207" formatCode="[$₦-470]#,##0">
                  <c:v>292453752.64174193</c:v>
                </c:pt>
                <c:pt idx="208" formatCode="[$₦-470]#,##0">
                  <c:v>257833123.80661404</c:v>
                </c:pt>
                <c:pt idx="209" formatCode="[$₦-470]#,##0">
                  <c:v>259845261.73051441</c:v>
                </c:pt>
                <c:pt idx="210" formatCode="[$₦-470]#,##0">
                  <c:v>269194966.68006301</c:v>
                </c:pt>
                <c:pt idx="211" formatCode="[$₦-470]#,##0">
                  <c:v>302410264.98822135</c:v>
                </c:pt>
                <c:pt idx="212" formatCode="[$₦-470]#,##0">
                  <c:v>280842352.550834</c:v>
                </c:pt>
                <c:pt idx="213" formatCode="[$₦-470]#,##0">
                  <c:v>276652195.4978075</c:v>
                </c:pt>
                <c:pt idx="214" formatCode="[$₦-470]#,##0">
                  <c:v>322726167.8136698</c:v>
                </c:pt>
                <c:pt idx="215" formatCode="[$₦-470]#,##0">
                  <c:v>318667797.39824176</c:v>
                </c:pt>
                <c:pt idx="216" formatCode="[$₦-470]#,##0">
                  <c:v>268960022.86300862</c:v>
                </c:pt>
                <c:pt idx="217" formatCode="[$₦-470]#,##0">
                  <c:v>311257959.99593937</c:v>
                </c:pt>
                <c:pt idx="218" formatCode="[$₦-470]#,##0">
                  <c:v>322286957.98685753</c:v>
                </c:pt>
                <c:pt idx="219" formatCode="[$₦-470]#,##0">
                  <c:v>324301795.87701142</c:v>
                </c:pt>
                <c:pt idx="220" formatCode="[$₦-470]#,##0">
                  <c:v>319270335.86986959</c:v>
                </c:pt>
                <c:pt idx="221" formatCode="[$₦-470]#,##0">
                  <c:v>257151208.17756841</c:v>
                </c:pt>
                <c:pt idx="222" formatCode="[$₦-470]#,##0">
                  <c:v>308389624.06382918</c:v>
                </c:pt>
                <c:pt idx="223" formatCode="[$₦-470]#,##0">
                  <c:v>303442088.97975945</c:v>
                </c:pt>
                <c:pt idx="224" formatCode="[$₦-470]#,##0">
                  <c:v>298899491.35255522</c:v>
                </c:pt>
                <c:pt idx="225" formatCode="[$₦-470]#,##0">
                  <c:v>265403839.2952396</c:v>
                </c:pt>
                <c:pt idx="226" formatCode="[$₦-470]#,##0">
                  <c:v>220662449.70578516</c:v>
                </c:pt>
                <c:pt idx="227" formatCode="[$₦-470]#,##0">
                  <c:v>310458175.58327675</c:v>
                </c:pt>
                <c:pt idx="228" formatCode="[$₦-470]#,##0">
                  <c:v>276462711.80294806</c:v>
                </c:pt>
                <c:pt idx="229" formatCode="[$₦-470]#,##0">
                  <c:v>292168142.08626884</c:v>
                </c:pt>
                <c:pt idx="230" formatCode="[$₦-470]#,##0">
                  <c:v>318667707.70586592</c:v>
                </c:pt>
                <c:pt idx="231" formatCode="[$₦-470]#,##0">
                  <c:v>329169194.24585074</c:v>
                </c:pt>
                <c:pt idx="232" formatCode="[$₦-470]#,##0">
                  <c:v>295720270.36564046</c:v>
                </c:pt>
                <c:pt idx="233" formatCode="[$₦-470]#,##0">
                  <c:v>325058144.57251072</c:v>
                </c:pt>
                <c:pt idx="234" formatCode="[$₦-470]#,##0">
                  <c:v>293002679.76435149</c:v>
                </c:pt>
                <c:pt idx="235" formatCode="[$₦-470]#,##0">
                  <c:v>295745755.41229987</c:v>
                </c:pt>
                <c:pt idx="236" formatCode="[$₦-470]#,##0">
                  <c:v>270534958.74107563</c:v>
                </c:pt>
                <c:pt idx="237" formatCode="[$₦-470]#,##0">
                  <c:v>278211744.4434492</c:v>
                </c:pt>
                <c:pt idx="238" formatCode="[$₦-470]#,##0">
                  <c:v>275732584.12262452</c:v>
                </c:pt>
                <c:pt idx="239" formatCode="[$₦-470]#,##0">
                  <c:v>291163969.97709119</c:v>
                </c:pt>
                <c:pt idx="240" formatCode="[$₦-470]#,##0">
                  <c:v>294298564.90178043</c:v>
                </c:pt>
                <c:pt idx="241" formatCode="[$₦-470]#,##0">
                  <c:v>283625238.20598501</c:v>
                </c:pt>
                <c:pt idx="242" formatCode="[$₦-470]#,##0">
                  <c:v>350888267.64569312</c:v>
                </c:pt>
                <c:pt idx="243" formatCode="[$₦-470]#,##0">
                  <c:v>300336733.25854516</c:v>
                </c:pt>
                <c:pt idx="244" formatCode="[$₦-470]#,##0">
                  <c:v>412064065.43088782</c:v>
                </c:pt>
                <c:pt idx="245" formatCode="[$₦-470]#,##0">
                  <c:v>369765383.3670454</c:v>
                </c:pt>
                <c:pt idx="246" formatCode="[$₦-470]#,##0">
                  <c:v>381276927.4495213</c:v>
                </c:pt>
                <c:pt idx="247" formatCode="[$₦-470]#,##0">
                  <c:v>383691183.91476023</c:v>
                </c:pt>
                <c:pt idx="248" formatCode="[$₦-470]#,##0">
                  <c:v>385524781.5372563</c:v>
                </c:pt>
                <c:pt idx="249" formatCode="[$₦-470]#,##0">
                  <c:v>350731958.43623805</c:v>
                </c:pt>
                <c:pt idx="250" formatCode="[$₦-470]#,##0">
                  <c:v>352578092.332982</c:v>
                </c:pt>
                <c:pt idx="251" formatCode="[$₦-470]#,##0">
                  <c:v>361767761.60182101</c:v>
                </c:pt>
                <c:pt idx="252" formatCode="[$₦-470]#,##0">
                  <c:v>394828781.3833766</c:v>
                </c:pt>
                <c:pt idx="253" formatCode="[$₦-470]#,##0">
                  <c:v>373112146.42294371</c:v>
                </c:pt>
                <c:pt idx="254" formatCode="[$₦-470]#,##0">
                  <c:v>368778631.1328522</c:v>
                </c:pt>
                <c:pt idx="255" formatCode="[$₦-470]#,##0">
                  <c:v>414714426.64918751</c:v>
                </c:pt>
                <c:pt idx="256" formatCode="[$₦-470]#,##0">
                  <c:v>410522886.36968553</c:v>
                </c:pt>
                <c:pt idx="257" formatCode="[$₦-470]#,##0">
                  <c:v>360686782.2648623</c:v>
                </c:pt>
                <c:pt idx="258" formatCode="[$₦-470]#,##0">
                  <c:v>402861070.89195234</c:v>
                </c:pt>
                <c:pt idx="259" formatCode="[$₦-470]#,##0">
                  <c:v>413770949.20088881</c:v>
                </c:pt>
                <c:pt idx="260" formatCode="[$₦-470]#,##0">
                  <c:v>415671050.59338331</c:v>
                </c:pt>
                <c:pt idx="261" formatCode="[$₦-470]#,##0">
                  <c:v>410529097.86978233</c:v>
                </c:pt>
                <c:pt idx="262" formatCode="[$₦-470]#,##0">
                  <c:v>348303587.73600173</c:v>
                </c:pt>
                <c:pt idx="263" formatCode="[$₦-470]#,##0">
                  <c:v>399439603.52942228</c:v>
                </c:pt>
                <c:pt idx="264" formatCode="[$₦-470]#,##0">
                  <c:v>394393528.0584085</c:v>
                </c:pt>
                <c:pt idx="265" formatCode="[$₦-470]#,##0">
                  <c:v>389756132.11386621</c:v>
                </c:pt>
                <c:pt idx="266" formatCode="[$₦-470]#,##0">
                  <c:v>356169310.91951984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3-4624-B605-15E9E783C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779744"/>
        <c:axId val="1724782144"/>
      </c:lineChart>
      <c:catAx>
        <c:axId val="17247797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782144"/>
        <c:crosses val="autoZero"/>
        <c:auto val="1"/>
        <c:lblAlgn val="ctr"/>
        <c:lblOffset val="100"/>
        <c:noMultiLvlLbl val="0"/>
      </c:catAx>
      <c:valAx>
        <c:axId val="17247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70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7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41274</xdr:colOff>
      <xdr:row>1</xdr:row>
      <xdr:rowOff>57150</xdr:rowOff>
    </xdr:from>
    <xdr:to>
      <xdr:col>46</xdr:col>
      <xdr:colOff>476249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AF221A-71A0-4D4B-079E-11F14DC78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574097</xdr:colOff>
      <xdr:row>0</xdr:row>
      <xdr:rowOff>174913</xdr:rowOff>
    </xdr:from>
    <xdr:to>
      <xdr:col>34</xdr:col>
      <xdr:colOff>381000</xdr:colOff>
      <xdr:row>73</xdr:row>
      <xdr:rowOff>92364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16092-0CB2-FB97-FBBD-99C2CF44B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xtus" refreshedDate="45749.47078113426" createdVersion="8" refreshedVersion="8" minRefreshableVersion="3" recordCount="166" xr:uid="{2A4123F0-601D-4AB3-8E30-8E0284B3F5E3}">
  <cacheSource type="worksheet">
    <worksheetSource ref="A1:AC167" sheet="Cleaned Data sheet"/>
  </cacheSource>
  <cacheFields count="29">
    <cacheField name="Id" numFmtId="0">
      <sharedItems containsSemiMixedTypes="0" containsString="0" containsNumber="1" containsInteger="1" minValue="1" maxValue="166"/>
    </cacheField>
    <cacheField name="Business Type" numFmtId="0">
      <sharedItems/>
    </cacheField>
    <cacheField name="Business Location" numFmtId="0">
      <sharedItems count="3">
        <s v="lagos"/>
        <s v="kano"/>
        <s v="port_harcourt"/>
      </sharedItems>
    </cacheField>
    <cacheField name="Revenue" numFmtId="0">
      <sharedItems/>
    </cacheField>
    <cacheField name="Revenue midpoint" numFmtId="164">
      <sharedItems containsSemiMixedTypes="0" containsString="0" containsNumber="1" containsInteger="1" minValue="50000" maxValue="1500000" count="4">
        <n v="300000"/>
        <n v="750000"/>
        <n v="1500000"/>
        <n v="50000"/>
      </sharedItems>
    </cacheField>
    <cacheField name="Expenses" numFmtId="0">
      <sharedItems/>
    </cacheField>
    <cacheField name="Expenses Midpoint" numFmtId="164">
      <sharedItems containsSemiMixedTypes="0" containsString="0" containsNumber="1" containsInteger="1" minValue="30000" maxValue="1050000" count="4">
        <n v="500000"/>
        <n v="1050000"/>
        <n v="175000"/>
        <n v="30000"/>
      </sharedItems>
    </cacheField>
    <cacheField name="What are your top 3 expenses?(select up to 3)" numFmtId="0">
      <sharedItems count="21">
        <s v="rent salaries marketing"/>
        <s v="salaries"/>
        <s v="rent salaries power_supply"/>
        <s v="rent marketing power_supply"/>
        <s v="rent salaries inventory"/>
        <s v="salaries marketing others__please_specify_below"/>
        <s v="rent inventory power_supply"/>
        <s v="rent power_supply others__please_specify_below"/>
        <s v="rent power_supply"/>
        <s v="inventory marketing power_supply"/>
        <s v="salaries marketing power_supply"/>
        <s v="salaries inventory marketing"/>
        <s v="rent inventory marketing"/>
        <s v="rent salaries marketing power_supply"/>
        <s v="marketing power_supply"/>
        <s v="salaries inventory marketing power_supply"/>
        <s v="rent marketing others__please_specify_below"/>
        <s v="salaries inventory power_supply"/>
        <s v="rent salaries inventory marketing"/>
        <s v="marketing power_supply others__please_specify_below"/>
        <s v="inventory marketing"/>
      </sharedItems>
    </cacheField>
    <cacheField name="Rent" numFmtId="0">
      <sharedItems/>
    </cacheField>
    <cacheField name="Salaries" numFmtId="0">
      <sharedItems/>
    </cacheField>
    <cacheField name="Inventory" numFmtId="0">
      <sharedItems containsMixedTypes="1" containsNumber="1" containsInteger="1" minValue="0" maxValue="0"/>
    </cacheField>
    <cacheField name="Marketing" numFmtId="0">
      <sharedItems/>
    </cacheField>
    <cacheField name="Power supply" numFmtId="0">
      <sharedItems count="2">
        <s v="0"/>
        <s v="1"/>
      </sharedItems>
    </cacheField>
    <cacheField name="Others (please specify)" numFmtId="0">
      <sharedItems/>
    </cacheField>
    <cacheField name="New_Question_001" numFmtId="0">
      <sharedItems containsBlank="1"/>
    </cacheField>
    <cacheField name="What are the biggest challenges your business faces?" numFmtId="0">
      <sharedItems/>
    </cacheField>
    <cacheField name="Power supply issues" numFmtId="0">
      <sharedItems/>
    </cacheField>
    <cacheField name="Access to credit" numFmtId="0">
      <sharedItems containsMixedTypes="1" containsNumber="1" containsInteger="1" minValue="0" maxValue="0"/>
    </cacheField>
    <cacheField name="High taxes" numFmtId="0">
      <sharedItems/>
    </cacheField>
    <cacheField name="High rent costs" numFmtId="0">
      <sharedItems containsMixedTypes="1" containsNumber="1" containsInteger="1" minValue="0" maxValue="0"/>
    </cacheField>
    <cacheField name="Competition" numFmtId="0">
      <sharedItems/>
    </cacheField>
    <cacheField name="What is the age group of your typical customers?" numFmtId="0">
      <sharedItems/>
    </cacheField>
    <cacheField name="What is the gender distribution of your customers?" numFmtId="0">
      <sharedItems/>
    </cacheField>
    <cacheField name="How often do your customers make purchases?" numFmtId="0">
      <sharedItems/>
    </cacheField>
    <cacheField name="What is the occupation of your customers?" numFmtId="0">
      <sharedItems/>
    </cacheField>
    <cacheField name="Profit" numFmtId="164">
      <sharedItems containsSemiMixedTypes="0" containsString="0" containsNumber="1" containsInteger="1" minValue="-750000" maxValue="1470000"/>
    </cacheField>
    <cacheField name="Profit margin" numFmtId="9">
      <sharedItems containsSemiMixedTypes="0" containsString="0" containsNumber="1" minValue="-2.5" maxValue="0.98"/>
    </cacheField>
    <cacheField name="Expense Ratio" numFmtId="9">
      <sharedItems containsSemiMixedTypes="0" containsString="0" containsNumber="1" minValue="0.02" maxValue="3.5"/>
    </cacheField>
    <cacheField name="Growth Rate" numFmtId="164">
      <sharedItems containsSemiMixedTypes="0" containsString="0" containsNumber="1" containsInteger="1" minValue="-75000000" maxValue="147000000" count="14">
        <n v="-20000000"/>
        <n v="-30000000"/>
        <n v="100000000"/>
        <n v="132500000"/>
        <n v="27000000"/>
        <n v="45000000"/>
        <n v="2000000"/>
        <n v="25000000"/>
        <n v="12500000"/>
        <n v="57500000"/>
        <n v="72000000"/>
        <n v="147000000"/>
        <n v="-75000000"/>
        <n v="-125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ixtus" refreshedDate="45749.49473460648" backgroundQuery="1" createdVersion="8" refreshedVersion="8" minRefreshableVersion="3" recordCount="0" supportSubquery="1" supportAdvancedDrill="1" xr:uid="{E28F5473-6958-467E-9EA1-E3F626E03433}">
  <cacheSource type="external" connectionId="1"/>
  <cacheFields count="5">
    <cacheField name="[Measures].[Count of Rent]" caption="Count of Rent" numFmtId="0" hierarchy="31" level="32767"/>
    <cacheField name="[Measures].[Count of Salaries]" caption="Count of Salaries" numFmtId="0" hierarchy="32" level="32767"/>
    <cacheField name="[Range].[Marketing].[Marketing]" caption="Marketing" numFmtId="0" hierarchy="11" level="1">
      <sharedItems count="2">
        <s v="0"/>
        <s v="1"/>
      </sharedItems>
    </cacheField>
    <cacheField name="[Measures].[Count of Inventory]" caption="Count of Inventory" numFmtId="0" hierarchy="35" level="32767"/>
    <cacheField name="[Measures].[Count of Power supply]" caption="Count of Power supply" numFmtId="0" hierarchy="33" level="32767"/>
  </cacheFields>
  <cacheHierarchies count="36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Business Type]" caption="Business Type" attribute="1" defaultMemberUniqueName="[Range].[Business Type].[All]" allUniqueName="[Range].[Business Type].[All]" dimensionUniqueName="[Range]" displayFolder="" count="0" memberValueDatatype="130" unbalanced="0"/>
    <cacheHierarchy uniqueName="[Range].[Business Location]" caption="Business Location" attribute="1" defaultMemberUniqueName="[Range].[Business Location].[All]" allUniqueName="[Range].[Business Location].[All]" dimensionUniqueName="[Range]" displayFolder="" count="0" memberValueDatatype="130" unbalanced="0"/>
    <cacheHierarchy uniqueName="[Range].[Revenue]" caption="Revenue" attribute="1" defaultMemberUniqueName="[Range].[Revenue].[All]" allUniqueName="[Range].[Revenue].[All]" dimensionUniqueName="[Range]" displayFolder="" count="0" memberValueDatatype="130" unbalanced="0"/>
    <cacheHierarchy uniqueName="[Range].[Revenue midpoint]" caption="Revenue midpoint" attribute="1" defaultMemberUniqueName="[Range].[Revenue midpoint].[All]" allUniqueName="[Range].[Revenue midpoint].[All]" dimensionUniqueName="[Range]" displayFolder="" count="0" memberValueDatatype="20" unbalanced="0"/>
    <cacheHierarchy uniqueName="[Range].[Expenses]" caption="Expenses" attribute="1" defaultMemberUniqueName="[Range].[Expenses].[All]" allUniqueName="[Range].[Expenses].[All]" dimensionUniqueName="[Range]" displayFolder="" count="0" memberValueDatatype="130" unbalanced="0"/>
    <cacheHierarchy uniqueName="[Range].[Expenses Midpoint]" caption="Expenses Midpoint" attribute="1" defaultMemberUniqueName="[Range].[Expenses Midpoint].[All]" allUniqueName="[Range].[Expenses Midpoint].[All]" dimensionUniqueName="[Range]" displayFolder="" count="0" memberValueDatatype="20" unbalanced="0"/>
    <cacheHierarchy uniqueName="[Range].[What are your top 3 expenses?(select up to 3)]" caption="What are your top 3 expenses?(select up to 3)" attribute="1" defaultMemberUniqueName="[Range].[What are your top 3 expenses?(select up to 3)].[All]" allUniqueName="[Range].[What are your top 3 expenses?(select up to 3)].[All]" dimensionUniqueName="[Range]" displayFolder="" count="0" memberValueDatatype="130" unbalanced="0"/>
    <cacheHierarchy uniqueName="[Range].[Rent]" caption="Rent" attribute="1" defaultMemberUniqueName="[Range].[Rent].[All]" allUniqueName="[Range].[Rent].[All]" dimensionUniqueName="[Range]" displayFolder="" count="0" memberValueDatatype="130" unbalanced="0"/>
    <cacheHierarchy uniqueName="[Range].[Salaries]" caption="Salaries" attribute="1" defaultMemberUniqueName="[Range].[Salaries].[All]" allUniqueName="[Range].[Salaries].[All]" dimensionUniqueName="[Range]" displayFolder="" count="0" memberValueDatatype="130" unbalanced="0"/>
    <cacheHierarchy uniqueName="[Range].[Inventory]" caption="Inventory" attribute="1" defaultMemberUniqueName="[Range].[Inventory].[All]" allUniqueName="[Range].[Inventory].[All]" dimensionUniqueName="[Range]" displayFolder="" count="2" memberValueDatatype="130" unbalanced="0"/>
    <cacheHierarchy uniqueName="[Range].[Marketing]" caption="Marketing" attribute="1" defaultMemberUniqueName="[Range].[Marketing].[All]" allUniqueName="[Range].[Marketing].[All]" dimensionUniqueName="[Range]" displayFolder="" count="2" memberValueDatatype="130" unbalanced="0">
      <fieldsUsage count="2">
        <fieldUsage x="-1"/>
        <fieldUsage x="2"/>
      </fieldsUsage>
    </cacheHierarchy>
    <cacheHierarchy uniqueName="[Range].[Power supply]" caption="Power supply" attribute="1" defaultMemberUniqueName="[Range].[Power supply].[All]" allUniqueName="[Range].[Power supply].[All]" dimensionUniqueName="[Range]" displayFolder="" count="2" memberValueDatatype="130" unbalanced="0"/>
    <cacheHierarchy uniqueName="[Range].[Others (please specify)]" caption="Others (please specify)" attribute="1" defaultMemberUniqueName="[Range].[Others (please specify)].[All]" allUniqueName="[Range].[Others (please specify)].[All]" dimensionUniqueName="[Range]" displayFolder="" count="0" memberValueDatatype="130" unbalanced="0"/>
    <cacheHierarchy uniqueName="[Range].[New_Question_001]" caption="New_Question_001" attribute="1" defaultMemberUniqueName="[Range].[New_Question_001].[All]" allUniqueName="[Range].[New_Question_001].[All]" dimensionUniqueName="[Range]" displayFolder="" count="0" memberValueDatatype="130" unbalanced="0"/>
    <cacheHierarchy uniqueName="[Range].[What are the biggest challenges your business faces?]" caption="What are the biggest challenges your business faces?" attribute="1" defaultMemberUniqueName="[Range].[What are the biggest challenges your business faces?].[All]" allUniqueName="[Range].[What are the biggest challenges your business faces?].[All]" dimensionUniqueName="[Range]" displayFolder="" count="0" memberValueDatatype="130" unbalanced="0"/>
    <cacheHierarchy uniqueName="[Range].[Power supply issues]" caption="Power supply issues" attribute="1" defaultMemberUniqueName="[Range].[Power supply issues].[All]" allUniqueName="[Range].[Power supply issues].[All]" dimensionUniqueName="[Range]" displayFolder="" count="0" memberValueDatatype="130" unbalanced="0"/>
    <cacheHierarchy uniqueName="[Range].[Access to credit]" caption="Access to credit" attribute="1" defaultMemberUniqueName="[Range].[Access to credit].[All]" allUniqueName="[Range].[Access to credit].[All]" dimensionUniqueName="[Range]" displayFolder="" count="0" memberValueDatatype="130" unbalanced="0"/>
    <cacheHierarchy uniqueName="[Range].[High taxes]" caption="High taxes" attribute="1" defaultMemberUniqueName="[Range].[High taxes].[All]" allUniqueName="[Range].[High taxes].[All]" dimensionUniqueName="[Range]" displayFolder="" count="0" memberValueDatatype="130" unbalanced="0"/>
    <cacheHierarchy uniqueName="[Range].[High rent costs]" caption="High rent costs" attribute="1" defaultMemberUniqueName="[Range].[High rent costs].[All]" allUniqueName="[Range].[High rent costs].[All]" dimensionUniqueName="[Range]" displayFolder="" count="0" memberValueDatatype="130" unbalanced="0"/>
    <cacheHierarchy uniqueName="[Range].[Competition]" caption="Competition" attribute="1" defaultMemberUniqueName="[Range].[Competition].[All]" allUniqueName="[Range].[Competition].[All]" dimensionUniqueName="[Range]" displayFolder="" count="0" memberValueDatatype="130" unbalanced="0"/>
    <cacheHierarchy uniqueName="[Range].[What is the age group of your typical customers?]" caption="What is the age group of your typical customers?" attribute="1" defaultMemberUniqueName="[Range].[What is the age group of your typical customers?].[All]" allUniqueName="[Range].[What is the age group of your typical customers?].[All]" dimensionUniqueName="[Range]" displayFolder="" count="0" memberValueDatatype="130" unbalanced="0"/>
    <cacheHierarchy uniqueName="[Range].[What is the gender distribution of your customers?]" caption="What is the gender distribution of your customers?" attribute="1" defaultMemberUniqueName="[Range].[What is the gender distribution of your customers?].[All]" allUniqueName="[Range].[What is the gender distribution of your customers?].[All]" dimensionUniqueName="[Range]" displayFolder="" count="0" memberValueDatatype="130" unbalanced="0"/>
    <cacheHierarchy uniqueName="[Range].[How often do your customers make purchases?]" caption="How often do your customers make purchases?" attribute="1" defaultMemberUniqueName="[Range].[How often do your customers make purchases?].[All]" allUniqueName="[Range].[How often do your customers make purchases?].[All]" dimensionUniqueName="[Range]" displayFolder="" count="0" memberValueDatatype="130" unbalanced="0"/>
    <cacheHierarchy uniqueName="[Range].[What is the occupation of your customers?]" caption="What is the occupation of your customers?" attribute="1" defaultMemberUniqueName="[Range].[What is the occupation of your customers?].[All]" allUniqueName="[Range].[What is the occupation of your customers?].[All]" dimensionUniqueName="[Range]" displayFolder="" count="0" memberValueDatatype="130" unbalanced="0"/>
    <cacheHierarchy uniqueName="[Range].[Profit]" caption="Profit" attribute="1" defaultMemberUniqueName="[Range].[Profit].[All]" allUniqueName="[Range].[Profit].[All]" dimensionUniqueName="[Range]" displayFolder="" count="0" memberValueDatatype="20" unbalanced="0"/>
    <cacheHierarchy uniqueName="[Range].[Profit margin]" caption="Profit margin" attribute="1" defaultMemberUniqueName="[Range].[Profit margin].[All]" allUniqueName="[Range].[Profit margin].[All]" dimensionUniqueName="[Range]" displayFolder="" count="0" memberValueDatatype="5" unbalanced="0"/>
    <cacheHierarchy uniqueName="[Range].[Expense Ratio]" caption="Expense Ratio" attribute="1" defaultMemberUniqueName="[Range].[Expense Ratio].[All]" allUniqueName="[Range].[Expense Ratio].[All]" dimensionUniqueName="[Range]" displayFolder="" count="0" memberValueDatatype="5" unbalanced="0"/>
    <cacheHierarchy uniqueName="[Range].[Growth Rate]" caption="Growth Rate" attribute="1" defaultMemberUniqueName="[Range].[Growth Rate].[All]" allUniqueName="[Range].[Growth Rat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Rent]" caption="Count of Rent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Salaries]" caption="Count of Salarie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Power supply]" caption="Count of Power supply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arketing]" caption="Count of Marketing" measure="1" displayFolder="" measureGroup="Rang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Inventory]" caption="Count of Inventory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1"/>
    <s v="retail"/>
    <x v="0"/>
    <s v="100_000___500_000"/>
    <x v="0"/>
    <s v="300_000___700_000"/>
    <x v="0"/>
    <x v="0"/>
    <s v="1"/>
    <s v="1"/>
    <s v="0"/>
    <s v="1"/>
    <x v="0"/>
    <s v="0"/>
    <m/>
    <s v="power_supply_issues high_rent_costs"/>
    <s v="1"/>
    <s v="0"/>
    <s v="0"/>
    <s v="1"/>
    <s v="0"/>
    <s v="26___35"/>
    <s v="balanced"/>
    <s v="daily"/>
    <s v="salaried_worker"/>
    <n v="-200000"/>
    <n v="-0.66666666666666663"/>
    <n v="1.6666666666666667"/>
    <x v="0"/>
  </r>
  <r>
    <n v="2"/>
    <s v="manufacturing"/>
    <x v="0"/>
    <s v="500_000___1_000_000"/>
    <x v="1"/>
    <s v="700_000_and_above"/>
    <x v="1"/>
    <x v="1"/>
    <s v="0"/>
    <s v="1"/>
    <s v="0"/>
    <s v="0"/>
    <x v="0"/>
    <s v="0"/>
    <m/>
    <s v="power_supply_issues"/>
    <s v="1"/>
    <s v="0"/>
    <s v="0"/>
    <s v="0"/>
    <s v="0"/>
    <s v="26___35"/>
    <s v="balanced"/>
    <s v="daily"/>
    <s v="retired"/>
    <n v="-300000"/>
    <n v="-0.4"/>
    <n v="1.4"/>
    <x v="1"/>
  </r>
  <r>
    <n v="3"/>
    <s v="manufacturing"/>
    <x v="0"/>
    <s v="1_000_000_and_above"/>
    <x v="2"/>
    <s v="300_000___700_000"/>
    <x v="0"/>
    <x v="0"/>
    <s v="1"/>
    <s v="1"/>
    <s v="0"/>
    <s v="1"/>
    <x v="0"/>
    <s v="0"/>
    <m/>
    <s v="power_supply_issues high_taxes"/>
    <s v="1"/>
    <s v="0"/>
    <s v="1"/>
    <s v="0"/>
    <s v="0"/>
    <s v="36___50"/>
    <s v="balanced"/>
    <s v="occasionally"/>
    <s v="salaried_worker"/>
    <n v="1000000"/>
    <n v="0.66666666666666663"/>
    <n v="0.33333333333333331"/>
    <x v="2"/>
  </r>
  <r>
    <n v="4"/>
    <s v="manufacturing"/>
    <x v="0"/>
    <s v="1_000_000_and_above"/>
    <x v="2"/>
    <s v="50_000___300_000"/>
    <x v="2"/>
    <x v="2"/>
    <s v="1"/>
    <s v="1"/>
    <s v="0"/>
    <s v="0"/>
    <x v="1"/>
    <s v="0"/>
    <m/>
    <s v="power_supply_issues high_rent_costs competition"/>
    <s v="1"/>
    <s v="0"/>
    <s v="0"/>
    <s v="1"/>
    <s v="1"/>
    <s v="36___50"/>
    <s v="mostly_male"/>
    <s v="weekly"/>
    <s v="self_employed"/>
    <n v="1325000"/>
    <n v="0.8833333333333333"/>
    <n v="0.11666666666666667"/>
    <x v="3"/>
  </r>
  <r>
    <n v="5"/>
    <s v="retail"/>
    <x v="0"/>
    <s v="100_000___500_000"/>
    <x v="0"/>
    <s v="less_than_50_000"/>
    <x v="3"/>
    <x v="3"/>
    <s v="1"/>
    <s v="0"/>
    <s v="0"/>
    <s v="1"/>
    <x v="1"/>
    <s v="0"/>
    <m/>
    <s v="power_supply_issues high_rent_costs"/>
    <s v="1"/>
    <s v="0"/>
    <s v="0"/>
    <s v="1"/>
    <s v="0"/>
    <s v="26___35"/>
    <s v="mostly_male"/>
    <s v="daily"/>
    <s v="self_employed"/>
    <n v="270000"/>
    <n v="0.9"/>
    <n v="0.1"/>
    <x v="4"/>
  </r>
  <r>
    <n v="6"/>
    <s v="manufacturing"/>
    <x v="0"/>
    <s v="1_000_000_and_above"/>
    <x v="2"/>
    <s v="700_000_and_above"/>
    <x v="1"/>
    <x v="2"/>
    <s v="1"/>
    <s v="1"/>
    <s v="0"/>
    <s v="0"/>
    <x v="1"/>
    <s v="0"/>
    <m/>
    <s v="power_supply_issues access_to_credit"/>
    <s v="1"/>
    <s v="1"/>
    <s v="0"/>
    <s v="0"/>
    <s v="0"/>
    <s v="36___50"/>
    <s v="balanced"/>
    <s v="occasionally"/>
    <s v="self_employed"/>
    <n v="450000"/>
    <n v="0.3"/>
    <n v="0.7"/>
    <x v="5"/>
  </r>
  <r>
    <n v="7"/>
    <s v="manufacturing"/>
    <x v="0"/>
    <s v="1_000_000_and_above"/>
    <x v="2"/>
    <s v="300_000___700_000"/>
    <x v="0"/>
    <x v="2"/>
    <s v="1"/>
    <s v="1"/>
    <s v="0"/>
    <s v="0"/>
    <x v="1"/>
    <s v="0"/>
    <m/>
    <s v="power_supply_issues access_to_credit high_rent_costs"/>
    <s v="1"/>
    <s v="1"/>
    <s v="0"/>
    <s v="1"/>
    <s v="0"/>
    <s v="36___50"/>
    <s v="mostly_male"/>
    <s v="weekly"/>
    <s v="self_employed"/>
    <n v="1000000"/>
    <n v="0.66666666666666663"/>
    <n v="0.33333333333333331"/>
    <x v="2"/>
  </r>
  <r>
    <n v="8"/>
    <s v="services"/>
    <x v="1"/>
    <s v="1_000_000_and_above"/>
    <x v="2"/>
    <s v="50_000___300_000"/>
    <x v="2"/>
    <x v="2"/>
    <s v="1"/>
    <s v="1"/>
    <s v="0"/>
    <s v="0"/>
    <x v="1"/>
    <s v="0"/>
    <m/>
    <s v="power_supply_issues"/>
    <s v="1"/>
    <s v="0"/>
    <s v="0"/>
    <s v="0"/>
    <s v="0"/>
    <s v="26___35"/>
    <s v="balanced"/>
    <s v="daily"/>
    <s v="self_employed"/>
    <n v="1325000"/>
    <n v="0.8833333333333333"/>
    <n v="0.11666666666666667"/>
    <x v="3"/>
  </r>
  <r>
    <n v="9"/>
    <s v="retail"/>
    <x v="1"/>
    <s v="100_000___500_000"/>
    <x v="0"/>
    <s v="less_than_50_000"/>
    <x v="3"/>
    <x v="3"/>
    <s v="1"/>
    <s v="0"/>
    <s v="0"/>
    <s v="1"/>
    <x v="1"/>
    <s v="0"/>
    <m/>
    <s v="power_supply_issues"/>
    <s v="1"/>
    <n v="0"/>
    <s v="0"/>
    <s v="0"/>
    <s v="0"/>
    <s v="26___35"/>
    <s v="balanced"/>
    <s v="daily"/>
    <s v="student"/>
    <n v="270000"/>
    <n v="0.9"/>
    <n v="0.1"/>
    <x v="4"/>
  </r>
  <r>
    <n v="10"/>
    <s v="retail"/>
    <x v="1"/>
    <s v="less_than_100_000"/>
    <x v="3"/>
    <s v="less_than_50_000"/>
    <x v="3"/>
    <x v="2"/>
    <s v="1"/>
    <s v="1"/>
    <s v="0"/>
    <s v="0"/>
    <x v="1"/>
    <s v="0"/>
    <m/>
    <s v="power_supply_issues"/>
    <s v="1"/>
    <s v="0"/>
    <s v="0"/>
    <s v="0"/>
    <s v="0"/>
    <s v="26___35"/>
    <s v="balanced"/>
    <s v="daily"/>
    <s v="student"/>
    <n v="20000"/>
    <n v="0.4"/>
    <n v="0.6"/>
    <x v="6"/>
  </r>
  <r>
    <n v="11"/>
    <s v="manufacturing"/>
    <x v="1"/>
    <s v="1_000_000_and_above"/>
    <x v="2"/>
    <s v="50_000___300_000"/>
    <x v="2"/>
    <x v="2"/>
    <s v="1"/>
    <s v="1"/>
    <s v="0"/>
    <s v="0"/>
    <x v="1"/>
    <s v="0"/>
    <m/>
    <s v="power_supply_issues"/>
    <s v="1"/>
    <s v="0"/>
    <s v="0"/>
    <s v="0"/>
    <s v="0"/>
    <s v="26___35"/>
    <s v="balanced"/>
    <s v="occasionally"/>
    <s v="self_employed"/>
    <n v="1325000"/>
    <n v="0.8833333333333333"/>
    <n v="0.11666666666666667"/>
    <x v="3"/>
  </r>
  <r>
    <n v="12"/>
    <s v="manufacturing"/>
    <x v="0"/>
    <s v="1_000_000_and_above"/>
    <x v="2"/>
    <s v="50_000___300_000"/>
    <x v="2"/>
    <x v="4"/>
    <s v="1"/>
    <s v="1"/>
    <s v="1"/>
    <s v="0"/>
    <x v="0"/>
    <s v="0"/>
    <m/>
    <s v="power_supply_issues high_rent_costs"/>
    <s v="1"/>
    <s v="0"/>
    <s v="0"/>
    <s v="1"/>
    <s v="0"/>
    <s v="26___35"/>
    <s v="balanced"/>
    <s v="occasionally"/>
    <s v="self_employed"/>
    <n v="1325000"/>
    <n v="0.8833333333333333"/>
    <n v="0.11666666666666667"/>
    <x v="3"/>
  </r>
  <r>
    <n v="13"/>
    <s v="manufacturing"/>
    <x v="2"/>
    <s v="less_than_100_000"/>
    <x v="3"/>
    <s v="less_than_50_000"/>
    <x v="3"/>
    <x v="5"/>
    <s v="0"/>
    <s v="1"/>
    <s v="0"/>
    <s v="1"/>
    <x v="0"/>
    <s v="1"/>
    <m/>
    <s v="competition"/>
    <s v="0"/>
    <s v="0"/>
    <s v="0"/>
    <s v="0"/>
    <s v="1"/>
    <s v="18___25"/>
    <s v="mostly_male"/>
    <s v="daily"/>
    <s v="salaried_worker"/>
    <n v="20000"/>
    <n v="0.4"/>
    <n v="0.6"/>
    <x v="6"/>
  </r>
  <r>
    <n v="14"/>
    <s v="manufacturing"/>
    <x v="2"/>
    <s v="less_than_100_000"/>
    <x v="3"/>
    <s v="less_than_50_000"/>
    <x v="3"/>
    <x v="5"/>
    <s v="0"/>
    <s v="1"/>
    <n v="0"/>
    <s v="1"/>
    <x v="0"/>
    <s v="1"/>
    <m/>
    <s v="high_taxes"/>
    <s v="0"/>
    <s v="0"/>
    <s v="1"/>
    <s v="0"/>
    <s v="0"/>
    <s v="18___25"/>
    <s v="mostly_male"/>
    <s v="daily"/>
    <s v="salaried_worker"/>
    <n v="20000"/>
    <n v="0.4"/>
    <n v="0.6"/>
    <x v="6"/>
  </r>
  <r>
    <n v="15"/>
    <s v="manufacturing"/>
    <x v="0"/>
    <s v="1_000_000_and_above"/>
    <x v="2"/>
    <s v="300_000___700_000"/>
    <x v="0"/>
    <x v="4"/>
    <s v="1"/>
    <s v="1"/>
    <s v="1"/>
    <s v="0"/>
    <x v="0"/>
    <s v="0"/>
    <m/>
    <s v="power_supply_issues high_taxes"/>
    <s v="1"/>
    <s v="0"/>
    <s v="1"/>
    <s v="0"/>
    <s v="0"/>
    <s v="36___50"/>
    <s v="balanced"/>
    <s v="weekly"/>
    <s v="salaried_worker"/>
    <n v="1000000"/>
    <n v="0.66666666666666663"/>
    <n v="0.33333333333333331"/>
    <x v="2"/>
  </r>
  <r>
    <n v="16"/>
    <s v="services"/>
    <x v="0"/>
    <s v="500_000___1_000_000"/>
    <x v="1"/>
    <s v="300_000___700_000"/>
    <x v="0"/>
    <x v="0"/>
    <s v="1"/>
    <s v="1"/>
    <s v="0"/>
    <s v="1"/>
    <x v="0"/>
    <s v="0"/>
    <m/>
    <s v="high_taxes"/>
    <s v="0"/>
    <s v="0"/>
    <s v="1"/>
    <s v="0"/>
    <s v="0"/>
    <s v="26___35"/>
    <s v="balanced"/>
    <s v="daily"/>
    <s v="self_employed"/>
    <n v="250000"/>
    <n v="0.33333333333333331"/>
    <n v="0.66666666666666663"/>
    <x v="7"/>
  </r>
  <r>
    <n v="17"/>
    <s v="services"/>
    <x v="2"/>
    <s v="100_000___500_000"/>
    <x v="0"/>
    <s v="50_000___300_000"/>
    <x v="2"/>
    <x v="6"/>
    <s v="1"/>
    <s v="0"/>
    <s v="1"/>
    <s v="0"/>
    <x v="1"/>
    <s v="0"/>
    <m/>
    <s v="access_to_credit competition"/>
    <s v="0"/>
    <s v="1"/>
    <s v="0"/>
    <s v="0"/>
    <s v="1"/>
    <s v="26___35"/>
    <s v="balanced"/>
    <s v="occasionally"/>
    <s v="self_employed"/>
    <n v="125000"/>
    <n v="0.41666666666666669"/>
    <n v="0.58333333333333337"/>
    <x v="8"/>
  </r>
  <r>
    <n v="18"/>
    <s v="services"/>
    <x v="0"/>
    <s v="less_than_100_000"/>
    <x v="3"/>
    <s v="less_than_50_000"/>
    <x v="3"/>
    <x v="7"/>
    <s v="1"/>
    <s v="0"/>
    <s v="0"/>
    <s v="0"/>
    <x v="1"/>
    <s v="1"/>
    <s v="Food"/>
    <s v="power_supply_issues"/>
    <s v="1"/>
    <s v="0"/>
    <s v="0"/>
    <s v="0"/>
    <s v="0"/>
    <s v="26___35"/>
    <s v="balanced"/>
    <s v="occasionally"/>
    <s v="student"/>
    <n v="20000"/>
    <n v="0.4"/>
    <n v="0.6"/>
    <x v="6"/>
  </r>
  <r>
    <n v="19"/>
    <s v="retail"/>
    <x v="2"/>
    <s v="less_than_100_000"/>
    <x v="3"/>
    <s v="less_than_50_000"/>
    <x v="3"/>
    <x v="8"/>
    <s v="1"/>
    <s v="0"/>
    <s v="0"/>
    <s v="0"/>
    <x v="1"/>
    <s v="0"/>
    <s v="Feeding"/>
    <s v="power_supply_issues access_to_credit competition"/>
    <s v="1"/>
    <s v="1"/>
    <s v="0"/>
    <s v="0"/>
    <s v="1"/>
    <s v="18___25"/>
    <s v="balanced"/>
    <s v="daily"/>
    <s v="student"/>
    <n v="20000"/>
    <n v="0.4"/>
    <n v="0.6"/>
    <x v="6"/>
  </r>
  <r>
    <n v="20"/>
    <s v="retail"/>
    <x v="2"/>
    <s v="100_000___500_000"/>
    <x v="0"/>
    <s v="less_than_50_000"/>
    <x v="3"/>
    <x v="3"/>
    <s v="1"/>
    <s v="0"/>
    <s v="0"/>
    <s v="1"/>
    <x v="1"/>
    <s v="0"/>
    <m/>
    <s v="power_supply_issues access_to_credit high_taxes high_rent_costs competition"/>
    <s v="1"/>
    <s v="1"/>
    <s v="1"/>
    <s v="1"/>
    <s v="1"/>
    <s v="26___35"/>
    <s v="balanced"/>
    <s v="monthly"/>
    <s v="self_employed"/>
    <n v="270000"/>
    <n v="0.9"/>
    <n v="0.1"/>
    <x v="4"/>
  </r>
  <r>
    <n v="21"/>
    <s v="manufacturing"/>
    <x v="2"/>
    <s v="100_000___500_000"/>
    <x v="0"/>
    <s v="50_000___300_000"/>
    <x v="2"/>
    <x v="6"/>
    <s v="1"/>
    <s v="0"/>
    <s v="1"/>
    <s v="0"/>
    <x v="1"/>
    <s v="0"/>
    <m/>
    <s v="power_supply_issues access_to_credit competition"/>
    <s v="1"/>
    <s v="1"/>
    <s v="0"/>
    <s v="0"/>
    <s v="1"/>
    <s v="36___50"/>
    <s v="balanced"/>
    <s v="occasionally"/>
    <s v="salaried_worker"/>
    <n v="125000"/>
    <n v="0.41666666666666669"/>
    <n v="0.58333333333333337"/>
    <x v="8"/>
  </r>
  <r>
    <n v="22"/>
    <s v="services"/>
    <x v="2"/>
    <s v="100_000___500_000"/>
    <x v="0"/>
    <s v="less_than_50_000"/>
    <x v="3"/>
    <x v="9"/>
    <s v="0"/>
    <s v="0"/>
    <s v="1"/>
    <s v="1"/>
    <x v="1"/>
    <s v="0"/>
    <m/>
    <s v="power_supply_issues competition"/>
    <s v="1"/>
    <s v="0"/>
    <s v="0"/>
    <n v="0"/>
    <s v="1"/>
    <s v="18___25"/>
    <s v="mostly_female"/>
    <s v="weekly"/>
    <s v="student"/>
    <n v="270000"/>
    <n v="0.9"/>
    <n v="0.1"/>
    <x v="4"/>
  </r>
  <r>
    <n v="23"/>
    <s v="manufacturing"/>
    <x v="0"/>
    <s v="1_000_000_and_above"/>
    <x v="2"/>
    <s v="300_000___700_000"/>
    <x v="0"/>
    <x v="0"/>
    <s v="1"/>
    <s v="1"/>
    <s v="0"/>
    <s v="1"/>
    <x v="0"/>
    <s v="0"/>
    <m/>
    <s v="power_supply_issues"/>
    <s v="1"/>
    <s v="0"/>
    <s v="0"/>
    <s v="0"/>
    <s v="0"/>
    <s v="26___35"/>
    <s v="balanced"/>
    <s v="daily"/>
    <s v="self_employed"/>
    <n v="1000000"/>
    <n v="0.66666666666666663"/>
    <n v="0.33333333333333331"/>
    <x v="2"/>
  </r>
  <r>
    <n v="24"/>
    <s v="retail"/>
    <x v="0"/>
    <s v="100_000___500_000"/>
    <x v="0"/>
    <s v="less_than_50_000"/>
    <x v="3"/>
    <x v="2"/>
    <s v="1"/>
    <s v="1"/>
    <s v="0"/>
    <s v="0"/>
    <x v="1"/>
    <s v="0"/>
    <m/>
    <s v="power_supply_issues"/>
    <s v="1"/>
    <s v="0"/>
    <s v="0"/>
    <s v="0"/>
    <s v="0"/>
    <s v="26___35"/>
    <s v="balanced"/>
    <s v="weekly"/>
    <s v="self_employed"/>
    <n v="270000"/>
    <n v="0.9"/>
    <n v="0.1"/>
    <x v="4"/>
  </r>
  <r>
    <n v="25"/>
    <s v="services"/>
    <x v="0"/>
    <s v="500_000___1_000_000"/>
    <x v="1"/>
    <s v="50_000___300_000"/>
    <x v="2"/>
    <x v="7"/>
    <s v="1"/>
    <s v="0"/>
    <s v="0"/>
    <s v="0"/>
    <x v="1"/>
    <s v="1"/>
    <m/>
    <s v="power_supply_issues"/>
    <s v="1"/>
    <s v="0"/>
    <s v="0"/>
    <s v="0"/>
    <s v="0"/>
    <s v="51"/>
    <s v="balanced"/>
    <s v="daily"/>
    <s v="retired"/>
    <n v="575000"/>
    <n v="0.76666666666666672"/>
    <n v="0.23333333333333334"/>
    <x v="9"/>
  </r>
  <r>
    <n v="26"/>
    <s v="services"/>
    <x v="0"/>
    <s v="500_000___1_000_000"/>
    <x v="1"/>
    <s v="50_000___300_000"/>
    <x v="2"/>
    <x v="3"/>
    <s v="1"/>
    <s v="0"/>
    <s v="0"/>
    <s v="1"/>
    <x v="1"/>
    <s v="0"/>
    <m/>
    <s v="power_supply_issues"/>
    <s v="1"/>
    <s v="0"/>
    <s v="0"/>
    <s v="0"/>
    <s v="0"/>
    <s v="26___35"/>
    <s v="balanced"/>
    <s v="occasionally"/>
    <s v="salaried_worker"/>
    <n v="575000"/>
    <n v="0.76666666666666672"/>
    <n v="0.23333333333333334"/>
    <x v="9"/>
  </r>
  <r>
    <n v="27"/>
    <s v="retail"/>
    <x v="0"/>
    <s v="1_000_000_and_above"/>
    <x v="2"/>
    <s v="300_000___700_000"/>
    <x v="0"/>
    <x v="2"/>
    <s v="1"/>
    <s v="1"/>
    <s v="0"/>
    <s v="0"/>
    <x v="1"/>
    <s v="0"/>
    <m/>
    <s v="power_supply_issues high_rent_costs"/>
    <s v="1"/>
    <s v="0"/>
    <s v="0"/>
    <s v="1"/>
    <s v="0"/>
    <s v="36___50"/>
    <s v="balanced"/>
    <s v="daily"/>
    <s v="self_employed"/>
    <n v="1000000"/>
    <n v="0.66666666666666663"/>
    <n v="0.33333333333333331"/>
    <x v="2"/>
  </r>
  <r>
    <n v="28"/>
    <s v="services"/>
    <x v="0"/>
    <s v="100_000___500_000"/>
    <x v="0"/>
    <s v="less_than_50_000"/>
    <x v="3"/>
    <x v="10"/>
    <s v="0"/>
    <s v="1"/>
    <s v="0"/>
    <s v="1"/>
    <x v="1"/>
    <s v="0"/>
    <m/>
    <s v="power_supply_issues high_taxes high_rent_costs"/>
    <s v="1"/>
    <s v="0"/>
    <s v="1"/>
    <s v="1"/>
    <s v="0"/>
    <s v="26___35"/>
    <s v="balanced"/>
    <s v="daily"/>
    <s v="salaried_worker"/>
    <n v="270000"/>
    <n v="0.9"/>
    <n v="0.1"/>
    <x v="4"/>
  </r>
  <r>
    <n v="29"/>
    <s v="services"/>
    <x v="0"/>
    <s v="100_000___500_000"/>
    <x v="0"/>
    <s v="less_than_50_000"/>
    <x v="3"/>
    <x v="11"/>
    <s v="0"/>
    <s v="1"/>
    <s v="1"/>
    <s v="1"/>
    <x v="0"/>
    <s v="0"/>
    <m/>
    <s v="power_supply_issues high_rent_costs"/>
    <s v="1"/>
    <s v="0"/>
    <s v="0"/>
    <s v="1"/>
    <s v="0"/>
    <s v="26___35"/>
    <s v="balanced"/>
    <s v="daily"/>
    <s v="self_employed"/>
    <n v="270000"/>
    <n v="0.9"/>
    <n v="0.1"/>
    <x v="4"/>
  </r>
  <r>
    <n v="30"/>
    <s v="manufacturing"/>
    <x v="0"/>
    <s v="500_000___1_000_000"/>
    <x v="1"/>
    <s v="50_000___300_000"/>
    <x v="2"/>
    <x v="3"/>
    <s v="1"/>
    <s v="0"/>
    <s v="0"/>
    <s v="1"/>
    <x v="1"/>
    <s v="0"/>
    <m/>
    <s v="power_supply_issues access_to_credit high_rent_costs"/>
    <s v="1"/>
    <s v="1"/>
    <s v="0"/>
    <s v="1"/>
    <s v="0"/>
    <s v="18___25"/>
    <s v="balanced"/>
    <s v="weekly"/>
    <s v="self_employed"/>
    <n v="575000"/>
    <n v="0.76666666666666672"/>
    <n v="0.23333333333333334"/>
    <x v="9"/>
  </r>
  <r>
    <n v="31"/>
    <s v="manufacturing"/>
    <x v="0"/>
    <s v="500_000___1_000_000"/>
    <x v="1"/>
    <s v="50_000___300_000"/>
    <x v="2"/>
    <x v="6"/>
    <s v="1"/>
    <s v="0"/>
    <s v="1"/>
    <s v="0"/>
    <x v="1"/>
    <s v="0"/>
    <m/>
    <s v="power_supply_issues"/>
    <s v="1"/>
    <s v="0"/>
    <s v="0"/>
    <s v="0"/>
    <s v="0"/>
    <s v="26___35"/>
    <s v="balanced"/>
    <s v="daily"/>
    <s v="self_employed"/>
    <n v="575000"/>
    <n v="0.76666666666666672"/>
    <n v="0.23333333333333334"/>
    <x v="9"/>
  </r>
  <r>
    <n v="32"/>
    <s v="retail"/>
    <x v="0"/>
    <s v="less_than_100_000"/>
    <x v="3"/>
    <s v="less_than_50_000"/>
    <x v="3"/>
    <x v="10"/>
    <s v="0"/>
    <s v="1"/>
    <s v="0"/>
    <s v="1"/>
    <x v="1"/>
    <s v="0"/>
    <m/>
    <s v="access_to_credit high_taxes high_rent_costs"/>
    <s v="0"/>
    <s v="1"/>
    <s v="1"/>
    <s v="1"/>
    <s v="0"/>
    <s v="26___35"/>
    <s v="balanced"/>
    <s v="daily"/>
    <s v="self_employed"/>
    <n v="20000"/>
    <n v="0.4"/>
    <n v="0.6"/>
    <x v="6"/>
  </r>
  <r>
    <n v="33"/>
    <s v="manufacturing"/>
    <x v="0"/>
    <s v="100_000___500_000"/>
    <x v="0"/>
    <s v="50_000___300_000"/>
    <x v="2"/>
    <x v="4"/>
    <s v="1"/>
    <s v="1"/>
    <s v="1"/>
    <s v="0"/>
    <x v="0"/>
    <s v="0"/>
    <m/>
    <s v="power_supply_issues"/>
    <s v="1"/>
    <s v="0"/>
    <s v="0"/>
    <s v="0"/>
    <s v="0"/>
    <s v="26___35"/>
    <s v="balanced"/>
    <s v="daily"/>
    <s v="self_employed"/>
    <n v="125000"/>
    <n v="0.41666666666666669"/>
    <n v="0.58333333333333337"/>
    <x v="8"/>
  </r>
  <r>
    <n v="34"/>
    <s v="retail"/>
    <x v="0"/>
    <s v="less_than_100_000"/>
    <x v="3"/>
    <s v="less_than_50_000"/>
    <x v="3"/>
    <x v="2"/>
    <s v="1"/>
    <s v="1"/>
    <s v="0"/>
    <s v="0"/>
    <x v="1"/>
    <s v="0"/>
    <m/>
    <s v="power_supply_issues"/>
    <s v="1"/>
    <s v="0"/>
    <s v="0"/>
    <s v="0"/>
    <s v="0"/>
    <s v="26___35"/>
    <s v="balanced"/>
    <s v="daily"/>
    <s v="self_employed"/>
    <n v="20000"/>
    <n v="0.4"/>
    <n v="0.6"/>
    <x v="6"/>
  </r>
  <r>
    <n v="35"/>
    <s v="services"/>
    <x v="0"/>
    <s v="100_000___500_000"/>
    <x v="0"/>
    <s v="less_than_50_000"/>
    <x v="3"/>
    <x v="2"/>
    <s v="1"/>
    <s v="1"/>
    <s v="0"/>
    <s v="0"/>
    <x v="1"/>
    <s v="0"/>
    <m/>
    <s v="power_supply_issues high_rent_costs"/>
    <s v="1"/>
    <s v="0"/>
    <s v="0"/>
    <s v="1"/>
    <s v="0"/>
    <s v="36___50"/>
    <s v="balanced"/>
    <s v="occasionally"/>
    <s v="salaried_worker"/>
    <n v="270000"/>
    <n v="0.9"/>
    <n v="0.1"/>
    <x v="4"/>
  </r>
  <r>
    <n v="36"/>
    <s v="manufacturing"/>
    <x v="1"/>
    <s v="100_000___500_000"/>
    <x v="0"/>
    <s v="less_than_50_000"/>
    <x v="3"/>
    <x v="12"/>
    <s v="1"/>
    <s v="0"/>
    <s v="1"/>
    <s v="1"/>
    <x v="0"/>
    <s v="0"/>
    <m/>
    <s v="high_taxes"/>
    <s v="0"/>
    <s v="0"/>
    <s v="1"/>
    <s v="0"/>
    <s v="0"/>
    <s v="18___25"/>
    <s v="mostly_male"/>
    <s v="daily"/>
    <s v="student"/>
    <n v="270000"/>
    <n v="0.9"/>
    <n v="0.1"/>
    <x v="4"/>
  </r>
  <r>
    <n v="37"/>
    <s v="retail"/>
    <x v="1"/>
    <s v="less_than_100_000"/>
    <x v="3"/>
    <s v="less_than_50_000"/>
    <x v="3"/>
    <x v="3"/>
    <s v="1"/>
    <s v="0"/>
    <s v="0"/>
    <s v="1"/>
    <x v="1"/>
    <s v="0"/>
    <m/>
    <s v="power_supply_issues"/>
    <s v="1"/>
    <s v="0"/>
    <s v="0"/>
    <s v="0"/>
    <s v="0"/>
    <s v="18___25"/>
    <s v="balanced"/>
    <s v="daily"/>
    <s v="student"/>
    <n v="20000"/>
    <n v="0.4"/>
    <n v="0.6"/>
    <x v="6"/>
  </r>
  <r>
    <n v="38"/>
    <s v="retail"/>
    <x v="1"/>
    <s v="less_than_100_000"/>
    <x v="3"/>
    <s v="less_than_50_000"/>
    <x v="3"/>
    <x v="2"/>
    <s v="1"/>
    <s v="1"/>
    <s v="0"/>
    <s v="0"/>
    <x v="1"/>
    <s v="0"/>
    <m/>
    <s v="power_supply_issues"/>
    <s v="1"/>
    <s v="0"/>
    <s v="0"/>
    <s v="0"/>
    <s v="0"/>
    <s v="18___25"/>
    <s v="balanced"/>
    <s v="daily"/>
    <s v="student"/>
    <n v="20000"/>
    <n v="0.4"/>
    <n v="0.6"/>
    <x v="6"/>
  </r>
  <r>
    <n v="39"/>
    <s v="retail"/>
    <x v="0"/>
    <s v="less_than_100_000"/>
    <x v="3"/>
    <s v="less_than_50_000"/>
    <x v="3"/>
    <x v="0"/>
    <s v="1"/>
    <s v="1"/>
    <s v="0"/>
    <s v="1"/>
    <x v="0"/>
    <s v="0"/>
    <m/>
    <s v="power_supply_issues high_rent_costs"/>
    <s v="1"/>
    <s v="0"/>
    <s v="0"/>
    <s v="1"/>
    <s v="0"/>
    <s v="18___25"/>
    <s v="balanced"/>
    <s v="daily"/>
    <s v="student"/>
    <n v="20000"/>
    <n v="0.4"/>
    <n v="0.6"/>
    <x v="6"/>
  </r>
  <r>
    <n v="40"/>
    <s v="services"/>
    <x v="1"/>
    <s v="1_000_000_and_above"/>
    <x v="2"/>
    <s v="300_000___700_000"/>
    <x v="0"/>
    <x v="2"/>
    <s v="1"/>
    <s v="1"/>
    <s v="0"/>
    <s v="0"/>
    <x v="1"/>
    <s v="0"/>
    <m/>
    <s v="power_supply_issues high_rent_costs"/>
    <s v="1"/>
    <s v="0"/>
    <s v="0"/>
    <s v="1"/>
    <s v="0"/>
    <s v="36___50"/>
    <s v="balanced"/>
    <s v="weekly"/>
    <s v="salaried_worker"/>
    <n v="1000000"/>
    <n v="0.66666666666666663"/>
    <n v="0.33333333333333331"/>
    <x v="2"/>
  </r>
  <r>
    <n v="41"/>
    <s v="manufacturing"/>
    <x v="2"/>
    <s v="1_000_000_and_above"/>
    <x v="2"/>
    <s v="50_000___300_000"/>
    <x v="2"/>
    <x v="2"/>
    <s v="1"/>
    <s v="1"/>
    <s v="0"/>
    <s v="0"/>
    <x v="1"/>
    <s v="0"/>
    <m/>
    <s v="power_supply_issues"/>
    <s v="1"/>
    <s v="0"/>
    <s v="0"/>
    <s v="0"/>
    <s v="0"/>
    <s v="51"/>
    <s v="balanced"/>
    <s v="occasionally"/>
    <s v="retired"/>
    <n v="1325000"/>
    <n v="0.8833333333333333"/>
    <n v="0.11666666666666667"/>
    <x v="3"/>
  </r>
  <r>
    <n v="42"/>
    <s v="manufacturing"/>
    <x v="2"/>
    <s v="1_000_000_and_above"/>
    <x v="2"/>
    <s v="50_000___300_000"/>
    <x v="2"/>
    <x v="0"/>
    <s v="1"/>
    <s v="1"/>
    <s v="0"/>
    <s v="1"/>
    <x v="0"/>
    <s v="0"/>
    <m/>
    <s v="power_supply_issues high_taxes high_rent_costs"/>
    <s v="1"/>
    <s v="0"/>
    <s v="1"/>
    <s v="1"/>
    <s v="0"/>
    <s v="51"/>
    <s v="mostly_male"/>
    <s v="monthly"/>
    <s v="self_employed"/>
    <n v="1325000"/>
    <n v="0.8833333333333333"/>
    <n v="0.11666666666666667"/>
    <x v="3"/>
  </r>
  <r>
    <n v="43"/>
    <s v="services"/>
    <x v="2"/>
    <s v="1_000_000_and_above"/>
    <x v="2"/>
    <s v="50_000___300_000"/>
    <x v="2"/>
    <x v="0"/>
    <s v="1"/>
    <s v="1"/>
    <s v="0"/>
    <s v="1"/>
    <x v="0"/>
    <s v="0"/>
    <m/>
    <s v="power_supply_issues high_rent_costs"/>
    <s v="1"/>
    <s v="0"/>
    <s v="0"/>
    <s v="1"/>
    <s v="0"/>
    <s v="36___50"/>
    <s v="balanced"/>
    <s v="daily"/>
    <s v="self_employed"/>
    <n v="1325000"/>
    <n v="0.8833333333333333"/>
    <n v="0.11666666666666667"/>
    <x v="3"/>
  </r>
  <r>
    <n v="44"/>
    <s v="retail"/>
    <x v="2"/>
    <s v="1_000_000_and_above"/>
    <x v="2"/>
    <s v="50_000___300_000"/>
    <x v="2"/>
    <x v="3"/>
    <s v="1"/>
    <s v="0"/>
    <s v="0"/>
    <s v="1"/>
    <x v="1"/>
    <s v="0"/>
    <m/>
    <s v="power_supply_issues"/>
    <s v="1"/>
    <s v="0"/>
    <s v="0"/>
    <s v="0"/>
    <s v="0"/>
    <s v="18___25"/>
    <s v="balanced"/>
    <s v="daily"/>
    <s v="student"/>
    <n v="1325000"/>
    <n v="0.8833333333333333"/>
    <n v="0.11666666666666667"/>
    <x v="3"/>
  </r>
  <r>
    <n v="45"/>
    <s v="retail"/>
    <x v="2"/>
    <s v="500_000___1_000_000"/>
    <x v="1"/>
    <s v="50_000___300_000"/>
    <x v="2"/>
    <x v="2"/>
    <s v="1"/>
    <s v="1"/>
    <s v="0"/>
    <s v="0"/>
    <x v="1"/>
    <s v="0"/>
    <m/>
    <s v="power_supply_issues"/>
    <s v="1"/>
    <s v="0"/>
    <s v="0"/>
    <s v="0"/>
    <s v="0"/>
    <s v="51"/>
    <s v="balanced"/>
    <s v="daily"/>
    <s v="retired"/>
    <n v="575000"/>
    <n v="0.76666666666666672"/>
    <n v="0.23333333333333334"/>
    <x v="9"/>
  </r>
  <r>
    <n v="46"/>
    <s v="services"/>
    <x v="0"/>
    <s v="500_000___1_000_000"/>
    <x v="1"/>
    <s v="50_000___300_000"/>
    <x v="2"/>
    <x v="12"/>
    <s v="1"/>
    <s v="0"/>
    <s v="1"/>
    <s v="1"/>
    <x v="0"/>
    <s v="0"/>
    <m/>
    <s v="power_supply_issues high_rent_costs"/>
    <s v="1"/>
    <s v="0"/>
    <s v="0"/>
    <s v="1"/>
    <s v="0"/>
    <s v="51"/>
    <s v="balanced"/>
    <s v="occasionally"/>
    <s v="retired"/>
    <n v="575000"/>
    <n v="0.76666666666666672"/>
    <n v="0.23333333333333334"/>
    <x v="9"/>
  </r>
  <r>
    <n v="47"/>
    <s v="services"/>
    <x v="2"/>
    <s v="500_000___1_000_000"/>
    <x v="1"/>
    <s v="less_than_50_000"/>
    <x v="3"/>
    <x v="3"/>
    <s v="1"/>
    <s v="0"/>
    <s v="0"/>
    <s v="1"/>
    <x v="1"/>
    <s v="0"/>
    <m/>
    <s v="power_supply_issues"/>
    <s v="1"/>
    <s v="0"/>
    <s v="0"/>
    <s v="0"/>
    <s v="0"/>
    <s v="51"/>
    <s v="mostly_female"/>
    <s v="daily"/>
    <s v="retired"/>
    <n v="720000"/>
    <n v="0.96"/>
    <n v="0.04"/>
    <x v="10"/>
  </r>
  <r>
    <n v="48"/>
    <s v="services"/>
    <x v="2"/>
    <s v="1_000_000_and_above"/>
    <x v="2"/>
    <s v="50_000___300_000"/>
    <x v="2"/>
    <x v="3"/>
    <s v="1"/>
    <s v="0"/>
    <s v="0"/>
    <s v="1"/>
    <x v="1"/>
    <s v="0"/>
    <m/>
    <s v="power_supply_issues access_to_credit high_rent_costs"/>
    <s v="1"/>
    <s v="1"/>
    <s v="0"/>
    <s v="1"/>
    <s v="0"/>
    <s v="51"/>
    <s v="mostly_female"/>
    <s v="daily"/>
    <s v="self_employed"/>
    <n v="1325000"/>
    <n v="0.8833333333333333"/>
    <n v="0.11666666666666667"/>
    <x v="3"/>
  </r>
  <r>
    <n v="49"/>
    <s v="retail"/>
    <x v="2"/>
    <s v="500_000___1_000_000"/>
    <x v="1"/>
    <s v="50_000___300_000"/>
    <x v="2"/>
    <x v="10"/>
    <s v="0"/>
    <s v="1"/>
    <s v="0"/>
    <s v="1"/>
    <x v="1"/>
    <s v="0"/>
    <m/>
    <s v="power_supply_issues competition"/>
    <s v="1"/>
    <s v="0"/>
    <s v="0"/>
    <s v="0"/>
    <s v="1"/>
    <s v="18___25"/>
    <s v="mostly_male"/>
    <s v="daily"/>
    <s v="student"/>
    <n v="575000"/>
    <n v="0.76666666666666672"/>
    <n v="0.23333333333333334"/>
    <x v="9"/>
  </r>
  <r>
    <n v="50"/>
    <s v="services"/>
    <x v="2"/>
    <s v="500_000___1_000_000"/>
    <x v="1"/>
    <s v="less_than_50_000"/>
    <x v="3"/>
    <x v="3"/>
    <s v="1"/>
    <s v="0"/>
    <s v="0"/>
    <s v="1"/>
    <x v="1"/>
    <s v="0"/>
    <m/>
    <s v="power_supply_issues"/>
    <s v="1"/>
    <s v="0"/>
    <s v="0"/>
    <s v="0"/>
    <s v="0"/>
    <s v="51"/>
    <s v="mostly_male"/>
    <s v="weekly"/>
    <s v="self_employed"/>
    <n v="720000"/>
    <n v="0.96"/>
    <n v="0.04"/>
    <x v="10"/>
  </r>
  <r>
    <n v="51"/>
    <s v="services"/>
    <x v="2"/>
    <s v="500_000___1_000_000"/>
    <x v="1"/>
    <s v="less_than_50_000"/>
    <x v="3"/>
    <x v="9"/>
    <s v="0"/>
    <s v="0"/>
    <s v="1"/>
    <s v="1"/>
    <x v="1"/>
    <s v="0"/>
    <m/>
    <s v="power_supply_issues competition"/>
    <s v="1"/>
    <s v="0"/>
    <s v="0"/>
    <s v="0"/>
    <s v="1"/>
    <s v="51"/>
    <s v="balanced"/>
    <s v="daily"/>
    <s v="self_employed"/>
    <n v="720000"/>
    <n v="0.96"/>
    <n v="0.04"/>
    <x v="10"/>
  </r>
  <r>
    <n v="52"/>
    <s v="retail"/>
    <x v="1"/>
    <s v="1_000_000_and_above"/>
    <x v="2"/>
    <s v="less_than_50_000"/>
    <x v="3"/>
    <x v="9"/>
    <s v="0"/>
    <s v="0"/>
    <s v="1"/>
    <s v="1"/>
    <x v="1"/>
    <s v="0"/>
    <m/>
    <s v="power_supply_issues access_to_credit competition"/>
    <s v="1"/>
    <s v="1"/>
    <s v="0"/>
    <s v="0"/>
    <s v="1"/>
    <s v="36___50"/>
    <s v="balanced"/>
    <s v="occasionally"/>
    <s v="retired"/>
    <n v="1470000"/>
    <n v="0.98"/>
    <n v="0.02"/>
    <x v="11"/>
  </r>
  <r>
    <n v="53"/>
    <s v="manufacturing"/>
    <x v="2"/>
    <s v="1_000_000_and_above"/>
    <x v="2"/>
    <s v="700_000_and_above"/>
    <x v="1"/>
    <x v="13"/>
    <s v="1"/>
    <s v="1"/>
    <s v="0"/>
    <s v="1"/>
    <x v="1"/>
    <s v="0"/>
    <m/>
    <s v="power_supply_issues access_to_credit high_taxes high_rent_costs competition"/>
    <s v="1"/>
    <s v="1"/>
    <s v="1"/>
    <s v="1"/>
    <s v="1"/>
    <s v="51"/>
    <s v="balanced"/>
    <s v="occasionally"/>
    <s v="salaried_worker"/>
    <n v="450000"/>
    <n v="0.3"/>
    <n v="0.7"/>
    <x v="5"/>
  </r>
  <r>
    <n v="54"/>
    <s v="manufacturing"/>
    <x v="1"/>
    <s v="1_000_000_and_above"/>
    <x v="2"/>
    <s v="300_000___700_000"/>
    <x v="0"/>
    <x v="3"/>
    <s v="1"/>
    <s v="0"/>
    <s v="0"/>
    <s v="1"/>
    <x v="1"/>
    <s v="0"/>
    <m/>
    <s v="power_supply_issues"/>
    <s v="1"/>
    <s v="0"/>
    <s v="0"/>
    <s v="0"/>
    <s v="0"/>
    <s v="26___35"/>
    <s v="balanced"/>
    <s v="monthly"/>
    <s v="self_employed"/>
    <n v="1000000"/>
    <n v="0.66666666666666663"/>
    <n v="0.33333333333333331"/>
    <x v="2"/>
  </r>
  <r>
    <n v="55"/>
    <s v="services"/>
    <x v="1"/>
    <s v="1_000_000_and_above"/>
    <x v="2"/>
    <s v="50_000___300_000"/>
    <x v="2"/>
    <x v="10"/>
    <s v="0"/>
    <s v="1"/>
    <s v="0"/>
    <s v="1"/>
    <x v="1"/>
    <s v="0"/>
    <m/>
    <s v="power_supply_issues competition"/>
    <s v="1"/>
    <s v="0"/>
    <s v="0"/>
    <s v="0"/>
    <s v="1"/>
    <s v="36___50"/>
    <s v="balanced"/>
    <s v="daily"/>
    <s v="self_employed"/>
    <n v="1325000"/>
    <n v="0.8833333333333333"/>
    <n v="0.11666666666666667"/>
    <x v="3"/>
  </r>
  <r>
    <n v="56"/>
    <s v="manufacturing"/>
    <x v="1"/>
    <s v="1_000_000_and_above"/>
    <x v="2"/>
    <s v="50_000___300_000"/>
    <x v="2"/>
    <x v="10"/>
    <s v="0"/>
    <s v="1"/>
    <s v="0"/>
    <s v="1"/>
    <x v="1"/>
    <s v="0"/>
    <m/>
    <s v="power_supply_issues access_to_credit competition"/>
    <s v="1"/>
    <s v="1"/>
    <s v="0"/>
    <s v="0"/>
    <s v="1"/>
    <s v="36___50"/>
    <s v="balanced"/>
    <s v="daily"/>
    <s v="self_employed"/>
    <n v="1325000"/>
    <n v="0.8833333333333333"/>
    <n v="0.11666666666666667"/>
    <x v="3"/>
  </r>
  <r>
    <n v="57"/>
    <s v="manufacturing"/>
    <x v="2"/>
    <s v="1_000_000_and_above"/>
    <x v="2"/>
    <s v="50_000___300_000"/>
    <x v="2"/>
    <x v="10"/>
    <s v="0"/>
    <s v="1"/>
    <s v="0"/>
    <s v="1"/>
    <x v="1"/>
    <s v="0"/>
    <m/>
    <s v="power_supply_issues high_taxes competition"/>
    <s v="1"/>
    <s v="0"/>
    <s v="1"/>
    <s v="0"/>
    <s v="1"/>
    <s v="51"/>
    <s v="balanced"/>
    <s v="monthly"/>
    <s v="retired"/>
    <n v="1325000"/>
    <n v="0.8833333333333333"/>
    <n v="0.11666666666666667"/>
    <x v="3"/>
  </r>
  <r>
    <n v="58"/>
    <s v="retail"/>
    <x v="1"/>
    <s v="less_than_100_000"/>
    <x v="3"/>
    <s v="less_than_50_000"/>
    <x v="3"/>
    <x v="14"/>
    <s v="0"/>
    <s v="0"/>
    <s v="0"/>
    <s v="1"/>
    <x v="1"/>
    <s v="0"/>
    <m/>
    <s v="power_supply_issues competition"/>
    <s v="1"/>
    <s v="0"/>
    <s v="0"/>
    <s v="0"/>
    <s v="1"/>
    <s v="18___25"/>
    <s v="balanced"/>
    <s v="daily"/>
    <s v="student"/>
    <n v="20000"/>
    <n v="0.4"/>
    <n v="0.6"/>
    <x v="6"/>
  </r>
  <r>
    <n v="59"/>
    <s v="retail"/>
    <x v="0"/>
    <s v="1_000_000_and_above"/>
    <x v="2"/>
    <s v="300_000___700_000"/>
    <x v="0"/>
    <x v="13"/>
    <s v="1"/>
    <s v="1"/>
    <s v="0"/>
    <s v="1"/>
    <x v="1"/>
    <s v="0"/>
    <m/>
    <s v="power_supply_issues competition"/>
    <s v="1"/>
    <s v="0"/>
    <s v="0"/>
    <s v="0"/>
    <s v="1"/>
    <s v="26___35"/>
    <s v="balanced"/>
    <s v="daily"/>
    <s v="self_employed"/>
    <n v="1000000"/>
    <n v="0.66666666666666663"/>
    <n v="0.33333333333333331"/>
    <x v="2"/>
  </r>
  <r>
    <n v="60"/>
    <s v="retail"/>
    <x v="1"/>
    <s v="500_000___1_000_000"/>
    <x v="1"/>
    <s v="50_000___300_000"/>
    <x v="2"/>
    <x v="2"/>
    <s v="1"/>
    <s v="1"/>
    <s v="0"/>
    <s v="0"/>
    <x v="1"/>
    <s v="0"/>
    <m/>
    <s v="power_supply_issues competition"/>
    <s v="1"/>
    <s v="0"/>
    <s v="0"/>
    <s v="0"/>
    <s v="1"/>
    <s v="18___25"/>
    <s v="balanced"/>
    <s v="daily"/>
    <s v="student"/>
    <n v="575000"/>
    <n v="0.76666666666666672"/>
    <n v="0.23333333333333334"/>
    <x v="9"/>
  </r>
  <r>
    <n v="61"/>
    <s v="manufacturing"/>
    <x v="0"/>
    <s v="1_000_000_and_above"/>
    <x v="2"/>
    <s v="300_000___700_000"/>
    <x v="0"/>
    <x v="13"/>
    <s v="1"/>
    <s v="1"/>
    <s v="0"/>
    <s v="1"/>
    <x v="1"/>
    <s v="0"/>
    <m/>
    <s v="power_supply_issues high_taxes high_rent_costs competition"/>
    <s v="1"/>
    <s v="0"/>
    <s v="1"/>
    <s v="1"/>
    <s v="1"/>
    <s v="51"/>
    <s v="balanced"/>
    <s v="daily"/>
    <s v="self_employed"/>
    <n v="1000000"/>
    <n v="0.66666666666666663"/>
    <n v="0.33333333333333331"/>
    <x v="2"/>
  </r>
  <r>
    <n v="62"/>
    <s v="retail"/>
    <x v="2"/>
    <s v="100_000___500_000"/>
    <x v="0"/>
    <s v="less_than_50_000"/>
    <x v="3"/>
    <x v="9"/>
    <s v="0"/>
    <s v="0"/>
    <s v="1"/>
    <s v="1"/>
    <x v="1"/>
    <s v="0"/>
    <m/>
    <s v="power_supply_issues competition"/>
    <s v="1"/>
    <s v="0"/>
    <s v="0"/>
    <s v="0"/>
    <s v="1"/>
    <s v="18___25"/>
    <s v="balanced"/>
    <s v="daily"/>
    <s v="student"/>
    <n v="270000"/>
    <n v="0.9"/>
    <n v="0.1"/>
    <x v="4"/>
  </r>
  <r>
    <n v="63"/>
    <s v="retail"/>
    <x v="0"/>
    <s v="100_000___500_000"/>
    <x v="0"/>
    <s v="700_000_and_above"/>
    <x v="1"/>
    <x v="3"/>
    <s v="1"/>
    <s v="0"/>
    <s v="0"/>
    <s v="1"/>
    <x v="1"/>
    <s v="0"/>
    <m/>
    <s v="power_supply_issues competition"/>
    <s v="1"/>
    <s v="0"/>
    <s v="0"/>
    <s v="0"/>
    <s v="1"/>
    <s v="36___50"/>
    <s v="balanced"/>
    <s v="weekly"/>
    <s v="self_employed"/>
    <n v="-750000"/>
    <n v="-2.5"/>
    <n v="3.5"/>
    <x v="12"/>
  </r>
  <r>
    <n v="64"/>
    <s v="retail"/>
    <x v="1"/>
    <s v="100_000___500_000"/>
    <x v="0"/>
    <s v="less_than_50_000"/>
    <x v="3"/>
    <x v="9"/>
    <s v="0"/>
    <s v="0"/>
    <s v="1"/>
    <s v="1"/>
    <x v="1"/>
    <s v="0"/>
    <m/>
    <s v="power_supply_issues"/>
    <s v="1"/>
    <s v="0"/>
    <s v="0"/>
    <s v="0"/>
    <s v="0"/>
    <s v="36___50"/>
    <s v="balanced"/>
    <s v="daily"/>
    <s v="self_employed"/>
    <n v="270000"/>
    <n v="0.9"/>
    <n v="0.1"/>
    <x v="4"/>
  </r>
  <r>
    <n v="65"/>
    <s v="retail"/>
    <x v="1"/>
    <s v="100_000___500_000"/>
    <x v="0"/>
    <s v="less_than_50_000"/>
    <x v="3"/>
    <x v="10"/>
    <s v="0"/>
    <s v="1"/>
    <s v="0"/>
    <s v="1"/>
    <x v="1"/>
    <s v="0"/>
    <m/>
    <s v="power_supply_issues high_rent_costs competition"/>
    <s v="1"/>
    <s v="0"/>
    <s v="0"/>
    <s v="1"/>
    <s v="1"/>
    <s v="18___25"/>
    <s v="balanced"/>
    <s v="daily"/>
    <s v="student"/>
    <n v="270000"/>
    <n v="0.9"/>
    <n v="0.1"/>
    <x v="4"/>
  </r>
  <r>
    <n v="66"/>
    <s v="retail"/>
    <x v="2"/>
    <s v="500_000___1_000_000"/>
    <x v="1"/>
    <s v="300_000___700_000"/>
    <x v="0"/>
    <x v="15"/>
    <s v="0"/>
    <s v="1"/>
    <s v="1"/>
    <s v="1"/>
    <x v="1"/>
    <s v="0"/>
    <m/>
    <s v="power_supply_issues competition"/>
    <s v="1"/>
    <s v="0"/>
    <s v="0"/>
    <s v="0"/>
    <s v="1"/>
    <s v="51"/>
    <s v="balanced"/>
    <s v="weekly"/>
    <s v="retired"/>
    <n v="250000"/>
    <n v="0.33333333333333331"/>
    <n v="0.66666666666666663"/>
    <x v="7"/>
  </r>
  <r>
    <n v="67"/>
    <s v="manufacturing"/>
    <x v="2"/>
    <s v="500_000___1_000_000"/>
    <x v="1"/>
    <s v="less_than_50_000"/>
    <x v="3"/>
    <x v="3"/>
    <s v="1"/>
    <s v="0"/>
    <s v="0"/>
    <s v="1"/>
    <x v="1"/>
    <s v="0"/>
    <m/>
    <s v="power_supply_issues high_rent_costs"/>
    <s v="1"/>
    <s v="0"/>
    <s v="0"/>
    <s v="1"/>
    <s v="0"/>
    <s v="26___35"/>
    <s v="balanced"/>
    <s v="weekly"/>
    <s v="self_employed"/>
    <n v="720000"/>
    <n v="0.96"/>
    <n v="0.04"/>
    <x v="10"/>
  </r>
  <r>
    <n v="68"/>
    <s v="services"/>
    <x v="2"/>
    <s v="1_000_000_and_above"/>
    <x v="2"/>
    <s v="700_000_and_above"/>
    <x v="1"/>
    <x v="13"/>
    <s v="1"/>
    <s v="1"/>
    <s v="0"/>
    <s v="1"/>
    <x v="1"/>
    <s v="0"/>
    <m/>
    <s v="power_supply_issues access_to_credit high_taxes high_rent_costs competition"/>
    <s v="1"/>
    <s v="1"/>
    <s v="1"/>
    <s v="1"/>
    <s v="1"/>
    <s v="36___50"/>
    <s v="balanced"/>
    <s v="daily"/>
    <s v="self_employed"/>
    <n v="450000"/>
    <n v="0.3"/>
    <n v="0.7"/>
    <x v="5"/>
  </r>
  <r>
    <n v="69"/>
    <s v="manufacturing"/>
    <x v="2"/>
    <s v="1_000_000_and_above"/>
    <x v="2"/>
    <s v="700_000_and_above"/>
    <x v="1"/>
    <x v="11"/>
    <s v="0"/>
    <s v="1"/>
    <s v="1"/>
    <s v="1"/>
    <x v="0"/>
    <s v="0"/>
    <m/>
    <s v="power_supply_issues competition"/>
    <s v="1"/>
    <s v="0"/>
    <s v="0"/>
    <s v="0"/>
    <s v="1"/>
    <s v="51"/>
    <s v="balanced"/>
    <s v="occasionally"/>
    <s v="self_employed"/>
    <n v="450000"/>
    <n v="0.3"/>
    <n v="0.7"/>
    <x v="5"/>
  </r>
  <r>
    <n v="70"/>
    <s v="manufacturing"/>
    <x v="2"/>
    <s v="1_000_000_and_above"/>
    <x v="2"/>
    <s v="300_000___700_000"/>
    <x v="0"/>
    <x v="10"/>
    <s v="0"/>
    <s v="1"/>
    <s v="0"/>
    <s v="1"/>
    <x v="1"/>
    <s v="0"/>
    <m/>
    <s v="power_supply_issues"/>
    <s v="1"/>
    <s v="0"/>
    <s v="0"/>
    <s v="0"/>
    <s v="0"/>
    <s v="36___50"/>
    <s v="mostly_female"/>
    <s v="daily"/>
    <s v="self_employed"/>
    <n v="1000000"/>
    <n v="0.66666666666666663"/>
    <n v="0.33333333333333331"/>
    <x v="2"/>
  </r>
  <r>
    <n v="71"/>
    <s v="manufacturing"/>
    <x v="2"/>
    <s v="less_than_100_000"/>
    <x v="3"/>
    <s v="less_than_50_000"/>
    <x v="3"/>
    <x v="5"/>
    <s v="0"/>
    <s v="1"/>
    <s v="0"/>
    <s v="1"/>
    <x v="0"/>
    <s v="1"/>
    <m/>
    <s v="high_rent_costs"/>
    <s v="0"/>
    <s v="0"/>
    <s v="0"/>
    <s v="1"/>
    <s v="0"/>
    <s v="18___25"/>
    <s v="mostly_male"/>
    <s v="daily"/>
    <s v="salaried_worker"/>
    <n v="20000"/>
    <n v="0.4"/>
    <n v="0.6"/>
    <x v="6"/>
  </r>
  <r>
    <n v="72"/>
    <s v="retail"/>
    <x v="2"/>
    <s v="less_than_100_000"/>
    <x v="3"/>
    <s v="less_than_50_000"/>
    <x v="3"/>
    <x v="5"/>
    <s v="0"/>
    <s v="1"/>
    <s v="0"/>
    <s v="1"/>
    <x v="0"/>
    <s v="1"/>
    <m/>
    <s v="high_rent_costs"/>
    <s v="0"/>
    <s v="0"/>
    <s v="0"/>
    <s v="1"/>
    <s v="0"/>
    <s v="18___25"/>
    <s v="mostly_male"/>
    <s v="daily"/>
    <s v="self_employed"/>
    <n v="20000"/>
    <n v="0.4"/>
    <n v="0.6"/>
    <x v="6"/>
  </r>
  <r>
    <n v="73"/>
    <s v="retail"/>
    <x v="2"/>
    <s v="less_than_100_000"/>
    <x v="3"/>
    <s v="less_than_50_000"/>
    <x v="3"/>
    <x v="16"/>
    <s v="1"/>
    <s v="0"/>
    <s v="0"/>
    <s v="1"/>
    <x v="0"/>
    <s v="1"/>
    <m/>
    <s v="high_rent_costs"/>
    <s v="0"/>
    <s v="0"/>
    <s v="0"/>
    <s v="1"/>
    <s v="0"/>
    <s v="18___25"/>
    <s v="mostly_male"/>
    <s v="daily"/>
    <s v="self_employed"/>
    <n v="20000"/>
    <n v="0.4"/>
    <n v="0.6"/>
    <x v="6"/>
  </r>
  <r>
    <n v="74"/>
    <s v="retail"/>
    <x v="2"/>
    <s v="less_than_100_000"/>
    <x v="3"/>
    <s v="less_than_50_000"/>
    <x v="3"/>
    <x v="16"/>
    <s v="1"/>
    <s v="0"/>
    <s v="0"/>
    <s v="1"/>
    <x v="0"/>
    <s v="1"/>
    <m/>
    <s v="competition"/>
    <s v="0"/>
    <s v="0"/>
    <s v="0"/>
    <s v="0"/>
    <s v="1"/>
    <s v="18___25"/>
    <s v="mostly_male"/>
    <s v="daily"/>
    <s v="self_employed"/>
    <n v="20000"/>
    <n v="0.4"/>
    <n v="0.6"/>
    <x v="6"/>
  </r>
  <r>
    <n v="75"/>
    <s v="retail"/>
    <x v="2"/>
    <s v="less_than_100_000"/>
    <x v="3"/>
    <s v="less_than_50_000"/>
    <x v="3"/>
    <x v="16"/>
    <s v="1"/>
    <s v="0"/>
    <s v="0"/>
    <s v="1"/>
    <x v="0"/>
    <s v="1"/>
    <m/>
    <s v="high_rent_costs"/>
    <s v="0"/>
    <s v="0"/>
    <s v="0"/>
    <s v="1"/>
    <s v="0"/>
    <s v="18___25"/>
    <s v="mostly_male"/>
    <s v="daily"/>
    <s v="salaried_worker"/>
    <n v="20000"/>
    <n v="0.4"/>
    <n v="0.6"/>
    <x v="6"/>
  </r>
  <r>
    <n v="76"/>
    <s v="retail"/>
    <x v="2"/>
    <s v="less_than_100_000"/>
    <x v="3"/>
    <s v="less_than_50_000"/>
    <x v="3"/>
    <x v="5"/>
    <s v="0"/>
    <s v="1"/>
    <s v="0"/>
    <s v="1"/>
    <x v="0"/>
    <s v="1"/>
    <m/>
    <s v="power_supply_issues"/>
    <s v="1"/>
    <s v="0"/>
    <s v="0"/>
    <s v="0"/>
    <s v="0"/>
    <s v="18___25"/>
    <s v="mostly_male"/>
    <s v="daily"/>
    <s v="salaried_worker"/>
    <n v="20000"/>
    <n v="0.4"/>
    <n v="0.6"/>
    <x v="6"/>
  </r>
  <r>
    <n v="77"/>
    <s v="retail"/>
    <x v="2"/>
    <s v="less_than_100_000"/>
    <x v="3"/>
    <s v="less_than_50_000"/>
    <x v="3"/>
    <x v="10"/>
    <s v="0"/>
    <s v="1"/>
    <s v="0"/>
    <s v="1"/>
    <x v="1"/>
    <s v="0"/>
    <m/>
    <s v="high_rent_costs"/>
    <s v="0"/>
    <s v="0"/>
    <s v="0"/>
    <s v="1"/>
    <s v="0"/>
    <s v="18___25"/>
    <s v="mostly_male"/>
    <s v="daily"/>
    <s v="salaried_worker"/>
    <n v="20000"/>
    <n v="0.4"/>
    <n v="0.6"/>
    <x v="6"/>
  </r>
  <r>
    <n v="78"/>
    <s v="retail"/>
    <x v="2"/>
    <s v="less_than_100_000"/>
    <x v="3"/>
    <s v="less_than_50_000"/>
    <x v="3"/>
    <x v="16"/>
    <s v="1"/>
    <s v="0"/>
    <s v="0"/>
    <s v="1"/>
    <x v="0"/>
    <s v="1"/>
    <m/>
    <s v="high_rent_costs"/>
    <s v="0"/>
    <s v="0"/>
    <s v="0"/>
    <s v="1"/>
    <s v="0"/>
    <s v="18___25"/>
    <s v="mostly_male"/>
    <s v="daily"/>
    <s v="salaried_worker"/>
    <n v="20000"/>
    <n v="0.4"/>
    <n v="0.6"/>
    <x v="6"/>
  </r>
  <r>
    <n v="79"/>
    <s v="services"/>
    <x v="1"/>
    <s v="1_000_000_and_above"/>
    <x v="2"/>
    <s v="50_000___300_000"/>
    <x v="2"/>
    <x v="2"/>
    <s v="1"/>
    <s v="1"/>
    <s v="0"/>
    <s v="0"/>
    <x v="1"/>
    <s v="0"/>
    <m/>
    <s v="power_supply_issues high_rent_costs"/>
    <s v="1"/>
    <s v="0"/>
    <s v="0"/>
    <s v="1"/>
    <s v="0"/>
    <s v="36___50"/>
    <s v="balanced"/>
    <s v="occasionally"/>
    <s v="self_employed"/>
    <n v="1325000"/>
    <n v="0.8833333333333333"/>
    <n v="0.11666666666666667"/>
    <x v="3"/>
  </r>
  <r>
    <n v="80"/>
    <s v="manufacturing"/>
    <x v="1"/>
    <s v="100_000___500_000"/>
    <x v="0"/>
    <s v="less_than_50_000"/>
    <x v="3"/>
    <x v="3"/>
    <s v="1"/>
    <s v="0"/>
    <s v="0"/>
    <s v="1"/>
    <x v="1"/>
    <s v="0"/>
    <m/>
    <s v="power_supply_issues high_rent_costs competition"/>
    <s v="1"/>
    <s v="0"/>
    <s v="0"/>
    <s v="1"/>
    <s v="1"/>
    <s v="18___25"/>
    <s v="balanced"/>
    <s v="daily"/>
    <s v="student"/>
    <n v="270000"/>
    <n v="0.9"/>
    <n v="0.1"/>
    <x v="4"/>
  </r>
  <r>
    <n v="81"/>
    <s v="services"/>
    <x v="1"/>
    <s v="1_000_000_and_above"/>
    <x v="2"/>
    <s v="less_than_50_000"/>
    <x v="3"/>
    <x v="9"/>
    <s v="0"/>
    <s v="0"/>
    <s v="1"/>
    <s v="1"/>
    <x v="1"/>
    <s v="0"/>
    <m/>
    <s v="power_supply_issues high_rent_costs competition"/>
    <s v="1"/>
    <s v="0"/>
    <s v="0"/>
    <s v="1"/>
    <s v="1"/>
    <s v="51"/>
    <s v="balanced"/>
    <s v="daily"/>
    <s v="retired"/>
    <n v="1470000"/>
    <n v="0.98"/>
    <n v="0.02"/>
    <x v="11"/>
  </r>
  <r>
    <n v="82"/>
    <s v="services"/>
    <x v="1"/>
    <s v="500_000___1_000_000"/>
    <x v="1"/>
    <s v="300_000___700_000"/>
    <x v="0"/>
    <x v="2"/>
    <s v="1"/>
    <s v="1"/>
    <s v="0"/>
    <s v="0"/>
    <x v="1"/>
    <s v="0"/>
    <m/>
    <s v="power_supply_issues competition"/>
    <s v="1"/>
    <s v="0"/>
    <s v="0"/>
    <s v="0"/>
    <s v="1"/>
    <s v="36___50"/>
    <s v="balanced"/>
    <s v="daily"/>
    <s v="self_employed"/>
    <n v="250000"/>
    <n v="0.33333333333333331"/>
    <n v="0.66666666666666663"/>
    <x v="7"/>
  </r>
  <r>
    <n v="83"/>
    <s v="manufacturing"/>
    <x v="1"/>
    <s v="1_000_000_and_above"/>
    <x v="2"/>
    <s v="700_000_and_above"/>
    <x v="1"/>
    <x v="2"/>
    <s v="1"/>
    <s v="1"/>
    <s v="0"/>
    <s v="0"/>
    <x v="1"/>
    <s v="0"/>
    <m/>
    <s v="power_supply_issues competition"/>
    <s v="1"/>
    <s v="0"/>
    <s v="0"/>
    <s v="0"/>
    <s v="1"/>
    <s v="36___50"/>
    <s v="mostly_male"/>
    <s v="weekly"/>
    <s v="self_employed"/>
    <n v="450000"/>
    <n v="0.3"/>
    <n v="0.7"/>
    <x v="5"/>
  </r>
  <r>
    <n v="84"/>
    <s v="manufacturing"/>
    <x v="1"/>
    <s v="1_000_000_and_above"/>
    <x v="2"/>
    <s v="700_000_and_above"/>
    <x v="1"/>
    <x v="2"/>
    <s v="1"/>
    <s v="1"/>
    <s v="0"/>
    <s v="0"/>
    <x v="1"/>
    <s v="0"/>
    <m/>
    <s v="power_supply_issues access_to_credit competition"/>
    <s v="1"/>
    <s v="1"/>
    <s v="0"/>
    <s v="0"/>
    <s v="1"/>
    <s v="36___50"/>
    <s v="mostly_male"/>
    <s v="monthly"/>
    <s v="retired"/>
    <n v="450000"/>
    <n v="0.3"/>
    <n v="0.7"/>
    <x v="5"/>
  </r>
  <r>
    <n v="85"/>
    <s v="manufacturing"/>
    <x v="2"/>
    <s v="1_000_000_and_above"/>
    <x v="2"/>
    <s v="700_000_and_above"/>
    <x v="1"/>
    <x v="2"/>
    <s v="1"/>
    <s v="1"/>
    <s v="0"/>
    <s v="0"/>
    <x v="1"/>
    <s v="0"/>
    <m/>
    <s v="power_supply_issues"/>
    <s v="1"/>
    <s v="0"/>
    <s v="0"/>
    <s v="0"/>
    <s v="0"/>
    <s v="36___50"/>
    <s v="balanced"/>
    <s v="daily"/>
    <s v="salaried_worker"/>
    <n v="450000"/>
    <n v="0.3"/>
    <n v="0.7"/>
    <x v="5"/>
  </r>
  <r>
    <n v="86"/>
    <s v="manufacturing"/>
    <x v="2"/>
    <s v="1_000_000_and_above"/>
    <x v="2"/>
    <s v="700_000_and_above"/>
    <x v="1"/>
    <x v="0"/>
    <s v="1"/>
    <s v="1"/>
    <s v="0"/>
    <s v="1"/>
    <x v="0"/>
    <s v="0"/>
    <m/>
    <s v="access_to_credit competition"/>
    <s v="0"/>
    <s v="1"/>
    <s v="0"/>
    <s v="0"/>
    <s v="1"/>
    <s v="36___50"/>
    <s v="balanced"/>
    <s v="occasionally"/>
    <s v="salaried_worker"/>
    <n v="450000"/>
    <n v="0.3"/>
    <n v="0.7"/>
    <x v="5"/>
  </r>
  <r>
    <n v="87"/>
    <s v="manufacturing"/>
    <x v="2"/>
    <s v="1_000_000_and_above"/>
    <x v="2"/>
    <s v="700_000_and_above"/>
    <x v="1"/>
    <x v="2"/>
    <s v="1"/>
    <s v="1"/>
    <s v="0"/>
    <s v="0"/>
    <x v="1"/>
    <s v="0"/>
    <m/>
    <s v="power_supply_issues competition"/>
    <s v="1"/>
    <s v="0"/>
    <s v="0"/>
    <s v="0"/>
    <s v="1"/>
    <s v="51"/>
    <s v="balanced"/>
    <s v="daily"/>
    <s v="self_employed"/>
    <n v="450000"/>
    <n v="0.3"/>
    <n v="0.7"/>
    <x v="5"/>
  </r>
  <r>
    <n v="88"/>
    <s v="manufacturing"/>
    <x v="2"/>
    <s v="1_000_000_and_above"/>
    <x v="2"/>
    <s v="700_000_and_above"/>
    <x v="1"/>
    <x v="2"/>
    <s v="1"/>
    <s v="1"/>
    <s v="0"/>
    <s v="0"/>
    <x v="1"/>
    <s v="0"/>
    <m/>
    <s v="power_supply_issues high_taxes"/>
    <s v="1"/>
    <s v="0"/>
    <s v="1"/>
    <s v="0"/>
    <s v="0"/>
    <s v="36___50"/>
    <s v="balanced"/>
    <s v="daily"/>
    <s v="salaried_worker"/>
    <n v="450000"/>
    <n v="0.3"/>
    <n v="0.7"/>
    <x v="5"/>
  </r>
  <r>
    <n v="89"/>
    <s v="retail"/>
    <x v="2"/>
    <s v="1_000_000_and_above"/>
    <x v="2"/>
    <s v="700_000_and_above"/>
    <x v="1"/>
    <x v="17"/>
    <s v="0"/>
    <s v="1"/>
    <s v="1"/>
    <s v="0"/>
    <x v="1"/>
    <s v="0"/>
    <m/>
    <s v="power_supply_issues"/>
    <s v="1"/>
    <s v="0"/>
    <s v="0"/>
    <s v="0"/>
    <s v="0"/>
    <s v="36___50"/>
    <s v="balanced"/>
    <s v="daily"/>
    <s v="salaried_worker"/>
    <n v="450000"/>
    <n v="0.3"/>
    <n v="0.7"/>
    <x v="5"/>
  </r>
  <r>
    <n v="90"/>
    <s v="services"/>
    <x v="2"/>
    <s v="500_000___1_000_000"/>
    <x v="1"/>
    <s v="less_than_50_000"/>
    <x v="3"/>
    <x v="10"/>
    <s v="0"/>
    <s v="1"/>
    <s v="0"/>
    <s v="1"/>
    <x v="1"/>
    <s v="0"/>
    <m/>
    <s v="power_supply_issues"/>
    <s v="1"/>
    <s v="0"/>
    <s v="0"/>
    <s v="0"/>
    <s v="0"/>
    <s v="26___35"/>
    <s v="balanced"/>
    <s v="daily"/>
    <s v="self_employed"/>
    <n v="720000"/>
    <n v="0.96"/>
    <n v="0.04"/>
    <x v="10"/>
  </r>
  <r>
    <n v="91"/>
    <s v="services"/>
    <x v="2"/>
    <s v="1_000_000_and_above"/>
    <x v="2"/>
    <s v="700_000_and_above"/>
    <x v="1"/>
    <x v="10"/>
    <s v="0"/>
    <s v="1"/>
    <s v="0"/>
    <s v="1"/>
    <x v="1"/>
    <s v="0"/>
    <m/>
    <s v="power_supply_issues"/>
    <s v="1"/>
    <s v="0"/>
    <s v="0"/>
    <s v="0"/>
    <s v="0"/>
    <s v="36___50"/>
    <s v="balanced"/>
    <s v="occasionally"/>
    <s v="retired"/>
    <n v="450000"/>
    <n v="0.3"/>
    <n v="0.7"/>
    <x v="5"/>
  </r>
  <r>
    <n v="92"/>
    <s v="retail"/>
    <x v="2"/>
    <s v="1_000_000_and_above"/>
    <x v="2"/>
    <s v="50_000___300_000"/>
    <x v="2"/>
    <x v="10"/>
    <s v="0"/>
    <s v="1"/>
    <s v="0"/>
    <s v="1"/>
    <x v="1"/>
    <s v="0"/>
    <m/>
    <s v="power_supply_issues"/>
    <s v="1"/>
    <s v="0"/>
    <s v="0"/>
    <s v="0"/>
    <s v="0"/>
    <s v="26___35"/>
    <s v="balanced"/>
    <s v="monthly"/>
    <s v="retired"/>
    <n v="1325000"/>
    <n v="0.8833333333333333"/>
    <n v="0.11666666666666667"/>
    <x v="3"/>
  </r>
  <r>
    <n v="93"/>
    <s v="services"/>
    <x v="1"/>
    <s v="1_000_000_and_above"/>
    <x v="2"/>
    <s v="700_000_and_above"/>
    <x v="1"/>
    <x v="2"/>
    <s v="1"/>
    <s v="1"/>
    <s v="0"/>
    <s v="0"/>
    <x v="1"/>
    <s v="0"/>
    <m/>
    <s v="power_supply_issues high_rent_costs"/>
    <s v="1"/>
    <s v="0"/>
    <s v="0"/>
    <s v="1"/>
    <s v="0"/>
    <s v="36___50"/>
    <s v="balanced"/>
    <s v="weekly"/>
    <s v="retired"/>
    <n v="450000"/>
    <n v="0.3"/>
    <n v="0.7"/>
    <x v="5"/>
  </r>
  <r>
    <n v="94"/>
    <s v="manufacturing"/>
    <x v="2"/>
    <s v="1_000_000_and_above"/>
    <x v="2"/>
    <s v="700_000_and_above"/>
    <x v="1"/>
    <x v="2"/>
    <s v="1"/>
    <s v="1"/>
    <s v="0"/>
    <s v="0"/>
    <x v="1"/>
    <s v="0"/>
    <m/>
    <s v="power_supply_issues competition"/>
    <s v="1"/>
    <s v="0"/>
    <s v="0"/>
    <s v="0"/>
    <s v="1"/>
    <s v="51"/>
    <s v="balanced"/>
    <s v="occasionally"/>
    <s v="retired"/>
    <n v="450000"/>
    <n v="0.3"/>
    <n v="0.7"/>
    <x v="5"/>
  </r>
  <r>
    <n v="95"/>
    <s v="retail"/>
    <x v="0"/>
    <s v="500_000___1_000_000"/>
    <x v="1"/>
    <s v="less_than_50_000"/>
    <x v="3"/>
    <x v="10"/>
    <s v="0"/>
    <s v="1"/>
    <s v="0"/>
    <s v="1"/>
    <x v="1"/>
    <s v="0"/>
    <m/>
    <s v="power_supply_issues access_to_credit"/>
    <s v="1"/>
    <s v="1"/>
    <s v="0"/>
    <s v="0"/>
    <s v="0"/>
    <s v="36___50"/>
    <s v="balanced"/>
    <s v="weekly"/>
    <s v="retired"/>
    <n v="720000"/>
    <n v="0.96"/>
    <n v="0.04"/>
    <x v="10"/>
  </r>
  <r>
    <n v="96"/>
    <s v="services"/>
    <x v="2"/>
    <s v="500_000___1_000_000"/>
    <x v="1"/>
    <s v="50_000___300_000"/>
    <x v="2"/>
    <x v="10"/>
    <s v="0"/>
    <s v="1"/>
    <s v="0"/>
    <s v="1"/>
    <x v="1"/>
    <s v="0"/>
    <m/>
    <s v="power_supply_issues access_to_credit high_taxes high_rent_costs competition"/>
    <s v="1"/>
    <s v="1"/>
    <s v="1"/>
    <s v="1"/>
    <s v="1"/>
    <s v="26___35"/>
    <s v="balanced"/>
    <s v="daily"/>
    <s v="self_employed"/>
    <n v="575000"/>
    <n v="0.76666666666666672"/>
    <n v="0.23333333333333334"/>
    <x v="9"/>
  </r>
  <r>
    <n v="97"/>
    <s v="services"/>
    <x v="2"/>
    <s v="500_000___1_000_000"/>
    <x v="1"/>
    <s v="50_000___300_000"/>
    <x v="2"/>
    <x v="2"/>
    <s v="1"/>
    <s v="1"/>
    <s v="0"/>
    <s v="0"/>
    <x v="1"/>
    <s v="0"/>
    <m/>
    <s v="power_supply_issues high_rent_costs"/>
    <s v="1"/>
    <s v="0"/>
    <s v="0"/>
    <s v="1"/>
    <s v="0"/>
    <s v="36___50"/>
    <s v="balanced"/>
    <s v="monthly"/>
    <s v="retired"/>
    <n v="575000"/>
    <n v="0.76666666666666672"/>
    <n v="0.23333333333333334"/>
    <x v="9"/>
  </r>
  <r>
    <n v="98"/>
    <s v="manufacturing"/>
    <x v="0"/>
    <s v="1_000_000_and_above"/>
    <x v="2"/>
    <s v="700_000_and_above"/>
    <x v="1"/>
    <x v="0"/>
    <s v="1"/>
    <s v="1"/>
    <s v="0"/>
    <s v="1"/>
    <x v="0"/>
    <s v="0"/>
    <m/>
    <s v="power_supply_issues high_rent_costs"/>
    <s v="1"/>
    <s v="0"/>
    <s v="0"/>
    <s v="1"/>
    <s v="0"/>
    <s v="51"/>
    <s v="balanced"/>
    <s v="weekly"/>
    <s v="retired"/>
    <n v="450000"/>
    <n v="0.3"/>
    <n v="0.7"/>
    <x v="5"/>
  </r>
  <r>
    <n v="99"/>
    <s v="retail"/>
    <x v="0"/>
    <s v="1_000_000_and_above"/>
    <x v="2"/>
    <s v="700_000_and_above"/>
    <x v="1"/>
    <x v="2"/>
    <s v="1"/>
    <s v="1"/>
    <s v="0"/>
    <s v="0"/>
    <x v="1"/>
    <s v="0"/>
    <m/>
    <s v="power_supply_issues competition"/>
    <s v="1"/>
    <s v="0"/>
    <s v="0"/>
    <s v="0"/>
    <s v="1"/>
    <s v="51"/>
    <s v="balanced"/>
    <s v="daily"/>
    <s v="retired"/>
    <n v="450000"/>
    <n v="0.3"/>
    <n v="0.7"/>
    <x v="5"/>
  </r>
  <r>
    <n v="100"/>
    <s v="retail"/>
    <x v="1"/>
    <s v="1_000_000_and_above"/>
    <x v="2"/>
    <s v="700_000_and_above"/>
    <x v="1"/>
    <x v="3"/>
    <s v="1"/>
    <s v="0"/>
    <s v="0"/>
    <s v="1"/>
    <x v="1"/>
    <s v="0"/>
    <m/>
    <s v="power_supply_issues high_rent_costs"/>
    <s v="1"/>
    <s v="0"/>
    <s v="0"/>
    <s v="1"/>
    <s v="0"/>
    <s v="36___50"/>
    <s v="balanced"/>
    <s v="daily"/>
    <s v="self_employed"/>
    <n v="450000"/>
    <n v="0.3"/>
    <n v="0.7"/>
    <x v="5"/>
  </r>
  <r>
    <n v="101"/>
    <s v="services"/>
    <x v="1"/>
    <s v="500_000___1_000_000"/>
    <x v="1"/>
    <s v="less_than_50_000"/>
    <x v="3"/>
    <x v="3"/>
    <s v="1"/>
    <s v="0"/>
    <s v="0"/>
    <s v="1"/>
    <x v="1"/>
    <s v="0"/>
    <m/>
    <s v="power_supply_issues competition"/>
    <s v="1"/>
    <s v="0"/>
    <s v="0"/>
    <s v="0"/>
    <s v="1"/>
    <s v="51"/>
    <s v="balanced"/>
    <s v="daily"/>
    <s v="retired"/>
    <n v="720000"/>
    <n v="0.96"/>
    <n v="0.04"/>
    <x v="10"/>
  </r>
  <r>
    <n v="102"/>
    <s v="retail"/>
    <x v="0"/>
    <s v="1_000_000_and_above"/>
    <x v="2"/>
    <s v="700_000_and_above"/>
    <x v="1"/>
    <x v="2"/>
    <s v="1"/>
    <s v="1"/>
    <s v="0"/>
    <s v="0"/>
    <x v="1"/>
    <s v="0"/>
    <m/>
    <s v="power_supply_issues access_to_credit high_taxes"/>
    <s v="1"/>
    <s v="1"/>
    <s v="1"/>
    <s v="0"/>
    <s v="0"/>
    <s v="36___50"/>
    <s v="balanced"/>
    <s v="daily"/>
    <s v="salaried_worker"/>
    <n v="450000"/>
    <n v="0.3"/>
    <n v="0.7"/>
    <x v="5"/>
  </r>
  <r>
    <n v="103"/>
    <s v="services"/>
    <x v="0"/>
    <s v="500_000___1_000_000"/>
    <x v="1"/>
    <s v="300_000___700_000"/>
    <x v="0"/>
    <x v="2"/>
    <s v="1"/>
    <s v="1"/>
    <s v="0"/>
    <s v="0"/>
    <x v="1"/>
    <s v="0"/>
    <m/>
    <s v="power_supply_issues"/>
    <s v="1"/>
    <s v="0"/>
    <s v="0"/>
    <s v="0"/>
    <s v="0"/>
    <s v="26___35"/>
    <s v="balanced"/>
    <s v="daily"/>
    <s v="self_employed"/>
    <n v="250000"/>
    <n v="0.33333333333333331"/>
    <n v="0.66666666666666663"/>
    <x v="7"/>
  </r>
  <r>
    <n v="104"/>
    <s v="retail"/>
    <x v="1"/>
    <s v="1_000_000_and_above"/>
    <x v="2"/>
    <s v="700_000_and_above"/>
    <x v="1"/>
    <x v="0"/>
    <s v="1"/>
    <s v="1"/>
    <s v="0"/>
    <s v="1"/>
    <x v="0"/>
    <s v="0"/>
    <m/>
    <s v="power_supply_issues high_rent_costs"/>
    <s v="1"/>
    <s v="0"/>
    <s v="0"/>
    <s v="1"/>
    <s v="0"/>
    <s v="26___35"/>
    <s v="balanced"/>
    <s v="daily"/>
    <s v="self_employed"/>
    <n v="450000"/>
    <n v="0.3"/>
    <n v="0.7"/>
    <x v="5"/>
  </r>
  <r>
    <n v="105"/>
    <s v="retail"/>
    <x v="2"/>
    <s v="500_000___1_000_000"/>
    <x v="1"/>
    <s v="50_000___300_000"/>
    <x v="2"/>
    <x v="2"/>
    <s v="1"/>
    <s v="1"/>
    <s v="0"/>
    <s v="0"/>
    <x v="1"/>
    <s v="0"/>
    <m/>
    <s v="power_supply_issues access_to_credit competition"/>
    <s v="1"/>
    <s v="1"/>
    <s v="0"/>
    <s v="0"/>
    <s v="1"/>
    <s v="18___25"/>
    <s v="balanced"/>
    <s v="daily"/>
    <s v="student"/>
    <n v="575000"/>
    <n v="0.76666666666666672"/>
    <n v="0.23333333333333334"/>
    <x v="9"/>
  </r>
  <r>
    <n v="106"/>
    <s v="retail"/>
    <x v="1"/>
    <s v="100_000___500_000"/>
    <x v="0"/>
    <s v="less_than_50_000"/>
    <x v="3"/>
    <x v="3"/>
    <s v="1"/>
    <s v="0"/>
    <s v="0"/>
    <s v="1"/>
    <x v="1"/>
    <s v="0"/>
    <m/>
    <s v="power_supply_issues access_to_credit"/>
    <s v="1"/>
    <s v="1"/>
    <s v="0"/>
    <s v="0"/>
    <s v="0"/>
    <s v="18___25"/>
    <s v="mostly_male"/>
    <s v="daily"/>
    <s v="student"/>
    <n v="270000"/>
    <n v="0.9"/>
    <n v="0.1"/>
    <x v="4"/>
  </r>
  <r>
    <n v="107"/>
    <s v="retail"/>
    <x v="1"/>
    <s v="500_000___1_000_000"/>
    <x v="1"/>
    <s v="300_000___700_000"/>
    <x v="0"/>
    <x v="15"/>
    <s v="0"/>
    <s v="1"/>
    <s v="1"/>
    <s v="1"/>
    <x v="1"/>
    <s v="0"/>
    <m/>
    <s v="power_supply_issues high_rent_costs competition"/>
    <s v="1"/>
    <s v="0"/>
    <s v="0"/>
    <s v="1"/>
    <s v="1"/>
    <s v="18___25"/>
    <s v="balanced"/>
    <s v="daily"/>
    <s v="student"/>
    <n v="250000"/>
    <n v="0.33333333333333331"/>
    <n v="0.66666666666666663"/>
    <x v="7"/>
  </r>
  <r>
    <n v="108"/>
    <s v="retail"/>
    <x v="1"/>
    <s v="1_000_000_and_above"/>
    <x v="2"/>
    <s v="50_000___300_000"/>
    <x v="2"/>
    <x v="3"/>
    <s v="1"/>
    <s v="0"/>
    <s v="0"/>
    <s v="1"/>
    <x v="1"/>
    <s v="0"/>
    <m/>
    <s v="power_supply_issues high_taxes high_rent_costs"/>
    <s v="1"/>
    <s v="0"/>
    <s v="1"/>
    <s v="1"/>
    <s v="0"/>
    <s v="51"/>
    <s v="balanced"/>
    <s v="occasionally"/>
    <s v="retired"/>
    <n v="1325000"/>
    <n v="0.8833333333333333"/>
    <n v="0.11666666666666667"/>
    <x v="3"/>
  </r>
  <r>
    <n v="109"/>
    <s v="retail"/>
    <x v="0"/>
    <s v="500_000___1_000_000"/>
    <x v="1"/>
    <s v="50_000___300_000"/>
    <x v="2"/>
    <x v="2"/>
    <s v="1"/>
    <s v="1"/>
    <s v="0"/>
    <s v="0"/>
    <x v="1"/>
    <s v="0"/>
    <m/>
    <s v="power_supply_issues high_rent_costs"/>
    <s v="1"/>
    <s v="0"/>
    <s v="0"/>
    <s v="1"/>
    <s v="0"/>
    <s v="26___35"/>
    <s v="balanced"/>
    <s v="weekly"/>
    <s v="self_employed"/>
    <n v="575000"/>
    <n v="0.76666666666666672"/>
    <n v="0.23333333333333334"/>
    <x v="9"/>
  </r>
  <r>
    <n v="110"/>
    <s v="services"/>
    <x v="1"/>
    <s v="500_000___1_000_000"/>
    <x v="1"/>
    <s v="300_000___700_000"/>
    <x v="0"/>
    <x v="0"/>
    <s v="1"/>
    <s v="1"/>
    <s v="0"/>
    <s v="1"/>
    <x v="0"/>
    <s v="0"/>
    <m/>
    <s v="power_supply_issues competition"/>
    <s v="1"/>
    <s v="0"/>
    <s v="0"/>
    <s v="0"/>
    <s v="1"/>
    <s v="26___35"/>
    <s v="balanced"/>
    <s v="daily"/>
    <s v="self_employed"/>
    <n v="250000"/>
    <n v="0.33333333333333331"/>
    <n v="0.66666666666666663"/>
    <x v="7"/>
  </r>
  <r>
    <n v="111"/>
    <s v="manufacturing"/>
    <x v="1"/>
    <s v="1_000_000_and_above"/>
    <x v="2"/>
    <s v="300_000___700_000"/>
    <x v="0"/>
    <x v="3"/>
    <s v="1"/>
    <s v="0"/>
    <s v="0"/>
    <s v="1"/>
    <x v="1"/>
    <s v="0"/>
    <m/>
    <s v="high_rent_costs competition"/>
    <s v="0"/>
    <s v="0"/>
    <s v="0"/>
    <s v="1"/>
    <s v="1"/>
    <s v="36___50"/>
    <s v="balanced"/>
    <s v="daily"/>
    <s v="self_employed"/>
    <n v="1000000"/>
    <n v="0.66666666666666663"/>
    <n v="0.33333333333333331"/>
    <x v="2"/>
  </r>
  <r>
    <n v="112"/>
    <s v="services"/>
    <x v="0"/>
    <s v="1_000_000_and_above"/>
    <x v="2"/>
    <s v="700_000_and_above"/>
    <x v="1"/>
    <x v="18"/>
    <s v="1"/>
    <s v="1"/>
    <s v="1"/>
    <s v="1"/>
    <x v="0"/>
    <s v="0"/>
    <m/>
    <s v="power_supply_issues access_to_credit"/>
    <s v="1"/>
    <s v="1"/>
    <s v="0"/>
    <s v="0"/>
    <s v="0"/>
    <s v="36___50"/>
    <s v="balanced"/>
    <s v="weekly"/>
    <s v="salaried_worker"/>
    <n v="450000"/>
    <n v="0.3"/>
    <n v="0.7"/>
    <x v="5"/>
  </r>
  <r>
    <n v="113"/>
    <s v="services"/>
    <x v="1"/>
    <s v="1_000_000_and_above"/>
    <x v="2"/>
    <s v="700_000_and_above"/>
    <x v="1"/>
    <x v="3"/>
    <s v="1"/>
    <s v="0"/>
    <s v="0"/>
    <s v="1"/>
    <x v="1"/>
    <s v="0"/>
    <m/>
    <s v="high_rent_costs competition"/>
    <s v="0"/>
    <s v="0"/>
    <s v="0"/>
    <s v="1"/>
    <s v="1"/>
    <s v="36___50"/>
    <s v="mostly_female"/>
    <s v="daily"/>
    <s v="student"/>
    <n v="450000"/>
    <n v="0.3"/>
    <n v="0.7"/>
    <x v="5"/>
  </r>
  <r>
    <n v="114"/>
    <s v="services"/>
    <x v="2"/>
    <s v="1_000_000_and_above"/>
    <x v="2"/>
    <s v="700_000_and_above"/>
    <x v="1"/>
    <x v="0"/>
    <s v="1"/>
    <s v="1"/>
    <s v="0"/>
    <s v="1"/>
    <x v="0"/>
    <s v="0"/>
    <m/>
    <s v="access_to_credit high_rent_costs competition"/>
    <s v="0"/>
    <s v="1"/>
    <s v="0"/>
    <s v="1"/>
    <s v="1"/>
    <s v="51"/>
    <s v="balanced"/>
    <s v="occasionally"/>
    <s v="retired"/>
    <n v="450000"/>
    <n v="0.3"/>
    <n v="0.7"/>
    <x v="5"/>
  </r>
  <r>
    <n v="115"/>
    <s v="manufacturing"/>
    <x v="1"/>
    <s v="1_000_000_and_above"/>
    <x v="2"/>
    <s v="50_000___300_000"/>
    <x v="2"/>
    <x v="10"/>
    <s v="0"/>
    <s v="1"/>
    <s v="0"/>
    <s v="1"/>
    <x v="1"/>
    <s v="0"/>
    <m/>
    <s v="power_supply_issues high_taxes"/>
    <s v="1"/>
    <s v="0"/>
    <s v="1"/>
    <s v="0"/>
    <s v="0"/>
    <s v="36___50"/>
    <s v="balanced"/>
    <s v="weekly"/>
    <s v="self_employed"/>
    <n v="1325000"/>
    <n v="0.8833333333333333"/>
    <n v="0.11666666666666667"/>
    <x v="3"/>
  </r>
  <r>
    <n v="116"/>
    <s v="manufacturing"/>
    <x v="2"/>
    <s v="500_000___1_000_000"/>
    <x v="1"/>
    <s v="50_000___300_000"/>
    <x v="2"/>
    <x v="0"/>
    <s v="1"/>
    <s v="1"/>
    <s v="0"/>
    <s v="1"/>
    <x v="0"/>
    <s v="0"/>
    <m/>
    <s v="power_supply_issues access_to_credit"/>
    <s v="1"/>
    <s v="1"/>
    <s v="0"/>
    <s v="0"/>
    <s v="0"/>
    <s v="18___25"/>
    <s v="mostly_male"/>
    <s v="daily"/>
    <s v="student"/>
    <n v="575000"/>
    <n v="0.76666666666666672"/>
    <n v="0.23333333333333334"/>
    <x v="9"/>
  </r>
  <r>
    <n v="117"/>
    <s v="retail"/>
    <x v="1"/>
    <s v="1_000_000_and_above"/>
    <x v="2"/>
    <s v="700_000_and_above"/>
    <x v="1"/>
    <x v="10"/>
    <s v="0"/>
    <s v="1"/>
    <s v="0"/>
    <s v="1"/>
    <x v="1"/>
    <s v="0"/>
    <m/>
    <s v="power_supply_issues high_rent_costs"/>
    <s v="1"/>
    <s v="0"/>
    <s v="0"/>
    <s v="1"/>
    <s v="0"/>
    <s v="36___50"/>
    <s v="balanced"/>
    <s v="weekly"/>
    <s v="retired"/>
    <n v="450000"/>
    <n v="0.3"/>
    <n v="0.7"/>
    <x v="5"/>
  </r>
  <r>
    <n v="118"/>
    <s v="manufacturing"/>
    <x v="1"/>
    <s v="1_000_000_and_above"/>
    <x v="2"/>
    <s v="300_000___700_000"/>
    <x v="0"/>
    <x v="0"/>
    <s v="1"/>
    <s v="1"/>
    <s v="0"/>
    <s v="1"/>
    <x v="0"/>
    <s v="0"/>
    <m/>
    <s v="power_supply_issues high_taxes"/>
    <s v="1"/>
    <s v="0"/>
    <s v="1"/>
    <s v="0"/>
    <s v="0"/>
    <s v="36___50"/>
    <s v="balanced"/>
    <s v="daily"/>
    <s v="self_employed"/>
    <n v="1000000"/>
    <n v="0.66666666666666663"/>
    <n v="0.33333333333333331"/>
    <x v="2"/>
  </r>
  <r>
    <n v="119"/>
    <s v="manufacturing"/>
    <x v="1"/>
    <s v="500_000___1_000_000"/>
    <x v="1"/>
    <s v="300_000___700_000"/>
    <x v="0"/>
    <x v="12"/>
    <s v="1"/>
    <s v="0"/>
    <s v="1"/>
    <s v="1"/>
    <x v="0"/>
    <s v="0"/>
    <m/>
    <s v="high_rent_costs"/>
    <s v="0"/>
    <s v="0"/>
    <s v="0"/>
    <s v="1"/>
    <s v="0"/>
    <s v="36___50"/>
    <s v="mostly_female"/>
    <s v="daily"/>
    <s v="student"/>
    <n v="250000"/>
    <n v="0.33333333333333331"/>
    <n v="0.66666666666666663"/>
    <x v="7"/>
  </r>
  <r>
    <n v="120"/>
    <s v="manufacturing"/>
    <x v="0"/>
    <s v="1_000_000_and_above"/>
    <x v="2"/>
    <s v="700_000_and_above"/>
    <x v="1"/>
    <x v="3"/>
    <s v="1"/>
    <s v="0"/>
    <s v="0"/>
    <s v="1"/>
    <x v="1"/>
    <s v="0"/>
    <m/>
    <s v="power_supply_issues high_rent_costs competition"/>
    <s v="1"/>
    <s v="0"/>
    <s v="0"/>
    <s v="1"/>
    <s v="1"/>
    <s v="36___50"/>
    <s v="mostly_male"/>
    <s v="daily"/>
    <s v="self_employed"/>
    <n v="450000"/>
    <n v="0.3"/>
    <n v="0.7"/>
    <x v="5"/>
  </r>
  <r>
    <n v="121"/>
    <s v="retail"/>
    <x v="0"/>
    <s v="less_than_100_000"/>
    <x v="3"/>
    <s v="less_than_50_000"/>
    <x v="3"/>
    <x v="10"/>
    <s v="0"/>
    <s v="1"/>
    <s v="0"/>
    <s v="1"/>
    <x v="1"/>
    <s v="0"/>
    <m/>
    <s v="power_supply_issues"/>
    <s v="1"/>
    <s v="0"/>
    <s v="0"/>
    <s v="0"/>
    <s v="0"/>
    <s v="18___25"/>
    <s v="mostly_male"/>
    <s v="daily"/>
    <s v="student"/>
    <n v="20000"/>
    <n v="0.4"/>
    <n v="0.6"/>
    <x v="6"/>
  </r>
  <r>
    <n v="122"/>
    <s v="services"/>
    <x v="0"/>
    <s v="1_000_000_and_above"/>
    <x v="2"/>
    <s v="50_000___300_000"/>
    <x v="2"/>
    <x v="2"/>
    <s v="1"/>
    <s v="1"/>
    <s v="0"/>
    <s v="0"/>
    <x v="1"/>
    <s v="0"/>
    <m/>
    <s v="power_supply_issues competition"/>
    <s v="1"/>
    <s v="0"/>
    <s v="0"/>
    <s v="0"/>
    <s v="1"/>
    <s v="18___25"/>
    <s v="mostly_male"/>
    <s v="daily"/>
    <s v="student"/>
    <n v="1325000"/>
    <n v="0.8833333333333333"/>
    <n v="0.11666666666666667"/>
    <x v="3"/>
  </r>
  <r>
    <n v="123"/>
    <s v="retail"/>
    <x v="2"/>
    <s v="100_000___500_000"/>
    <x v="0"/>
    <s v="700_000_and_above"/>
    <x v="1"/>
    <x v="6"/>
    <s v="1"/>
    <s v="0"/>
    <s v="1"/>
    <s v="0"/>
    <x v="1"/>
    <s v="0"/>
    <m/>
    <s v="power_supply_issues access_to_credit high_taxes high_rent_costs competition"/>
    <s v="1"/>
    <s v="1"/>
    <s v="1"/>
    <s v="1"/>
    <s v="1"/>
    <s v="26___35"/>
    <s v="balanced"/>
    <s v="daily"/>
    <s v="student"/>
    <n v="-750000"/>
    <n v="-2.5"/>
    <n v="3.5"/>
    <x v="12"/>
  </r>
  <r>
    <n v="124"/>
    <s v="retail"/>
    <x v="2"/>
    <s v="1_000_000_and_above"/>
    <x v="2"/>
    <s v="700_000_and_above"/>
    <x v="1"/>
    <x v="0"/>
    <s v="1"/>
    <s v="1"/>
    <s v="0"/>
    <s v="1"/>
    <x v="0"/>
    <s v="0"/>
    <m/>
    <s v="access_to_credit high_taxes"/>
    <s v="0"/>
    <s v="1"/>
    <s v="1"/>
    <s v="0"/>
    <s v="0"/>
    <s v="26___35"/>
    <s v="mostly_male"/>
    <s v="weekly"/>
    <s v="self_employed"/>
    <n v="450000"/>
    <n v="0.3"/>
    <n v="0.7"/>
    <x v="5"/>
  </r>
  <r>
    <n v="125"/>
    <s v="retail"/>
    <x v="2"/>
    <s v="100_000___500_000"/>
    <x v="0"/>
    <s v="300_000___700_000"/>
    <x v="0"/>
    <x v="2"/>
    <s v="1"/>
    <s v="1"/>
    <s v="0"/>
    <s v="0"/>
    <x v="1"/>
    <s v="0"/>
    <m/>
    <s v="power_supply_issues high_rent_costs"/>
    <s v="1"/>
    <s v="0"/>
    <s v="0"/>
    <s v="1"/>
    <s v="0"/>
    <s v="26___35"/>
    <s v="mostly_male"/>
    <s v="daily"/>
    <s v="student"/>
    <n v="-200000"/>
    <n v="-0.66666666666666663"/>
    <n v="1.6666666666666667"/>
    <x v="0"/>
  </r>
  <r>
    <n v="126"/>
    <s v="manufacturing"/>
    <x v="2"/>
    <s v="1_000_000_and_above"/>
    <x v="2"/>
    <s v="less_than_50_000"/>
    <x v="3"/>
    <x v="3"/>
    <s v="1"/>
    <s v="0"/>
    <s v="0"/>
    <s v="1"/>
    <x v="1"/>
    <s v="0"/>
    <m/>
    <s v="power_supply_issues competition"/>
    <s v="1"/>
    <s v="0"/>
    <s v="0"/>
    <s v="0"/>
    <s v="1"/>
    <s v="18___25"/>
    <s v="balanced"/>
    <s v="daily"/>
    <s v="student"/>
    <n v="1470000"/>
    <n v="0.98"/>
    <n v="0.02"/>
    <x v="11"/>
  </r>
  <r>
    <n v="127"/>
    <s v="manufacturing"/>
    <x v="2"/>
    <s v="1_000_000_and_above"/>
    <x v="2"/>
    <s v="50_000___300_000"/>
    <x v="2"/>
    <x v="10"/>
    <s v="0"/>
    <s v="1"/>
    <s v="0"/>
    <s v="1"/>
    <x v="1"/>
    <s v="0"/>
    <m/>
    <s v="power_supply_issues high_rent_costs competition"/>
    <s v="1"/>
    <s v="0"/>
    <s v="0"/>
    <s v="1"/>
    <s v="1"/>
    <s v="18___25"/>
    <s v="mostly_male"/>
    <s v="daily"/>
    <s v="self_employed"/>
    <n v="1325000"/>
    <n v="0.8833333333333333"/>
    <n v="0.11666666666666667"/>
    <x v="3"/>
  </r>
  <r>
    <n v="128"/>
    <s v="manufacturing"/>
    <x v="2"/>
    <s v="1_000_000_and_above"/>
    <x v="2"/>
    <s v="50_000___300_000"/>
    <x v="2"/>
    <x v="2"/>
    <s v="1"/>
    <s v="1"/>
    <s v="0"/>
    <s v="0"/>
    <x v="1"/>
    <s v="0"/>
    <m/>
    <s v="power_supply_issues high_taxes"/>
    <s v="1"/>
    <s v="0"/>
    <s v="1"/>
    <s v="0"/>
    <s v="0"/>
    <s v="26___35"/>
    <s v="balanced"/>
    <s v="daily"/>
    <s v="self_employed"/>
    <n v="1325000"/>
    <n v="0.8833333333333333"/>
    <n v="0.11666666666666667"/>
    <x v="3"/>
  </r>
  <r>
    <n v="129"/>
    <s v="services"/>
    <x v="2"/>
    <s v="500_000___1_000_000"/>
    <x v="1"/>
    <s v="700_000_and_above"/>
    <x v="1"/>
    <x v="0"/>
    <s v="1"/>
    <s v="1"/>
    <s v="0"/>
    <s v="1"/>
    <x v="0"/>
    <s v="0"/>
    <m/>
    <s v="power_supply_issues access_to_credit competition"/>
    <s v="1"/>
    <s v="1"/>
    <s v="0"/>
    <s v="0"/>
    <s v="1"/>
    <s v="36___50"/>
    <s v="balanced"/>
    <s v="daily"/>
    <s v="self_employed"/>
    <n v="-300000"/>
    <n v="-0.4"/>
    <n v="1.4"/>
    <x v="1"/>
  </r>
  <r>
    <n v="130"/>
    <s v="retail"/>
    <x v="2"/>
    <s v="1_000_000_and_above"/>
    <x v="2"/>
    <s v="300_000___700_000"/>
    <x v="0"/>
    <x v="0"/>
    <s v="1"/>
    <s v="1"/>
    <s v="0"/>
    <s v="1"/>
    <x v="0"/>
    <s v="0"/>
    <m/>
    <s v="power_supply_issues access_to_credit"/>
    <s v="1"/>
    <s v="1"/>
    <s v="0"/>
    <s v="0"/>
    <s v="0"/>
    <s v="51"/>
    <s v="balanced"/>
    <s v="occasionally"/>
    <s v="retired"/>
    <n v="1000000"/>
    <n v="0.66666666666666663"/>
    <n v="0.33333333333333331"/>
    <x v="2"/>
  </r>
  <r>
    <n v="131"/>
    <s v="retail"/>
    <x v="2"/>
    <s v="500_000___1_000_000"/>
    <x v="1"/>
    <s v="700_000_and_above"/>
    <x v="1"/>
    <x v="4"/>
    <s v="1"/>
    <s v="1"/>
    <s v="1"/>
    <s v="0"/>
    <x v="0"/>
    <s v="0"/>
    <m/>
    <s v="power_supply_issues high_taxes"/>
    <s v="1"/>
    <s v="0"/>
    <s v="1"/>
    <s v="0"/>
    <s v="0"/>
    <s v="18___25"/>
    <s v="mostly_male"/>
    <s v="daily"/>
    <s v="student"/>
    <n v="-300000"/>
    <n v="-0.4"/>
    <n v="1.4"/>
    <x v="1"/>
  </r>
  <r>
    <n v="132"/>
    <s v="manufacturing"/>
    <x v="2"/>
    <s v="1_000_000_and_above"/>
    <x v="2"/>
    <s v="50_000___300_000"/>
    <x v="2"/>
    <x v="10"/>
    <s v="0"/>
    <s v="1"/>
    <s v="0"/>
    <s v="1"/>
    <x v="1"/>
    <s v="0"/>
    <m/>
    <s v="high_taxes"/>
    <s v="0"/>
    <s v="0"/>
    <s v="1"/>
    <s v="0"/>
    <s v="0"/>
    <s v="51"/>
    <s v="mostly_female"/>
    <s v="occasionally"/>
    <s v="retired"/>
    <n v="1325000"/>
    <n v="0.8833333333333333"/>
    <n v="0.11666666666666667"/>
    <x v="3"/>
  </r>
  <r>
    <n v="133"/>
    <s v="manufacturing"/>
    <x v="2"/>
    <s v="1_000_000_and_above"/>
    <x v="2"/>
    <s v="700_000_and_above"/>
    <x v="1"/>
    <x v="11"/>
    <s v="0"/>
    <s v="1"/>
    <s v="1"/>
    <s v="1"/>
    <x v="0"/>
    <s v="0"/>
    <m/>
    <s v="power_supply_issues high_taxes"/>
    <s v="1"/>
    <s v="0"/>
    <s v="1"/>
    <s v="0"/>
    <s v="0"/>
    <s v="18___25"/>
    <s v="mostly_male"/>
    <s v="daily"/>
    <s v="student"/>
    <n v="450000"/>
    <n v="0.3"/>
    <n v="0.7"/>
    <x v="5"/>
  </r>
  <r>
    <n v="134"/>
    <s v="retail"/>
    <x v="2"/>
    <s v="1_000_000_and_above"/>
    <x v="2"/>
    <s v="50_000___300_000"/>
    <x v="2"/>
    <x v="4"/>
    <s v="1"/>
    <s v="1"/>
    <s v="1"/>
    <s v="0"/>
    <x v="0"/>
    <s v="0"/>
    <m/>
    <s v="power_supply_issues high_rent_costs competition"/>
    <s v="1"/>
    <s v="0"/>
    <s v="0"/>
    <s v="1"/>
    <s v="1"/>
    <s v="36___50"/>
    <s v="balanced"/>
    <s v="weekly"/>
    <s v="salaried_worker"/>
    <n v="1325000"/>
    <n v="0.8833333333333333"/>
    <n v="0.11666666666666667"/>
    <x v="3"/>
  </r>
  <r>
    <n v="135"/>
    <s v="manufacturing"/>
    <x v="2"/>
    <s v="1_000_000_and_above"/>
    <x v="2"/>
    <s v="300_000___700_000"/>
    <x v="0"/>
    <x v="3"/>
    <s v="1"/>
    <s v="0"/>
    <s v="0"/>
    <s v="1"/>
    <x v="1"/>
    <s v="0"/>
    <m/>
    <s v="power_supply_issues access_to_credit high_rent_costs"/>
    <s v="1"/>
    <s v="1"/>
    <s v="0"/>
    <s v="1"/>
    <s v="0"/>
    <s v="26___35"/>
    <s v="balanced"/>
    <s v="weekly"/>
    <s v="self_employed"/>
    <n v="1000000"/>
    <n v="0.66666666666666663"/>
    <n v="0.33333333333333331"/>
    <x v="2"/>
  </r>
  <r>
    <n v="136"/>
    <s v="retail"/>
    <x v="2"/>
    <s v="100_000___500_000"/>
    <x v="0"/>
    <s v="50_000___300_000"/>
    <x v="2"/>
    <x v="2"/>
    <s v="1"/>
    <s v="1"/>
    <s v="0"/>
    <s v="0"/>
    <x v="1"/>
    <s v="0"/>
    <m/>
    <s v="power_supply_issues competition"/>
    <s v="1"/>
    <s v="0"/>
    <s v="0"/>
    <s v="0"/>
    <s v="1"/>
    <s v="51"/>
    <s v="mostly_male"/>
    <s v="monthly"/>
    <s v="retired"/>
    <n v="125000"/>
    <n v="0.41666666666666669"/>
    <n v="0.58333333333333337"/>
    <x v="8"/>
  </r>
  <r>
    <n v="137"/>
    <s v="manufacturing"/>
    <x v="1"/>
    <s v="500_000___1_000_000"/>
    <x v="1"/>
    <s v="700_000_and_above"/>
    <x v="1"/>
    <x v="2"/>
    <s v="1"/>
    <s v="1"/>
    <s v="0"/>
    <s v="0"/>
    <x v="1"/>
    <s v="0"/>
    <m/>
    <s v="power_supply_issues high_rent_costs"/>
    <s v="1"/>
    <s v="0"/>
    <s v="0"/>
    <s v="1"/>
    <s v="0"/>
    <s v="18___25"/>
    <s v="balanced"/>
    <s v="daily"/>
    <s v="student"/>
    <n v="-300000"/>
    <n v="-0.4"/>
    <n v="1.4"/>
    <x v="1"/>
  </r>
  <r>
    <n v="138"/>
    <s v="retail"/>
    <x v="2"/>
    <s v="1_000_000_and_above"/>
    <x v="2"/>
    <s v="700_000_and_above"/>
    <x v="1"/>
    <x v="3"/>
    <s v="1"/>
    <s v="0"/>
    <s v="0"/>
    <s v="1"/>
    <x v="1"/>
    <s v="0"/>
    <m/>
    <s v="power_supply_issues"/>
    <s v="1"/>
    <s v="0"/>
    <s v="0"/>
    <s v="0"/>
    <s v="0"/>
    <s v="36___50"/>
    <s v="mostly_female"/>
    <s v="daily"/>
    <s v="student"/>
    <n v="450000"/>
    <n v="0.3"/>
    <n v="0.7"/>
    <x v="5"/>
  </r>
  <r>
    <n v="139"/>
    <s v="manufacturing"/>
    <x v="1"/>
    <s v="500_000___1_000_000"/>
    <x v="1"/>
    <s v="700_000_and_above"/>
    <x v="1"/>
    <x v="2"/>
    <s v="1"/>
    <s v="1"/>
    <s v="0"/>
    <s v="0"/>
    <x v="1"/>
    <s v="0"/>
    <m/>
    <s v="high_rent_costs"/>
    <s v="0"/>
    <s v="0"/>
    <s v="0"/>
    <s v="1"/>
    <s v="0"/>
    <s v="18___25"/>
    <s v="mostly_male"/>
    <s v="daily"/>
    <s v="student"/>
    <n v="-300000"/>
    <n v="-0.4"/>
    <n v="1.4"/>
    <x v="1"/>
  </r>
  <r>
    <n v="140"/>
    <s v="manufacturing"/>
    <x v="1"/>
    <s v="1_000_000_and_above"/>
    <x v="2"/>
    <s v="700_000_and_above"/>
    <x v="1"/>
    <x v="10"/>
    <s v="0"/>
    <s v="1"/>
    <s v="0"/>
    <s v="1"/>
    <x v="1"/>
    <s v="0"/>
    <m/>
    <s v="power_supply_issues competition"/>
    <s v="1"/>
    <s v="0"/>
    <s v="0"/>
    <s v="0"/>
    <s v="1"/>
    <s v="36___50"/>
    <s v="mostly_female"/>
    <s v="daily"/>
    <s v="self_employed"/>
    <n v="450000"/>
    <n v="0.3"/>
    <n v="0.7"/>
    <x v="5"/>
  </r>
  <r>
    <n v="141"/>
    <s v="manufacturing"/>
    <x v="1"/>
    <s v="1_000_000_and_above"/>
    <x v="2"/>
    <s v="700_000_and_above"/>
    <x v="1"/>
    <x v="10"/>
    <s v="0"/>
    <s v="1"/>
    <s v="0"/>
    <s v="1"/>
    <x v="1"/>
    <s v="0"/>
    <m/>
    <s v="high_rent_costs"/>
    <s v="0"/>
    <s v="0"/>
    <s v="0"/>
    <s v="1"/>
    <s v="0"/>
    <s v="36___50"/>
    <s v="balanced"/>
    <s v="daily"/>
    <s v="self_employed"/>
    <n v="450000"/>
    <n v="0.3"/>
    <n v="0.7"/>
    <x v="5"/>
  </r>
  <r>
    <n v="142"/>
    <s v="services"/>
    <x v="1"/>
    <s v="100_000___500_000"/>
    <x v="0"/>
    <s v="50_000___300_000"/>
    <x v="2"/>
    <x v="3"/>
    <s v="1"/>
    <s v="0"/>
    <s v="0"/>
    <s v="1"/>
    <x v="1"/>
    <s v="0"/>
    <m/>
    <s v="power_supply_issues"/>
    <s v="1"/>
    <s v="0"/>
    <s v="0"/>
    <s v="0"/>
    <s v="0"/>
    <s v="51"/>
    <s v="mostly_male"/>
    <s v="daily"/>
    <s v="retired"/>
    <n v="125000"/>
    <n v="0.41666666666666669"/>
    <n v="0.58333333333333337"/>
    <x v="8"/>
  </r>
  <r>
    <n v="143"/>
    <s v="services"/>
    <x v="1"/>
    <s v="less_than_100_000"/>
    <x v="3"/>
    <s v="50_000___300_000"/>
    <x v="2"/>
    <x v="10"/>
    <s v="0"/>
    <s v="1"/>
    <s v="0"/>
    <s v="1"/>
    <x v="1"/>
    <s v="0"/>
    <m/>
    <s v="power_supply_issues access_to_credit"/>
    <s v="1"/>
    <s v="1"/>
    <s v="0"/>
    <s v="0"/>
    <s v="0"/>
    <s v="18___25"/>
    <s v="mostly_male"/>
    <s v="daily"/>
    <s v="student"/>
    <n v="-125000"/>
    <n v="-2.5"/>
    <n v="3.5"/>
    <x v="13"/>
  </r>
  <r>
    <n v="144"/>
    <s v="retail"/>
    <x v="2"/>
    <s v="100_000___500_000"/>
    <x v="0"/>
    <s v="300_000___700_000"/>
    <x v="0"/>
    <x v="2"/>
    <s v="1"/>
    <s v="1"/>
    <s v="0"/>
    <s v="0"/>
    <x v="1"/>
    <s v="0"/>
    <m/>
    <s v="power_supply_issues access_to_credit"/>
    <s v="1"/>
    <s v="1"/>
    <s v="0"/>
    <s v="0"/>
    <s v="0"/>
    <s v="26___35"/>
    <s v="balanced"/>
    <s v="daily"/>
    <s v="salaried_worker"/>
    <n v="-200000"/>
    <n v="-0.66666666666666663"/>
    <n v="1.6666666666666667"/>
    <x v="0"/>
  </r>
  <r>
    <n v="145"/>
    <s v="retail"/>
    <x v="2"/>
    <s v="100_000___500_000"/>
    <x v="0"/>
    <s v="less_than_50_000"/>
    <x v="3"/>
    <x v="10"/>
    <s v="0"/>
    <s v="1"/>
    <s v="0"/>
    <s v="1"/>
    <x v="1"/>
    <s v="0"/>
    <m/>
    <s v="high_taxes"/>
    <s v="0"/>
    <s v="0"/>
    <s v="1"/>
    <s v="0"/>
    <s v="0"/>
    <s v="18___25"/>
    <s v="mostly_female"/>
    <s v="daily"/>
    <s v="self_employed"/>
    <n v="270000"/>
    <n v="0.9"/>
    <n v="0.1"/>
    <x v="4"/>
  </r>
  <r>
    <n v="146"/>
    <s v="services"/>
    <x v="2"/>
    <s v="500_000___1_000_000"/>
    <x v="1"/>
    <s v="300_000___700_000"/>
    <x v="0"/>
    <x v="17"/>
    <s v="0"/>
    <s v="1"/>
    <s v="1"/>
    <s v="0"/>
    <x v="1"/>
    <s v="0"/>
    <m/>
    <s v="access_to_credit high_rent_costs"/>
    <s v="0"/>
    <s v="1"/>
    <s v="0"/>
    <s v="1"/>
    <s v="0"/>
    <s v="26___35"/>
    <s v="balanced"/>
    <s v="daily"/>
    <s v="student"/>
    <n v="250000"/>
    <n v="0.33333333333333331"/>
    <n v="0.66666666666666663"/>
    <x v="7"/>
  </r>
  <r>
    <n v="147"/>
    <s v="manufacturing"/>
    <x v="2"/>
    <s v="1_000_000_and_above"/>
    <x v="2"/>
    <s v="less_than_50_000"/>
    <x v="3"/>
    <x v="9"/>
    <s v="0"/>
    <s v="0"/>
    <s v="1"/>
    <s v="1"/>
    <x v="1"/>
    <s v="0"/>
    <m/>
    <s v="power_supply_issues competition"/>
    <s v="1"/>
    <s v="0"/>
    <s v="0"/>
    <s v="0"/>
    <s v="1"/>
    <s v="18___25"/>
    <s v="balanced"/>
    <s v="daily"/>
    <s v="student"/>
    <n v="1470000"/>
    <n v="0.98"/>
    <n v="0.02"/>
    <x v="11"/>
  </r>
  <r>
    <n v="148"/>
    <s v="services"/>
    <x v="2"/>
    <s v="100_000___500_000"/>
    <x v="0"/>
    <s v="300_000___700_000"/>
    <x v="0"/>
    <x v="2"/>
    <s v="1"/>
    <s v="1"/>
    <s v="0"/>
    <s v="0"/>
    <x v="1"/>
    <s v="0"/>
    <m/>
    <s v="power_supply_issues high_taxes high_rent_costs"/>
    <s v="1"/>
    <s v="0"/>
    <s v="1"/>
    <s v="1"/>
    <s v="0"/>
    <s v="26___35"/>
    <s v="balanced"/>
    <s v="daily"/>
    <s v="salaried_worker"/>
    <n v="-200000"/>
    <n v="-0.66666666666666663"/>
    <n v="1.6666666666666667"/>
    <x v="0"/>
  </r>
  <r>
    <n v="149"/>
    <s v="manufacturing"/>
    <x v="2"/>
    <s v="100_000___500_000"/>
    <x v="0"/>
    <s v="less_than_50_000"/>
    <x v="3"/>
    <x v="10"/>
    <s v="0"/>
    <s v="1"/>
    <s v="0"/>
    <s v="1"/>
    <x v="1"/>
    <s v="0"/>
    <m/>
    <s v="power_supply_issues high_taxes high_rent_costs"/>
    <s v="1"/>
    <s v="0"/>
    <s v="1"/>
    <s v="1"/>
    <s v="0"/>
    <s v="26___35"/>
    <s v="balanced"/>
    <s v="daily"/>
    <s v="salaried_worker"/>
    <n v="270000"/>
    <n v="0.9"/>
    <n v="0.1"/>
    <x v="4"/>
  </r>
  <r>
    <n v="150"/>
    <s v="retail"/>
    <x v="2"/>
    <s v="1_000_000_and_above"/>
    <x v="2"/>
    <s v="300_000___700_000"/>
    <x v="0"/>
    <x v="9"/>
    <s v="0"/>
    <s v="0"/>
    <s v="1"/>
    <s v="1"/>
    <x v="1"/>
    <s v="0"/>
    <m/>
    <s v="power_supply_issues high_taxes high_rent_costs"/>
    <s v="1"/>
    <s v="0"/>
    <s v="1"/>
    <s v="1"/>
    <s v="0"/>
    <s v="51"/>
    <s v="mostly_female"/>
    <s v="occasionally"/>
    <s v="retired"/>
    <n v="1000000"/>
    <n v="0.66666666666666663"/>
    <n v="0.33333333333333331"/>
    <x v="2"/>
  </r>
  <r>
    <n v="151"/>
    <s v="services"/>
    <x v="1"/>
    <s v="500_000___1_000_000"/>
    <x v="1"/>
    <s v="700_000_and_above"/>
    <x v="1"/>
    <x v="17"/>
    <s v="0"/>
    <s v="1"/>
    <s v="1"/>
    <s v="0"/>
    <x v="1"/>
    <s v="0"/>
    <m/>
    <s v="power_supply_issues high_taxes high_rent_costs"/>
    <s v="1"/>
    <s v="0"/>
    <s v="1"/>
    <s v="1"/>
    <s v="0"/>
    <s v="51"/>
    <s v="balanced"/>
    <s v="daily"/>
    <s v="retired"/>
    <n v="-300000"/>
    <n v="-0.4"/>
    <n v="1.4"/>
    <x v="1"/>
  </r>
  <r>
    <n v="152"/>
    <s v="retail"/>
    <x v="0"/>
    <s v="less_than_100_000"/>
    <x v="3"/>
    <s v="less_than_50_000"/>
    <x v="3"/>
    <x v="9"/>
    <s v="0"/>
    <s v="0"/>
    <s v="1"/>
    <s v="1"/>
    <x v="1"/>
    <s v="0"/>
    <m/>
    <s v="power_supply_issues high_rent_costs competition"/>
    <s v="1"/>
    <s v="0"/>
    <s v="0"/>
    <s v="1"/>
    <s v="1"/>
    <s v="18___25"/>
    <s v="mostly_male"/>
    <s v="daily"/>
    <s v="student"/>
    <n v="20000"/>
    <n v="0.4"/>
    <n v="0.6"/>
    <x v="6"/>
  </r>
  <r>
    <n v="153"/>
    <s v="manufacturing"/>
    <x v="2"/>
    <s v="500_000___1_000_000"/>
    <x v="1"/>
    <s v="less_than_50_000"/>
    <x v="3"/>
    <x v="4"/>
    <s v="1"/>
    <s v="1"/>
    <s v="1"/>
    <s v="0"/>
    <x v="0"/>
    <s v="0"/>
    <m/>
    <s v="power_supply_issues competition"/>
    <s v="1"/>
    <s v="0"/>
    <s v="0"/>
    <s v="0"/>
    <s v="1"/>
    <s v="51"/>
    <s v="balanced"/>
    <s v="occasionally"/>
    <s v="retired"/>
    <n v="720000"/>
    <n v="0.96"/>
    <n v="0.04"/>
    <x v="10"/>
  </r>
  <r>
    <n v="154"/>
    <s v="manufacturing"/>
    <x v="2"/>
    <s v="100_000___500_000"/>
    <x v="0"/>
    <s v="300_000___700_000"/>
    <x v="0"/>
    <x v="2"/>
    <s v="1"/>
    <s v="1"/>
    <s v="0"/>
    <s v="0"/>
    <x v="1"/>
    <s v="0"/>
    <m/>
    <s v="power_supply_issues access_to_credit"/>
    <s v="1"/>
    <s v="1"/>
    <s v="0"/>
    <s v="0"/>
    <s v="0"/>
    <s v="51"/>
    <s v="balanced"/>
    <s v="weekly"/>
    <s v="self_employed"/>
    <n v="-200000"/>
    <n v="-0.66666666666666663"/>
    <n v="1.6666666666666667"/>
    <x v="0"/>
  </r>
  <r>
    <n v="155"/>
    <s v="manufacturing"/>
    <x v="2"/>
    <s v="500_000___1_000_000"/>
    <x v="1"/>
    <s v="300_000___700_000"/>
    <x v="0"/>
    <x v="10"/>
    <s v="0"/>
    <s v="1"/>
    <s v="0"/>
    <s v="1"/>
    <x v="1"/>
    <s v="0"/>
    <m/>
    <s v="power_supply_issues"/>
    <s v="1"/>
    <s v="0"/>
    <s v="0"/>
    <s v="0"/>
    <s v="0"/>
    <s v="51"/>
    <s v="balanced"/>
    <s v="occasionally"/>
    <s v="self_employed"/>
    <n v="250000"/>
    <n v="0.33333333333333331"/>
    <n v="0.66666666666666663"/>
    <x v="7"/>
  </r>
  <r>
    <n v="156"/>
    <s v="retail"/>
    <x v="2"/>
    <s v="500_000___1_000_000"/>
    <x v="1"/>
    <s v="50_000___300_000"/>
    <x v="2"/>
    <x v="10"/>
    <s v="0"/>
    <s v="1"/>
    <s v="0"/>
    <s v="1"/>
    <x v="1"/>
    <s v="0"/>
    <m/>
    <s v="power_supply_issues high_taxes"/>
    <s v="1"/>
    <s v="0"/>
    <s v="1"/>
    <s v="0"/>
    <s v="0"/>
    <s v="51"/>
    <s v="balanced"/>
    <s v="weekly"/>
    <s v="salaried_worker"/>
    <n v="575000"/>
    <n v="0.76666666666666672"/>
    <n v="0.23333333333333334"/>
    <x v="9"/>
  </r>
  <r>
    <n v="157"/>
    <s v="services"/>
    <x v="1"/>
    <s v="500_000___1_000_000"/>
    <x v="1"/>
    <s v="50_000___300_000"/>
    <x v="2"/>
    <x v="10"/>
    <s v="0"/>
    <s v="1"/>
    <s v="0"/>
    <s v="1"/>
    <x v="1"/>
    <s v="0"/>
    <m/>
    <s v="power_supply_issues"/>
    <s v="1"/>
    <s v="0"/>
    <s v="0"/>
    <s v="0"/>
    <s v="0"/>
    <s v="51"/>
    <s v="mostly_female"/>
    <s v="daily"/>
    <s v="student"/>
    <n v="575000"/>
    <n v="0.76666666666666672"/>
    <n v="0.23333333333333334"/>
    <x v="9"/>
  </r>
  <r>
    <n v="158"/>
    <s v="retail"/>
    <x v="1"/>
    <s v="100_000___500_000"/>
    <x v="0"/>
    <s v="less_than_50_000"/>
    <x v="3"/>
    <x v="9"/>
    <s v="0"/>
    <s v="0"/>
    <s v="1"/>
    <s v="1"/>
    <x v="1"/>
    <s v="0"/>
    <m/>
    <s v="access_to_credit"/>
    <s v="0"/>
    <s v="1"/>
    <s v="0"/>
    <s v="0"/>
    <s v="0"/>
    <s v="18___25"/>
    <s v="balanced"/>
    <s v="daily"/>
    <s v="self_employed"/>
    <n v="270000"/>
    <n v="0.9"/>
    <n v="0.1"/>
    <x v="4"/>
  </r>
  <r>
    <n v="159"/>
    <s v="manufacturing"/>
    <x v="1"/>
    <s v="100_000___500_000"/>
    <x v="0"/>
    <s v="50_000___300_000"/>
    <x v="2"/>
    <x v="2"/>
    <s v="1"/>
    <s v="1"/>
    <s v="0"/>
    <s v="0"/>
    <x v="1"/>
    <s v="0"/>
    <m/>
    <s v="access_to_credit"/>
    <s v="0"/>
    <s v="1"/>
    <s v="0"/>
    <s v="0"/>
    <s v="0"/>
    <s v="18___25"/>
    <s v="balanced"/>
    <s v="weekly"/>
    <s v="salaried_worker"/>
    <n v="125000"/>
    <n v="0.41666666666666669"/>
    <n v="0.58333333333333337"/>
    <x v="8"/>
  </r>
  <r>
    <n v="160"/>
    <s v="manufacturing"/>
    <x v="2"/>
    <s v="1_000_000_and_above"/>
    <x v="2"/>
    <s v="50_000___300_000"/>
    <x v="2"/>
    <x v="10"/>
    <s v="0"/>
    <s v="1"/>
    <s v="0"/>
    <s v="1"/>
    <x v="1"/>
    <s v="0"/>
    <m/>
    <s v="power_supply_issues competition"/>
    <s v="1"/>
    <s v="0"/>
    <s v="0"/>
    <s v="0"/>
    <s v="1"/>
    <s v="18___25"/>
    <s v="mostly_male"/>
    <s v="daily"/>
    <s v="self_employed"/>
    <n v="1325000"/>
    <n v="0.8833333333333333"/>
    <n v="0.11666666666666667"/>
    <x v="3"/>
  </r>
  <r>
    <n v="161"/>
    <s v="services"/>
    <x v="2"/>
    <s v="less_than_100_000"/>
    <x v="3"/>
    <s v="50_000___300_000"/>
    <x v="2"/>
    <x v="3"/>
    <s v="1"/>
    <s v="0"/>
    <s v="0"/>
    <s v="1"/>
    <x v="1"/>
    <s v="0"/>
    <m/>
    <s v="power_supply_issues"/>
    <s v="1"/>
    <s v="0"/>
    <s v="0"/>
    <s v="0"/>
    <s v="0"/>
    <s v="18___25"/>
    <s v="balanced"/>
    <s v="daily"/>
    <s v="student"/>
    <n v="-125000"/>
    <n v="-2.5"/>
    <n v="3.5"/>
    <x v="13"/>
  </r>
  <r>
    <n v="162"/>
    <s v="retail"/>
    <x v="2"/>
    <s v="100_000___500_000"/>
    <x v="0"/>
    <s v="50_000___300_000"/>
    <x v="2"/>
    <x v="19"/>
    <s v="0"/>
    <s v="0"/>
    <s v="0"/>
    <s v="1"/>
    <x v="1"/>
    <s v="1"/>
    <s v="Shortage of workers"/>
    <s v="power_supply_issues"/>
    <s v="1"/>
    <s v="0"/>
    <s v="0"/>
    <s v="0"/>
    <s v="0"/>
    <s v="18___25"/>
    <s v="balanced"/>
    <s v="daily"/>
    <s v="self_employed"/>
    <n v="125000"/>
    <n v="0.41666666666666669"/>
    <n v="0.58333333333333337"/>
    <x v="8"/>
  </r>
  <r>
    <n v="163"/>
    <s v="retail"/>
    <x v="2"/>
    <s v="100_000___500_000"/>
    <x v="0"/>
    <s v="less_than_50_000"/>
    <x v="3"/>
    <x v="0"/>
    <s v="1"/>
    <s v="1"/>
    <s v="0"/>
    <s v="1"/>
    <x v="0"/>
    <s v="0"/>
    <m/>
    <s v="power_supply_issues high_rent_costs"/>
    <s v="1"/>
    <s v="0"/>
    <s v="0"/>
    <s v="1"/>
    <s v="0"/>
    <s v="51"/>
    <s v="balanced"/>
    <s v="weekly"/>
    <s v="retired"/>
    <n v="270000"/>
    <n v="0.9"/>
    <n v="0.1"/>
    <x v="4"/>
  </r>
  <r>
    <n v="164"/>
    <s v="retail"/>
    <x v="2"/>
    <s v="1_000_000_and_above"/>
    <x v="2"/>
    <s v="less_than_50_000"/>
    <x v="3"/>
    <x v="3"/>
    <s v="1"/>
    <s v="0"/>
    <s v="0"/>
    <s v="1"/>
    <x v="1"/>
    <s v="0"/>
    <m/>
    <s v="power_supply_issues high_taxes"/>
    <s v="1"/>
    <s v="0"/>
    <s v="1"/>
    <s v="0"/>
    <s v="0"/>
    <s v="51"/>
    <s v="balanced"/>
    <s v="occasionally"/>
    <s v="self_employed"/>
    <n v="1470000"/>
    <n v="0.98"/>
    <n v="0.02"/>
    <x v="11"/>
  </r>
  <r>
    <n v="165"/>
    <s v="retail"/>
    <x v="1"/>
    <s v="500_000___1_000_000"/>
    <x v="1"/>
    <s v="50_000___300_000"/>
    <x v="2"/>
    <x v="20"/>
    <s v="0"/>
    <s v="0"/>
    <s v="1"/>
    <s v="1"/>
    <x v="0"/>
    <s v="0"/>
    <m/>
    <s v="power_supply_issues access_to_credit"/>
    <s v="1"/>
    <s v="1"/>
    <s v="0"/>
    <s v="0"/>
    <s v="0"/>
    <s v="36___50"/>
    <s v="balanced"/>
    <s v="weekly"/>
    <s v="salaried_worker"/>
    <n v="575000"/>
    <n v="0.76666666666666672"/>
    <n v="0.23333333333333334"/>
    <x v="9"/>
  </r>
  <r>
    <n v="166"/>
    <s v="services"/>
    <x v="0"/>
    <s v="500_000___1_000_000"/>
    <x v="1"/>
    <s v="50_000___300_000"/>
    <x v="2"/>
    <x v="2"/>
    <s v="1"/>
    <s v="1"/>
    <s v="0"/>
    <s v="0"/>
    <x v="1"/>
    <s v="0"/>
    <m/>
    <s v="high_taxes high_rent_costs"/>
    <s v="0"/>
    <s v="0"/>
    <s v="1"/>
    <s v="1"/>
    <s v="0"/>
    <s v="18___25"/>
    <s v="balanced"/>
    <s v="daily"/>
    <s v="student"/>
    <n v="575000"/>
    <n v="0.76666666666666672"/>
    <n v="0.2333333333333333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505F7-9D1D-43A2-91BE-0B21FE4AAEB7}" name="PivotTable10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0" firstHeaderRow="1" firstDataRow="1" firstDataCol="1"/>
  <pivotFields count="29">
    <pivotField showAll="0"/>
    <pivotField showAll="0"/>
    <pivotField axis="axisRow" showAll="0" sortType="ascending">
      <items count="4">
        <item x="1"/>
        <item x="0"/>
        <item x="2"/>
        <item t="default"/>
      </items>
    </pivotField>
    <pivotField showAll="0"/>
    <pivotField axis="axisRow" numFmtId="164" showAll="0">
      <items count="5">
        <item x="3"/>
        <item x="0"/>
        <item x="1"/>
        <item x="2"/>
        <item t="default"/>
      </items>
    </pivotField>
    <pivotField showAll="0"/>
    <pivotField dataField="1" numFmtId="164" showAll="0">
      <items count="5">
        <item x="3"/>
        <item x="2"/>
        <item x="0"/>
        <item x="1"/>
        <item t="default"/>
      </items>
    </pivotField>
    <pivotField showAll="0">
      <items count="22">
        <item x="20"/>
        <item x="9"/>
        <item x="14"/>
        <item x="19"/>
        <item x="12"/>
        <item x="6"/>
        <item x="16"/>
        <item x="3"/>
        <item x="8"/>
        <item x="7"/>
        <item x="4"/>
        <item x="18"/>
        <item x="0"/>
        <item x="13"/>
        <item x="2"/>
        <item x="1"/>
        <item x="11"/>
        <item x="15"/>
        <item x="17"/>
        <item x="5"/>
        <item x="10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numFmtId="9" showAll="0"/>
    <pivotField numFmtId="9" showAll="0"/>
    <pivotField dataField="1" numFmtId="164" showAll="0">
      <items count="15">
        <item x="12"/>
        <item x="1"/>
        <item x="0"/>
        <item x="13"/>
        <item x="6"/>
        <item x="8"/>
        <item x="7"/>
        <item x="4"/>
        <item x="5"/>
        <item x="9"/>
        <item x="10"/>
        <item x="2"/>
        <item x="3"/>
        <item x="11"/>
        <item t="default"/>
      </items>
    </pivotField>
  </pivotFields>
  <rowFields count="3">
    <field x="4"/>
    <field x="2"/>
    <field x="-2"/>
  </rowFields>
  <rowItems count="67">
    <i>
      <x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r="1">
      <x v="2"/>
    </i>
    <i r="2">
      <x/>
    </i>
    <i r="2" i="1">
      <x v="1"/>
    </i>
    <i r="2" i="2">
      <x v="2"/>
    </i>
    <i t="default">
      <x/>
    </i>
    <i t="default" i="1">
      <x/>
    </i>
    <i t="default" i="2">
      <x/>
    </i>
    <i>
      <x v="1"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r="1">
      <x v="2"/>
    </i>
    <i r="2">
      <x/>
    </i>
    <i r="2" i="1">
      <x v="1"/>
    </i>
    <i r="2" i="2">
      <x v="2"/>
    </i>
    <i t="default">
      <x v="1"/>
    </i>
    <i t="default" i="1">
      <x v="1"/>
    </i>
    <i t="default" i="2">
      <x v="1"/>
    </i>
    <i>
      <x v="2"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r="1">
      <x v="2"/>
    </i>
    <i r="2">
      <x/>
    </i>
    <i r="2" i="1">
      <x v="1"/>
    </i>
    <i r="2" i="2">
      <x v="2"/>
    </i>
    <i t="default">
      <x v="2"/>
    </i>
    <i t="default" i="1">
      <x v="2"/>
    </i>
    <i t="default" i="2">
      <x v="2"/>
    </i>
    <i>
      <x v="3"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r="1">
      <x v="2"/>
    </i>
    <i r="2">
      <x/>
    </i>
    <i r="2" i="1">
      <x v="1"/>
    </i>
    <i r="2" i="2">
      <x v="2"/>
    </i>
    <i t="default">
      <x v="3"/>
    </i>
    <i t="default" i="1">
      <x v="3"/>
    </i>
    <i t="default" i="2">
      <x v="3"/>
    </i>
    <i t="grand">
      <x/>
    </i>
    <i t="grand" i="1">
      <x/>
    </i>
    <i t="grand" i="2">
      <x/>
    </i>
  </rowItems>
  <colItems count="1">
    <i/>
  </colItems>
  <dataFields count="3">
    <dataField name="Sum of Growth Rate" fld="28" baseField="0" baseItem="0" numFmtId="164"/>
    <dataField name="Sum of Expenses Midpoint" fld="6" baseField="0" baseItem="0" numFmtId="164"/>
    <dataField name="Sum of Profit margin" fld="26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403B8-0DB0-4FD7-A3F0-3261437B27B8}" name="PivotTable11" cacheId="7" dataOnRows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0" firstHeaderRow="1" firstDataRow="1" firstDataCol="1"/>
  <pivotFields count="5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</pivotFields>
  <rowFields count="2">
    <field x="-2"/>
    <field x="2"/>
  </rowFields>
  <rowItems count="16">
    <i>
      <x/>
    </i>
    <i r="1">
      <x/>
    </i>
    <i r="1">
      <x v="1"/>
    </i>
    <i i="1">
      <x v="1"/>
    </i>
    <i r="1" i="1">
      <x/>
    </i>
    <i r="1" i="1">
      <x v="1"/>
    </i>
    <i i="2">
      <x v="2"/>
    </i>
    <i r="1" i="2">
      <x/>
    </i>
    <i r="1" i="2">
      <x v="1"/>
    </i>
    <i i="3">
      <x v="3"/>
    </i>
    <i r="1" i="3">
      <x/>
    </i>
    <i r="1" i="3">
      <x v="1"/>
    </i>
    <i t="grand">
      <x/>
    </i>
    <i t="grand" i="1">
      <x v="1"/>
    </i>
    <i t="grand" i="2">
      <x v="2"/>
    </i>
    <i t="grand" i="3">
      <x v="3"/>
    </i>
  </rowItems>
  <colItems count="1">
    <i/>
  </colItems>
  <dataFields count="4">
    <dataField name="Count of Rent" fld="0" subtotal="count" baseField="0" baseItem="0"/>
    <dataField name="Count of Power supply" fld="4" subtotal="count" baseField="0" baseItem="0"/>
    <dataField name="Count of Inventory" fld="3" subtotal="count" baseField="0" baseItem="0"/>
    <dataField name="Count of Salaries" fld="1" subtotal="count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-2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leaned Data!$A$1:$AC$167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3BB04C0-49C7-4DBA-A64F-D343F7D45AF5}" name="Table15" displayName="Table15" ref="A1:E268" totalsRowShown="0">
  <autoFilter ref="A1:E268" xr:uid="{93BB04C0-49C7-4DBA-A64F-D343F7D45AF5}"/>
  <tableColumns count="5">
    <tableColumn id="1" xr3:uid="{9114F2EB-AB68-43A2-98A7-95483A9D52B2}" name="Id"/>
    <tableColumn id="2" xr3:uid="{58ED7BC4-35A9-4232-803C-B5EE4DC77385}" name="Growth Rate"/>
    <tableColumn id="3" xr3:uid="{F0539FFA-C9B9-412F-BB91-FAA4D99CDF91}" name="Forecast(Growth Rate)" dataDxfId="2">
      <calculatedColumnFormula>_xlfn.FORECAST.ETS(A2,$B$2:$B$167,$A$2:$A$167,1,1)</calculatedColumnFormula>
    </tableColumn>
    <tableColumn id="4" xr3:uid="{B5B7391C-4518-4BE6-9C1B-93D5E53E4C92}" name="Lower Confidence Bound(Growth Rate)" dataDxfId="1">
      <calculatedColumnFormula>C2-_xlfn.FORECAST.ETS.CONFINT(A2,$B$2:$B$167,$A$2:$A$167,0.95,1,1)</calculatedColumnFormula>
    </tableColumn>
    <tableColumn id="5" xr3:uid="{7FACB329-9E13-49B9-8B60-F1351379FAE3}" name="Upper Confidence Bound(Growth Rate)" dataDxfId="0">
      <calculatedColumnFormula>C2+_xlfn.FORECAST.ETS.CONFINT(A2,$B$2:$B$167,$A$2:$A$167,0.95,1,1)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1BFD-8FE9-4527-80A8-FFBD567C833C}">
  <dimension ref="A1:AC168"/>
  <sheetViews>
    <sheetView tabSelected="1" topLeftCell="H1" workbookViewId="0">
      <selection activeCell="N14" sqref="N14"/>
    </sheetView>
  </sheetViews>
  <sheetFormatPr defaultRowHeight="14.5" x14ac:dyDescent="0.35"/>
  <cols>
    <col min="1" max="1" width="4.54296875" customWidth="1"/>
    <col min="2" max="2" width="13.08984375" bestFit="1" customWidth="1"/>
    <col min="3" max="3" width="15.54296875" bestFit="1" customWidth="1"/>
    <col min="4" max="4" width="20.26953125" bestFit="1" customWidth="1"/>
    <col min="5" max="5" width="16.08984375" bestFit="1" customWidth="1"/>
    <col min="6" max="6" width="18.26953125" bestFit="1" customWidth="1"/>
    <col min="7" max="7" width="16.7265625" bestFit="1" customWidth="1"/>
    <col min="8" max="8" width="48.26953125" bestFit="1" customWidth="1"/>
    <col min="11" max="11" width="8.81640625" bestFit="1" customWidth="1"/>
    <col min="13" max="13" width="12.1796875" customWidth="1"/>
    <col min="14" max="14" width="19.90625" bestFit="1" customWidth="1"/>
    <col min="15" max="15" width="17.26953125" bestFit="1" customWidth="1"/>
    <col min="16" max="16" width="48.1796875" customWidth="1"/>
    <col min="17" max="17" width="17.6328125" bestFit="1" customWidth="1"/>
    <col min="18" max="18" width="13.7265625" bestFit="1" customWidth="1"/>
    <col min="19" max="19" width="9.36328125" bestFit="1" customWidth="1"/>
    <col min="21" max="21" width="11.08984375" bestFit="1" customWidth="1"/>
    <col min="22" max="22" width="42" bestFit="1" customWidth="1"/>
    <col min="23" max="23" width="43.81640625" bestFit="1" customWidth="1"/>
    <col min="24" max="24" width="41" bestFit="1" customWidth="1"/>
    <col min="25" max="25" width="36.90625" bestFit="1" customWidth="1"/>
    <col min="26" max="26" width="10.1796875" customWidth="1"/>
    <col min="27" max="27" width="12.26953125" customWidth="1"/>
    <col min="28" max="28" width="12.453125" bestFit="1" customWidth="1"/>
    <col min="29" max="29" width="12" bestFit="1" customWidth="1"/>
  </cols>
  <sheetData>
    <row r="1" spans="1:29" x14ac:dyDescent="0.3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87</v>
      </c>
      <c r="I1" s="1" t="s">
        <v>80</v>
      </c>
      <c r="J1" s="1" t="s">
        <v>82</v>
      </c>
      <c r="K1" s="1" t="s">
        <v>81</v>
      </c>
      <c r="L1" s="1" t="s">
        <v>83</v>
      </c>
      <c r="M1" s="1" t="s">
        <v>84</v>
      </c>
      <c r="N1" s="1" t="s">
        <v>85</v>
      </c>
      <c r="O1" s="1" t="s">
        <v>0</v>
      </c>
      <c r="P1" s="1" t="s">
        <v>86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94</v>
      </c>
      <c r="W1" s="1" t="s">
        <v>93</v>
      </c>
      <c r="X1" s="1" t="s">
        <v>95</v>
      </c>
      <c r="Y1" s="1" t="s">
        <v>96</v>
      </c>
      <c r="Z1" s="1" t="s">
        <v>107</v>
      </c>
      <c r="AA1" s="1" t="s">
        <v>108</v>
      </c>
      <c r="AB1" s="1" t="s">
        <v>109</v>
      </c>
      <c r="AC1" s="1" t="s">
        <v>110</v>
      </c>
    </row>
    <row r="2" spans="1:29" x14ac:dyDescent="0.35">
      <c r="A2">
        <v>1</v>
      </c>
      <c r="B2" t="s">
        <v>1</v>
      </c>
      <c r="C2" t="s">
        <v>2</v>
      </c>
      <c r="D2" t="s">
        <v>3</v>
      </c>
      <c r="E2" s="6" cm="1">
        <f t="array" ref="E2:E167">_xlfn.SWITCH(D2:D167, "less_than_100_000", 50000, "100_000___500_000", 300000, "500_000___1_000_000", 750000, "1_000_000_and_above", 1500000)</f>
        <v>300000</v>
      </c>
      <c r="F2" t="s">
        <v>4</v>
      </c>
      <c r="G2" s="6" cm="1">
        <f t="array" ref="G2:G167">_xlfn.SWITCH(F2:F167, "less_than_50_000", 30000, "50_000___300_000", 175000, "300_000___700_000", 500000, "700_000_and_above", 1050000)</f>
        <v>500000</v>
      </c>
      <c r="H2" t="s">
        <v>5</v>
      </c>
      <c r="I2" s="13" t="s">
        <v>6</v>
      </c>
      <c r="J2" s="13" t="s">
        <v>6</v>
      </c>
      <c r="K2" s="13" t="s">
        <v>7</v>
      </c>
      <c r="L2" s="13" t="s">
        <v>6</v>
      </c>
      <c r="M2" s="13">
        <v>0</v>
      </c>
      <c r="N2" s="13">
        <v>0</v>
      </c>
      <c r="O2" s="3"/>
      <c r="P2" t="s">
        <v>8</v>
      </c>
      <c r="Q2" s="12" t="s">
        <v>6</v>
      </c>
      <c r="R2" s="12" t="s">
        <v>7</v>
      </c>
      <c r="S2" s="12" t="s">
        <v>7</v>
      </c>
      <c r="T2" s="12" t="s">
        <v>6</v>
      </c>
      <c r="U2" s="12" t="s">
        <v>7</v>
      </c>
      <c r="V2" t="s">
        <v>9</v>
      </c>
      <c r="W2" t="s">
        <v>10</v>
      </c>
      <c r="X2" t="s">
        <v>11</v>
      </c>
      <c r="Y2" t="s">
        <v>12</v>
      </c>
      <c r="Z2" s="6" cm="1">
        <f t="array" ref="Z2:Z167">(RevM-ExpM)</f>
        <v>-200000</v>
      </c>
      <c r="AA2" s="9" cm="1">
        <f t="array" ref="AA2:AA167">(RevM-ExpM)/RevM</f>
        <v>-0.66666666666666663</v>
      </c>
      <c r="AB2" s="8" cm="1">
        <f t="array" ref="AB2:AB167">(ExpM/RevM)</f>
        <v>1.6666666666666667</v>
      </c>
      <c r="AC2" s="6" cm="1">
        <f t="array" ref="AC2:AC167">(RevM-ExpM)*100</f>
        <v>-20000000</v>
      </c>
    </row>
    <row r="3" spans="1:29" x14ac:dyDescent="0.35">
      <c r="A3">
        <v>2</v>
      </c>
      <c r="B3" t="s">
        <v>13</v>
      </c>
      <c r="C3" t="s">
        <v>2</v>
      </c>
      <c r="D3" t="s">
        <v>14</v>
      </c>
      <c r="E3" s="6">
        <v>750000</v>
      </c>
      <c r="F3" t="s">
        <v>15</v>
      </c>
      <c r="G3" s="6">
        <v>1050000</v>
      </c>
      <c r="H3" t="s">
        <v>16</v>
      </c>
      <c r="I3" s="13" t="s">
        <v>7</v>
      </c>
      <c r="J3" s="13" t="s">
        <v>6</v>
      </c>
      <c r="K3" s="13" t="s">
        <v>7</v>
      </c>
      <c r="L3" s="13" t="s">
        <v>7</v>
      </c>
      <c r="M3" s="13" t="s">
        <v>7</v>
      </c>
      <c r="N3" s="13" t="s">
        <v>7</v>
      </c>
      <c r="O3" s="3"/>
      <c r="P3" t="s">
        <v>17</v>
      </c>
      <c r="Q3" s="12" t="s">
        <v>6</v>
      </c>
      <c r="R3" s="12" t="s">
        <v>7</v>
      </c>
      <c r="S3" s="12" t="s">
        <v>7</v>
      </c>
      <c r="T3" s="12" t="s">
        <v>7</v>
      </c>
      <c r="U3" s="12" t="s">
        <v>7</v>
      </c>
      <c r="V3" t="s">
        <v>9</v>
      </c>
      <c r="W3" t="s">
        <v>10</v>
      </c>
      <c r="X3" t="s">
        <v>11</v>
      </c>
      <c r="Y3" t="s">
        <v>18</v>
      </c>
      <c r="Z3" s="6">
        <v>-300000</v>
      </c>
      <c r="AA3" s="9">
        <v>-0.4</v>
      </c>
      <c r="AB3" s="8">
        <v>1.4</v>
      </c>
      <c r="AC3" s="6">
        <v>-30000000</v>
      </c>
    </row>
    <row r="4" spans="1:29" x14ac:dyDescent="0.35">
      <c r="A4">
        <v>3</v>
      </c>
      <c r="B4" t="s">
        <v>13</v>
      </c>
      <c r="C4" t="s">
        <v>2</v>
      </c>
      <c r="D4" t="s">
        <v>19</v>
      </c>
      <c r="E4" s="6">
        <v>1500000</v>
      </c>
      <c r="F4" t="s">
        <v>4</v>
      </c>
      <c r="G4" s="6">
        <v>500000</v>
      </c>
      <c r="H4" t="s">
        <v>5</v>
      </c>
      <c r="I4" s="13" t="s">
        <v>6</v>
      </c>
      <c r="J4" s="13" t="s">
        <v>6</v>
      </c>
      <c r="K4" s="13" t="s">
        <v>7</v>
      </c>
      <c r="L4" s="13" t="s">
        <v>6</v>
      </c>
      <c r="M4" s="13" t="s">
        <v>7</v>
      </c>
      <c r="N4" s="13" t="s">
        <v>7</v>
      </c>
      <c r="O4" s="3"/>
      <c r="P4" t="s">
        <v>20</v>
      </c>
      <c r="Q4" s="12" t="s">
        <v>6</v>
      </c>
      <c r="R4" s="12" t="s">
        <v>7</v>
      </c>
      <c r="S4" s="12" t="s">
        <v>6</v>
      </c>
      <c r="T4" s="12" t="s">
        <v>7</v>
      </c>
      <c r="U4" s="12" t="s">
        <v>7</v>
      </c>
      <c r="V4" t="s">
        <v>21</v>
      </c>
      <c r="W4" t="s">
        <v>10</v>
      </c>
      <c r="X4" t="s">
        <v>22</v>
      </c>
      <c r="Y4" t="s">
        <v>12</v>
      </c>
      <c r="Z4" s="6">
        <v>1000000</v>
      </c>
      <c r="AA4" s="9">
        <v>0.66666666666666663</v>
      </c>
      <c r="AB4" s="8">
        <v>0.33333333333333331</v>
      </c>
      <c r="AC4" s="6">
        <v>100000000</v>
      </c>
    </row>
    <row r="5" spans="1:29" x14ac:dyDescent="0.35">
      <c r="A5">
        <v>4</v>
      </c>
      <c r="B5" t="s">
        <v>13</v>
      </c>
      <c r="C5" t="s">
        <v>2</v>
      </c>
      <c r="D5" t="s">
        <v>19</v>
      </c>
      <c r="E5" s="6">
        <v>1500000</v>
      </c>
      <c r="F5" t="s">
        <v>23</v>
      </c>
      <c r="G5" s="6">
        <v>175000</v>
      </c>
      <c r="H5" t="s">
        <v>24</v>
      </c>
      <c r="I5" s="13" t="s">
        <v>6</v>
      </c>
      <c r="J5" s="13" t="s">
        <v>6</v>
      </c>
      <c r="K5" s="13" t="s">
        <v>7</v>
      </c>
      <c r="L5" s="13" t="s">
        <v>7</v>
      </c>
      <c r="M5" s="13" t="s">
        <v>6</v>
      </c>
      <c r="N5" s="13" t="s">
        <v>7</v>
      </c>
      <c r="O5" s="3"/>
      <c r="P5" t="s">
        <v>25</v>
      </c>
      <c r="Q5" s="12" t="s">
        <v>6</v>
      </c>
      <c r="R5" s="12" t="s">
        <v>7</v>
      </c>
      <c r="S5" s="12" t="s">
        <v>7</v>
      </c>
      <c r="T5" s="12" t="s">
        <v>6</v>
      </c>
      <c r="U5" s="12" t="s">
        <v>6</v>
      </c>
      <c r="V5" t="s">
        <v>21</v>
      </c>
      <c r="W5" t="s">
        <v>26</v>
      </c>
      <c r="X5" t="s">
        <v>27</v>
      </c>
      <c r="Y5" t="s">
        <v>28</v>
      </c>
      <c r="Z5" s="6">
        <v>1325000</v>
      </c>
      <c r="AA5" s="9">
        <v>0.8833333333333333</v>
      </c>
      <c r="AB5" s="8">
        <v>0.11666666666666667</v>
      </c>
      <c r="AC5" s="6">
        <v>132500000</v>
      </c>
    </row>
    <row r="6" spans="1:29" x14ac:dyDescent="0.35">
      <c r="A6">
        <v>5</v>
      </c>
      <c r="B6" t="s">
        <v>1</v>
      </c>
      <c r="C6" t="s">
        <v>2</v>
      </c>
      <c r="D6" t="s">
        <v>3</v>
      </c>
      <c r="E6" s="6">
        <v>300000</v>
      </c>
      <c r="F6" t="s">
        <v>29</v>
      </c>
      <c r="G6" s="6">
        <v>30000</v>
      </c>
      <c r="H6" t="s">
        <v>30</v>
      </c>
      <c r="I6" s="13" t="s">
        <v>6</v>
      </c>
      <c r="J6" s="13" t="s">
        <v>7</v>
      </c>
      <c r="K6" s="13" t="s">
        <v>7</v>
      </c>
      <c r="L6" s="13" t="s">
        <v>6</v>
      </c>
      <c r="M6" s="13" t="s">
        <v>6</v>
      </c>
      <c r="N6" s="13" t="s">
        <v>7</v>
      </c>
      <c r="O6" s="3"/>
      <c r="P6" t="s">
        <v>8</v>
      </c>
      <c r="Q6" s="12" t="s">
        <v>6</v>
      </c>
      <c r="R6" s="12" t="s">
        <v>7</v>
      </c>
      <c r="S6" s="12" t="s">
        <v>7</v>
      </c>
      <c r="T6" s="12" t="s">
        <v>6</v>
      </c>
      <c r="U6" s="12" t="s">
        <v>7</v>
      </c>
      <c r="V6" t="s">
        <v>9</v>
      </c>
      <c r="W6" t="s">
        <v>26</v>
      </c>
      <c r="X6" t="s">
        <v>11</v>
      </c>
      <c r="Y6" t="s">
        <v>28</v>
      </c>
      <c r="Z6" s="6">
        <v>270000</v>
      </c>
      <c r="AA6" s="9">
        <v>0.9</v>
      </c>
      <c r="AB6" s="8">
        <v>0.1</v>
      </c>
      <c r="AC6" s="6">
        <v>27000000</v>
      </c>
    </row>
    <row r="7" spans="1:29" x14ac:dyDescent="0.35">
      <c r="A7">
        <v>6</v>
      </c>
      <c r="B7" t="s">
        <v>13</v>
      </c>
      <c r="C7" t="s">
        <v>2</v>
      </c>
      <c r="D7" t="s">
        <v>19</v>
      </c>
      <c r="E7" s="6">
        <v>1500000</v>
      </c>
      <c r="F7" t="s">
        <v>15</v>
      </c>
      <c r="G7" s="6">
        <v>1050000</v>
      </c>
      <c r="H7" t="s">
        <v>24</v>
      </c>
      <c r="I7" s="13" t="s">
        <v>6</v>
      </c>
      <c r="J7" s="13" t="s">
        <v>6</v>
      </c>
      <c r="K7" s="13" t="s">
        <v>7</v>
      </c>
      <c r="L7" s="13" t="s">
        <v>7</v>
      </c>
      <c r="M7" s="13" t="s">
        <v>6</v>
      </c>
      <c r="N7" s="13" t="s">
        <v>7</v>
      </c>
      <c r="O7" s="3"/>
      <c r="P7" t="s">
        <v>31</v>
      </c>
      <c r="Q7" s="12" t="s">
        <v>6</v>
      </c>
      <c r="R7" s="12" t="s">
        <v>6</v>
      </c>
      <c r="S7" s="12" t="s">
        <v>7</v>
      </c>
      <c r="T7" s="12" t="s">
        <v>7</v>
      </c>
      <c r="U7" s="12" t="s">
        <v>7</v>
      </c>
      <c r="V7" t="s">
        <v>21</v>
      </c>
      <c r="W7" t="s">
        <v>10</v>
      </c>
      <c r="X7" t="s">
        <v>22</v>
      </c>
      <c r="Y7" t="s">
        <v>28</v>
      </c>
      <c r="Z7" s="6">
        <v>450000</v>
      </c>
      <c r="AA7" s="9">
        <v>0.3</v>
      </c>
      <c r="AB7" s="8">
        <v>0.7</v>
      </c>
      <c r="AC7" s="6">
        <v>45000000</v>
      </c>
    </row>
    <row r="8" spans="1:29" x14ac:dyDescent="0.35">
      <c r="A8">
        <v>7</v>
      </c>
      <c r="B8" t="s">
        <v>13</v>
      </c>
      <c r="C8" t="s">
        <v>2</v>
      </c>
      <c r="D8" t="s">
        <v>19</v>
      </c>
      <c r="E8" s="6">
        <v>1500000</v>
      </c>
      <c r="F8" t="s">
        <v>4</v>
      </c>
      <c r="G8" s="6">
        <v>500000</v>
      </c>
      <c r="H8" t="s">
        <v>24</v>
      </c>
      <c r="I8" s="13" t="s">
        <v>6</v>
      </c>
      <c r="J8" s="13" t="s">
        <v>6</v>
      </c>
      <c r="K8" s="13" t="s">
        <v>7</v>
      </c>
      <c r="L8" s="13" t="s">
        <v>7</v>
      </c>
      <c r="M8" s="13" t="s">
        <v>6</v>
      </c>
      <c r="N8" s="13" t="s">
        <v>7</v>
      </c>
      <c r="O8" s="3"/>
      <c r="P8" t="s">
        <v>32</v>
      </c>
      <c r="Q8" s="12" t="s">
        <v>6</v>
      </c>
      <c r="R8" s="12" t="s">
        <v>6</v>
      </c>
      <c r="S8" s="12" t="s">
        <v>7</v>
      </c>
      <c r="T8" s="12" t="s">
        <v>6</v>
      </c>
      <c r="U8" s="12" t="s">
        <v>7</v>
      </c>
      <c r="V8" t="s">
        <v>21</v>
      </c>
      <c r="W8" t="s">
        <v>26</v>
      </c>
      <c r="X8" t="s">
        <v>27</v>
      </c>
      <c r="Y8" t="s">
        <v>28</v>
      </c>
      <c r="Z8" s="6">
        <v>1000000</v>
      </c>
      <c r="AA8" s="9">
        <v>0.66666666666666663</v>
      </c>
      <c r="AB8" s="8">
        <v>0.33333333333333331</v>
      </c>
      <c r="AC8" s="6">
        <v>100000000</v>
      </c>
    </row>
    <row r="9" spans="1:29" x14ac:dyDescent="0.35">
      <c r="A9">
        <v>8</v>
      </c>
      <c r="B9" t="s">
        <v>33</v>
      </c>
      <c r="C9" t="s">
        <v>34</v>
      </c>
      <c r="D9" t="s">
        <v>19</v>
      </c>
      <c r="E9" s="6">
        <v>1500000</v>
      </c>
      <c r="F9" t="s">
        <v>23</v>
      </c>
      <c r="G9" s="6">
        <v>175000</v>
      </c>
      <c r="H9" t="s">
        <v>24</v>
      </c>
      <c r="I9" s="13" t="s">
        <v>6</v>
      </c>
      <c r="J9" s="13" t="s">
        <v>6</v>
      </c>
      <c r="K9" s="13" t="s">
        <v>7</v>
      </c>
      <c r="L9" s="13" t="s">
        <v>7</v>
      </c>
      <c r="M9" s="13" t="s">
        <v>6</v>
      </c>
      <c r="N9" s="13" t="s">
        <v>7</v>
      </c>
      <c r="O9" s="3"/>
      <c r="P9" t="s">
        <v>17</v>
      </c>
      <c r="Q9" s="12" t="s">
        <v>6</v>
      </c>
      <c r="R9" s="12" t="s">
        <v>7</v>
      </c>
      <c r="S9" s="12" t="s">
        <v>7</v>
      </c>
      <c r="T9" s="12" t="s">
        <v>7</v>
      </c>
      <c r="U9" s="12" t="s">
        <v>7</v>
      </c>
      <c r="V9" t="s">
        <v>9</v>
      </c>
      <c r="W9" t="s">
        <v>10</v>
      </c>
      <c r="X9" t="s">
        <v>11</v>
      </c>
      <c r="Y9" t="s">
        <v>28</v>
      </c>
      <c r="Z9" s="6">
        <v>1325000</v>
      </c>
      <c r="AA9" s="9">
        <v>0.8833333333333333</v>
      </c>
      <c r="AB9" s="8">
        <v>0.11666666666666667</v>
      </c>
      <c r="AC9" s="6">
        <v>132500000</v>
      </c>
    </row>
    <row r="10" spans="1:29" x14ac:dyDescent="0.35">
      <c r="A10">
        <v>9</v>
      </c>
      <c r="B10" t="s">
        <v>1</v>
      </c>
      <c r="C10" t="s">
        <v>34</v>
      </c>
      <c r="D10" t="s">
        <v>3</v>
      </c>
      <c r="E10" s="6">
        <v>300000</v>
      </c>
      <c r="F10" t="s">
        <v>29</v>
      </c>
      <c r="G10" s="6">
        <v>30000</v>
      </c>
      <c r="H10" t="s">
        <v>30</v>
      </c>
      <c r="I10" s="13" t="s">
        <v>6</v>
      </c>
      <c r="J10" s="13" t="s">
        <v>7</v>
      </c>
      <c r="K10" s="13" t="s">
        <v>7</v>
      </c>
      <c r="L10" s="13" t="s">
        <v>6</v>
      </c>
      <c r="M10" s="13" t="s">
        <v>6</v>
      </c>
      <c r="N10" s="13" t="s">
        <v>7</v>
      </c>
      <c r="O10" s="3"/>
      <c r="P10" t="s">
        <v>17</v>
      </c>
      <c r="Q10" s="12" t="s">
        <v>6</v>
      </c>
      <c r="R10" s="12">
        <v>0</v>
      </c>
      <c r="S10" s="12" t="s">
        <v>7</v>
      </c>
      <c r="T10" s="12" t="s">
        <v>7</v>
      </c>
      <c r="U10" s="12" t="s">
        <v>7</v>
      </c>
      <c r="V10" t="s">
        <v>9</v>
      </c>
      <c r="W10" t="s">
        <v>10</v>
      </c>
      <c r="X10" t="s">
        <v>11</v>
      </c>
      <c r="Y10" t="s">
        <v>35</v>
      </c>
      <c r="Z10" s="6">
        <v>270000</v>
      </c>
      <c r="AA10" s="9">
        <v>0.9</v>
      </c>
      <c r="AB10" s="8">
        <v>0.1</v>
      </c>
      <c r="AC10" s="6">
        <v>27000000</v>
      </c>
    </row>
    <row r="11" spans="1:29" x14ac:dyDescent="0.35">
      <c r="A11">
        <v>10</v>
      </c>
      <c r="B11" t="s">
        <v>1</v>
      </c>
      <c r="C11" t="s">
        <v>34</v>
      </c>
      <c r="D11" t="s">
        <v>36</v>
      </c>
      <c r="E11" s="6">
        <v>50000</v>
      </c>
      <c r="F11" t="s">
        <v>29</v>
      </c>
      <c r="G11" s="6">
        <v>30000</v>
      </c>
      <c r="H11" t="s">
        <v>24</v>
      </c>
      <c r="I11" s="13" t="s">
        <v>6</v>
      </c>
      <c r="J11" s="13" t="s">
        <v>6</v>
      </c>
      <c r="K11" s="13" t="s">
        <v>7</v>
      </c>
      <c r="L11" s="13" t="s">
        <v>7</v>
      </c>
      <c r="M11" s="13" t="s">
        <v>6</v>
      </c>
      <c r="N11" s="13" t="s">
        <v>7</v>
      </c>
      <c r="O11" s="3"/>
      <c r="P11" t="s">
        <v>17</v>
      </c>
      <c r="Q11" s="12" t="s">
        <v>6</v>
      </c>
      <c r="R11" s="12" t="s">
        <v>7</v>
      </c>
      <c r="S11" s="12" t="s">
        <v>7</v>
      </c>
      <c r="T11" s="12" t="s">
        <v>7</v>
      </c>
      <c r="U11" s="12" t="s">
        <v>7</v>
      </c>
      <c r="V11" t="s">
        <v>9</v>
      </c>
      <c r="W11" t="s">
        <v>10</v>
      </c>
      <c r="X11" t="s">
        <v>11</v>
      </c>
      <c r="Y11" t="s">
        <v>35</v>
      </c>
      <c r="Z11" s="6">
        <v>20000</v>
      </c>
      <c r="AA11" s="9">
        <v>0.4</v>
      </c>
      <c r="AB11" s="8">
        <v>0.6</v>
      </c>
      <c r="AC11" s="6">
        <v>2000000</v>
      </c>
    </row>
    <row r="12" spans="1:29" x14ac:dyDescent="0.35">
      <c r="A12">
        <v>11</v>
      </c>
      <c r="B12" t="s">
        <v>13</v>
      </c>
      <c r="C12" t="s">
        <v>34</v>
      </c>
      <c r="D12" t="s">
        <v>19</v>
      </c>
      <c r="E12" s="6">
        <v>1500000</v>
      </c>
      <c r="F12" t="s">
        <v>23</v>
      </c>
      <c r="G12" s="6">
        <v>175000</v>
      </c>
      <c r="H12" t="s">
        <v>24</v>
      </c>
      <c r="I12" s="13" t="s">
        <v>6</v>
      </c>
      <c r="J12" s="13" t="s">
        <v>6</v>
      </c>
      <c r="K12" s="13" t="s">
        <v>7</v>
      </c>
      <c r="L12" s="13" t="s">
        <v>7</v>
      </c>
      <c r="M12" s="13" t="s">
        <v>6</v>
      </c>
      <c r="N12" s="13" t="s">
        <v>7</v>
      </c>
      <c r="O12" s="3"/>
      <c r="P12" t="s">
        <v>17</v>
      </c>
      <c r="Q12" s="12" t="s">
        <v>6</v>
      </c>
      <c r="R12" s="12" t="s">
        <v>7</v>
      </c>
      <c r="S12" s="12" t="s">
        <v>7</v>
      </c>
      <c r="T12" s="12" t="s">
        <v>7</v>
      </c>
      <c r="U12" s="12" t="s">
        <v>7</v>
      </c>
      <c r="V12" t="s">
        <v>9</v>
      </c>
      <c r="W12" t="s">
        <v>10</v>
      </c>
      <c r="X12" t="s">
        <v>22</v>
      </c>
      <c r="Y12" t="s">
        <v>28</v>
      </c>
      <c r="Z12" s="6">
        <v>1325000</v>
      </c>
      <c r="AA12" s="9">
        <v>0.8833333333333333</v>
      </c>
      <c r="AB12" s="8">
        <v>0.11666666666666667</v>
      </c>
      <c r="AC12" s="6">
        <v>132500000</v>
      </c>
    </row>
    <row r="13" spans="1:29" x14ac:dyDescent="0.35">
      <c r="A13">
        <v>12</v>
      </c>
      <c r="B13" t="s">
        <v>13</v>
      </c>
      <c r="C13" t="s">
        <v>2</v>
      </c>
      <c r="D13" t="s">
        <v>19</v>
      </c>
      <c r="E13" s="6">
        <v>1500000</v>
      </c>
      <c r="F13" t="s">
        <v>23</v>
      </c>
      <c r="G13" s="6">
        <v>175000</v>
      </c>
      <c r="H13" t="s">
        <v>37</v>
      </c>
      <c r="I13" s="13" t="s">
        <v>6</v>
      </c>
      <c r="J13" s="13" t="s">
        <v>6</v>
      </c>
      <c r="K13" s="13" t="s">
        <v>6</v>
      </c>
      <c r="L13" s="13" t="s">
        <v>7</v>
      </c>
      <c r="M13" s="13" t="s">
        <v>7</v>
      </c>
      <c r="N13" s="13" t="s">
        <v>7</v>
      </c>
      <c r="O13" s="3"/>
      <c r="P13" t="s">
        <v>8</v>
      </c>
      <c r="Q13" s="12" t="s">
        <v>6</v>
      </c>
      <c r="R13" s="12" t="s">
        <v>7</v>
      </c>
      <c r="S13" s="12" t="s">
        <v>7</v>
      </c>
      <c r="T13" s="12" t="s">
        <v>6</v>
      </c>
      <c r="U13" s="12" t="s">
        <v>7</v>
      </c>
      <c r="V13" t="s">
        <v>9</v>
      </c>
      <c r="W13" t="s">
        <v>10</v>
      </c>
      <c r="X13" t="s">
        <v>22</v>
      </c>
      <c r="Y13" t="s">
        <v>28</v>
      </c>
      <c r="Z13" s="6">
        <v>1325000</v>
      </c>
      <c r="AA13" s="9">
        <v>0.8833333333333333</v>
      </c>
      <c r="AB13" s="8">
        <v>0.11666666666666667</v>
      </c>
      <c r="AC13" s="6">
        <v>132500000</v>
      </c>
    </row>
    <row r="14" spans="1:29" x14ac:dyDescent="0.35">
      <c r="A14">
        <v>13</v>
      </c>
      <c r="B14" t="s">
        <v>13</v>
      </c>
      <c r="C14" t="s">
        <v>38</v>
      </c>
      <c r="D14" t="s">
        <v>36</v>
      </c>
      <c r="E14" s="6">
        <v>50000</v>
      </c>
      <c r="F14" t="s">
        <v>29</v>
      </c>
      <c r="G14" s="6">
        <v>30000</v>
      </c>
      <c r="H14" t="s">
        <v>39</v>
      </c>
      <c r="I14" s="13" t="s">
        <v>7</v>
      </c>
      <c r="J14" s="13" t="s">
        <v>6</v>
      </c>
      <c r="K14" s="13" t="s">
        <v>7</v>
      </c>
      <c r="L14" s="13" t="s">
        <v>6</v>
      </c>
      <c r="M14" s="13" t="s">
        <v>7</v>
      </c>
      <c r="N14" s="13" t="s">
        <v>6</v>
      </c>
      <c r="O14" s="3"/>
      <c r="P14" t="s">
        <v>40</v>
      </c>
      <c r="Q14" s="12" t="s">
        <v>7</v>
      </c>
      <c r="R14" s="12" t="s">
        <v>7</v>
      </c>
      <c r="S14" s="12" t="s">
        <v>7</v>
      </c>
      <c r="T14" s="12" t="s">
        <v>7</v>
      </c>
      <c r="U14" s="12" t="s">
        <v>6</v>
      </c>
      <c r="V14" t="s">
        <v>41</v>
      </c>
      <c r="W14" t="s">
        <v>26</v>
      </c>
      <c r="X14" t="s">
        <v>11</v>
      </c>
      <c r="Y14" t="s">
        <v>12</v>
      </c>
      <c r="Z14" s="6">
        <v>20000</v>
      </c>
      <c r="AA14" s="9">
        <v>0.4</v>
      </c>
      <c r="AB14" s="8">
        <v>0.6</v>
      </c>
      <c r="AC14" s="6">
        <v>2000000</v>
      </c>
    </row>
    <row r="15" spans="1:29" x14ac:dyDescent="0.35">
      <c r="A15">
        <v>14</v>
      </c>
      <c r="B15" t="s">
        <v>13</v>
      </c>
      <c r="C15" t="s">
        <v>38</v>
      </c>
      <c r="D15" t="s">
        <v>36</v>
      </c>
      <c r="E15" s="6">
        <v>50000</v>
      </c>
      <c r="F15" t="s">
        <v>29</v>
      </c>
      <c r="G15" s="6">
        <v>30000</v>
      </c>
      <c r="H15" t="s">
        <v>39</v>
      </c>
      <c r="I15" s="13" t="s">
        <v>7</v>
      </c>
      <c r="J15" s="13" t="s">
        <v>6</v>
      </c>
      <c r="K15" s="13">
        <v>0</v>
      </c>
      <c r="L15" s="13" t="s">
        <v>6</v>
      </c>
      <c r="M15" s="13" t="s">
        <v>7</v>
      </c>
      <c r="N15" s="13" t="s">
        <v>6</v>
      </c>
      <c r="O15" s="3"/>
      <c r="P15" t="s">
        <v>42</v>
      </c>
      <c r="Q15" s="12" t="s">
        <v>7</v>
      </c>
      <c r="R15" s="12" t="s">
        <v>7</v>
      </c>
      <c r="S15" s="12" t="s">
        <v>6</v>
      </c>
      <c r="T15" s="12" t="s">
        <v>7</v>
      </c>
      <c r="U15" s="12" t="s">
        <v>7</v>
      </c>
      <c r="V15" t="s">
        <v>41</v>
      </c>
      <c r="W15" t="s">
        <v>26</v>
      </c>
      <c r="X15" t="s">
        <v>11</v>
      </c>
      <c r="Y15" t="s">
        <v>12</v>
      </c>
      <c r="Z15" s="6">
        <v>20000</v>
      </c>
      <c r="AA15" s="9">
        <v>0.4</v>
      </c>
      <c r="AB15" s="8">
        <v>0.6</v>
      </c>
      <c r="AC15" s="6">
        <v>2000000</v>
      </c>
    </row>
    <row r="16" spans="1:29" x14ac:dyDescent="0.35">
      <c r="A16">
        <v>15</v>
      </c>
      <c r="B16" t="s">
        <v>13</v>
      </c>
      <c r="C16" t="s">
        <v>2</v>
      </c>
      <c r="D16" t="s">
        <v>19</v>
      </c>
      <c r="E16" s="6">
        <v>1500000</v>
      </c>
      <c r="F16" t="s">
        <v>4</v>
      </c>
      <c r="G16" s="6">
        <v>500000</v>
      </c>
      <c r="H16" t="s">
        <v>37</v>
      </c>
      <c r="I16" s="13" t="s">
        <v>6</v>
      </c>
      <c r="J16" s="13" t="s">
        <v>6</v>
      </c>
      <c r="K16" s="13" t="s">
        <v>6</v>
      </c>
      <c r="L16" s="13" t="s">
        <v>7</v>
      </c>
      <c r="M16" s="13" t="s">
        <v>7</v>
      </c>
      <c r="N16" s="13" t="s">
        <v>7</v>
      </c>
      <c r="O16" s="3"/>
      <c r="P16" t="s">
        <v>20</v>
      </c>
      <c r="Q16" s="12" t="s">
        <v>6</v>
      </c>
      <c r="R16" s="12" t="s">
        <v>7</v>
      </c>
      <c r="S16" s="12" t="s">
        <v>6</v>
      </c>
      <c r="T16" s="12" t="s">
        <v>7</v>
      </c>
      <c r="U16" s="12" t="s">
        <v>7</v>
      </c>
      <c r="V16" t="s">
        <v>21</v>
      </c>
      <c r="W16" t="s">
        <v>10</v>
      </c>
      <c r="X16" t="s">
        <v>27</v>
      </c>
      <c r="Y16" t="s">
        <v>12</v>
      </c>
      <c r="Z16" s="6">
        <v>1000000</v>
      </c>
      <c r="AA16" s="9">
        <v>0.66666666666666663</v>
      </c>
      <c r="AB16" s="8">
        <v>0.33333333333333331</v>
      </c>
      <c r="AC16" s="6">
        <v>100000000</v>
      </c>
    </row>
    <row r="17" spans="1:29" x14ac:dyDescent="0.35">
      <c r="A17">
        <v>16</v>
      </c>
      <c r="B17" t="s">
        <v>33</v>
      </c>
      <c r="C17" t="s">
        <v>2</v>
      </c>
      <c r="D17" t="s">
        <v>14</v>
      </c>
      <c r="E17" s="6">
        <v>750000</v>
      </c>
      <c r="F17" t="s">
        <v>4</v>
      </c>
      <c r="G17" s="6">
        <v>500000</v>
      </c>
      <c r="H17" t="s">
        <v>5</v>
      </c>
      <c r="I17" s="13" t="s">
        <v>6</v>
      </c>
      <c r="J17" s="13" t="s">
        <v>6</v>
      </c>
      <c r="K17" s="13" t="s">
        <v>7</v>
      </c>
      <c r="L17" s="13" t="s">
        <v>6</v>
      </c>
      <c r="M17" s="13" t="s">
        <v>7</v>
      </c>
      <c r="N17" s="13" t="s">
        <v>7</v>
      </c>
      <c r="O17" s="3"/>
      <c r="P17" t="s">
        <v>42</v>
      </c>
      <c r="Q17" s="12" t="s">
        <v>7</v>
      </c>
      <c r="R17" s="12" t="s">
        <v>7</v>
      </c>
      <c r="S17" s="12" t="s">
        <v>6</v>
      </c>
      <c r="T17" s="12" t="s">
        <v>7</v>
      </c>
      <c r="U17" s="12" t="s">
        <v>7</v>
      </c>
      <c r="V17" t="s">
        <v>9</v>
      </c>
      <c r="W17" t="s">
        <v>10</v>
      </c>
      <c r="X17" t="s">
        <v>11</v>
      </c>
      <c r="Y17" t="s">
        <v>28</v>
      </c>
      <c r="Z17" s="6">
        <v>250000</v>
      </c>
      <c r="AA17" s="9">
        <v>0.33333333333333331</v>
      </c>
      <c r="AB17" s="8">
        <v>0.66666666666666663</v>
      </c>
      <c r="AC17" s="6">
        <v>25000000</v>
      </c>
    </row>
    <row r="18" spans="1:29" x14ac:dyDescent="0.35">
      <c r="A18">
        <v>17</v>
      </c>
      <c r="B18" t="s">
        <v>33</v>
      </c>
      <c r="C18" t="s">
        <v>38</v>
      </c>
      <c r="D18" t="s">
        <v>3</v>
      </c>
      <c r="E18" s="6">
        <v>300000</v>
      </c>
      <c r="F18" t="s">
        <v>23</v>
      </c>
      <c r="G18" s="6">
        <v>175000</v>
      </c>
      <c r="H18" t="s">
        <v>43</v>
      </c>
      <c r="I18" s="13" t="s">
        <v>6</v>
      </c>
      <c r="J18" s="13" t="s">
        <v>7</v>
      </c>
      <c r="K18" s="13" t="s">
        <v>6</v>
      </c>
      <c r="L18" s="13" t="s">
        <v>7</v>
      </c>
      <c r="M18" s="13" t="s">
        <v>6</v>
      </c>
      <c r="N18" s="13" t="s">
        <v>7</v>
      </c>
      <c r="O18" s="3"/>
      <c r="P18" t="s">
        <v>44</v>
      </c>
      <c r="Q18" s="12" t="s">
        <v>7</v>
      </c>
      <c r="R18" s="12" t="s">
        <v>6</v>
      </c>
      <c r="S18" s="12" t="s">
        <v>7</v>
      </c>
      <c r="T18" s="12" t="s">
        <v>7</v>
      </c>
      <c r="U18" s="12" t="s">
        <v>6</v>
      </c>
      <c r="V18" t="s">
        <v>9</v>
      </c>
      <c r="W18" t="s">
        <v>10</v>
      </c>
      <c r="X18" t="s">
        <v>22</v>
      </c>
      <c r="Y18" t="s">
        <v>28</v>
      </c>
      <c r="Z18" s="6">
        <v>125000</v>
      </c>
      <c r="AA18" s="9">
        <v>0.41666666666666669</v>
      </c>
      <c r="AB18" s="8">
        <v>0.58333333333333337</v>
      </c>
      <c r="AC18" s="6">
        <v>12500000</v>
      </c>
    </row>
    <row r="19" spans="1:29" x14ac:dyDescent="0.35">
      <c r="A19">
        <v>18</v>
      </c>
      <c r="B19" t="s">
        <v>33</v>
      </c>
      <c r="C19" t="s">
        <v>2</v>
      </c>
      <c r="D19" t="s">
        <v>36</v>
      </c>
      <c r="E19" s="6">
        <v>50000</v>
      </c>
      <c r="F19" t="s">
        <v>29</v>
      </c>
      <c r="G19" s="6">
        <v>30000</v>
      </c>
      <c r="H19" t="s">
        <v>45</v>
      </c>
      <c r="I19" s="13" t="s">
        <v>6</v>
      </c>
      <c r="J19" s="13" t="s">
        <v>7</v>
      </c>
      <c r="K19" s="13" t="s">
        <v>7</v>
      </c>
      <c r="L19" s="13" t="s">
        <v>7</v>
      </c>
      <c r="M19" s="13" t="s">
        <v>6</v>
      </c>
      <c r="N19" s="13" t="s">
        <v>6</v>
      </c>
      <c r="O19" s="3" t="s">
        <v>46</v>
      </c>
      <c r="P19" t="s">
        <v>17</v>
      </c>
      <c r="Q19" s="12" t="s">
        <v>6</v>
      </c>
      <c r="R19" s="12" t="s">
        <v>7</v>
      </c>
      <c r="S19" s="12" t="s">
        <v>7</v>
      </c>
      <c r="T19" s="12" t="s">
        <v>7</v>
      </c>
      <c r="U19" s="12" t="s">
        <v>7</v>
      </c>
      <c r="V19" t="s">
        <v>9</v>
      </c>
      <c r="W19" t="s">
        <v>10</v>
      </c>
      <c r="X19" t="s">
        <v>22</v>
      </c>
      <c r="Y19" t="s">
        <v>35</v>
      </c>
      <c r="Z19" s="6">
        <v>20000</v>
      </c>
      <c r="AA19" s="9">
        <v>0.4</v>
      </c>
      <c r="AB19" s="8">
        <v>0.6</v>
      </c>
      <c r="AC19" s="6">
        <v>2000000</v>
      </c>
    </row>
    <row r="20" spans="1:29" x14ac:dyDescent="0.35">
      <c r="A20">
        <v>19</v>
      </c>
      <c r="B20" t="s">
        <v>1</v>
      </c>
      <c r="C20" t="s">
        <v>38</v>
      </c>
      <c r="D20" t="s">
        <v>36</v>
      </c>
      <c r="E20" s="6">
        <v>50000</v>
      </c>
      <c r="F20" t="s">
        <v>29</v>
      </c>
      <c r="G20" s="6">
        <v>30000</v>
      </c>
      <c r="H20" t="s">
        <v>47</v>
      </c>
      <c r="I20" s="13" t="s">
        <v>6</v>
      </c>
      <c r="J20" s="13" t="s">
        <v>7</v>
      </c>
      <c r="K20" s="13" t="s">
        <v>7</v>
      </c>
      <c r="L20" s="13" t="s">
        <v>7</v>
      </c>
      <c r="M20" s="13" t="s">
        <v>6</v>
      </c>
      <c r="N20" s="13" t="s">
        <v>7</v>
      </c>
      <c r="O20" s="3" t="s">
        <v>48</v>
      </c>
      <c r="P20" t="s">
        <v>49</v>
      </c>
      <c r="Q20" s="12" t="s">
        <v>6</v>
      </c>
      <c r="R20" s="12" t="s">
        <v>6</v>
      </c>
      <c r="S20" s="12" t="s">
        <v>7</v>
      </c>
      <c r="T20" s="12" t="s">
        <v>7</v>
      </c>
      <c r="U20" s="12" t="s">
        <v>6</v>
      </c>
      <c r="V20" t="s">
        <v>41</v>
      </c>
      <c r="W20" t="s">
        <v>10</v>
      </c>
      <c r="X20" t="s">
        <v>11</v>
      </c>
      <c r="Y20" t="s">
        <v>35</v>
      </c>
      <c r="Z20" s="6">
        <v>20000</v>
      </c>
      <c r="AA20" s="9">
        <v>0.4</v>
      </c>
      <c r="AB20" s="8">
        <v>0.6</v>
      </c>
      <c r="AC20" s="6">
        <v>2000000</v>
      </c>
    </row>
    <row r="21" spans="1:29" x14ac:dyDescent="0.35">
      <c r="A21">
        <v>20</v>
      </c>
      <c r="B21" t="s">
        <v>1</v>
      </c>
      <c r="C21" t="s">
        <v>38</v>
      </c>
      <c r="D21" t="s">
        <v>3</v>
      </c>
      <c r="E21" s="6">
        <v>300000</v>
      </c>
      <c r="F21" t="s">
        <v>29</v>
      </c>
      <c r="G21" s="6">
        <v>30000</v>
      </c>
      <c r="H21" t="s">
        <v>30</v>
      </c>
      <c r="I21" s="13" t="s">
        <v>6</v>
      </c>
      <c r="J21" s="13" t="s">
        <v>7</v>
      </c>
      <c r="K21" s="13" t="s">
        <v>7</v>
      </c>
      <c r="L21" s="13" t="s">
        <v>6</v>
      </c>
      <c r="M21" s="13" t="s">
        <v>6</v>
      </c>
      <c r="N21" s="13" t="s">
        <v>7</v>
      </c>
      <c r="O21" s="3"/>
      <c r="P21" t="s">
        <v>50</v>
      </c>
      <c r="Q21" s="12" t="s">
        <v>6</v>
      </c>
      <c r="R21" s="12" t="s">
        <v>6</v>
      </c>
      <c r="S21" s="12" t="s">
        <v>6</v>
      </c>
      <c r="T21" s="12" t="s">
        <v>6</v>
      </c>
      <c r="U21" s="12" t="s">
        <v>6</v>
      </c>
      <c r="V21" t="s">
        <v>9</v>
      </c>
      <c r="W21" t="s">
        <v>10</v>
      </c>
      <c r="X21" t="s">
        <v>51</v>
      </c>
      <c r="Y21" t="s">
        <v>28</v>
      </c>
      <c r="Z21" s="6">
        <v>270000</v>
      </c>
      <c r="AA21" s="9">
        <v>0.9</v>
      </c>
      <c r="AB21" s="8">
        <v>0.1</v>
      </c>
      <c r="AC21" s="6">
        <v>27000000</v>
      </c>
    </row>
    <row r="22" spans="1:29" x14ac:dyDescent="0.35">
      <c r="A22">
        <v>21</v>
      </c>
      <c r="B22" t="s">
        <v>13</v>
      </c>
      <c r="C22" t="s">
        <v>38</v>
      </c>
      <c r="D22" t="s">
        <v>3</v>
      </c>
      <c r="E22" s="6">
        <v>300000</v>
      </c>
      <c r="F22" t="s">
        <v>23</v>
      </c>
      <c r="G22" s="6">
        <v>175000</v>
      </c>
      <c r="H22" t="s">
        <v>43</v>
      </c>
      <c r="I22" s="13" t="s">
        <v>6</v>
      </c>
      <c r="J22" s="13" t="s">
        <v>7</v>
      </c>
      <c r="K22" s="13" t="s">
        <v>6</v>
      </c>
      <c r="L22" s="13" t="s">
        <v>7</v>
      </c>
      <c r="M22" s="13" t="s">
        <v>6</v>
      </c>
      <c r="N22" s="13" t="s">
        <v>7</v>
      </c>
      <c r="O22" s="3"/>
      <c r="P22" t="s">
        <v>49</v>
      </c>
      <c r="Q22" s="12" t="s">
        <v>6</v>
      </c>
      <c r="R22" s="12" t="s">
        <v>6</v>
      </c>
      <c r="S22" s="12" t="s">
        <v>7</v>
      </c>
      <c r="T22" s="12" t="s">
        <v>7</v>
      </c>
      <c r="U22" s="12" t="s">
        <v>6</v>
      </c>
      <c r="V22" t="s">
        <v>21</v>
      </c>
      <c r="W22" t="s">
        <v>10</v>
      </c>
      <c r="X22" t="s">
        <v>22</v>
      </c>
      <c r="Y22" t="s">
        <v>12</v>
      </c>
      <c r="Z22" s="6">
        <v>125000</v>
      </c>
      <c r="AA22" s="9">
        <v>0.41666666666666669</v>
      </c>
      <c r="AB22" s="8">
        <v>0.58333333333333337</v>
      </c>
      <c r="AC22" s="6">
        <v>12500000</v>
      </c>
    </row>
    <row r="23" spans="1:29" x14ac:dyDescent="0.35">
      <c r="A23">
        <v>22</v>
      </c>
      <c r="B23" t="s">
        <v>33</v>
      </c>
      <c r="C23" t="s">
        <v>38</v>
      </c>
      <c r="D23" t="s">
        <v>3</v>
      </c>
      <c r="E23" s="6">
        <v>300000</v>
      </c>
      <c r="F23" t="s">
        <v>29</v>
      </c>
      <c r="G23" s="6">
        <v>30000</v>
      </c>
      <c r="H23" t="s">
        <v>52</v>
      </c>
      <c r="I23" s="13" t="s">
        <v>7</v>
      </c>
      <c r="J23" s="13" t="s">
        <v>7</v>
      </c>
      <c r="K23" s="13" t="s">
        <v>6</v>
      </c>
      <c r="L23" s="13" t="s">
        <v>6</v>
      </c>
      <c r="M23" s="13" t="s">
        <v>6</v>
      </c>
      <c r="N23" s="13" t="s">
        <v>7</v>
      </c>
      <c r="O23" s="3"/>
      <c r="P23" t="s">
        <v>53</v>
      </c>
      <c r="Q23" s="12" t="s">
        <v>6</v>
      </c>
      <c r="R23" s="12" t="s">
        <v>7</v>
      </c>
      <c r="S23" s="12" t="s">
        <v>7</v>
      </c>
      <c r="T23" s="12">
        <v>0</v>
      </c>
      <c r="U23" s="12" t="s">
        <v>6</v>
      </c>
      <c r="V23" t="s">
        <v>41</v>
      </c>
      <c r="W23" t="s">
        <v>54</v>
      </c>
      <c r="X23" t="s">
        <v>27</v>
      </c>
      <c r="Y23" t="s">
        <v>35</v>
      </c>
      <c r="Z23" s="6">
        <v>270000</v>
      </c>
      <c r="AA23" s="9">
        <v>0.9</v>
      </c>
      <c r="AB23" s="8">
        <v>0.1</v>
      </c>
      <c r="AC23" s="6">
        <v>27000000</v>
      </c>
    </row>
    <row r="24" spans="1:29" x14ac:dyDescent="0.35">
      <c r="A24">
        <v>23</v>
      </c>
      <c r="B24" t="s">
        <v>13</v>
      </c>
      <c r="C24" t="s">
        <v>2</v>
      </c>
      <c r="D24" t="s">
        <v>19</v>
      </c>
      <c r="E24" s="6">
        <v>1500000</v>
      </c>
      <c r="F24" t="s">
        <v>4</v>
      </c>
      <c r="G24" s="6">
        <v>500000</v>
      </c>
      <c r="H24" t="s">
        <v>5</v>
      </c>
      <c r="I24" s="13" t="s">
        <v>6</v>
      </c>
      <c r="J24" s="13" t="s">
        <v>6</v>
      </c>
      <c r="K24" s="13" t="s">
        <v>7</v>
      </c>
      <c r="L24" s="13" t="s">
        <v>6</v>
      </c>
      <c r="M24" s="13" t="s">
        <v>7</v>
      </c>
      <c r="N24" s="13" t="s">
        <v>7</v>
      </c>
      <c r="O24" s="3"/>
      <c r="P24" t="s">
        <v>17</v>
      </c>
      <c r="Q24" s="12" t="s">
        <v>6</v>
      </c>
      <c r="R24" s="12" t="s">
        <v>7</v>
      </c>
      <c r="S24" s="12" t="s">
        <v>7</v>
      </c>
      <c r="T24" s="12" t="s">
        <v>7</v>
      </c>
      <c r="U24" s="12" t="s">
        <v>7</v>
      </c>
      <c r="V24" t="s">
        <v>9</v>
      </c>
      <c r="W24" t="s">
        <v>10</v>
      </c>
      <c r="X24" t="s">
        <v>11</v>
      </c>
      <c r="Y24" t="s">
        <v>28</v>
      </c>
      <c r="Z24" s="6">
        <v>1000000</v>
      </c>
      <c r="AA24" s="9">
        <v>0.66666666666666663</v>
      </c>
      <c r="AB24" s="8">
        <v>0.33333333333333331</v>
      </c>
      <c r="AC24" s="6">
        <v>100000000</v>
      </c>
    </row>
    <row r="25" spans="1:29" x14ac:dyDescent="0.35">
      <c r="A25">
        <v>24</v>
      </c>
      <c r="B25" t="s">
        <v>1</v>
      </c>
      <c r="C25" t="s">
        <v>2</v>
      </c>
      <c r="D25" t="s">
        <v>3</v>
      </c>
      <c r="E25" s="6">
        <v>300000</v>
      </c>
      <c r="F25" t="s">
        <v>29</v>
      </c>
      <c r="G25" s="6">
        <v>30000</v>
      </c>
      <c r="H25" t="s">
        <v>24</v>
      </c>
      <c r="I25" s="13" t="s">
        <v>6</v>
      </c>
      <c r="J25" s="13" t="s">
        <v>6</v>
      </c>
      <c r="K25" s="13" t="s">
        <v>7</v>
      </c>
      <c r="L25" s="13" t="s">
        <v>7</v>
      </c>
      <c r="M25" s="13" t="s">
        <v>6</v>
      </c>
      <c r="N25" s="13" t="s">
        <v>7</v>
      </c>
      <c r="O25" s="3"/>
      <c r="P25" t="s">
        <v>17</v>
      </c>
      <c r="Q25" s="12" t="s">
        <v>6</v>
      </c>
      <c r="R25" s="12" t="s">
        <v>7</v>
      </c>
      <c r="S25" s="12" t="s">
        <v>7</v>
      </c>
      <c r="T25" s="12" t="s">
        <v>7</v>
      </c>
      <c r="U25" s="12" t="s">
        <v>7</v>
      </c>
      <c r="V25" t="s">
        <v>9</v>
      </c>
      <c r="W25" t="s">
        <v>10</v>
      </c>
      <c r="X25" t="s">
        <v>27</v>
      </c>
      <c r="Y25" t="s">
        <v>28</v>
      </c>
      <c r="Z25" s="6">
        <v>270000</v>
      </c>
      <c r="AA25" s="9">
        <v>0.9</v>
      </c>
      <c r="AB25" s="8">
        <v>0.1</v>
      </c>
      <c r="AC25" s="6">
        <v>27000000</v>
      </c>
    </row>
    <row r="26" spans="1:29" x14ac:dyDescent="0.35">
      <c r="A26">
        <v>25</v>
      </c>
      <c r="B26" t="s">
        <v>33</v>
      </c>
      <c r="C26" t="s">
        <v>2</v>
      </c>
      <c r="D26" t="s">
        <v>14</v>
      </c>
      <c r="E26" s="6">
        <v>750000</v>
      </c>
      <c r="F26" t="s">
        <v>23</v>
      </c>
      <c r="G26" s="6">
        <v>175000</v>
      </c>
      <c r="H26" t="s">
        <v>45</v>
      </c>
      <c r="I26" s="13" t="s">
        <v>6</v>
      </c>
      <c r="J26" s="13" t="s">
        <v>7</v>
      </c>
      <c r="K26" s="13" t="s">
        <v>7</v>
      </c>
      <c r="L26" s="13" t="s">
        <v>7</v>
      </c>
      <c r="M26" s="13" t="s">
        <v>6</v>
      </c>
      <c r="N26" s="13" t="s">
        <v>6</v>
      </c>
      <c r="O26" s="3"/>
      <c r="P26" t="s">
        <v>17</v>
      </c>
      <c r="Q26" s="12" t="s">
        <v>6</v>
      </c>
      <c r="R26" s="12" t="s">
        <v>7</v>
      </c>
      <c r="S26" s="12" t="s">
        <v>7</v>
      </c>
      <c r="T26" s="12" t="s">
        <v>7</v>
      </c>
      <c r="U26" s="12" t="s">
        <v>7</v>
      </c>
      <c r="V26" t="s">
        <v>55</v>
      </c>
      <c r="W26" t="s">
        <v>10</v>
      </c>
      <c r="X26" t="s">
        <v>11</v>
      </c>
      <c r="Y26" t="s">
        <v>18</v>
      </c>
      <c r="Z26" s="6">
        <v>575000</v>
      </c>
      <c r="AA26" s="9">
        <v>0.76666666666666672</v>
      </c>
      <c r="AB26" s="8">
        <v>0.23333333333333334</v>
      </c>
      <c r="AC26" s="6">
        <v>57500000</v>
      </c>
    </row>
    <row r="27" spans="1:29" x14ac:dyDescent="0.35">
      <c r="A27">
        <v>26</v>
      </c>
      <c r="B27" t="s">
        <v>33</v>
      </c>
      <c r="C27" t="s">
        <v>2</v>
      </c>
      <c r="D27" t="s">
        <v>14</v>
      </c>
      <c r="E27" s="6">
        <v>750000</v>
      </c>
      <c r="F27" t="s">
        <v>23</v>
      </c>
      <c r="G27" s="6">
        <v>175000</v>
      </c>
      <c r="H27" t="s">
        <v>30</v>
      </c>
      <c r="I27" s="13" t="s">
        <v>6</v>
      </c>
      <c r="J27" s="13" t="s">
        <v>7</v>
      </c>
      <c r="K27" s="13" t="s">
        <v>7</v>
      </c>
      <c r="L27" s="13" t="s">
        <v>6</v>
      </c>
      <c r="M27" s="13" t="s">
        <v>6</v>
      </c>
      <c r="N27" s="13" t="s">
        <v>7</v>
      </c>
      <c r="O27" s="3"/>
      <c r="P27" t="s">
        <v>17</v>
      </c>
      <c r="Q27" s="12" t="s">
        <v>6</v>
      </c>
      <c r="R27" s="12" t="s">
        <v>7</v>
      </c>
      <c r="S27" s="12" t="s">
        <v>7</v>
      </c>
      <c r="T27" s="12" t="s">
        <v>7</v>
      </c>
      <c r="U27" s="12" t="s">
        <v>7</v>
      </c>
      <c r="V27" t="s">
        <v>9</v>
      </c>
      <c r="W27" t="s">
        <v>10</v>
      </c>
      <c r="X27" t="s">
        <v>22</v>
      </c>
      <c r="Y27" t="s">
        <v>12</v>
      </c>
      <c r="Z27" s="6">
        <v>575000</v>
      </c>
      <c r="AA27" s="9">
        <v>0.76666666666666672</v>
      </c>
      <c r="AB27" s="8">
        <v>0.23333333333333334</v>
      </c>
      <c r="AC27" s="6">
        <v>57500000</v>
      </c>
    </row>
    <row r="28" spans="1:29" x14ac:dyDescent="0.35">
      <c r="A28">
        <v>27</v>
      </c>
      <c r="B28" t="s">
        <v>1</v>
      </c>
      <c r="C28" t="s">
        <v>2</v>
      </c>
      <c r="D28" t="s">
        <v>19</v>
      </c>
      <c r="E28" s="6">
        <v>1500000</v>
      </c>
      <c r="F28" t="s">
        <v>4</v>
      </c>
      <c r="G28" s="6">
        <v>500000</v>
      </c>
      <c r="H28" t="s">
        <v>24</v>
      </c>
      <c r="I28" s="13" t="s">
        <v>6</v>
      </c>
      <c r="J28" s="13" t="s">
        <v>6</v>
      </c>
      <c r="K28" s="13" t="s">
        <v>7</v>
      </c>
      <c r="L28" s="13" t="s">
        <v>7</v>
      </c>
      <c r="M28" s="13" t="s">
        <v>6</v>
      </c>
      <c r="N28" s="13" t="s">
        <v>7</v>
      </c>
      <c r="O28" s="3"/>
      <c r="P28" t="s">
        <v>8</v>
      </c>
      <c r="Q28" s="12" t="s">
        <v>6</v>
      </c>
      <c r="R28" s="12" t="s">
        <v>7</v>
      </c>
      <c r="S28" s="12" t="s">
        <v>7</v>
      </c>
      <c r="T28" s="12" t="s">
        <v>6</v>
      </c>
      <c r="U28" s="12" t="s">
        <v>7</v>
      </c>
      <c r="V28" t="s">
        <v>21</v>
      </c>
      <c r="W28" t="s">
        <v>10</v>
      </c>
      <c r="X28" t="s">
        <v>11</v>
      </c>
      <c r="Y28" t="s">
        <v>28</v>
      </c>
      <c r="Z28" s="6">
        <v>1000000</v>
      </c>
      <c r="AA28" s="9">
        <v>0.66666666666666663</v>
      </c>
      <c r="AB28" s="8">
        <v>0.33333333333333331</v>
      </c>
      <c r="AC28" s="6">
        <v>100000000</v>
      </c>
    </row>
    <row r="29" spans="1:29" x14ac:dyDescent="0.35">
      <c r="A29">
        <v>28</v>
      </c>
      <c r="B29" t="s">
        <v>33</v>
      </c>
      <c r="C29" t="s">
        <v>2</v>
      </c>
      <c r="D29" t="s">
        <v>3</v>
      </c>
      <c r="E29" s="6">
        <v>300000</v>
      </c>
      <c r="F29" t="s">
        <v>29</v>
      </c>
      <c r="G29" s="6">
        <v>30000</v>
      </c>
      <c r="H29" t="s">
        <v>56</v>
      </c>
      <c r="I29" s="13" t="s">
        <v>7</v>
      </c>
      <c r="J29" s="13" t="s">
        <v>6</v>
      </c>
      <c r="K29" s="13" t="s">
        <v>7</v>
      </c>
      <c r="L29" s="13" t="s">
        <v>6</v>
      </c>
      <c r="M29" s="13" t="s">
        <v>6</v>
      </c>
      <c r="N29" s="13" t="s">
        <v>7</v>
      </c>
      <c r="O29" s="3"/>
      <c r="P29" t="s">
        <v>57</v>
      </c>
      <c r="Q29" s="12" t="s">
        <v>6</v>
      </c>
      <c r="R29" s="12" t="s">
        <v>7</v>
      </c>
      <c r="S29" s="12" t="s">
        <v>6</v>
      </c>
      <c r="T29" s="12" t="s">
        <v>6</v>
      </c>
      <c r="U29" s="12" t="s">
        <v>7</v>
      </c>
      <c r="V29" t="s">
        <v>9</v>
      </c>
      <c r="W29" t="s">
        <v>10</v>
      </c>
      <c r="X29" t="s">
        <v>11</v>
      </c>
      <c r="Y29" t="s">
        <v>12</v>
      </c>
      <c r="Z29" s="6">
        <v>270000</v>
      </c>
      <c r="AA29" s="9">
        <v>0.9</v>
      </c>
      <c r="AB29" s="8">
        <v>0.1</v>
      </c>
      <c r="AC29" s="6">
        <v>27000000</v>
      </c>
    </row>
    <row r="30" spans="1:29" x14ac:dyDescent="0.35">
      <c r="A30">
        <v>29</v>
      </c>
      <c r="B30" t="s">
        <v>33</v>
      </c>
      <c r="C30" t="s">
        <v>2</v>
      </c>
      <c r="D30" t="s">
        <v>3</v>
      </c>
      <c r="E30" s="6">
        <v>300000</v>
      </c>
      <c r="F30" t="s">
        <v>29</v>
      </c>
      <c r="G30" s="6">
        <v>30000</v>
      </c>
      <c r="H30" t="s">
        <v>58</v>
      </c>
      <c r="I30" s="13" t="s">
        <v>7</v>
      </c>
      <c r="J30" s="13" t="s">
        <v>6</v>
      </c>
      <c r="K30" s="13" t="s">
        <v>6</v>
      </c>
      <c r="L30" s="13" t="s">
        <v>6</v>
      </c>
      <c r="M30" s="13" t="s">
        <v>7</v>
      </c>
      <c r="N30" s="13" t="s">
        <v>7</v>
      </c>
      <c r="O30" s="3"/>
      <c r="P30" t="s">
        <v>8</v>
      </c>
      <c r="Q30" s="12" t="s">
        <v>6</v>
      </c>
      <c r="R30" s="12" t="s">
        <v>7</v>
      </c>
      <c r="S30" s="12" t="s">
        <v>7</v>
      </c>
      <c r="T30" s="12" t="s">
        <v>6</v>
      </c>
      <c r="U30" s="12" t="s">
        <v>7</v>
      </c>
      <c r="V30" t="s">
        <v>9</v>
      </c>
      <c r="W30" t="s">
        <v>10</v>
      </c>
      <c r="X30" t="s">
        <v>11</v>
      </c>
      <c r="Y30" t="s">
        <v>28</v>
      </c>
      <c r="Z30" s="6">
        <v>270000</v>
      </c>
      <c r="AA30" s="9">
        <v>0.9</v>
      </c>
      <c r="AB30" s="8">
        <v>0.1</v>
      </c>
      <c r="AC30" s="6">
        <v>27000000</v>
      </c>
    </row>
    <row r="31" spans="1:29" x14ac:dyDescent="0.35">
      <c r="A31">
        <v>30</v>
      </c>
      <c r="B31" t="s">
        <v>13</v>
      </c>
      <c r="C31" t="s">
        <v>2</v>
      </c>
      <c r="D31" t="s">
        <v>14</v>
      </c>
      <c r="E31" s="6">
        <v>750000</v>
      </c>
      <c r="F31" t="s">
        <v>23</v>
      </c>
      <c r="G31" s="6">
        <v>175000</v>
      </c>
      <c r="H31" t="s">
        <v>30</v>
      </c>
      <c r="I31" s="13" t="s">
        <v>6</v>
      </c>
      <c r="J31" s="13" t="s">
        <v>7</v>
      </c>
      <c r="K31" s="13" t="s">
        <v>7</v>
      </c>
      <c r="L31" s="13" t="s">
        <v>6</v>
      </c>
      <c r="M31" s="13" t="s">
        <v>6</v>
      </c>
      <c r="N31" s="13" t="s">
        <v>7</v>
      </c>
      <c r="O31" s="3"/>
      <c r="P31" t="s">
        <v>32</v>
      </c>
      <c r="Q31" s="12" t="s">
        <v>6</v>
      </c>
      <c r="R31" s="12" t="s">
        <v>6</v>
      </c>
      <c r="S31" s="12" t="s">
        <v>7</v>
      </c>
      <c r="T31" s="12" t="s">
        <v>6</v>
      </c>
      <c r="U31" s="12" t="s">
        <v>7</v>
      </c>
      <c r="V31" t="s">
        <v>41</v>
      </c>
      <c r="W31" t="s">
        <v>10</v>
      </c>
      <c r="X31" t="s">
        <v>27</v>
      </c>
      <c r="Y31" t="s">
        <v>28</v>
      </c>
      <c r="Z31" s="6">
        <v>575000</v>
      </c>
      <c r="AA31" s="9">
        <v>0.76666666666666672</v>
      </c>
      <c r="AB31" s="8">
        <v>0.23333333333333334</v>
      </c>
      <c r="AC31" s="6">
        <v>57500000</v>
      </c>
    </row>
    <row r="32" spans="1:29" x14ac:dyDescent="0.35">
      <c r="A32">
        <v>31</v>
      </c>
      <c r="B32" t="s">
        <v>13</v>
      </c>
      <c r="C32" t="s">
        <v>2</v>
      </c>
      <c r="D32" t="s">
        <v>14</v>
      </c>
      <c r="E32" s="6">
        <v>750000</v>
      </c>
      <c r="F32" t="s">
        <v>23</v>
      </c>
      <c r="G32" s="6">
        <v>175000</v>
      </c>
      <c r="H32" t="s">
        <v>43</v>
      </c>
      <c r="I32" s="13" t="s">
        <v>6</v>
      </c>
      <c r="J32" s="13" t="s">
        <v>7</v>
      </c>
      <c r="K32" s="13" t="s">
        <v>6</v>
      </c>
      <c r="L32" s="13" t="s">
        <v>7</v>
      </c>
      <c r="M32" s="13" t="s">
        <v>6</v>
      </c>
      <c r="N32" s="13" t="s">
        <v>7</v>
      </c>
      <c r="O32" s="3"/>
      <c r="P32" t="s">
        <v>17</v>
      </c>
      <c r="Q32" s="12" t="s">
        <v>6</v>
      </c>
      <c r="R32" s="12" t="s">
        <v>7</v>
      </c>
      <c r="S32" s="12" t="s">
        <v>7</v>
      </c>
      <c r="T32" s="12" t="s">
        <v>7</v>
      </c>
      <c r="U32" s="12" t="s">
        <v>7</v>
      </c>
      <c r="V32" t="s">
        <v>9</v>
      </c>
      <c r="W32" t="s">
        <v>10</v>
      </c>
      <c r="X32" t="s">
        <v>11</v>
      </c>
      <c r="Y32" t="s">
        <v>28</v>
      </c>
      <c r="Z32" s="6">
        <v>575000</v>
      </c>
      <c r="AA32" s="9">
        <v>0.76666666666666672</v>
      </c>
      <c r="AB32" s="8">
        <v>0.23333333333333334</v>
      </c>
      <c r="AC32" s="6">
        <v>57500000</v>
      </c>
    </row>
    <row r="33" spans="1:29" x14ac:dyDescent="0.35">
      <c r="A33">
        <v>32</v>
      </c>
      <c r="B33" t="s">
        <v>1</v>
      </c>
      <c r="C33" t="s">
        <v>2</v>
      </c>
      <c r="D33" t="s">
        <v>36</v>
      </c>
      <c r="E33" s="6">
        <v>50000</v>
      </c>
      <c r="F33" t="s">
        <v>29</v>
      </c>
      <c r="G33" s="6">
        <v>30000</v>
      </c>
      <c r="H33" t="s">
        <v>56</v>
      </c>
      <c r="I33" s="13" t="s">
        <v>7</v>
      </c>
      <c r="J33" s="13" t="s">
        <v>6</v>
      </c>
      <c r="K33" s="13" t="s">
        <v>7</v>
      </c>
      <c r="L33" s="13" t="s">
        <v>6</v>
      </c>
      <c r="M33" s="13" t="s">
        <v>6</v>
      </c>
      <c r="N33" s="13" t="s">
        <v>7</v>
      </c>
      <c r="O33" s="3"/>
      <c r="P33" t="s">
        <v>59</v>
      </c>
      <c r="Q33" s="12" t="s">
        <v>7</v>
      </c>
      <c r="R33" s="12" t="s">
        <v>6</v>
      </c>
      <c r="S33" s="12" t="s">
        <v>6</v>
      </c>
      <c r="T33" s="12" t="s">
        <v>6</v>
      </c>
      <c r="U33" s="12" t="s">
        <v>7</v>
      </c>
      <c r="V33" t="s">
        <v>9</v>
      </c>
      <c r="W33" t="s">
        <v>10</v>
      </c>
      <c r="X33" t="s">
        <v>11</v>
      </c>
      <c r="Y33" t="s">
        <v>28</v>
      </c>
      <c r="Z33" s="6">
        <v>20000</v>
      </c>
      <c r="AA33" s="9">
        <v>0.4</v>
      </c>
      <c r="AB33" s="8">
        <v>0.6</v>
      </c>
      <c r="AC33" s="6">
        <v>2000000</v>
      </c>
    </row>
    <row r="34" spans="1:29" x14ac:dyDescent="0.35">
      <c r="A34">
        <v>33</v>
      </c>
      <c r="B34" t="s">
        <v>13</v>
      </c>
      <c r="C34" t="s">
        <v>2</v>
      </c>
      <c r="D34" t="s">
        <v>3</v>
      </c>
      <c r="E34" s="6">
        <v>300000</v>
      </c>
      <c r="F34" t="s">
        <v>23</v>
      </c>
      <c r="G34" s="6">
        <v>175000</v>
      </c>
      <c r="H34" t="s">
        <v>37</v>
      </c>
      <c r="I34" s="13" t="s">
        <v>6</v>
      </c>
      <c r="J34" s="13" t="s">
        <v>6</v>
      </c>
      <c r="K34" s="13" t="s">
        <v>6</v>
      </c>
      <c r="L34" s="13" t="s">
        <v>7</v>
      </c>
      <c r="M34" s="13" t="s">
        <v>7</v>
      </c>
      <c r="N34" s="13" t="s">
        <v>7</v>
      </c>
      <c r="O34" s="3"/>
      <c r="P34" t="s">
        <v>17</v>
      </c>
      <c r="Q34" s="12" t="s">
        <v>6</v>
      </c>
      <c r="R34" s="12" t="s">
        <v>7</v>
      </c>
      <c r="S34" s="12" t="s">
        <v>7</v>
      </c>
      <c r="T34" s="12" t="s">
        <v>7</v>
      </c>
      <c r="U34" s="12" t="s">
        <v>7</v>
      </c>
      <c r="V34" t="s">
        <v>9</v>
      </c>
      <c r="W34" t="s">
        <v>10</v>
      </c>
      <c r="X34" t="s">
        <v>11</v>
      </c>
      <c r="Y34" t="s">
        <v>28</v>
      </c>
      <c r="Z34" s="6">
        <v>125000</v>
      </c>
      <c r="AA34" s="9">
        <v>0.41666666666666669</v>
      </c>
      <c r="AB34" s="8">
        <v>0.58333333333333337</v>
      </c>
      <c r="AC34" s="6">
        <v>12500000</v>
      </c>
    </row>
    <row r="35" spans="1:29" x14ac:dyDescent="0.35">
      <c r="A35">
        <v>34</v>
      </c>
      <c r="B35" t="s">
        <v>1</v>
      </c>
      <c r="C35" t="s">
        <v>2</v>
      </c>
      <c r="D35" t="s">
        <v>36</v>
      </c>
      <c r="E35" s="6">
        <v>50000</v>
      </c>
      <c r="F35" t="s">
        <v>29</v>
      </c>
      <c r="G35" s="6">
        <v>30000</v>
      </c>
      <c r="H35" t="s">
        <v>24</v>
      </c>
      <c r="I35" s="13" t="s">
        <v>6</v>
      </c>
      <c r="J35" s="13" t="s">
        <v>6</v>
      </c>
      <c r="K35" s="13" t="s">
        <v>7</v>
      </c>
      <c r="L35" s="13" t="s">
        <v>7</v>
      </c>
      <c r="M35" s="13" t="s">
        <v>6</v>
      </c>
      <c r="N35" s="13" t="s">
        <v>7</v>
      </c>
      <c r="O35" s="3"/>
      <c r="P35" t="s">
        <v>17</v>
      </c>
      <c r="Q35" s="12" t="s">
        <v>6</v>
      </c>
      <c r="R35" s="12" t="s">
        <v>7</v>
      </c>
      <c r="S35" s="12" t="s">
        <v>7</v>
      </c>
      <c r="T35" s="12" t="s">
        <v>7</v>
      </c>
      <c r="U35" s="12" t="s">
        <v>7</v>
      </c>
      <c r="V35" t="s">
        <v>9</v>
      </c>
      <c r="W35" t="s">
        <v>10</v>
      </c>
      <c r="X35" t="s">
        <v>11</v>
      </c>
      <c r="Y35" t="s">
        <v>28</v>
      </c>
      <c r="Z35" s="6">
        <v>20000</v>
      </c>
      <c r="AA35" s="9">
        <v>0.4</v>
      </c>
      <c r="AB35" s="8">
        <v>0.6</v>
      </c>
      <c r="AC35" s="6">
        <v>2000000</v>
      </c>
    </row>
    <row r="36" spans="1:29" x14ac:dyDescent="0.35">
      <c r="A36">
        <v>35</v>
      </c>
      <c r="B36" t="s">
        <v>33</v>
      </c>
      <c r="C36" t="s">
        <v>2</v>
      </c>
      <c r="D36" t="s">
        <v>3</v>
      </c>
      <c r="E36" s="6">
        <v>300000</v>
      </c>
      <c r="F36" t="s">
        <v>29</v>
      </c>
      <c r="G36" s="6">
        <v>30000</v>
      </c>
      <c r="H36" t="s">
        <v>24</v>
      </c>
      <c r="I36" s="13" t="s">
        <v>6</v>
      </c>
      <c r="J36" s="13" t="s">
        <v>6</v>
      </c>
      <c r="K36" s="13" t="s">
        <v>7</v>
      </c>
      <c r="L36" s="13" t="s">
        <v>7</v>
      </c>
      <c r="M36" s="13" t="s">
        <v>6</v>
      </c>
      <c r="N36" s="13" t="s">
        <v>7</v>
      </c>
      <c r="O36" s="3"/>
      <c r="P36" t="s">
        <v>8</v>
      </c>
      <c r="Q36" s="12" t="s">
        <v>6</v>
      </c>
      <c r="R36" s="12" t="s">
        <v>7</v>
      </c>
      <c r="S36" s="12" t="s">
        <v>7</v>
      </c>
      <c r="T36" s="12" t="s">
        <v>6</v>
      </c>
      <c r="U36" s="12" t="s">
        <v>7</v>
      </c>
      <c r="V36" t="s">
        <v>21</v>
      </c>
      <c r="W36" t="s">
        <v>10</v>
      </c>
      <c r="X36" t="s">
        <v>22</v>
      </c>
      <c r="Y36" t="s">
        <v>12</v>
      </c>
      <c r="Z36" s="6">
        <v>270000</v>
      </c>
      <c r="AA36" s="9">
        <v>0.9</v>
      </c>
      <c r="AB36" s="8">
        <v>0.1</v>
      </c>
      <c r="AC36" s="6">
        <v>27000000</v>
      </c>
    </row>
    <row r="37" spans="1:29" x14ac:dyDescent="0.35">
      <c r="A37">
        <v>36</v>
      </c>
      <c r="B37" t="s">
        <v>13</v>
      </c>
      <c r="C37" t="s">
        <v>34</v>
      </c>
      <c r="D37" t="s">
        <v>3</v>
      </c>
      <c r="E37" s="6">
        <v>300000</v>
      </c>
      <c r="F37" t="s">
        <v>29</v>
      </c>
      <c r="G37" s="6">
        <v>30000</v>
      </c>
      <c r="H37" t="s">
        <v>60</v>
      </c>
      <c r="I37" s="13" t="s">
        <v>6</v>
      </c>
      <c r="J37" s="13" t="s">
        <v>7</v>
      </c>
      <c r="K37" s="13" t="s">
        <v>6</v>
      </c>
      <c r="L37" s="13" t="s">
        <v>6</v>
      </c>
      <c r="M37" s="13" t="s">
        <v>7</v>
      </c>
      <c r="N37" s="13" t="s">
        <v>7</v>
      </c>
      <c r="O37" s="3"/>
      <c r="P37" t="s">
        <v>42</v>
      </c>
      <c r="Q37" s="12" t="s">
        <v>7</v>
      </c>
      <c r="R37" s="12" t="s">
        <v>7</v>
      </c>
      <c r="S37" s="12" t="s">
        <v>6</v>
      </c>
      <c r="T37" s="12" t="s">
        <v>7</v>
      </c>
      <c r="U37" s="12" t="s">
        <v>7</v>
      </c>
      <c r="V37" t="s">
        <v>41</v>
      </c>
      <c r="W37" t="s">
        <v>26</v>
      </c>
      <c r="X37" t="s">
        <v>11</v>
      </c>
      <c r="Y37" t="s">
        <v>35</v>
      </c>
      <c r="Z37" s="6">
        <v>270000</v>
      </c>
      <c r="AA37" s="9">
        <v>0.9</v>
      </c>
      <c r="AB37" s="8">
        <v>0.1</v>
      </c>
      <c r="AC37" s="6">
        <v>27000000</v>
      </c>
    </row>
    <row r="38" spans="1:29" x14ac:dyDescent="0.35">
      <c r="A38">
        <v>37</v>
      </c>
      <c r="B38" t="s">
        <v>1</v>
      </c>
      <c r="C38" t="s">
        <v>34</v>
      </c>
      <c r="D38" t="s">
        <v>36</v>
      </c>
      <c r="E38" s="6">
        <v>50000</v>
      </c>
      <c r="F38" t="s">
        <v>29</v>
      </c>
      <c r="G38" s="6">
        <v>30000</v>
      </c>
      <c r="H38" t="s">
        <v>30</v>
      </c>
      <c r="I38" s="13" t="s">
        <v>6</v>
      </c>
      <c r="J38" s="13" t="s">
        <v>7</v>
      </c>
      <c r="K38" s="13" t="s">
        <v>7</v>
      </c>
      <c r="L38" s="13" t="s">
        <v>6</v>
      </c>
      <c r="M38" s="13" t="s">
        <v>6</v>
      </c>
      <c r="N38" s="13" t="s">
        <v>7</v>
      </c>
      <c r="O38" s="3"/>
      <c r="P38" t="s">
        <v>17</v>
      </c>
      <c r="Q38" s="12" t="s">
        <v>6</v>
      </c>
      <c r="R38" s="12" t="s">
        <v>7</v>
      </c>
      <c r="S38" s="12" t="s">
        <v>7</v>
      </c>
      <c r="T38" s="12" t="s">
        <v>7</v>
      </c>
      <c r="U38" s="12" t="s">
        <v>7</v>
      </c>
      <c r="V38" t="s">
        <v>41</v>
      </c>
      <c r="W38" t="s">
        <v>10</v>
      </c>
      <c r="X38" t="s">
        <v>11</v>
      </c>
      <c r="Y38" t="s">
        <v>35</v>
      </c>
      <c r="Z38" s="6">
        <v>20000</v>
      </c>
      <c r="AA38" s="9">
        <v>0.4</v>
      </c>
      <c r="AB38" s="8">
        <v>0.6</v>
      </c>
      <c r="AC38" s="6">
        <v>2000000</v>
      </c>
    </row>
    <row r="39" spans="1:29" x14ac:dyDescent="0.35">
      <c r="A39">
        <v>38</v>
      </c>
      <c r="B39" t="s">
        <v>1</v>
      </c>
      <c r="C39" t="s">
        <v>34</v>
      </c>
      <c r="D39" t="s">
        <v>36</v>
      </c>
      <c r="E39" s="6">
        <v>50000</v>
      </c>
      <c r="F39" t="s">
        <v>29</v>
      </c>
      <c r="G39" s="6">
        <v>30000</v>
      </c>
      <c r="H39" t="s">
        <v>24</v>
      </c>
      <c r="I39" s="13" t="s">
        <v>6</v>
      </c>
      <c r="J39" s="13" t="s">
        <v>6</v>
      </c>
      <c r="K39" s="13" t="s">
        <v>7</v>
      </c>
      <c r="L39" s="13" t="s">
        <v>7</v>
      </c>
      <c r="M39" s="13" t="s">
        <v>6</v>
      </c>
      <c r="N39" s="13" t="s">
        <v>7</v>
      </c>
      <c r="O39" s="3"/>
      <c r="P39" t="s">
        <v>17</v>
      </c>
      <c r="Q39" s="12" t="s">
        <v>6</v>
      </c>
      <c r="R39" s="12" t="s">
        <v>7</v>
      </c>
      <c r="S39" s="12" t="s">
        <v>7</v>
      </c>
      <c r="T39" s="12" t="s">
        <v>7</v>
      </c>
      <c r="U39" s="12" t="s">
        <v>7</v>
      </c>
      <c r="V39" t="s">
        <v>41</v>
      </c>
      <c r="W39" t="s">
        <v>10</v>
      </c>
      <c r="X39" t="s">
        <v>11</v>
      </c>
      <c r="Y39" t="s">
        <v>35</v>
      </c>
      <c r="Z39" s="6">
        <v>20000</v>
      </c>
      <c r="AA39" s="9">
        <v>0.4</v>
      </c>
      <c r="AB39" s="8">
        <v>0.6</v>
      </c>
      <c r="AC39" s="6">
        <v>2000000</v>
      </c>
    </row>
    <row r="40" spans="1:29" x14ac:dyDescent="0.35">
      <c r="A40">
        <v>39</v>
      </c>
      <c r="B40" t="s">
        <v>1</v>
      </c>
      <c r="C40" t="s">
        <v>2</v>
      </c>
      <c r="D40" t="s">
        <v>36</v>
      </c>
      <c r="E40" s="6">
        <v>50000</v>
      </c>
      <c r="F40" t="s">
        <v>29</v>
      </c>
      <c r="G40" s="6">
        <v>30000</v>
      </c>
      <c r="H40" t="s">
        <v>5</v>
      </c>
      <c r="I40" s="13" t="s">
        <v>6</v>
      </c>
      <c r="J40" s="13" t="s">
        <v>6</v>
      </c>
      <c r="K40" s="13" t="s">
        <v>7</v>
      </c>
      <c r="L40" s="13" t="s">
        <v>6</v>
      </c>
      <c r="M40" s="13" t="s">
        <v>7</v>
      </c>
      <c r="N40" s="13" t="s">
        <v>7</v>
      </c>
      <c r="O40" s="3"/>
      <c r="P40" t="s">
        <v>8</v>
      </c>
      <c r="Q40" s="12" t="s">
        <v>6</v>
      </c>
      <c r="R40" s="12" t="s">
        <v>7</v>
      </c>
      <c r="S40" s="12" t="s">
        <v>7</v>
      </c>
      <c r="T40" s="12" t="s">
        <v>6</v>
      </c>
      <c r="U40" s="12" t="s">
        <v>7</v>
      </c>
      <c r="V40" t="s">
        <v>41</v>
      </c>
      <c r="W40" t="s">
        <v>10</v>
      </c>
      <c r="X40" t="s">
        <v>11</v>
      </c>
      <c r="Y40" t="s">
        <v>35</v>
      </c>
      <c r="Z40" s="6">
        <v>20000</v>
      </c>
      <c r="AA40" s="9">
        <v>0.4</v>
      </c>
      <c r="AB40" s="8">
        <v>0.6</v>
      </c>
      <c r="AC40" s="6">
        <v>2000000</v>
      </c>
    </row>
    <row r="41" spans="1:29" x14ac:dyDescent="0.35">
      <c r="A41">
        <v>40</v>
      </c>
      <c r="B41" t="s">
        <v>33</v>
      </c>
      <c r="C41" t="s">
        <v>34</v>
      </c>
      <c r="D41" t="s">
        <v>19</v>
      </c>
      <c r="E41" s="6">
        <v>1500000</v>
      </c>
      <c r="F41" t="s">
        <v>4</v>
      </c>
      <c r="G41" s="6">
        <v>500000</v>
      </c>
      <c r="H41" t="s">
        <v>24</v>
      </c>
      <c r="I41" s="13" t="s">
        <v>6</v>
      </c>
      <c r="J41" s="13" t="s">
        <v>6</v>
      </c>
      <c r="K41" s="13" t="s">
        <v>7</v>
      </c>
      <c r="L41" s="13" t="s">
        <v>7</v>
      </c>
      <c r="M41" s="13" t="s">
        <v>6</v>
      </c>
      <c r="N41" s="13" t="s">
        <v>7</v>
      </c>
      <c r="O41" s="3"/>
      <c r="P41" t="s">
        <v>8</v>
      </c>
      <c r="Q41" s="12" t="s">
        <v>6</v>
      </c>
      <c r="R41" s="12" t="s">
        <v>7</v>
      </c>
      <c r="S41" s="12" t="s">
        <v>7</v>
      </c>
      <c r="T41" s="12" t="s">
        <v>6</v>
      </c>
      <c r="U41" s="12" t="s">
        <v>7</v>
      </c>
      <c r="V41" t="s">
        <v>21</v>
      </c>
      <c r="W41" t="s">
        <v>10</v>
      </c>
      <c r="X41" t="s">
        <v>27</v>
      </c>
      <c r="Y41" t="s">
        <v>12</v>
      </c>
      <c r="Z41" s="6">
        <v>1000000</v>
      </c>
      <c r="AA41" s="9">
        <v>0.66666666666666663</v>
      </c>
      <c r="AB41" s="8">
        <v>0.33333333333333331</v>
      </c>
      <c r="AC41" s="6">
        <v>100000000</v>
      </c>
    </row>
    <row r="42" spans="1:29" x14ac:dyDescent="0.35">
      <c r="A42">
        <v>41</v>
      </c>
      <c r="B42" t="s">
        <v>13</v>
      </c>
      <c r="C42" t="s">
        <v>38</v>
      </c>
      <c r="D42" t="s">
        <v>19</v>
      </c>
      <c r="E42" s="6">
        <v>1500000</v>
      </c>
      <c r="F42" t="s">
        <v>23</v>
      </c>
      <c r="G42" s="6">
        <v>175000</v>
      </c>
      <c r="H42" t="s">
        <v>24</v>
      </c>
      <c r="I42" s="13" t="s">
        <v>6</v>
      </c>
      <c r="J42" s="13" t="s">
        <v>6</v>
      </c>
      <c r="K42" s="13" t="s">
        <v>7</v>
      </c>
      <c r="L42" s="13" t="s">
        <v>7</v>
      </c>
      <c r="M42" s="13" t="s">
        <v>6</v>
      </c>
      <c r="N42" s="13" t="s">
        <v>7</v>
      </c>
      <c r="O42" s="3"/>
      <c r="P42" t="s">
        <v>17</v>
      </c>
      <c r="Q42" s="12" t="s">
        <v>6</v>
      </c>
      <c r="R42" s="12" t="s">
        <v>7</v>
      </c>
      <c r="S42" s="12" t="s">
        <v>7</v>
      </c>
      <c r="T42" s="12" t="s">
        <v>7</v>
      </c>
      <c r="U42" s="12" t="s">
        <v>7</v>
      </c>
      <c r="V42" t="s">
        <v>55</v>
      </c>
      <c r="W42" t="s">
        <v>10</v>
      </c>
      <c r="X42" t="s">
        <v>22</v>
      </c>
      <c r="Y42" t="s">
        <v>18</v>
      </c>
      <c r="Z42" s="6">
        <v>1325000</v>
      </c>
      <c r="AA42" s="9">
        <v>0.8833333333333333</v>
      </c>
      <c r="AB42" s="8">
        <v>0.11666666666666667</v>
      </c>
      <c r="AC42" s="6">
        <v>132500000</v>
      </c>
    </row>
    <row r="43" spans="1:29" x14ac:dyDescent="0.35">
      <c r="A43">
        <v>42</v>
      </c>
      <c r="B43" t="s">
        <v>13</v>
      </c>
      <c r="C43" t="s">
        <v>38</v>
      </c>
      <c r="D43" t="s">
        <v>19</v>
      </c>
      <c r="E43" s="6">
        <v>1500000</v>
      </c>
      <c r="F43" t="s">
        <v>23</v>
      </c>
      <c r="G43" s="6">
        <v>175000</v>
      </c>
      <c r="H43" t="s">
        <v>5</v>
      </c>
      <c r="I43" s="13" t="s">
        <v>6</v>
      </c>
      <c r="J43" s="13" t="s">
        <v>6</v>
      </c>
      <c r="K43" s="13" t="s">
        <v>7</v>
      </c>
      <c r="L43" s="13" t="s">
        <v>6</v>
      </c>
      <c r="M43" s="13" t="s">
        <v>7</v>
      </c>
      <c r="N43" s="13" t="s">
        <v>7</v>
      </c>
      <c r="O43" s="3"/>
      <c r="P43" t="s">
        <v>57</v>
      </c>
      <c r="Q43" s="12" t="s">
        <v>6</v>
      </c>
      <c r="R43" s="12" t="s">
        <v>7</v>
      </c>
      <c r="S43" s="12" t="s">
        <v>6</v>
      </c>
      <c r="T43" s="12" t="s">
        <v>6</v>
      </c>
      <c r="U43" s="12" t="s">
        <v>7</v>
      </c>
      <c r="V43" t="s">
        <v>55</v>
      </c>
      <c r="W43" t="s">
        <v>26</v>
      </c>
      <c r="X43" t="s">
        <v>51</v>
      </c>
      <c r="Y43" t="s">
        <v>28</v>
      </c>
      <c r="Z43" s="6">
        <v>1325000</v>
      </c>
      <c r="AA43" s="9">
        <v>0.8833333333333333</v>
      </c>
      <c r="AB43" s="8">
        <v>0.11666666666666667</v>
      </c>
      <c r="AC43" s="6">
        <v>132500000</v>
      </c>
    </row>
    <row r="44" spans="1:29" x14ac:dyDescent="0.35">
      <c r="A44">
        <v>43</v>
      </c>
      <c r="B44" t="s">
        <v>33</v>
      </c>
      <c r="C44" t="s">
        <v>38</v>
      </c>
      <c r="D44" t="s">
        <v>19</v>
      </c>
      <c r="E44" s="6">
        <v>1500000</v>
      </c>
      <c r="F44" t="s">
        <v>23</v>
      </c>
      <c r="G44" s="6">
        <v>175000</v>
      </c>
      <c r="H44" t="s">
        <v>5</v>
      </c>
      <c r="I44" s="13" t="s">
        <v>6</v>
      </c>
      <c r="J44" s="13" t="s">
        <v>6</v>
      </c>
      <c r="K44" s="13" t="s">
        <v>7</v>
      </c>
      <c r="L44" s="13" t="s">
        <v>6</v>
      </c>
      <c r="M44" s="13" t="s">
        <v>7</v>
      </c>
      <c r="N44" s="13" t="s">
        <v>7</v>
      </c>
      <c r="O44" s="3"/>
      <c r="P44" t="s">
        <v>8</v>
      </c>
      <c r="Q44" s="12" t="s">
        <v>6</v>
      </c>
      <c r="R44" s="12" t="s">
        <v>7</v>
      </c>
      <c r="S44" s="12" t="s">
        <v>7</v>
      </c>
      <c r="T44" s="12" t="s">
        <v>6</v>
      </c>
      <c r="U44" s="12" t="s">
        <v>7</v>
      </c>
      <c r="V44" t="s">
        <v>21</v>
      </c>
      <c r="W44" t="s">
        <v>10</v>
      </c>
      <c r="X44" t="s">
        <v>11</v>
      </c>
      <c r="Y44" t="s">
        <v>28</v>
      </c>
      <c r="Z44" s="6">
        <v>1325000</v>
      </c>
      <c r="AA44" s="9">
        <v>0.8833333333333333</v>
      </c>
      <c r="AB44" s="8">
        <v>0.11666666666666667</v>
      </c>
      <c r="AC44" s="6">
        <v>132500000</v>
      </c>
    </row>
    <row r="45" spans="1:29" x14ac:dyDescent="0.35">
      <c r="A45">
        <v>44</v>
      </c>
      <c r="B45" t="s">
        <v>1</v>
      </c>
      <c r="C45" t="s">
        <v>38</v>
      </c>
      <c r="D45" t="s">
        <v>19</v>
      </c>
      <c r="E45" s="6">
        <v>1500000</v>
      </c>
      <c r="F45" t="s">
        <v>23</v>
      </c>
      <c r="G45" s="6">
        <v>175000</v>
      </c>
      <c r="H45" t="s">
        <v>30</v>
      </c>
      <c r="I45" s="13" t="s">
        <v>6</v>
      </c>
      <c r="J45" s="13" t="s">
        <v>7</v>
      </c>
      <c r="K45" s="13" t="s">
        <v>7</v>
      </c>
      <c r="L45" s="13" t="s">
        <v>6</v>
      </c>
      <c r="M45" s="13" t="s">
        <v>6</v>
      </c>
      <c r="N45" s="13" t="s">
        <v>7</v>
      </c>
      <c r="O45" s="3"/>
      <c r="P45" t="s">
        <v>17</v>
      </c>
      <c r="Q45" s="12" t="s">
        <v>6</v>
      </c>
      <c r="R45" s="12" t="s">
        <v>7</v>
      </c>
      <c r="S45" s="12" t="s">
        <v>7</v>
      </c>
      <c r="T45" s="12" t="s">
        <v>7</v>
      </c>
      <c r="U45" s="12" t="s">
        <v>7</v>
      </c>
      <c r="V45" t="s">
        <v>41</v>
      </c>
      <c r="W45" t="s">
        <v>10</v>
      </c>
      <c r="X45" t="s">
        <v>11</v>
      </c>
      <c r="Y45" t="s">
        <v>35</v>
      </c>
      <c r="Z45" s="6">
        <v>1325000</v>
      </c>
      <c r="AA45" s="9">
        <v>0.8833333333333333</v>
      </c>
      <c r="AB45" s="8">
        <v>0.11666666666666667</v>
      </c>
      <c r="AC45" s="6">
        <v>132500000</v>
      </c>
    </row>
    <row r="46" spans="1:29" x14ac:dyDescent="0.35">
      <c r="A46">
        <v>45</v>
      </c>
      <c r="B46" t="s">
        <v>1</v>
      </c>
      <c r="C46" t="s">
        <v>38</v>
      </c>
      <c r="D46" t="s">
        <v>14</v>
      </c>
      <c r="E46" s="6">
        <v>750000</v>
      </c>
      <c r="F46" t="s">
        <v>23</v>
      </c>
      <c r="G46" s="6">
        <v>175000</v>
      </c>
      <c r="H46" t="s">
        <v>24</v>
      </c>
      <c r="I46" s="13" t="s">
        <v>6</v>
      </c>
      <c r="J46" s="13" t="s">
        <v>6</v>
      </c>
      <c r="K46" s="13" t="s">
        <v>7</v>
      </c>
      <c r="L46" s="13" t="s">
        <v>7</v>
      </c>
      <c r="M46" s="13" t="s">
        <v>6</v>
      </c>
      <c r="N46" s="13" t="s">
        <v>7</v>
      </c>
      <c r="O46" s="3"/>
      <c r="P46" t="s">
        <v>17</v>
      </c>
      <c r="Q46" s="12" t="s">
        <v>6</v>
      </c>
      <c r="R46" s="12" t="s">
        <v>7</v>
      </c>
      <c r="S46" s="12" t="s">
        <v>7</v>
      </c>
      <c r="T46" s="12" t="s">
        <v>7</v>
      </c>
      <c r="U46" s="12" t="s">
        <v>7</v>
      </c>
      <c r="V46" t="s">
        <v>55</v>
      </c>
      <c r="W46" t="s">
        <v>10</v>
      </c>
      <c r="X46" t="s">
        <v>11</v>
      </c>
      <c r="Y46" t="s">
        <v>18</v>
      </c>
      <c r="Z46" s="6">
        <v>575000</v>
      </c>
      <c r="AA46" s="9">
        <v>0.76666666666666672</v>
      </c>
      <c r="AB46" s="8">
        <v>0.23333333333333334</v>
      </c>
      <c r="AC46" s="6">
        <v>57500000</v>
      </c>
    </row>
    <row r="47" spans="1:29" x14ac:dyDescent="0.35">
      <c r="A47">
        <v>46</v>
      </c>
      <c r="B47" t="s">
        <v>33</v>
      </c>
      <c r="C47" t="s">
        <v>2</v>
      </c>
      <c r="D47" t="s">
        <v>14</v>
      </c>
      <c r="E47" s="6">
        <v>750000</v>
      </c>
      <c r="F47" t="s">
        <v>23</v>
      </c>
      <c r="G47" s="6">
        <v>175000</v>
      </c>
      <c r="H47" t="s">
        <v>60</v>
      </c>
      <c r="I47" s="13" t="s">
        <v>6</v>
      </c>
      <c r="J47" s="13" t="s">
        <v>7</v>
      </c>
      <c r="K47" s="13" t="s">
        <v>6</v>
      </c>
      <c r="L47" s="13" t="s">
        <v>6</v>
      </c>
      <c r="M47" s="13" t="s">
        <v>7</v>
      </c>
      <c r="N47" s="13" t="s">
        <v>7</v>
      </c>
      <c r="O47" s="3"/>
      <c r="P47" t="s">
        <v>8</v>
      </c>
      <c r="Q47" s="12" t="s">
        <v>6</v>
      </c>
      <c r="R47" s="12" t="s">
        <v>7</v>
      </c>
      <c r="S47" s="12" t="s">
        <v>7</v>
      </c>
      <c r="T47" s="12" t="s">
        <v>6</v>
      </c>
      <c r="U47" s="12" t="s">
        <v>7</v>
      </c>
      <c r="V47" t="s">
        <v>55</v>
      </c>
      <c r="W47" t="s">
        <v>10</v>
      </c>
      <c r="X47" t="s">
        <v>22</v>
      </c>
      <c r="Y47" t="s">
        <v>18</v>
      </c>
      <c r="Z47" s="6">
        <v>575000</v>
      </c>
      <c r="AA47" s="9">
        <v>0.76666666666666672</v>
      </c>
      <c r="AB47" s="8">
        <v>0.23333333333333334</v>
      </c>
      <c r="AC47" s="6">
        <v>57500000</v>
      </c>
    </row>
    <row r="48" spans="1:29" x14ac:dyDescent="0.35">
      <c r="A48">
        <v>47</v>
      </c>
      <c r="B48" t="s">
        <v>33</v>
      </c>
      <c r="C48" t="s">
        <v>38</v>
      </c>
      <c r="D48" t="s">
        <v>14</v>
      </c>
      <c r="E48" s="6">
        <v>750000</v>
      </c>
      <c r="F48" t="s">
        <v>29</v>
      </c>
      <c r="G48" s="6">
        <v>30000</v>
      </c>
      <c r="H48" t="s">
        <v>30</v>
      </c>
      <c r="I48" s="13" t="s">
        <v>6</v>
      </c>
      <c r="J48" s="13" t="s">
        <v>7</v>
      </c>
      <c r="K48" s="13" t="s">
        <v>7</v>
      </c>
      <c r="L48" s="13" t="s">
        <v>6</v>
      </c>
      <c r="M48" s="13" t="s">
        <v>6</v>
      </c>
      <c r="N48" s="13" t="s">
        <v>7</v>
      </c>
      <c r="O48" s="3"/>
      <c r="P48" t="s">
        <v>17</v>
      </c>
      <c r="Q48" s="12" t="s">
        <v>6</v>
      </c>
      <c r="R48" s="12" t="s">
        <v>7</v>
      </c>
      <c r="S48" s="12" t="s">
        <v>7</v>
      </c>
      <c r="T48" s="12" t="s">
        <v>7</v>
      </c>
      <c r="U48" s="12" t="s">
        <v>7</v>
      </c>
      <c r="V48" t="s">
        <v>55</v>
      </c>
      <c r="W48" t="s">
        <v>54</v>
      </c>
      <c r="X48" t="s">
        <v>11</v>
      </c>
      <c r="Y48" t="s">
        <v>18</v>
      </c>
      <c r="Z48" s="6">
        <v>720000</v>
      </c>
      <c r="AA48" s="9">
        <v>0.96</v>
      </c>
      <c r="AB48" s="8">
        <v>0.04</v>
      </c>
      <c r="AC48" s="6">
        <v>72000000</v>
      </c>
    </row>
    <row r="49" spans="1:29" x14ac:dyDescent="0.35">
      <c r="A49">
        <v>48</v>
      </c>
      <c r="B49" t="s">
        <v>33</v>
      </c>
      <c r="C49" t="s">
        <v>38</v>
      </c>
      <c r="D49" t="s">
        <v>19</v>
      </c>
      <c r="E49" s="6">
        <v>1500000</v>
      </c>
      <c r="F49" t="s">
        <v>23</v>
      </c>
      <c r="G49" s="6">
        <v>175000</v>
      </c>
      <c r="H49" t="s">
        <v>30</v>
      </c>
      <c r="I49" s="13" t="s">
        <v>6</v>
      </c>
      <c r="J49" s="13" t="s">
        <v>7</v>
      </c>
      <c r="K49" s="13" t="s">
        <v>7</v>
      </c>
      <c r="L49" s="13" t="s">
        <v>6</v>
      </c>
      <c r="M49" s="13" t="s">
        <v>6</v>
      </c>
      <c r="N49" s="13" t="s">
        <v>7</v>
      </c>
      <c r="O49" s="3"/>
      <c r="P49" t="s">
        <v>32</v>
      </c>
      <c r="Q49" s="12" t="s">
        <v>6</v>
      </c>
      <c r="R49" s="12" t="s">
        <v>6</v>
      </c>
      <c r="S49" s="12" t="s">
        <v>7</v>
      </c>
      <c r="T49" s="12" t="s">
        <v>6</v>
      </c>
      <c r="U49" s="12" t="s">
        <v>7</v>
      </c>
      <c r="V49" t="s">
        <v>55</v>
      </c>
      <c r="W49" t="s">
        <v>54</v>
      </c>
      <c r="X49" t="s">
        <v>11</v>
      </c>
      <c r="Y49" t="s">
        <v>28</v>
      </c>
      <c r="Z49" s="6">
        <v>1325000</v>
      </c>
      <c r="AA49" s="9">
        <v>0.8833333333333333</v>
      </c>
      <c r="AB49" s="8">
        <v>0.11666666666666667</v>
      </c>
      <c r="AC49" s="6">
        <v>132500000</v>
      </c>
    </row>
    <row r="50" spans="1:29" x14ac:dyDescent="0.35">
      <c r="A50">
        <v>49</v>
      </c>
      <c r="B50" t="s">
        <v>1</v>
      </c>
      <c r="C50" t="s">
        <v>38</v>
      </c>
      <c r="D50" t="s">
        <v>14</v>
      </c>
      <c r="E50" s="6">
        <v>750000</v>
      </c>
      <c r="F50" t="s">
        <v>23</v>
      </c>
      <c r="G50" s="6">
        <v>175000</v>
      </c>
      <c r="H50" t="s">
        <v>56</v>
      </c>
      <c r="I50" s="13" t="s">
        <v>7</v>
      </c>
      <c r="J50" s="13" t="s">
        <v>6</v>
      </c>
      <c r="K50" s="13" t="s">
        <v>7</v>
      </c>
      <c r="L50" s="13" t="s">
        <v>6</v>
      </c>
      <c r="M50" s="13" t="s">
        <v>6</v>
      </c>
      <c r="N50" s="13" t="s">
        <v>7</v>
      </c>
      <c r="O50" s="3"/>
      <c r="P50" t="s">
        <v>53</v>
      </c>
      <c r="Q50" s="12" t="s">
        <v>6</v>
      </c>
      <c r="R50" s="12" t="s">
        <v>7</v>
      </c>
      <c r="S50" s="12" t="s">
        <v>7</v>
      </c>
      <c r="T50" s="12" t="s">
        <v>7</v>
      </c>
      <c r="U50" s="12" t="s">
        <v>6</v>
      </c>
      <c r="V50" t="s">
        <v>41</v>
      </c>
      <c r="W50" t="s">
        <v>26</v>
      </c>
      <c r="X50" t="s">
        <v>11</v>
      </c>
      <c r="Y50" t="s">
        <v>35</v>
      </c>
      <c r="Z50" s="6">
        <v>575000</v>
      </c>
      <c r="AA50" s="9">
        <v>0.76666666666666672</v>
      </c>
      <c r="AB50" s="8">
        <v>0.23333333333333334</v>
      </c>
      <c r="AC50" s="6">
        <v>57500000</v>
      </c>
    </row>
    <row r="51" spans="1:29" x14ac:dyDescent="0.35">
      <c r="A51">
        <v>50</v>
      </c>
      <c r="B51" t="s">
        <v>33</v>
      </c>
      <c r="C51" t="s">
        <v>38</v>
      </c>
      <c r="D51" t="s">
        <v>14</v>
      </c>
      <c r="E51" s="6">
        <v>750000</v>
      </c>
      <c r="F51" t="s">
        <v>29</v>
      </c>
      <c r="G51" s="6">
        <v>30000</v>
      </c>
      <c r="H51" t="s">
        <v>30</v>
      </c>
      <c r="I51" s="13" t="s">
        <v>6</v>
      </c>
      <c r="J51" s="13" t="s">
        <v>7</v>
      </c>
      <c r="K51" s="13" t="s">
        <v>7</v>
      </c>
      <c r="L51" s="13" t="s">
        <v>6</v>
      </c>
      <c r="M51" s="13" t="s">
        <v>6</v>
      </c>
      <c r="N51" s="13" t="s">
        <v>7</v>
      </c>
      <c r="O51" s="3"/>
      <c r="P51" t="s">
        <v>17</v>
      </c>
      <c r="Q51" s="12" t="s">
        <v>6</v>
      </c>
      <c r="R51" s="12" t="s">
        <v>7</v>
      </c>
      <c r="S51" s="12" t="s">
        <v>7</v>
      </c>
      <c r="T51" s="12" t="s">
        <v>7</v>
      </c>
      <c r="U51" s="12" t="s">
        <v>7</v>
      </c>
      <c r="V51" t="s">
        <v>55</v>
      </c>
      <c r="W51" t="s">
        <v>26</v>
      </c>
      <c r="X51" t="s">
        <v>27</v>
      </c>
      <c r="Y51" t="s">
        <v>28</v>
      </c>
      <c r="Z51" s="6">
        <v>720000</v>
      </c>
      <c r="AA51" s="9">
        <v>0.96</v>
      </c>
      <c r="AB51" s="8">
        <v>0.04</v>
      </c>
      <c r="AC51" s="6">
        <v>72000000</v>
      </c>
    </row>
    <row r="52" spans="1:29" x14ac:dyDescent="0.35">
      <c r="A52">
        <v>51</v>
      </c>
      <c r="B52" t="s">
        <v>33</v>
      </c>
      <c r="C52" t="s">
        <v>38</v>
      </c>
      <c r="D52" t="s">
        <v>14</v>
      </c>
      <c r="E52" s="6">
        <v>750000</v>
      </c>
      <c r="F52" t="s">
        <v>29</v>
      </c>
      <c r="G52" s="6">
        <v>30000</v>
      </c>
      <c r="H52" t="s">
        <v>52</v>
      </c>
      <c r="I52" s="13" t="s">
        <v>7</v>
      </c>
      <c r="J52" s="13" t="s">
        <v>7</v>
      </c>
      <c r="K52" s="13" t="s">
        <v>6</v>
      </c>
      <c r="L52" s="13" t="s">
        <v>6</v>
      </c>
      <c r="M52" s="13" t="s">
        <v>6</v>
      </c>
      <c r="N52" s="13" t="s">
        <v>7</v>
      </c>
      <c r="O52" s="3"/>
      <c r="P52" t="s">
        <v>53</v>
      </c>
      <c r="Q52" s="12" t="s">
        <v>6</v>
      </c>
      <c r="R52" s="12" t="s">
        <v>7</v>
      </c>
      <c r="S52" s="12" t="s">
        <v>7</v>
      </c>
      <c r="T52" s="12" t="s">
        <v>7</v>
      </c>
      <c r="U52" s="12" t="s">
        <v>6</v>
      </c>
      <c r="V52" t="s">
        <v>55</v>
      </c>
      <c r="W52" t="s">
        <v>10</v>
      </c>
      <c r="X52" t="s">
        <v>11</v>
      </c>
      <c r="Y52" t="s">
        <v>28</v>
      </c>
      <c r="Z52" s="6">
        <v>720000</v>
      </c>
      <c r="AA52" s="9">
        <v>0.96</v>
      </c>
      <c r="AB52" s="8">
        <v>0.04</v>
      </c>
      <c r="AC52" s="6">
        <v>72000000</v>
      </c>
    </row>
    <row r="53" spans="1:29" x14ac:dyDescent="0.35">
      <c r="A53">
        <v>52</v>
      </c>
      <c r="B53" t="s">
        <v>1</v>
      </c>
      <c r="C53" t="s">
        <v>34</v>
      </c>
      <c r="D53" t="s">
        <v>19</v>
      </c>
      <c r="E53" s="6">
        <v>1500000</v>
      </c>
      <c r="F53" t="s">
        <v>29</v>
      </c>
      <c r="G53" s="6">
        <v>30000</v>
      </c>
      <c r="H53" t="s">
        <v>52</v>
      </c>
      <c r="I53" s="13" t="s">
        <v>7</v>
      </c>
      <c r="J53" s="13" t="s">
        <v>7</v>
      </c>
      <c r="K53" s="13" t="s">
        <v>6</v>
      </c>
      <c r="L53" s="13" t="s">
        <v>6</v>
      </c>
      <c r="M53" s="13" t="s">
        <v>6</v>
      </c>
      <c r="N53" s="13" t="s">
        <v>7</v>
      </c>
      <c r="O53" s="3"/>
      <c r="P53" t="s">
        <v>49</v>
      </c>
      <c r="Q53" s="12" t="s">
        <v>6</v>
      </c>
      <c r="R53" s="12" t="s">
        <v>6</v>
      </c>
      <c r="S53" s="12" t="s">
        <v>7</v>
      </c>
      <c r="T53" s="12" t="s">
        <v>7</v>
      </c>
      <c r="U53" s="12" t="s">
        <v>6</v>
      </c>
      <c r="V53" t="s">
        <v>21</v>
      </c>
      <c r="W53" t="s">
        <v>10</v>
      </c>
      <c r="X53" t="s">
        <v>22</v>
      </c>
      <c r="Y53" t="s">
        <v>18</v>
      </c>
      <c r="Z53" s="6">
        <v>1470000</v>
      </c>
      <c r="AA53" s="9">
        <v>0.98</v>
      </c>
      <c r="AB53" s="8">
        <v>0.02</v>
      </c>
      <c r="AC53" s="6">
        <v>147000000</v>
      </c>
    </row>
    <row r="54" spans="1:29" x14ac:dyDescent="0.35">
      <c r="A54">
        <v>53</v>
      </c>
      <c r="B54" t="s">
        <v>13</v>
      </c>
      <c r="C54" t="s">
        <v>38</v>
      </c>
      <c r="D54" t="s">
        <v>19</v>
      </c>
      <c r="E54" s="6">
        <v>1500000</v>
      </c>
      <c r="F54" t="s">
        <v>15</v>
      </c>
      <c r="G54" s="6">
        <v>1050000</v>
      </c>
      <c r="H54" t="s">
        <v>61</v>
      </c>
      <c r="I54" s="13" t="s">
        <v>6</v>
      </c>
      <c r="J54" s="13" t="s">
        <v>6</v>
      </c>
      <c r="K54" s="13" t="s">
        <v>7</v>
      </c>
      <c r="L54" s="13" t="s">
        <v>6</v>
      </c>
      <c r="M54" s="13" t="s">
        <v>6</v>
      </c>
      <c r="N54" s="13" t="s">
        <v>7</v>
      </c>
      <c r="O54" s="3"/>
      <c r="P54" t="s">
        <v>50</v>
      </c>
      <c r="Q54" s="12" t="s">
        <v>6</v>
      </c>
      <c r="R54" s="12" t="s">
        <v>6</v>
      </c>
      <c r="S54" s="12" t="s">
        <v>6</v>
      </c>
      <c r="T54" s="12" t="s">
        <v>6</v>
      </c>
      <c r="U54" s="12" t="s">
        <v>6</v>
      </c>
      <c r="V54" t="s">
        <v>55</v>
      </c>
      <c r="W54" t="s">
        <v>10</v>
      </c>
      <c r="X54" t="s">
        <v>22</v>
      </c>
      <c r="Y54" t="s">
        <v>12</v>
      </c>
      <c r="Z54" s="6">
        <v>450000</v>
      </c>
      <c r="AA54" s="9">
        <v>0.3</v>
      </c>
      <c r="AB54" s="8">
        <v>0.7</v>
      </c>
      <c r="AC54" s="6">
        <v>45000000</v>
      </c>
    </row>
    <row r="55" spans="1:29" x14ac:dyDescent="0.35">
      <c r="A55">
        <v>54</v>
      </c>
      <c r="B55" t="s">
        <v>13</v>
      </c>
      <c r="C55" t="s">
        <v>34</v>
      </c>
      <c r="D55" t="s">
        <v>19</v>
      </c>
      <c r="E55" s="6">
        <v>1500000</v>
      </c>
      <c r="F55" t="s">
        <v>4</v>
      </c>
      <c r="G55" s="6">
        <v>500000</v>
      </c>
      <c r="H55" t="s">
        <v>30</v>
      </c>
      <c r="I55" s="13" t="s">
        <v>6</v>
      </c>
      <c r="J55" s="13" t="s">
        <v>7</v>
      </c>
      <c r="K55" s="13" t="s">
        <v>7</v>
      </c>
      <c r="L55" s="13" t="s">
        <v>6</v>
      </c>
      <c r="M55" s="13" t="s">
        <v>6</v>
      </c>
      <c r="N55" s="13" t="s">
        <v>7</v>
      </c>
      <c r="O55" s="3"/>
      <c r="P55" t="s">
        <v>17</v>
      </c>
      <c r="Q55" s="12" t="s">
        <v>6</v>
      </c>
      <c r="R55" s="12" t="s">
        <v>7</v>
      </c>
      <c r="S55" s="12" t="s">
        <v>7</v>
      </c>
      <c r="T55" s="12" t="s">
        <v>7</v>
      </c>
      <c r="U55" s="12" t="s">
        <v>7</v>
      </c>
      <c r="V55" t="s">
        <v>9</v>
      </c>
      <c r="W55" t="s">
        <v>10</v>
      </c>
      <c r="X55" t="s">
        <v>51</v>
      </c>
      <c r="Y55" t="s">
        <v>28</v>
      </c>
      <c r="Z55" s="6">
        <v>1000000</v>
      </c>
      <c r="AA55" s="9">
        <v>0.66666666666666663</v>
      </c>
      <c r="AB55" s="8">
        <v>0.33333333333333331</v>
      </c>
      <c r="AC55" s="6">
        <v>100000000</v>
      </c>
    </row>
    <row r="56" spans="1:29" x14ac:dyDescent="0.35">
      <c r="A56">
        <v>55</v>
      </c>
      <c r="B56" t="s">
        <v>33</v>
      </c>
      <c r="C56" t="s">
        <v>34</v>
      </c>
      <c r="D56" t="s">
        <v>19</v>
      </c>
      <c r="E56" s="6">
        <v>1500000</v>
      </c>
      <c r="F56" t="s">
        <v>23</v>
      </c>
      <c r="G56" s="6">
        <v>175000</v>
      </c>
      <c r="H56" t="s">
        <v>56</v>
      </c>
      <c r="I56" s="13" t="s">
        <v>7</v>
      </c>
      <c r="J56" s="13" t="s">
        <v>6</v>
      </c>
      <c r="K56" s="13" t="s">
        <v>7</v>
      </c>
      <c r="L56" s="13" t="s">
        <v>6</v>
      </c>
      <c r="M56" s="13" t="s">
        <v>6</v>
      </c>
      <c r="N56" s="13" t="s">
        <v>7</v>
      </c>
      <c r="O56" s="3"/>
      <c r="P56" t="s">
        <v>53</v>
      </c>
      <c r="Q56" s="12" t="s">
        <v>6</v>
      </c>
      <c r="R56" s="12" t="s">
        <v>7</v>
      </c>
      <c r="S56" s="12" t="s">
        <v>7</v>
      </c>
      <c r="T56" s="12" t="s">
        <v>7</v>
      </c>
      <c r="U56" s="12" t="s">
        <v>6</v>
      </c>
      <c r="V56" t="s">
        <v>21</v>
      </c>
      <c r="W56" t="s">
        <v>10</v>
      </c>
      <c r="X56" t="s">
        <v>11</v>
      </c>
      <c r="Y56" t="s">
        <v>28</v>
      </c>
      <c r="Z56" s="6">
        <v>1325000</v>
      </c>
      <c r="AA56" s="9">
        <v>0.8833333333333333</v>
      </c>
      <c r="AB56" s="8">
        <v>0.11666666666666667</v>
      </c>
      <c r="AC56" s="6">
        <v>132500000</v>
      </c>
    </row>
    <row r="57" spans="1:29" x14ac:dyDescent="0.35">
      <c r="A57">
        <v>56</v>
      </c>
      <c r="B57" t="s">
        <v>13</v>
      </c>
      <c r="C57" t="s">
        <v>34</v>
      </c>
      <c r="D57" t="s">
        <v>19</v>
      </c>
      <c r="E57" s="6">
        <v>1500000</v>
      </c>
      <c r="F57" t="s">
        <v>23</v>
      </c>
      <c r="G57" s="6">
        <v>175000</v>
      </c>
      <c r="H57" t="s">
        <v>56</v>
      </c>
      <c r="I57" s="13" t="s">
        <v>7</v>
      </c>
      <c r="J57" s="13" t="s">
        <v>6</v>
      </c>
      <c r="K57" s="13" t="s">
        <v>7</v>
      </c>
      <c r="L57" s="13" t="s">
        <v>6</v>
      </c>
      <c r="M57" s="13" t="s">
        <v>6</v>
      </c>
      <c r="N57" s="13" t="s">
        <v>7</v>
      </c>
      <c r="O57" s="3"/>
      <c r="P57" t="s">
        <v>49</v>
      </c>
      <c r="Q57" s="12" t="s">
        <v>6</v>
      </c>
      <c r="R57" s="12" t="s">
        <v>6</v>
      </c>
      <c r="S57" s="12" t="s">
        <v>7</v>
      </c>
      <c r="T57" s="12" t="s">
        <v>7</v>
      </c>
      <c r="U57" s="12" t="s">
        <v>6</v>
      </c>
      <c r="V57" t="s">
        <v>21</v>
      </c>
      <c r="W57" t="s">
        <v>10</v>
      </c>
      <c r="X57" t="s">
        <v>11</v>
      </c>
      <c r="Y57" t="s">
        <v>28</v>
      </c>
      <c r="Z57" s="6">
        <v>1325000</v>
      </c>
      <c r="AA57" s="9">
        <v>0.8833333333333333</v>
      </c>
      <c r="AB57" s="8">
        <v>0.11666666666666667</v>
      </c>
      <c r="AC57" s="6">
        <v>132500000</v>
      </c>
    </row>
    <row r="58" spans="1:29" x14ac:dyDescent="0.35">
      <c r="A58">
        <v>57</v>
      </c>
      <c r="B58" t="s">
        <v>13</v>
      </c>
      <c r="C58" t="s">
        <v>38</v>
      </c>
      <c r="D58" t="s">
        <v>19</v>
      </c>
      <c r="E58" s="6">
        <v>1500000</v>
      </c>
      <c r="F58" t="s">
        <v>23</v>
      </c>
      <c r="G58" s="6">
        <v>175000</v>
      </c>
      <c r="H58" t="s">
        <v>56</v>
      </c>
      <c r="I58" s="13" t="s">
        <v>7</v>
      </c>
      <c r="J58" s="13" t="s">
        <v>6</v>
      </c>
      <c r="K58" s="13" t="s">
        <v>7</v>
      </c>
      <c r="L58" s="13" t="s">
        <v>6</v>
      </c>
      <c r="M58" s="13" t="s">
        <v>6</v>
      </c>
      <c r="N58" s="13" t="s">
        <v>7</v>
      </c>
      <c r="O58" s="3"/>
      <c r="P58" t="s">
        <v>62</v>
      </c>
      <c r="Q58" s="12" t="s">
        <v>6</v>
      </c>
      <c r="R58" s="12" t="s">
        <v>7</v>
      </c>
      <c r="S58" s="12" t="s">
        <v>6</v>
      </c>
      <c r="T58" s="12" t="s">
        <v>7</v>
      </c>
      <c r="U58" s="12" t="s">
        <v>6</v>
      </c>
      <c r="V58" t="s">
        <v>55</v>
      </c>
      <c r="W58" t="s">
        <v>10</v>
      </c>
      <c r="X58" t="s">
        <v>51</v>
      </c>
      <c r="Y58" t="s">
        <v>18</v>
      </c>
      <c r="Z58" s="6">
        <v>1325000</v>
      </c>
      <c r="AA58" s="9">
        <v>0.8833333333333333</v>
      </c>
      <c r="AB58" s="8">
        <v>0.11666666666666667</v>
      </c>
      <c r="AC58" s="6">
        <v>132500000</v>
      </c>
    </row>
    <row r="59" spans="1:29" x14ac:dyDescent="0.35">
      <c r="A59">
        <v>58</v>
      </c>
      <c r="B59" t="s">
        <v>1</v>
      </c>
      <c r="C59" t="s">
        <v>34</v>
      </c>
      <c r="D59" t="s">
        <v>36</v>
      </c>
      <c r="E59" s="6">
        <v>50000</v>
      </c>
      <c r="F59" t="s">
        <v>29</v>
      </c>
      <c r="G59" s="6">
        <v>30000</v>
      </c>
      <c r="H59" t="s">
        <v>63</v>
      </c>
      <c r="I59" s="13" t="s">
        <v>7</v>
      </c>
      <c r="J59" s="13" t="s">
        <v>7</v>
      </c>
      <c r="K59" s="13" t="s">
        <v>7</v>
      </c>
      <c r="L59" s="13" t="s">
        <v>6</v>
      </c>
      <c r="M59" s="13" t="s">
        <v>6</v>
      </c>
      <c r="N59" s="13" t="s">
        <v>7</v>
      </c>
      <c r="O59" s="3"/>
      <c r="P59" t="s">
        <v>53</v>
      </c>
      <c r="Q59" s="12" t="s">
        <v>6</v>
      </c>
      <c r="R59" s="12" t="s">
        <v>7</v>
      </c>
      <c r="S59" s="12" t="s">
        <v>7</v>
      </c>
      <c r="T59" s="12" t="s">
        <v>7</v>
      </c>
      <c r="U59" s="12" t="s">
        <v>6</v>
      </c>
      <c r="V59" t="s">
        <v>41</v>
      </c>
      <c r="W59" t="s">
        <v>10</v>
      </c>
      <c r="X59" t="s">
        <v>11</v>
      </c>
      <c r="Y59" t="s">
        <v>35</v>
      </c>
      <c r="Z59" s="6">
        <v>20000</v>
      </c>
      <c r="AA59" s="9">
        <v>0.4</v>
      </c>
      <c r="AB59" s="8">
        <v>0.6</v>
      </c>
      <c r="AC59" s="6">
        <v>2000000</v>
      </c>
    </row>
    <row r="60" spans="1:29" x14ac:dyDescent="0.35">
      <c r="A60">
        <v>59</v>
      </c>
      <c r="B60" t="s">
        <v>1</v>
      </c>
      <c r="C60" t="s">
        <v>2</v>
      </c>
      <c r="D60" t="s">
        <v>19</v>
      </c>
      <c r="E60" s="6">
        <v>1500000</v>
      </c>
      <c r="F60" t="s">
        <v>4</v>
      </c>
      <c r="G60" s="6">
        <v>500000</v>
      </c>
      <c r="H60" t="s">
        <v>61</v>
      </c>
      <c r="I60" s="13" t="s">
        <v>6</v>
      </c>
      <c r="J60" s="13" t="s">
        <v>6</v>
      </c>
      <c r="K60" s="13" t="s">
        <v>7</v>
      </c>
      <c r="L60" s="13" t="s">
        <v>6</v>
      </c>
      <c r="M60" s="13" t="s">
        <v>6</v>
      </c>
      <c r="N60" s="13" t="s">
        <v>7</v>
      </c>
      <c r="O60" s="3"/>
      <c r="P60" t="s">
        <v>53</v>
      </c>
      <c r="Q60" s="12" t="s">
        <v>6</v>
      </c>
      <c r="R60" s="12" t="s">
        <v>7</v>
      </c>
      <c r="S60" s="12" t="s">
        <v>7</v>
      </c>
      <c r="T60" s="12" t="s">
        <v>7</v>
      </c>
      <c r="U60" s="12" t="s">
        <v>6</v>
      </c>
      <c r="V60" t="s">
        <v>9</v>
      </c>
      <c r="W60" t="s">
        <v>10</v>
      </c>
      <c r="X60" t="s">
        <v>11</v>
      </c>
      <c r="Y60" t="s">
        <v>28</v>
      </c>
      <c r="Z60" s="6">
        <v>1000000</v>
      </c>
      <c r="AA60" s="9">
        <v>0.66666666666666663</v>
      </c>
      <c r="AB60" s="8">
        <v>0.33333333333333331</v>
      </c>
      <c r="AC60" s="6">
        <v>100000000</v>
      </c>
    </row>
    <row r="61" spans="1:29" x14ac:dyDescent="0.35">
      <c r="A61">
        <v>60</v>
      </c>
      <c r="B61" t="s">
        <v>1</v>
      </c>
      <c r="C61" t="s">
        <v>34</v>
      </c>
      <c r="D61" t="s">
        <v>14</v>
      </c>
      <c r="E61" s="6">
        <v>750000</v>
      </c>
      <c r="F61" t="s">
        <v>23</v>
      </c>
      <c r="G61" s="6">
        <v>175000</v>
      </c>
      <c r="H61" t="s">
        <v>24</v>
      </c>
      <c r="I61" s="13" t="s">
        <v>6</v>
      </c>
      <c r="J61" s="13" t="s">
        <v>6</v>
      </c>
      <c r="K61" s="13" t="s">
        <v>7</v>
      </c>
      <c r="L61" s="13" t="s">
        <v>7</v>
      </c>
      <c r="M61" s="13" t="s">
        <v>6</v>
      </c>
      <c r="N61" s="13" t="s">
        <v>7</v>
      </c>
      <c r="O61" s="3"/>
      <c r="P61" t="s">
        <v>53</v>
      </c>
      <c r="Q61" s="12" t="s">
        <v>6</v>
      </c>
      <c r="R61" s="12" t="s">
        <v>7</v>
      </c>
      <c r="S61" s="12" t="s">
        <v>7</v>
      </c>
      <c r="T61" s="12" t="s">
        <v>7</v>
      </c>
      <c r="U61" s="12" t="s">
        <v>6</v>
      </c>
      <c r="V61" t="s">
        <v>41</v>
      </c>
      <c r="W61" t="s">
        <v>10</v>
      </c>
      <c r="X61" t="s">
        <v>11</v>
      </c>
      <c r="Y61" t="s">
        <v>35</v>
      </c>
      <c r="Z61" s="6">
        <v>575000</v>
      </c>
      <c r="AA61" s="9">
        <v>0.76666666666666672</v>
      </c>
      <c r="AB61" s="8">
        <v>0.23333333333333334</v>
      </c>
      <c r="AC61" s="6">
        <v>57500000</v>
      </c>
    </row>
    <row r="62" spans="1:29" x14ac:dyDescent="0.35">
      <c r="A62">
        <v>61</v>
      </c>
      <c r="B62" t="s">
        <v>13</v>
      </c>
      <c r="C62" t="s">
        <v>2</v>
      </c>
      <c r="D62" t="s">
        <v>19</v>
      </c>
      <c r="E62" s="6">
        <v>1500000</v>
      </c>
      <c r="F62" t="s">
        <v>4</v>
      </c>
      <c r="G62" s="6">
        <v>500000</v>
      </c>
      <c r="H62" t="s">
        <v>61</v>
      </c>
      <c r="I62" s="13" t="s">
        <v>6</v>
      </c>
      <c r="J62" s="13" t="s">
        <v>6</v>
      </c>
      <c r="K62" s="13" t="s">
        <v>7</v>
      </c>
      <c r="L62" s="13" t="s">
        <v>6</v>
      </c>
      <c r="M62" s="13" t="s">
        <v>6</v>
      </c>
      <c r="N62" s="13" t="s">
        <v>7</v>
      </c>
      <c r="O62" s="3"/>
      <c r="P62" t="s">
        <v>64</v>
      </c>
      <c r="Q62" s="12" t="s">
        <v>6</v>
      </c>
      <c r="R62" s="12" t="s">
        <v>7</v>
      </c>
      <c r="S62" s="12" t="s">
        <v>6</v>
      </c>
      <c r="T62" s="12" t="s">
        <v>6</v>
      </c>
      <c r="U62" s="12" t="s">
        <v>6</v>
      </c>
      <c r="V62" t="s">
        <v>55</v>
      </c>
      <c r="W62" t="s">
        <v>10</v>
      </c>
      <c r="X62" t="s">
        <v>11</v>
      </c>
      <c r="Y62" t="s">
        <v>28</v>
      </c>
      <c r="Z62" s="6">
        <v>1000000</v>
      </c>
      <c r="AA62" s="9">
        <v>0.66666666666666663</v>
      </c>
      <c r="AB62" s="8">
        <v>0.33333333333333331</v>
      </c>
      <c r="AC62" s="6">
        <v>100000000</v>
      </c>
    </row>
    <row r="63" spans="1:29" x14ac:dyDescent="0.35">
      <c r="A63">
        <v>62</v>
      </c>
      <c r="B63" t="s">
        <v>1</v>
      </c>
      <c r="C63" t="s">
        <v>38</v>
      </c>
      <c r="D63" t="s">
        <v>3</v>
      </c>
      <c r="E63" s="6">
        <v>300000</v>
      </c>
      <c r="F63" t="s">
        <v>29</v>
      </c>
      <c r="G63" s="6">
        <v>30000</v>
      </c>
      <c r="H63" t="s">
        <v>52</v>
      </c>
      <c r="I63" s="13" t="s">
        <v>7</v>
      </c>
      <c r="J63" s="13" t="s">
        <v>7</v>
      </c>
      <c r="K63" s="13" t="s">
        <v>6</v>
      </c>
      <c r="L63" s="13" t="s">
        <v>6</v>
      </c>
      <c r="M63" s="13" t="s">
        <v>6</v>
      </c>
      <c r="N63" s="13" t="s">
        <v>7</v>
      </c>
      <c r="O63" s="3"/>
      <c r="P63" t="s">
        <v>53</v>
      </c>
      <c r="Q63" s="12" t="s">
        <v>6</v>
      </c>
      <c r="R63" s="12" t="s">
        <v>7</v>
      </c>
      <c r="S63" s="12" t="s">
        <v>7</v>
      </c>
      <c r="T63" s="12" t="s">
        <v>7</v>
      </c>
      <c r="U63" s="12" t="s">
        <v>6</v>
      </c>
      <c r="V63" t="s">
        <v>41</v>
      </c>
      <c r="W63" t="s">
        <v>10</v>
      </c>
      <c r="X63" t="s">
        <v>11</v>
      </c>
      <c r="Y63" t="s">
        <v>35</v>
      </c>
      <c r="Z63" s="6">
        <v>270000</v>
      </c>
      <c r="AA63" s="9">
        <v>0.9</v>
      </c>
      <c r="AB63" s="8">
        <v>0.1</v>
      </c>
      <c r="AC63" s="6">
        <v>27000000</v>
      </c>
    </row>
    <row r="64" spans="1:29" x14ac:dyDescent="0.35">
      <c r="A64">
        <v>63</v>
      </c>
      <c r="B64" t="s">
        <v>1</v>
      </c>
      <c r="C64" t="s">
        <v>2</v>
      </c>
      <c r="D64" t="s">
        <v>3</v>
      </c>
      <c r="E64" s="6">
        <v>300000</v>
      </c>
      <c r="F64" t="s">
        <v>15</v>
      </c>
      <c r="G64" s="6">
        <v>1050000</v>
      </c>
      <c r="H64" t="s">
        <v>30</v>
      </c>
      <c r="I64" s="13" t="s">
        <v>6</v>
      </c>
      <c r="J64" s="13" t="s">
        <v>7</v>
      </c>
      <c r="K64" s="13" t="s">
        <v>7</v>
      </c>
      <c r="L64" s="13" t="s">
        <v>6</v>
      </c>
      <c r="M64" s="13" t="s">
        <v>6</v>
      </c>
      <c r="N64" s="13" t="s">
        <v>7</v>
      </c>
      <c r="O64" s="3"/>
      <c r="P64" t="s">
        <v>53</v>
      </c>
      <c r="Q64" s="12" t="s">
        <v>6</v>
      </c>
      <c r="R64" s="12" t="s">
        <v>7</v>
      </c>
      <c r="S64" s="12" t="s">
        <v>7</v>
      </c>
      <c r="T64" s="12" t="s">
        <v>7</v>
      </c>
      <c r="U64" s="12" t="s">
        <v>6</v>
      </c>
      <c r="V64" t="s">
        <v>21</v>
      </c>
      <c r="W64" t="s">
        <v>10</v>
      </c>
      <c r="X64" t="s">
        <v>27</v>
      </c>
      <c r="Y64" t="s">
        <v>28</v>
      </c>
      <c r="Z64" s="6">
        <v>-750000</v>
      </c>
      <c r="AA64" s="9">
        <v>-2.5</v>
      </c>
      <c r="AB64" s="8">
        <v>3.5</v>
      </c>
      <c r="AC64" s="6">
        <v>-75000000</v>
      </c>
    </row>
    <row r="65" spans="1:29" x14ac:dyDescent="0.35">
      <c r="A65">
        <v>64</v>
      </c>
      <c r="B65" t="s">
        <v>1</v>
      </c>
      <c r="C65" t="s">
        <v>34</v>
      </c>
      <c r="D65" t="s">
        <v>3</v>
      </c>
      <c r="E65" s="6">
        <v>300000</v>
      </c>
      <c r="F65" t="s">
        <v>29</v>
      </c>
      <c r="G65" s="6">
        <v>30000</v>
      </c>
      <c r="H65" t="s">
        <v>52</v>
      </c>
      <c r="I65" s="13" t="s">
        <v>7</v>
      </c>
      <c r="J65" s="13" t="s">
        <v>7</v>
      </c>
      <c r="K65" s="13" t="s">
        <v>6</v>
      </c>
      <c r="L65" s="13" t="s">
        <v>6</v>
      </c>
      <c r="M65" s="13" t="s">
        <v>6</v>
      </c>
      <c r="N65" s="13" t="s">
        <v>7</v>
      </c>
      <c r="O65" s="3"/>
      <c r="P65" t="s">
        <v>17</v>
      </c>
      <c r="Q65" s="12" t="s">
        <v>6</v>
      </c>
      <c r="R65" s="12" t="s">
        <v>7</v>
      </c>
      <c r="S65" s="12" t="s">
        <v>7</v>
      </c>
      <c r="T65" s="12" t="s">
        <v>7</v>
      </c>
      <c r="U65" s="12" t="s">
        <v>7</v>
      </c>
      <c r="V65" t="s">
        <v>21</v>
      </c>
      <c r="W65" t="s">
        <v>10</v>
      </c>
      <c r="X65" t="s">
        <v>11</v>
      </c>
      <c r="Y65" t="s">
        <v>28</v>
      </c>
      <c r="Z65" s="6">
        <v>270000</v>
      </c>
      <c r="AA65" s="9">
        <v>0.9</v>
      </c>
      <c r="AB65" s="8">
        <v>0.1</v>
      </c>
      <c r="AC65" s="6">
        <v>27000000</v>
      </c>
    </row>
    <row r="66" spans="1:29" x14ac:dyDescent="0.35">
      <c r="A66">
        <v>65</v>
      </c>
      <c r="B66" t="s">
        <v>1</v>
      </c>
      <c r="C66" t="s">
        <v>34</v>
      </c>
      <c r="D66" t="s">
        <v>3</v>
      </c>
      <c r="E66" s="6">
        <v>300000</v>
      </c>
      <c r="F66" t="s">
        <v>29</v>
      </c>
      <c r="G66" s="6">
        <v>30000</v>
      </c>
      <c r="H66" t="s">
        <v>56</v>
      </c>
      <c r="I66" s="13" t="s">
        <v>7</v>
      </c>
      <c r="J66" s="13" t="s">
        <v>6</v>
      </c>
      <c r="K66" s="13" t="s">
        <v>7</v>
      </c>
      <c r="L66" s="13" t="s">
        <v>6</v>
      </c>
      <c r="M66" s="13" t="s">
        <v>6</v>
      </c>
      <c r="N66" s="13" t="s">
        <v>7</v>
      </c>
      <c r="O66" s="3"/>
      <c r="P66" t="s">
        <v>25</v>
      </c>
      <c r="Q66" s="12" t="s">
        <v>6</v>
      </c>
      <c r="R66" s="12" t="s">
        <v>7</v>
      </c>
      <c r="S66" s="12" t="s">
        <v>7</v>
      </c>
      <c r="T66" s="12" t="s">
        <v>6</v>
      </c>
      <c r="U66" s="12" t="s">
        <v>6</v>
      </c>
      <c r="V66" t="s">
        <v>41</v>
      </c>
      <c r="W66" t="s">
        <v>10</v>
      </c>
      <c r="X66" t="s">
        <v>11</v>
      </c>
      <c r="Y66" t="s">
        <v>35</v>
      </c>
      <c r="Z66" s="6">
        <v>270000</v>
      </c>
      <c r="AA66" s="9">
        <v>0.9</v>
      </c>
      <c r="AB66" s="8">
        <v>0.1</v>
      </c>
      <c r="AC66" s="6">
        <v>27000000</v>
      </c>
    </row>
    <row r="67" spans="1:29" x14ac:dyDescent="0.35">
      <c r="A67">
        <v>66</v>
      </c>
      <c r="B67" t="s">
        <v>1</v>
      </c>
      <c r="C67" t="s">
        <v>38</v>
      </c>
      <c r="D67" t="s">
        <v>14</v>
      </c>
      <c r="E67" s="6">
        <v>750000</v>
      </c>
      <c r="F67" t="s">
        <v>4</v>
      </c>
      <c r="G67" s="6">
        <v>500000</v>
      </c>
      <c r="H67" t="s">
        <v>65</v>
      </c>
      <c r="I67" s="13" t="s">
        <v>7</v>
      </c>
      <c r="J67" s="13" t="s">
        <v>6</v>
      </c>
      <c r="K67" s="13" t="s">
        <v>6</v>
      </c>
      <c r="L67" s="13" t="s">
        <v>6</v>
      </c>
      <c r="M67" s="13" t="s">
        <v>6</v>
      </c>
      <c r="N67" s="13" t="s">
        <v>7</v>
      </c>
      <c r="O67" s="3"/>
      <c r="P67" t="s">
        <v>53</v>
      </c>
      <c r="Q67" s="12" t="s">
        <v>6</v>
      </c>
      <c r="R67" s="12" t="s">
        <v>7</v>
      </c>
      <c r="S67" s="12" t="s">
        <v>7</v>
      </c>
      <c r="T67" s="12" t="s">
        <v>7</v>
      </c>
      <c r="U67" s="12" t="s">
        <v>6</v>
      </c>
      <c r="V67" t="s">
        <v>55</v>
      </c>
      <c r="W67" t="s">
        <v>10</v>
      </c>
      <c r="X67" t="s">
        <v>27</v>
      </c>
      <c r="Y67" t="s">
        <v>18</v>
      </c>
      <c r="Z67" s="6">
        <v>250000</v>
      </c>
      <c r="AA67" s="9">
        <v>0.33333333333333331</v>
      </c>
      <c r="AB67" s="8">
        <v>0.66666666666666663</v>
      </c>
      <c r="AC67" s="6">
        <v>25000000</v>
      </c>
    </row>
    <row r="68" spans="1:29" x14ac:dyDescent="0.35">
      <c r="A68">
        <v>67</v>
      </c>
      <c r="B68" t="s">
        <v>13</v>
      </c>
      <c r="C68" t="s">
        <v>38</v>
      </c>
      <c r="D68" t="s">
        <v>14</v>
      </c>
      <c r="E68" s="6">
        <v>750000</v>
      </c>
      <c r="F68" t="s">
        <v>29</v>
      </c>
      <c r="G68" s="6">
        <v>30000</v>
      </c>
      <c r="H68" t="s">
        <v>30</v>
      </c>
      <c r="I68" s="13" t="s">
        <v>6</v>
      </c>
      <c r="J68" s="13" t="s">
        <v>7</v>
      </c>
      <c r="K68" s="13" t="s">
        <v>7</v>
      </c>
      <c r="L68" s="13" t="s">
        <v>6</v>
      </c>
      <c r="M68" s="13" t="s">
        <v>6</v>
      </c>
      <c r="N68" s="13" t="s">
        <v>7</v>
      </c>
      <c r="O68" s="3"/>
      <c r="P68" t="s">
        <v>8</v>
      </c>
      <c r="Q68" s="12" t="s">
        <v>6</v>
      </c>
      <c r="R68" s="12" t="s">
        <v>7</v>
      </c>
      <c r="S68" s="12" t="s">
        <v>7</v>
      </c>
      <c r="T68" s="12" t="s">
        <v>6</v>
      </c>
      <c r="U68" s="12" t="s">
        <v>7</v>
      </c>
      <c r="V68" t="s">
        <v>9</v>
      </c>
      <c r="W68" t="s">
        <v>10</v>
      </c>
      <c r="X68" t="s">
        <v>27</v>
      </c>
      <c r="Y68" t="s">
        <v>28</v>
      </c>
      <c r="Z68" s="6">
        <v>720000</v>
      </c>
      <c r="AA68" s="9">
        <v>0.96</v>
      </c>
      <c r="AB68" s="8">
        <v>0.04</v>
      </c>
      <c r="AC68" s="6">
        <v>72000000</v>
      </c>
    </row>
    <row r="69" spans="1:29" x14ac:dyDescent="0.35">
      <c r="A69">
        <v>68</v>
      </c>
      <c r="B69" t="s">
        <v>33</v>
      </c>
      <c r="C69" t="s">
        <v>38</v>
      </c>
      <c r="D69" t="s">
        <v>19</v>
      </c>
      <c r="E69" s="6">
        <v>1500000</v>
      </c>
      <c r="F69" t="s">
        <v>15</v>
      </c>
      <c r="G69" s="6">
        <v>1050000</v>
      </c>
      <c r="H69" t="s">
        <v>61</v>
      </c>
      <c r="I69" s="13" t="s">
        <v>6</v>
      </c>
      <c r="J69" s="13" t="s">
        <v>6</v>
      </c>
      <c r="K69" s="13" t="s">
        <v>7</v>
      </c>
      <c r="L69" s="13" t="s">
        <v>6</v>
      </c>
      <c r="M69" s="13" t="s">
        <v>6</v>
      </c>
      <c r="N69" s="13" t="s">
        <v>7</v>
      </c>
      <c r="O69" s="3"/>
      <c r="P69" t="s">
        <v>50</v>
      </c>
      <c r="Q69" s="12" t="s">
        <v>6</v>
      </c>
      <c r="R69" s="12" t="s">
        <v>6</v>
      </c>
      <c r="S69" s="12" t="s">
        <v>6</v>
      </c>
      <c r="T69" s="12" t="s">
        <v>6</v>
      </c>
      <c r="U69" s="12" t="s">
        <v>6</v>
      </c>
      <c r="V69" t="s">
        <v>21</v>
      </c>
      <c r="W69" t="s">
        <v>10</v>
      </c>
      <c r="X69" t="s">
        <v>11</v>
      </c>
      <c r="Y69" t="s">
        <v>28</v>
      </c>
      <c r="Z69" s="6">
        <v>450000</v>
      </c>
      <c r="AA69" s="9">
        <v>0.3</v>
      </c>
      <c r="AB69" s="8">
        <v>0.7</v>
      </c>
      <c r="AC69" s="6">
        <v>45000000</v>
      </c>
    </row>
    <row r="70" spans="1:29" x14ac:dyDescent="0.35">
      <c r="A70">
        <v>69</v>
      </c>
      <c r="B70" t="s">
        <v>13</v>
      </c>
      <c r="C70" t="s">
        <v>38</v>
      </c>
      <c r="D70" t="s">
        <v>19</v>
      </c>
      <c r="E70" s="6">
        <v>1500000</v>
      </c>
      <c r="F70" t="s">
        <v>15</v>
      </c>
      <c r="G70" s="6">
        <v>1050000</v>
      </c>
      <c r="H70" t="s">
        <v>58</v>
      </c>
      <c r="I70" s="13" t="s">
        <v>7</v>
      </c>
      <c r="J70" s="13" t="s">
        <v>6</v>
      </c>
      <c r="K70" s="13" t="s">
        <v>6</v>
      </c>
      <c r="L70" s="13" t="s">
        <v>6</v>
      </c>
      <c r="M70" s="13" t="s">
        <v>7</v>
      </c>
      <c r="N70" s="13" t="s">
        <v>7</v>
      </c>
      <c r="O70" s="3"/>
      <c r="P70" t="s">
        <v>53</v>
      </c>
      <c r="Q70" s="12" t="s">
        <v>6</v>
      </c>
      <c r="R70" s="12" t="s">
        <v>7</v>
      </c>
      <c r="S70" s="12" t="s">
        <v>7</v>
      </c>
      <c r="T70" s="12" t="s">
        <v>7</v>
      </c>
      <c r="U70" s="12" t="s">
        <v>6</v>
      </c>
      <c r="V70" t="s">
        <v>55</v>
      </c>
      <c r="W70" t="s">
        <v>10</v>
      </c>
      <c r="X70" t="s">
        <v>22</v>
      </c>
      <c r="Y70" t="s">
        <v>28</v>
      </c>
      <c r="Z70" s="6">
        <v>450000</v>
      </c>
      <c r="AA70" s="9">
        <v>0.3</v>
      </c>
      <c r="AB70" s="8">
        <v>0.7</v>
      </c>
      <c r="AC70" s="6">
        <v>45000000</v>
      </c>
    </row>
    <row r="71" spans="1:29" x14ac:dyDescent="0.35">
      <c r="A71">
        <v>70</v>
      </c>
      <c r="B71" t="s">
        <v>13</v>
      </c>
      <c r="C71" t="s">
        <v>38</v>
      </c>
      <c r="D71" t="s">
        <v>19</v>
      </c>
      <c r="E71" s="6">
        <v>1500000</v>
      </c>
      <c r="F71" t="s">
        <v>4</v>
      </c>
      <c r="G71" s="6">
        <v>500000</v>
      </c>
      <c r="H71" t="s">
        <v>56</v>
      </c>
      <c r="I71" s="13" t="s">
        <v>7</v>
      </c>
      <c r="J71" s="13" t="s">
        <v>6</v>
      </c>
      <c r="K71" s="13" t="s">
        <v>7</v>
      </c>
      <c r="L71" s="13" t="s">
        <v>6</v>
      </c>
      <c r="M71" s="13" t="s">
        <v>6</v>
      </c>
      <c r="N71" s="13" t="s">
        <v>7</v>
      </c>
      <c r="O71" s="3"/>
      <c r="P71" t="s">
        <v>17</v>
      </c>
      <c r="Q71" s="12" t="s">
        <v>6</v>
      </c>
      <c r="R71" s="12" t="s">
        <v>7</v>
      </c>
      <c r="S71" s="12" t="s">
        <v>7</v>
      </c>
      <c r="T71" s="12" t="s">
        <v>7</v>
      </c>
      <c r="U71" s="12" t="s">
        <v>7</v>
      </c>
      <c r="V71" t="s">
        <v>21</v>
      </c>
      <c r="W71" t="s">
        <v>54</v>
      </c>
      <c r="X71" t="s">
        <v>11</v>
      </c>
      <c r="Y71" t="s">
        <v>28</v>
      </c>
      <c r="Z71" s="6">
        <v>1000000</v>
      </c>
      <c r="AA71" s="9">
        <v>0.66666666666666663</v>
      </c>
      <c r="AB71" s="8">
        <v>0.33333333333333331</v>
      </c>
      <c r="AC71" s="6">
        <v>100000000</v>
      </c>
    </row>
    <row r="72" spans="1:29" x14ac:dyDescent="0.35">
      <c r="A72">
        <v>71</v>
      </c>
      <c r="B72" t="s">
        <v>13</v>
      </c>
      <c r="C72" t="s">
        <v>38</v>
      </c>
      <c r="D72" t="s">
        <v>36</v>
      </c>
      <c r="E72" s="6">
        <v>50000</v>
      </c>
      <c r="F72" t="s">
        <v>29</v>
      </c>
      <c r="G72" s="6">
        <v>30000</v>
      </c>
      <c r="H72" t="s">
        <v>39</v>
      </c>
      <c r="I72" s="13" t="s">
        <v>7</v>
      </c>
      <c r="J72" s="13" t="s">
        <v>6</v>
      </c>
      <c r="K72" s="13" t="s">
        <v>7</v>
      </c>
      <c r="L72" s="13" t="s">
        <v>6</v>
      </c>
      <c r="M72" s="13" t="s">
        <v>7</v>
      </c>
      <c r="N72" s="13" t="s">
        <v>6</v>
      </c>
      <c r="O72" s="3"/>
      <c r="P72" t="s">
        <v>66</v>
      </c>
      <c r="Q72" s="12" t="s">
        <v>7</v>
      </c>
      <c r="R72" s="12" t="s">
        <v>7</v>
      </c>
      <c r="S72" s="12" t="s">
        <v>7</v>
      </c>
      <c r="T72" s="12" t="s">
        <v>6</v>
      </c>
      <c r="U72" s="12" t="s">
        <v>7</v>
      </c>
      <c r="V72" t="s">
        <v>41</v>
      </c>
      <c r="W72" t="s">
        <v>26</v>
      </c>
      <c r="X72" t="s">
        <v>11</v>
      </c>
      <c r="Y72" t="s">
        <v>12</v>
      </c>
      <c r="Z72" s="6">
        <v>20000</v>
      </c>
      <c r="AA72" s="9">
        <v>0.4</v>
      </c>
      <c r="AB72" s="8">
        <v>0.6</v>
      </c>
      <c r="AC72" s="6">
        <v>2000000</v>
      </c>
    </row>
    <row r="73" spans="1:29" x14ac:dyDescent="0.35">
      <c r="A73">
        <v>72</v>
      </c>
      <c r="B73" t="s">
        <v>1</v>
      </c>
      <c r="C73" t="s">
        <v>38</v>
      </c>
      <c r="D73" t="s">
        <v>36</v>
      </c>
      <c r="E73" s="6">
        <v>50000</v>
      </c>
      <c r="F73" t="s">
        <v>29</v>
      </c>
      <c r="G73" s="6">
        <v>30000</v>
      </c>
      <c r="H73" t="s">
        <v>39</v>
      </c>
      <c r="I73" s="13" t="s">
        <v>7</v>
      </c>
      <c r="J73" s="13" t="s">
        <v>6</v>
      </c>
      <c r="K73" s="13" t="s">
        <v>7</v>
      </c>
      <c r="L73" s="13" t="s">
        <v>6</v>
      </c>
      <c r="M73" s="13" t="s">
        <v>7</v>
      </c>
      <c r="N73" s="13" t="s">
        <v>6</v>
      </c>
      <c r="O73" s="3"/>
      <c r="P73" t="s">
        <v>66</v>
      </c>
      <c r="Q73" s="12" t="s">
        <v>7</v>
      </c>
      <c r="R73" s="12" t="s">
        <v>7</v>
      </c>
      <c r="S73" s="12" t="s">
        <v>7</v>
      </c>
      <c r="T73" s="12" t="s">
        <v>6</v>
      </c>
      <c r="U73" s="12" t="s">
        <v>7</v>
      </c>
      <c r="V73" t="s">
        <v>41</v>
      </c>
      <c r="W73" t="s">
        <v>26</v>
      </c>
      <c r="X73" t="s">
        <v>11</v>
      </c>
      <c r="Y73" t="s">
        <v>28</v>
      </c>
      <c r="Z73" s="6">
        <v>20000</v>
      </c>
      <c r="AA73" s="9">
        <v>0.4</v>
      </c>
      <c r="AB73" s="8">
        <v>0.6</v>
      </c>
      <c r="AC73" s="6">
        <v>2000000</v>
      </c>
    </row>
    <row r="74" spans="1:29" x14ac:dyDescent="0.35">
      <c r="A74">
        <v>73</v>
      </c>
      <c r="B74" t="s">
        <v>1</v>
      </c>
      <c r="C74" t="s">
        <v>38</v>
      </c>
      <c r="D74" t="s">
        <v>36</v>
      </c>
      <c r="E74" s="6">
        <v>50000</v>
      </c>
      <c r="F74" t="s">
        <v>29</v>
      </c>
      <c r="G74" s="6">
        <v>30000</v>
      </c>
      <c r="H74" t="s">
        <v>67</v>
      </c>
      <c r="I74" s="13" t="s">
        <v>6</v>
      </c>
      <c r="J74" s="13" t="s">
        <v>7</v>
      </c>
      <c r="K74" s="13" t="s">
        <v>7</v>
      </c>
      <c r="L74" s="13" t="s">
        <v>6</v>
      </c>
      <c r="M74" s="13" t="s">
        <v>7</v>
      </c>
      <c r="N74" s="13" t="s">
        <v>6</v>
      </c>
      <c r="O74" s="3"/>
      <c r="P74" t="s">
        <v>66</v>
      </c>
      <c r="Q74" s="12" t="s">
        <v>7</v>
      </c>
      <c r="R74" s="12" t="s">
        <v>7</v>
      </c>
      <c r="S74" s="12" t="s">
        <v>7</v>
      </c>
      <c r="T74" s="12" t="s">
        <v>6</v>
      </c>
      <c r="U74" s="12" t="s">
        <v>7</v>
      </c>
      <c r="V74" t="s">
        <v>41</v>
      </c>
      <c r="W74" t="s">
        <v>26</v>
      </c>
      <c r="X74" t="s">
        <v>11</v>
      </c>
      <c r="Y74" t="s">
        <v>28</v>
      </c>
      <c r="Z74" s="6">
        <v>20000</v>
      </c>
      <c r="AA74" s="9">
        <v>0.4</v>
      </c>
      <c r="AB74" s="8">
        <v>0.6</v>
      </c>
      <c r="AC74" s="6">
        <v>2000000</v>
      </c>
    </row>
    <row r="75" spans="1:29" x14ac:dyDescent="0.35">
      <c r="A75">
        <v>74</v>
      </c>
      <c r="B75" t="s">
        <v>1</v>
      </c>
      <c r="C75" t="s">
        <v>38</v>
      </c>
      <c r="D75" t="s">
        <v>36</v>
      </c>
      <c r="E75" s="6">
        <v>50000</v>
      </c>
      <c r="F75" t="s">
        <v>29</v>
      </c>
      <c r="G75" s="6">
        <v>30000</v>
      </c>
      <c r="H75" t="s">
        <v>67</v>
      </c>
      <c r="I75" s="13" t="s">
        <v>6</v>
      </c>
      <c r="J75" s="13" t="s">
        <v>7</v>
      </c>
      <c r="K75" s="13" t="s">
        <v>7</v>
      </c>
      <c r="L75" s="13" t="s">
        <v>6</v>
      </c>
      <c r="M75" s="13" t="s">
        <v>7</v>
      </c>
      <c r="N75" s="13" t="s">
        <v>6</v>
      </c>
      <c r="O75" s="3"/>
      <c r="P75" t="s">
        <v>40</v>
      </c>
      <c r="Q75" s="12" t="s">
        <v>7</v>
      </c>
      <c r="R75" s="12" t="s">
        <v>7</v>
      </c>
      <c r="S75" s="12" t="s">
        <v>7</v>
      </c>
      <c r="T75" s="12" t="s">
        <v>7</v>
      </c>
      <c r="U75" s="12" t="s">
        <v>6</v>
      </c>
      <c r="V75" t="s">
        <v>41</v>
      </c>
      <c r="W75" t="s">
        <v>26</v>
      </c>
      <c r="X75" t="s">
        <v>11</v>
      </c>
      <c r="Y75" t="s">
        <v>28</v>
      </c>
      <c r="Z75" s="6">
        <v>20000</v>
      </c>
      <c r="AA75" s="9">
        <v>0.4</v>
      </c>
      <c r="AB75" s="8">
        <v>0.6</v>
      </c>
      <c r="AC75" s="6">
        <v>2000000</v>
      </c>
    </row>
    <row r="76" spans="1:29" x14ac:dyDescent="0.35">
      <c r="A76">
        <v>75</v>
      </c>
      <c r="B76" t="s">
        <v>1</v>
      </c>
      <c r="C76" t="s">
        <v>38</v>
      </c>
      <c r="D76" t="s">
        <v>36</v>
      </c>
      <c r="E76" s="6">
        <v>50000</v>
      </c>
      <c r="F76" t="s">
        <v>29</v>
      </c>
      <c r="G76" s="6">
        <v>30000</v>
      </c>
      <c r="H76" t="s">
        <v>67</v>
      </c>
      <c r="I76" s="13" t="s">
        <v>6</v>
      </c>
      <c r="J76" s="13" t="s">
        <v>7</v>
      </c>
      <c r="K76" s="13" t="s">
        <v>7</v>
      </c>
      <c r="L76" s="13" t="s">
        <v>6</v>
      </c>
      <c r="M76" s="13" t="s">
        <v>7</v>
      </c>
      <c r="N76" s="13" t="s">
        <v>6</v>
      </c>
      <c r="O76" s="3"/>
      <c r="P76" t="s">
        <v>66</v>
      </c>
      <c r="Q76" s="12" t="s">
        <v>7</v>
      </c>
      <c r="R76" s="12" t="s">
        <v>7</v>
      </c>
      <c r="S76" s="12" t="s">
        <v>7</v>
      </c>
      <c r="T76" s="12" t="s">
        <v>6</v>
      </c>
      <c r="U76" s="12" t="s">
        <v>7</v>
      </c>
      <c r="V76" t="s">
        <v>41</v>
      </c>
      <c r="W76" t="s">
        <v>26</v>
      </c>
      <c r="X76" t="s">
        <v>11</v>
      </c>
      <c r="Y76" t="s">
        <v>12</v>
      </c>
      <c r="Z76" s="6">
        <v>20000</v>
      </c>
      <c r="AA76" s="9">
        <v>0.4</v>
      </c>
      <c r="AB76" s="8">
        <v>0.6</v>
      </c>
      <c r="AC76" s="6">
        <v>2000000</v>
      </c>
    </row>
    <row r="77" spans="1:29" x14ac:dyDescent="0.35">
      <c r="A77">
        <v>76</v>
      </c>
      <c r="B77" t="s">
        <v>1</v>
      </c>
      <c r="C77" t="s">
        <v>38</v>
      </c>
      <c r="D77" t="s">
        <v>36</v>
      </c>
      <c r="E77" s="6">
        <v>50000</v>
      </c>
      <c r="F77" t="s">
        <v>29</v>
      </c>
      <c r="G77" s="6">
        <v>30000</v>
      </c>
      <c r="H77" t="s">
        <v>39</v>
      </c>
      <c r="I77" s="13" t="s">
        <v>7</v>
      </c>
      <c r="J77" s="13" t="s">
        <v>6</v>
      </c>
      <c r="K77" s="13" t="s">
        <v>7</v>
      </c>
      <c r="L77" s="13" t="s">
        <v>6</v>
      </c>
      <c r="M77" s="13" t="s">
        <v>7</v>
      </c>
      <c r="N77" s="13" t="s">
        <v>6</v>
      </c>
      <c r="O77" s="3"/>
      <c r="P77" t="s">
        <v>17</v>
      </c>
      <c r="Q77" s="12" t="s">
        <v>6</v>
      </c>
      <c r="R77" s="12" t="s">
        <v>7</v>
      </c>
      <c r="S77" s="12" t="s">
        <v>7</v>
      </c>
      <c r="T77" s="12" t="s">
        <v>7</v>
      </c>
      <c r="U77" s="12" t="s">
        <v>7</v>
      </c>
      <c r="V77" t="s">
        <v>41</v>
      </c>
      <c r="W77" t="s">
        <v>26</v>
      </c>
      <c r="X77" t="s">
        <v>11</v>
      </c>
      <c r="Y77" t="s">
        <v>12</v>
      </c>
      <c r="Z77" s="6">
        <v>20000</v>
      </c>
      <c r="AA77" s="9">
        <v>0.4</v>
      </c>
      <c r="AB77" s="8">
        <v>0.6</v>
      </c>
      <c r="AC77" s="6">
        <v>2000000</v>
      </c>
    </row>
    <row r="78" spans="1:29" x14ac:dyDescent="0.35">
      <c r="A78">
        <v>77</v>
      </c>
      <c r="B78" t="s">
        <v>1</v>
      </c>
      <c r="C78" t="s">
        <v>38</v>
      </c>
      <c r="D78" t="s">
        <v>36</v>
      </c>
      <c r="E78" s="6">
        <v>50000</v>
      </c>
      <c r="F78" t="s">
        <v>29</v>
      </c>
      <c r="G78" s="6">
        <v>30000</v>
      </c>
      <c r="H78" t="s">
        <v>56</v>
      </c>
      <c r="I78" s="13" t="s">
        <v>7</v>
      </c>
      <c r="J78" s="13" t="s">
        <v>6</v>
      </c>
      <c r="K78" s="13" t="s">
        <v>7</v>
      </c>
      <c r="L78" s="13" t="s">
        <v>6</v>
      </c>
      <c r="M78" s="13" t="s">
        <v>6</v>
      </c>
      <c r="N78" s="13" t="s">
        <v>7</v>
      </c>
      <c r="O78" s="3"/>
      <c r="P78" t="s">
        <v>66</v>
      </c>
      <c r="Q78" s="12" t="s">
        <v>7</v>
      </c>
      <c r="R78" s="12" t="s">
        <v>7</v>
      </c>
      <c r="S78" s="12" t="s">
        <v>7</v>
      </c>
      <c r="T78" s="12" t="s">
        <v>6</v>
      </c>
      <c r="U78" s="12" t="s">
        <v>7</v>
      </c>
      <c r="V78" t="s">
        <v>41</v>
      </c>
      <c r="W78" t="s">
        <v>26</v>
      </c>
      <c r="X78" t="s">
        <v>11</v>
      </c>
      <c r="Y78" t="s">
        <v>12</v>
      </c>
      <c r="Z78" s="6">
        <v>20000</v>
      </c>
      <c r="AA78" s="9">
        <v>0.4</v>
      </c>
      <c r="AB78" s="8">
        <v>0.6</v>
      </c>
      <c r="AC78" s="6">
        <v>2000000</v>
      </c>
    </row>
    <row r="79" spans="1:29" x14ac:dyDescent="0.35">
      <c r="A79">
        <v>78</v>
      </c>
      <c r="B79" t="s">
        <v>1</v>
      </c>
      <c r="C79" t="s">
        <v>38</v>
      </c>
      <c r="D79" t="s">
        <v>36</v>
      </c>
      <c r="E79" s="6">
        <v>50000</v>
      </c>
      <c r="F79" t="s">
        <v>29</v>
      </c>
      <c r="G79" s="6">
        <v>30000</v>
      </c>
      <c r="H79" t="s">
        <v>67</v>
      </c>
      <c r="I79" s="13" t="s">
        <v>6</v>
      </c>
      <c r="J79" s="13" t="s">
        <v>7</v>
      </c>
      <c r="K79" s="13" t="s">
        <v>7</v>
      </c>
      <c r="L79" s="13" t="s">
        <v>6</v>
      </c>
      <c r="M79" s="13" t="s">
        <v>7</v>
      </c>
      <c r="N79" s="13" t="s">
        <v>6</v>
      </c>
      <c r="O79" s="3"/>
      <c r="P79" t="s">
        <v>66</v>
      </c>
      <c r="Q79" s="12" t="s">
        <v>7</v>
      </c>
      <c r="R79" s="12" t="s">
        <v>7</v>
      </c>
      <c r="S79" s="12" t="s">
        <v>7</v>
      </c>
      <c r="T79" s="12" t="s">
        <v>6</v>
      </c>
      <c r="U79" s="12" t="s">
        <v>7</v>
      </c>
      <c r="V79" t="s">
        <v>41</v>
      </c>
      <c r="W79" t="s">
        <v>26</v>
      </c>
      <c r="X79" t="s">
        <v>11</v>
      </c>
      <c r="Y79" t="s">
        <v>12</v>
      </c>
      <c r="Z79" s="6">
        <v>20000</v>
      </c>
      <c r="AA79" s="9">
        <v>0.4</v>
      </c>
      <c r="AB79" s="8">
        <v>0.6</v>
      </c>
      <c r="AC79" s="6">
        <v>2000000</v>
      </c>
    </row>
    <row r="80" spans="1:29" x14ac:dyDescent="0.35">
      <c r="A80">
        <v>79</v>
      </c>
      <c r="B80" t="s">
        <v>33</v>
      </c>
      <c r="C80" t="s">
        <v>34</v>
      </c>
      <c r="D80" t="s">
        <v>19</v>
      </c>
      <c r="E80" s="6">
        <v>1500000</v>
      </c>
      <c r="F80" t="s">
        <v>23</v>
      </c>
      <c r="G80" s="6">
        <v>175000</v>
      </c>
      <c r="H80" t="s">
        <v>24</v>
      </c>
      <c r="I80" s="13" t="s">
        <v>6</v>
      </c>
      <c r="J80" s="13" t="s">
        <v>6</v>
      </c>
      <c r="K80" s="13" t="s">
        <v>7</v>
      </c>
      <c r="L80" s="13" t="s">
        <v>7</v>
      </c>
      <c r="M80" s="13" t="s">
        <v>6</v>
      </c>
      <c r="N80" s="13" t="s">
        <v>7</v>
      </c>
      <c r="O80" s="3"/>
      <c r="P80" t="s">
        <v>8</v>
      </c>
      <c r="Q80" s="12" t="s">
        <v>6</v>
      </c>
      <c r="R80" s="12" t="s">
        <v>7</v>
      </c>
      <c r="S80" s="12" t="s">
        <v>7</v>
      </c>
      <c r="T80" s="12" t="s">
        <v>6</v>
      </c>
      <c r="U80" s="12" t="s">
        <v>7</v>
      </c>
      <c r="V80" t="s">
        <v>21</v>
      </c>
      <c r="W80" t="s">
        <v>10</v>
      </c>
      <c r="X80" t="s">
        <v>22</v>
      </c>
      <c r="Y80" t="s">
        <v>28</v>
      </c>
      <c r="Z80" s="6">
        <v>1325000</v>
      </c>
      <c r="AA80" s="9">
        <v>0.8833333333333333</v>
      </c>
      <c r="AB80" s="8">
        <v>0.11666666666666667</v>
      </c>
      <c r="AC80" s="6">
        <v>132500000</v>
      </c>
    </row>
    <row r="81" spans="1:29" x14ac:dyDescent="0.35">
      <c r="A81">
        <v>80</v>
      </c>
      <c r="B81" t="s">
        <v>13</v>
      </c>
      <c r="C81" t="s">
        <v>34</v>
      </c>
      <c r="D81" t="s">
        <v>3</v>
      </c>
      <c r="E81" s="6">
        <v>300000</v>
      </c>
      <c r="F81" t="s">
        <v>29</v>
      </c>
      <c r="G81" s="6">
        <v>30000</v>
      </c>
      <c r="H81" t="s">
        <v>30</v>
      </c>
      <c r="I81" s="13" t="s">
        <v>6</v>
      </c>
      <c r="J81" s="13" t="s">
        <v>7</v>
      </c>
      <c r="K81" s="13" t="s">
        <v>7</v>
      </c>
      <c r="L81" s="13" t="s">
        <v>6</v>
      </c>
      <c r="M81" s="13" t="s">
        <v>6</v>
      </c>
      <c r="N81" s="13" t="s">
        <v>7</v>
      </c>
      <c r="O81" s="3"/>
      <c r="P81" t="s">
        <v>25</v>
      </c>
      <c r="Q81" s="12" t="s">
        <v>6</v>
      </c>
      <c r="R81" s="12" t="s">
        <v>7</v>
      </c>
      <c r="S81" s="12" t="s">
        <v>7</v>
      </c>
      <c r="T81" s="12" t="s">
        <v>6</v>
      </c>
      <c r="U81" s="12" t="s">
        <v>6</v>
      </c>
      <c r="V81" t="s">
        <v>41</v>
      </c>
      <c r="W81" t="s">
        <v>10</v>
      </c>
      <c r="X81" t="s">
        <v>11</v>
      </c>
      <c r="Y81" t="s">
        <v>35</v>
      </c>
      <c r="Z81" s="6">
        <v>270000</v>
      </c>
      <c r="AA81" s="9">
        <v>0.9</v>
      </c>
      <c r="AB81" s="8">
        <v>0.1</v>
      </c>
      <c r="AC81" s="6">
        <v>27000000</v>
      </c>
    </row>
    <row r="82" spans="1:29" x14ac:dyDescent="0.35">
      <c r="A82">
        <v>81</v>
      </c>
      <c r="B82" t="s">
        <v>33</v>
      </c>
      <c r="C82" t="s">
        <v>34</v>
      </c>
      <c r="D82" t="s">
        <v>19</v>
      </c>
      <c r="E82" s="6">
        <v>1500000</v>
      </c>
      <c r="F82" t="s">
        <v>29</v>
      </c>
      <c r="G82" s="6">
        <v>30000</v>
      </c>
      <c r="H82" t="s">
        <v>52</v>
      </c>
      <c r="I82" s="13" t="s">
        <v>7</v>
      </c>
      <c r="J82" s="13" t="s">
        <v>7</v>
      </c>
      <c r="K82" s="13" t="s">
        <v>6</v>
      </c>
      <c r="L82" s="13" t="s">
        <v>6</v>
      </c>
      <c r="M82" s="13" t="s">
        <v>6</v>
      </c>
      <c r="N82" s="13" t="s">
        <v>7</v>
      </c>
      <c r="O82" s="3"/>
      <c r="P82" t="s">
        <v>25</v>
      </c>
      <c r="Q82" s="12" t="s">
        <v>6</v>
      </c>
      <c r="R82" s="12" t="s">
        <v>7</v>
      </c>
      <c r="S82" s="12" t="s">
        <v>7</v>
      </c>
      <c r="T82" s="12" t="s">
        <v>6</v>
      </c>
      <c r="U82" s="12" t="s">
        <v>6</v>
      </c>
      <c r="V82" t="s">
        <v>55</v>
      </c>
      <c r="W82" t="s">
        <v>10</v>
      </c>
      <c r="X82" t="s">
        <v>11</v>
      </c>
      <c r="Y82" t="s">
        <v>18</v>
      </c>
      <c r="Z82" s="6">
        <v>1470000</v>
      </c>
      <c r="AA82" s="9">
        <v>0.98</v>
      </c>
      <c r="AB82" s="8">
        <v>0.02</v>
      </c>
      <c r="AC82" s="6">
        <v>147000000</v>
      </c>
    </row>
    <row r="83" spans="1:29" x14ac:dyDescent="0.35">
      <c r="A83">
        <v>82</v>
      </c>
      <c r="B83" t="s">
        <v>33</v>
      </c>
      <c r="C83" t="s">
        <v>34</v>
      </c>
      <c r="D83" t="s">
        <v>14</v>
      </c>
      <c r="E83" s="6">
        <v>750000</v>
      </c>
      <c r="F83" t="s">
        <v>4</v>
      </c>
      <c r="G83" s="6">
        <v>500000</v>
      </c>
      <c r="H83" t="s">
        <v>24</v>
      </c>
      <c r="I83" s="13" t="s">
        <v>6</v>
      </c>
      <c r="J83" s="13" t="s">
        <v>6</v>
      </c>
      <c r="K83" s="13" t="s">
        <v>7</v>
      </c>
      <c r="L83" s="13" t="s">
        <v>7</v>
      </c>
      <c r="M83" s="13" t="s">
        <v>6</v>
      </c>
      <c r="N83" s="13" t="s">
        <v>7</v>
      </c>
      <c r="O83" s="3"/>
      <c r="P83" t="s">
        <v>53</v>
      </c>
      <c r="Q83" s="12" t="s">
        <v>6</v>
      </c>
      <c r="R83" s="12" t="s">
        <v>7</v>
      </c>
      <c r="S83" s="12" t="s">
        <v>7</v>
      </c>
      <c r="T83" s="12" t="s">
        <v>7</v>
      </c>
      <c r="U83" s="12" t="s">
        <v>6</v>
      </c>
      <c r="V83" t="s">
        <v>21</v>
      </c>
      <c r="W83" t="s">
        <v>10</v>
      </c>
      <c r="X83" t="s">
        <v>11</v>
      </c>
      <c r="Y83" t="s">
        <v>28</v>
      </c>
      <c r="Z83" s="6">
        <v>250000</v>
      </c>
      <c r="AA83" s="9">
        <v>0.33333333333333331</v>
      </c>
      <c r="AB83" s="8">
        <v>0.66666666666666663</v>
      </c>
      <c r="AC83" s="6">
        <v>25000000</v>
      </c>
    </row>
    <row r="84" spans="1:29" x14ac:dyDescent="0.35">
      <c r="A84">
        <v>83</v>
      </c>
      <c r="B84" t="s">
        <v>13</v>
      </c>
      <c r="C84" t="s">
        <v>34</v>
      </c>
      <c r="D84" t="s">
        <v>19</v>
      </c>
      <c r="E84" s="6">
        <v>1500000</v>
      </c>
      <c r="F84" t="s">
        <v>15</v>
      </c>
      <c r="G84" s="6">
        <v>1050000</v>
      </c>
      <c r="H84" t="s">
        <v>24</v>
      </c>
      <c r="I84" s="13" t="s">
        <v>6</v>
      </c>
      <c r="J84" s="13" t="s">
        <v>6</v>
      </c>
      <c r="K84" s="13" t="s">
        <v>7</v>
      </c>
      <c r="L84" s="13" t="s">
        <v>7</v>
      </c>
      <c r="M84" s="13" t="s">
        <v>6</v>
      </c>
      <c r="N84" s="13" t="s">
        <v>7</v>
      </c>
      <c r="O84" s="3"/>
      <c r="P84" t="s">
        <v>53</v>
      </c>
      <c r="Q84" s="12" t="s">
        <v>6</v>
      </c>
      <c r="R84" s="12" t="s">
        <v>7</v>
      </c>
      <c r="S84" s="12" t="s">
        <v>7</v>
      </c>
      <c r="T84" s="12" t="s">
        <v>7</v>
      </c>
      <c r="U84" s="12" t="s">
        <v>6</v>
      </c>
      <c r="V84" t="s">
        <v>21</v>
      </c>
      <c r="W84" t="s">
        <v>26</v>
      </c>
      <c r="X84" t="s">
        <v>27</v>
      </c>
      <c r="Y84" t="s">
        <v>28</v>
      </c>
      <c r="Z84" s="6">
        <v>450000</v>
      </c>
      <c r="AA84" s="9">
        <v>0.3</v>
      </c>
      <c r="AB84" s="8">
        <v>0.7</v>
      </c>
      <c r="AC84" s="6">
        <v>45000000</v>
      </c>
    </row>
    <row r="85" spans="1:29" x14ac:dyDescent="0.35">
      <c r="A85">
        <v>84</v>
      </c>
      <c r="B85" t="s">
        <v>13</v>
      </c>
      <c r="C85" t="s">
        <v>34</v>
      </c>
      <c r="D85" t="s">
        <v>19</v>
      </c>
      <c r="E85" s="6">
        <v>1500000</v>
      </c>
      <c r="F85" t="s">
        <v>15</v>
      </c>
      <c r="G85" s="6">
        <v>1050000</v>
      </c>
      <c r="H85" t="s">
        <v>24</v>
      </c>
      <c r="I85" s="13" t="s">
        <v>6</v>
      </c>
      <c r="J85" s="13" t="s">
        <v>6</v>
      </c>
      <c r="K85" s="13" t="s">
        <v>7</v>
      </c>
      <c r="L85" s="13" t="s">
        <v>7</v>
      </c>
      <c r="M85" s="13" t="s">
        <v>6</v>
      </c>
      <c r="N85" s="13" t="s">
        <v>7</v>
      </c>
      <c r="O85" s="3"/>
      <c r="P85" t="s">
        <v>49</v>
      </c>
      <c r="Q85" s="12" t="s">
        <v>6</v>
      </c>
      <c r="R85" s="12" t="s">
        <v>6</v>
      </c>
      <c r="S85" s="12" t="s">
        <v>7</v>
      </c>
      <c r="T85" s="12" t="s">
        <v>7</v>
      </c>
      <c r="U85" s="12" t="s">
        <v>6</v>
      </c>
      <c r="V85" t="s">
        <v>21</v>
      </c>
      <c r="W85" t="s">
        <v>26</v>
      </c>
      <c r="X85" t="s">
        <v>51</v>
      </c>
      <c r="Y85" t="s">
        <v>18</v>
      </c>
      <c r="Z85" s="6">
        <v>450000</v>
      </c>
      <c r="AA85" s="9">
        <v>0.3</v>
      </c>
      <c r="AB85" s="8">
        <v>0.7</v>
      </c>
      <c r="AC85" s="6">
        <v>45000000</v>
      </c>
    </row>
    <row r="86" spans="1:29" x14ac:dyDescent="0.35">
      <c r="A86">
        <v>85</v>
      </c>
      <c r="B86" t="s">
        <v>13</v>
      </c>
      <c r="C86" t="s">
        <v>38</v>
      </c>
      <c r="D86" t="s">
        <v>19</v>
      </c>
      <c r="E86" s="6">
        <v>1500000</v>
      </c>
      <c r="F86" t="s">
        <v>15</v>
      </c>
      <c r="G86" s="6">
        <v>1050000</v>
      </c>
      <c r="H86" t="s">
        <v>24</v>
      </c>
      <c r="I86" s="13" t="s">
        <v>6</v>
      </c>
      <c r="J86" s="13" t="s">
        <v>6</v>
      </c>
      <c r="K86" s="13" t="s">
        <v>7</v>
      </c>
      <c r="L86" s="13" t="s">
        <v>7</v>
      </c>
      <c r="M86" s="13" t="s">
        <v>6</v>
      </c>
      <c r="N86" s="13" t="s">
        <v>7</v>
      </c>
      <c r="O86" s="3"/>
      <c r="P86" t="s">
        <v>17</v>
      </c>
      <c r="Q86" s="12" t="s">
        <v>6</v>
      </c>
      <c r="R86" s="12" t="s">
        <v>7</v>
      </c>
      <c r="S86" s="12" t="s">
        <v>7</v>
      </c>
      <c r="T86" s="12" t="s">
        <v>7</v>
      </c>
      <c r="U86" s="12" t="s">
        <v>7</v>
      </c>
      <c r="V86" t="s">
        <v>21</v>
      </c>
      <c r="W86" t="s">
        <v>10</v>
      </c>
      <c r="X86" t="s">
        <v>11</v>
      </c>
      <c r="Y86" t="s">
        <v>12</v>
      </c>
      <c r="Z86" s="6">
        <v>450000</v>
      </c>
      <c r="AA86" s="9">
        <v>0.3</v>
      </c>
      <c r="AB86" s="8">
        <v>0.7</v>
      </c>
      <c r="AC86" s="6">
        <v>45000000</v>
      </c>
    </row>
    <row r="87" spans="1:29" x14ac:dyDescent="0.35">
      <c r="A87">
        <v>86</v>
      </c>
      <c r="B87" t="s">
        <v>13</v>
      </c>
      <c r="C87" t="s">
        <v>38</v>
      </c>
      <c r="D87" t="s">
        <v>19</v>
      </c>
      <c r="E87" s="6">
        <v>1500000</v>
      </c>
      <c r="F87" t="s">
        <v>15</v>
      </c>
      <c r="G87" s="6">
        <v>1050000</v>
      </c>
      <c r="H87" t="s">
        <v>5</v>
      </c>
      <c r="I87" s="13" t="s">
        <v>6</v>
      </c>
      <c r="J87" s="13" t="s">
        <v>6</v>
      </c>
      <c r="K87" s="13" t="s">
        <v>7</v>
      </c>
      <c r="L87" s="13" t="s">
        <v>6</v>
      </c>
      <c r="M87" s="13" t="s">
        <v>7</v>
      </c>
      <c r="N87" s="13" t="s">
        <v>7</v>
      </c>
      <c r="O87" s="3"/>
      <c r="P87" t="s">
        <v>44</v>
      </c>
      <c r="Q87" s="12" t="s">
        <v>7</v>
      </c>
      <c r="R87" s="12" t="s">
        <v>6</v>
      </c>
      <c r="S87" s="12" t="s">
        <v>7</v>
      </c>
      <c r="T87" s="12" t="s">
        <v>7</v>
      </c>
      <c r="U87" s="12" t="s">
        <v>6</v>
      </c>
      <c r="V87" t="s">
        <v>21</v>
      </c>
      <c r="W87" t="s">
        <v>10</v>
      </c>
      <c r="X87" t="s">
        <v>22</v>
      </c>
      <c r="Y87" t="s">
        <v>12</v>
      </c>
      <c r="Z87" s="6">
        <v>450000</v>
      </c>
      <c r="AA87" s="9">
        <v>0.3</v>
      </c>
      <c r="AB87" s="8">
        <v>0.7</v>
      </c>
      <c r="AC87" s="6">
        <v>45000000</v>
      </c>
    </row>
    <row r="88" spans="1:29" x14ac:dyDescent="0.35">
      <c r="A88">
        <v>87</v>
      </c>
      <c r="B88" t="s">
        <v>13</v>
      </c>
      <c r="C88" t="s">
        <v>38</v>
      </c>
      <c r="D88" t="s">
        <v>19</v>
      </c>
      <c r="E88" s="6">
        <v>1500000</v>
      </c>
      <c r="F88" t="s">
        <v>15</v>
      </c>
      <c r="G88" s="6">
        <v>1050000</v>
      </c>
      <c r="H88" t="s">
        <v>24</v>
      </c>
      <c r="I88" s="13" t="s">
        <v>6</v>
      </c>
      <c r="J88" s="13" t="s">
        <v>6</v>
      </c>
      <c r="K88" s="13" t="s">
        <v>7</v>
      </c>
      <c r="L88" s="13" t="s">
        <v>7</v>
      </c>
      <c r="M88" s="13" t="s">
        <v>6</v>
      </c>
      <c r="N88" s="13" t="s">
        <v>7</v>
      </c>
      <c r="O88" s="3"/>
      <c r="P88" t="s">
        <v>53</v>
      </c>
      <c r="Q88" s="12" t="s">
        <v>6</v>
      </c>
      <c r="R88" s="12" t="s">
        <v>7</v>
      </c>
      <c r="S88" s="12" t="s">
        <v>7</v>
      </c>
      <c r="T88" s="12" t="s">
        <v>7</v>
      </c>
      <c r="U88" s="12" t="s">
        <v>6</v>
      </c>
      <c r="V88" t="s">
        <v>55</v>
      </c>
      <c r="W88" t="s">
        <v>10</v>
      </c>
      <c r="X88" t="s">
        <v>11</v>
      </c>
      <c r="Y88" t="s">
        <v>28</v>
      </c>
      <c r="Z88" s="6">
        <v>450000</v>
      </c>
      <c r="AA88" s="9">
        <v>0.3</v>
      </c>
      <c r="AB88" s="8">
        <v>0.7</v>
      </c>
      <c r="AC88" s="6">
        <v>45000000</v>
      </c>
    </row>
    <row r="89" spans="1:29" x14ac:dyDescent="0.35">
      <c r="A89">
        <v>88</v>
      </c>
      <c r="B89" t="s">
        <v>13</v>
      </c>
      <c r="C89" t="s">
        <v>38</v>
      </c>
      <c r="D89" t="s">
        <v>19</v>
      </c>
      <c r="E89" s="6">
        <v>1500000</v>
      </c>
      <c r="F89" t="s">
        <v>15</v>
      </c>
      <c r="G89" s="6">
        <v>1050000</v>
      </c>
      <c r="H89" t="s">
        <v>24</v>
      </c>
      <c r="I89" s="13" t="s">
        <v>6</v>
      </c>
      <c r="J89" s="13" t="s">
        <v>6</v>
      </c>
      <c r="K89" s="13" t="s">
        <v>7</v>
      </c>
      <c r="L89" s="13" t="s">
        <v>7</v>
      </c>
      <c r="M89" s="13" t="s">
        <v>6</v>
      </c>
      <c r="N89" s="13" t="s">
        <v>7</v>
      </c>
      <c r="O89" s="3"/>
      <c r="P89" t="s">
        <v>20</v>
      </c>
      <c r="Q89" s="12" t="s">
        <v>6</v>
      </c>
      <c r="R89" s="12" t="s">
        <v>7</v>
      </c>
      <c r="S89" s="12" t="s">
        <v>6</v>
      </c>
      <c r="T89" s="12" t="s">
        <v>7</v>
      </c>
      <c r="U89" s="12" t="s">
        <v>7</v>
      </c>
      <c r="V89" t="s">
        <v>21</v>
      </c>
      <c r="W89" t="s">
        <v>10</v>
      </c>
      <c r="X89" t="s">
        <v>11</v>
      </c>
      <c r="Y89" t="s">
        <v>12</v>
      </c>
      <c r="Z89" s="6">
        <v>450000</v>
      </c>
      <c r="AA89" s="9">
        <v>0.3</v>
      </c>
      <c r="AB89" s="8">
        <v>0.7</v>
      </c>
      <c r="AC89" s="6">
        <v>45000000</v>
      </c>
    </row>
    <row r="90" spans="1:29" x14ac:dyDescent="0.35">
      <c r="A90">
        <v>89</v>
      </c>
      <c r="B90" t="s">
        <v>1</v>
      </c>
      <c r="C90" t="s">
        <v>38</v>
      </c>
      <c r="D90" t="s">
        <v>19</v>
      </c>
      <c r="E90" s="6">
        <v>1500000</v>
      </c>
      <c r="F90" t="s">
        <v>15</v>
      </c>
      <c r="G90" s="6">
        <v>1050000</v>
      </c>
      <c r="H90" t="s">
        <v>68</v>
      </c>
      <c r="I90" s="13" t="s">
        <v>7</v>
      </c>
      <c r="J90" s="13" t="s">
        <v>6</v>
      </c>
      <c r="K90" s="13" t="s">
        <v>6</v>
      </c>
      <c r="L90" s="13" t="s">
        <v>7</v>
      </c>
      <c r="M90" s="13" t="s">
        <v>6</v>
      </c>
      <c r="N90" s="13" t="s">
        <v>7</v>
      </c>
      <c r="O90" s="3"/>
      <c r="P90" t="s">
        <v>17</v>
      </c>
      <c r="Q90" s="12" t="s">
        <v>6</v>
      </c>
      <c r="R90" s="12" t="s">
        <v>7</v>
      </c>
      <c r="S90" s="12" t="s">
        <v>7</v>
      </c>
      <c r="T90" s="12" t="s">
        <v>7</v>
      </c>
      <c r="U90" s="12" t="s">
        <v>7</v>
      </c>
      <c r="V90" t="s">
        <v>21</v>
      </c>
      <c r="W90" t="s">
        <v>10</v>
      </c>
      <c r="X90" t="s">
        <v>11</v>
      </c>
      <c r="Y90" t="s">
        <v>12</v>
      </c>
      <c r="Z90" s="6">
        <v>450000</v>
      </c>
      <c r="AA90" s="9">
        <v>0.3</v>
      </c>
      <c r="AB90" s="8">
        <v>0.7</v>
      </c>
      <c r="AC90" s="6">
        <v>45000000</v>
      </c>
    </row>
    <row r="91" spans="1:29" x14ac:dyDescent="0.35">
      <c r="A91">
        <v>90</v>
      </c>
      <c r="B91" t="s">
        <v>33</v>
      </c>
      <c r="C91" t="s">
        <v>38</v>
      </c>
      <c r="D91" t="s">
        <v>14</v>
      </c>
      <c r="E91" s="6">
        <v>750000</v>
      </c>
      <c r="F91" t="s">
        <v>29</v>
      </c>
      <c r="G91" s="6">
        <v>30000</v>
      </c>
      <c r="H91" t="s">
        <v>56</v>
      </c>
      <c r="I91" s="13" t="s">
        <v>7</v>
      </c>
      <c r="J91" s="13" t="s">
        <v>6</v>
      </c>
      <c r="K91" s="13" t="s">
        <v>7</v>
      </c>
      <c r="L91" s="13" t="s">
        <v>6</v>
      </c>
      <c r="M91" s="13" t="s">
        <v>6</v>
      </c>
      <c r="N91" s="13" t="s">
        <v>7</v>
      </c>
      <c r="O91" s="3"/>
      <c r="P91" t="s">
        <v>17</v>
      </c>
      <c r="Q91" s="12" t="s">
        <v>6</v>
      </c>
      <c r="R91" s="12" t="s">
        <v>7</v>
      </c>
      <c r="S91" s="12" t="s">
        <v>7</v>
      </c>
      <c r="T91" s="12" t="s">
        <v>7</v>
      </c>
      <c r="U91" s="12" t="s">
        <v>7</v>
      </c>
      <c r="V91" t="s">
        <v>9</v>
      </c>
      <c r="W91" t="s">
        <v>10</v>
      </c>
      <c r="X91" t="s">
        <v>11</v>
      </c>
      <c r="Y91" t="s">
        <v>28</v>
      </c>
      <c r="Z91" s="6">
        <v>720000</v>
      </c>
      <c r="AA91" s="9">
        <v>0.96</v>
      </c>
      <c r="AB91" s="8">
        <v>0.04</v>
      </c>
      <c r="AC91" s="6">
        <v>72000000</v>
      </c>
    </row>
    <row r="92" spans="1:29" x14ac:dyDescent="0.35">
      <c r="A92">
        <v>91</v>
      </c>
      <c r="B92" t="s">
        <v>33</v>
      </c>
      <c r="C92" t="s">
        <v>38</v>
      </c>
      <c r="D92" t="s">
        <v>19</v>
      </c>
      <c r="E92" s="6">
        <v>1500000</v>
      </c>
      <c r="F92" t="s">
        <v>15</v>
      </c>
      <c r="G92" s="6">
        <v>1050000</v>
      </c>
      <c r="H92" t="s">
        <v>56</v>
      </c>
      <c r="I92" s="13" t="s">
        <v>7</v>
      </c>
      <c r="J92" s="13" t="s">
        <v>6</v>
      </c>
      <c r="K92" s="13" t="s">
        <v>7</v>
      </c>
      <c r="L92" s="13" t="s">
        <v>6</v>
      </c>
      <c r="M92" s="13" t="s">
        <v>6</v>
      </c>
      <c r="N92" s="13" t="s">
        <v>7</v>
      </c>
      <c r="O92" s="3"/>
      <c r="P92" t="s">
        <v>17</v>
      </c>
      <c r="Q92" s="12" t="s">
        <v>6</v>
      </c>
      <c r="R92" s="12" t="s">
        <v>7</v>
      </c>
      <c r="S92" s="12" t="s">
        <v>7</v>
      </c>
      <c r="T92" s="12" t="s">
        <v>7</v>
      </c>
      <c r="U92" s="12" t="s">
        <v>7</v>
      </c>
      <c r="V92" t="s">
        <v>21</v>
      </c>
      <c r="W92" t="s">
        <v>10</v>
      </c>
      <c r="X92" t="s">
        <v>22</v>
      </c>
      <c r="Y92" t="s">
        <v>18</v>
      </c>
      <c r="Z92" s="6">
        <v>450000</v>
      </c>
      <c r="AA92" s="9">
        <v>0.3</v>
      </c>
      <c r="AB92" s="8">
        <v>0.7</v>
      </c>
      <c r="AC92" s="6">
        <v>45000000</v>
      </c>
    </row>
    <row r="93" spans="1:29" x14ac:dyDescent="0.35">
      <c r="A93">
        <v>92</v>
      </c>
      <c r="B93" t="s">
        <v>1</v>
      </c>
      <c r="C93" t="s">
        <v>38</v>
      </c>
      <c r="D93" t="s">
        <v>19</v>
      </c>
      <c r="E93" s="6">
        <v>1500000</v>
      </c>
      <c r="F93" t="s">
        <v>23</v>
      </c>
      <c r="G93" s="6">
        <v>175000</v>
      </c>
      <c r="H93" t="s">
        <v>56</v>
      </c>
      <c r="I93" s="13" t="s">
        <v>7</v>
      </c>
      <c r="J93" s="13" t="s">
        <v>6</v>
      </c>
      <c r="K93" s="13" t="s">
        <v>7</v>
      </c>
      <c r="L93" s="13" t="s">
        <v>6</v>
      </c>
      <c r="M93" s="13" t="s">
        <v>6</v>
      </c>
      <c r="N93" s="13" t="s">
        <v>7</v>
      </c>
      <c r="O93" s="3"/>
      <c r="P93" t="s">
        <v>17</v>
      </c>
      <c r="Q93" s="12" t="s">
        <v>6</v>
      </c>
      <c r="R93" s="12" t="s">
        <v>7</v>
      </c>
      <c r="S93" s="12" t="s">
        <v>7</v>
      </c>
      <c r="T93" s="12" t="s">
        <v>7</v>
      </c>
      <c r="U93" s="12" t="s">
        <v>7</v>
      </c>
      <c r="V93" t="s">
        <v>9</v>
      </c>
      <c r="W93" t="s">
        <v>10</v>
      </c>
      <c r="X93" t="s">
        <v>51</v>
      </c>
      <c r="Y93" t="s">
        <v>18</v>
      </c>
      <c r="Z93" s="6">
        <v>1325000</v>
      </c>
      <c r="AA93" s="9">
        <v>0.8833333333333333</v>
      </c>
      <c r="AB93" s="8">
        <v>0.11666666666666667</v>
      </c>
      <c r="AC93" s="6">
        <v>132500000</v>
      </c>
    </row>
    <row r="94" spans="1:29" x14ac:dyDescent="0.35">
      <c r="A94">
        <v>93</v>
      </c>
      <c r="B94" t="s">
        <v>33</v>
      </c>
      <c r="C94" t="s">
        <v>34</v>
      </c>
      <c r="D94" t="s">
        <v>19</v>
      </c>
      <c r="E94" s="6">
        <v>1500000</v>
      </c>
      <c r="F94" t="s">
        <v>15</v>
      </c>
      <c r="G94" s="6">
        <v>1050000</v>
      </c>
      <c r="H94" t="s">
        <v>24</v>
      </c>
      <c r="I94" s="13" t="s">
        <v>6</v>
      </c>
      <c r="J94" s="13" t="s">
        <v>6</v>
      </c>
      <c r="K94" s="13" t="s">
        <v>7</v>
      </c>
      <c r="L94" s="13" t="s">
        <v>7</v>
      </c>
      <c r="M94" s="13" t="s">
        <v>6</v>
      </c>
      <c r="N94" s="13" t="s">
        <v>7</v>
      </c>
      <c r="O94" s="3"/>
      <c r="P94" t="s">
        <v>8</v>
      </c>
      <c r="Q94" s="12" t="s">
        <v>6</v>
      </c>
      <c r="R94" s="12" t="s">
        <v>7</v>
      </c>
      <c r="S94" s="12" t="s">
        <v>7</v>
      </c>
      <c r="T94" s="12" t="s">
        <v>6</v>
      </c>
      <c r="U94" s="12" t="s">
        <v>7</v>
      </c>
      <c r="V94" t="s">
        <v>21</v>
      </c>
      <c r="W94" t="s">
        <v>10</v>
      </c>
      <c r="X94" t="s">
        <v>27</v>
      </c>
      <c r="Y94" t="s">
        <v>18</v>
      </c>
      <c r="Z94" s="6">
        <v>450000</v>
      </c>
      <c r="AA94" s="9">
        <v>0.3</v>
      </c>
      <c r="AB94" s="8">
        <v>0.7</v>
      </c>
      <c r="AC94" s="6">
        <v>45000000</v>
      </c>
    </row>
    <row r="95" spans="1:29" x14ac:dyDescent="0.35">
      <c r="A95">
        <v>94</v>
      </c>
      <c r="B95" t="s">
        <v>13</v>
      </c>
      <c r="C95" t="s">
        <v>38</v>
      </c>
      <c r="D95" t="s">
        <v>19</v>
      </c>
      <c r="E95" s="6">
        <v>1500000</v>
      </c>
      <c r="F95" t="s">
        <v>15</v>
      </c>
      <c r="G95" s="6">
        <v>1050000</v>
      </c>
      <c r="H95" t="s">
        <v>24</v>
      </c>
      <c r="I95" s="13" t="s">
        <v>6</v>
      </c>
      <c r="J95" s="13" t="s">
        <v>6</v>
      </c>
      <c r="K95" s="13" t="s">
        <v>7</v>
      </c>
      <c r="L95" s="13" t="s">
        <v>7</v>
      </c>
      <c r="M95" s="13" t="s">
        <v>6</v>
      </c>
      <c r="N95" s="13" t="s">
        <v>7</v>
      </c>
      <c r="O95" s="3"/>
      <c r="P95" t="s">
        <v>53</v>
      </c>
      <c r="Q95" s="12" t="s">
        <v>6</v>
      </c>
      <c r="R95" s="12" t="s">
        <v>7</v>
      </c>
      <c r="S95" s="12" t="s">
        <v>7</v>
      </c>
      <c r="T95" s="12" t="s">
        <v>7</v>
      </c>
      <c r="U95" s="12" t="s">
        <v>6</v>
      </c>
      <c r="V95" t="s">
        <v>55</v>
      </c>
      <c r="W95" t="s">
        <v>10</v>
      </c>
      <c r="X95" t="s">
        <v>22</v>
      </c>
      <c r="Y95" t="s">
        <v>18</v>
      </c>
      <c r="Z95" s="6">
        <v>450000</v>
      </c>
      <c r="AA95" s="9">
        <v>0.3</v>
      </c>
      <c r="AB95" s="8">
        <v>0.7</v>
      </c>
      <c r="AC95" s="6">
        <v>45000000</v>
      </c>
    </row>
    <row r="96" spans="1:29" x14ac:dyDescent="0.35">
      <c r="A96">
        <v>95</v>
      </c>
      <c r="B96" t="s">
        <v>1</v>
      </c>
      <c r="C96" t="s">
        <v>2</v>
      </c>
      <c r="D96" t="s">
        <v>14</v>
      </c>
      <c r="E96" s="6">
        <v>750000</v>
      </c>
      <c r="F96" t="s">
        <v>29</v>
      </c>
      <c r="G96" s="6">
        <v>30000</v>
      </c>
      <c r="H96" t="s">
        <v>56</v>
      </c>
      <c r="I96" s="13" t="s">
        <v>7</v>
      </c>
      <c r="J96" s="13" t="s">
        <v>6</v>
      </c>
      <c r="K96" s="13" t="s">
        <v>7</v>
      </c>
      <c r="L96" s="13" t="s">
        <v>6</v>
      </c>
      <c r="M96" s="13" t="s">
        <v>6</v>
      </c>
      <c r="N96" s="13" t="s">
        <v>7</v>
      </c>
      <c r="O96" s="3"/>
      <c r="P96" t="s">
        <v>31</v>
      </c>
      <c r="Q96" s="12" t="s">
        <v>6</v>
      </c>
      <c r="R96" s="12" t="s">
        <v>6</v>
      </c>
      <c r="S96" s="12" t="s">
        <v>7</v>
      </c>
      <c r="T96" s="12" t="s">
        <v>7</v>
      </c>
      <c r="U96" s="12" t="s">
        <v>7</v>
      </c>
      <c r="V96" t="s">
        <v>21</v>
      </c>
      <c r="W96" t="s">
        <v>10</v>
      </c>
      <c r="X96" t="s">
        <v>27</v>
      </c>
      <c r="Y96" t="s">
        <v>18</v>
      </c>
      <c r="Z96" s="6">
        <v>720000</v>
      </c>
      <c r="AA96" s="9">
        <v>0.96</v>
      </c>
      <c r="AB96" s="8">
        <v>0.04</v>
      </c>
      <c r="AC96" s="6">
        <v>72000000</v>
      </c>
    </row>
    <row r="97" spans="1:29" x14ac:dyDescent="0.35">
      <c r="A97">
        <v>96</v>
      </c>
      <c r="B97" t="s">
        <v>33</v>
      </c>
      <c r="C97" t="s">
        <v>38</v>
      </c>
      <c r="D97" t="s">
        <v>14</v>
      </c>
      <c r="E97" s="6">
        <v>750000</v>
      </c>
      <c r="F97" t="s">
        <v>23</v>
      </c>
      <c r="G97" s="6">
        <v>175000</v>
      </c>
      <c r="H97" t="s">
        <v>56</v>
      </c>
      <c r="I97" s="13" t="s">
        <v>7</v>
      </c>
      <c r="J97" s="13" t="s">
        <v>6</v>
      </c>
      <c r="K97" s="13" t="s">
        <v>7</v>
      </c>
      <c r="L97" s="13" t="s">
        <v>6</v>
      </c>
      <c r="M97" s="13" t="s">
        <v>6</v>
      </c>
      <c r="N97" s="13" t="s">
        <v>7</v>
      </c>
      <c r="O97" s="3"/>
      <c r="P97" t="s">
        <v>50</v>
      </c>
      <c r="Q97" s="12" t="s">
        <v>6</v>
      </c>
      <c r="R97" s="12" t="s">
        <v>6</v>
      </c>
      <c r="S97" s="12" t="s">
        <v>6</v>
      </c>
      <c r="T97" s="12" t="s">
        <v>6</v>
      </c>
      <c r="U97" s="12" t="s">
        <v>6</v>
      </c>
      <c r="V97" t="s">
        <v>9</v>
      </c>
      <c r="W97" t="s">
        <v>10</v>
      </c>
      <c r="X97" t="s">
        <v>11</v>
      </c>
      <c r="Y97" t="s">
        <v>28</v>
      </c>
      <c r="Z97" s="6">
        <v>575000</v>
      </c>
      <c r="AA97" s="9">
        <v>0.76666666666666672</v>
      </c>
      <c r="AB97" s="8">
        <v>0.23333333333333334</v>
      </c>
      <c r="AC97" s="6">
        <v>57500000</v>
      </c>
    </row>
    <row r="98" spans="1:29" x14ac:dyDescent="0.35">
      <c r="A98">
        <v>97</v>
      </c>
      <c r="B98" t="s">
        <v>33</v>
      </c>
      <c r="C98" t="s">
        <v>38</v>
      </c>
      <c r="D98" t="s">
        <v>14</v>
      </c>
      <c r="E98" s="6">
        <v>750000</v>
      </c>
      <c r="F98" t="s">
        <v>23</v>
      </c>
      <c r="G98" s="6">
        <v>175000</v>
      </c>
      <c r="H98" t="s">
        <v>24</v>
      </c>
      <c r="I98" s="13" t="s">
        <v>6</v>
      </c>
      <c r="J98" s="13" t="s">
        <v>6</v>
      </c>
      <c r="K98" s="13" t="s">
        <v>7</v>
      </c>
      <c r="L98" s="13" t="s">
        <v>7</v>
      </c>
      <c r="M98" s="13" t="s">
        <v>6</v>
      </c>
      <c r="N98" s="13" t="s">
        <v>7</v>
      </c>
      <c r="O98" s="3"/>
      <c r="P98" t="s">
        <v>8</v>
      </c>
      <c r="Q98" s="12" t="s">
        <v>6</v>
      </c>
      <c r="R98" s="12" t="s">
        <v>7</v>
      </c>
      <c r="S98" s="12" t="s">
        <v>7</v>
      </c>
      <c r="T98" s="12" t="s">
        <v>6</v>
      </c>
      <c r="U98" s="12" t="s">
        <v>7</v>
      </c>
      <c r="V98" t="s">
        <v>21</v>
      </c>
      <c r="W98" t="s">
        <v>10</v>
      </c>
      <c r="X98" t="s">
        <v>51</v>
      </c>
      <c r="Y98" t="s">
        <v>18</v>
      </c>
      <c r="Z98" s="6">
        <v>575000</v>
      </c>
      <c r="AA98" s="9">
        <v>0.76666666666666672</v>
      </c>
      <c r="AB98" s="8">
        <v>0.23333333333333334</v>
      </c>
      <c r="AC98" s="6">
        <v>57500000</v>
      </c>
    </row>
    <row r="99" spans="1:29" x14ac:dyDescent="0.35">
      <c r="A99">
        <v>98</v>
      </c>
      <c r="B99" t="s">
        <v>13</v>
      </c>
      <c r="C99" t="s">
        <v>2</v>
      </c>
      <c r="D99" t="s">
        <v>19</v>
      </c>
      <c r="E99" s="6">
        <v>1500000</v>
      </c>
      <c r="F99" t="s">
        <v>15</v>
      </c>
      <c r="G99" s="6">
        <v>1050000</v>
      </c>
      <c r="H99" t="s">
        <v>5</v>
      </c>
      <c r="I99" s="13" t="s">
        <v>6</v>
      </c>
      <c r="J99" s="13" t="s">
        <v>6</v>
      </c>
      <c r="K99" s="13" t="s">
        <v>7</v>
      </c>
      <c r="L99" s="13" t="s">
        <v>6</v>
      </c>
      <c r="M99" s="13" t="s">
        <v>7</v>
      </c>
      <c r="N99" s="13" t="s">
        <v>7</v>
      </c>
      <c r="O99" s="3"/>
      <c r="P99" t="s">
        <v>8</v>
      </c>
      <c r="Q99" s="12" t="s">
        <v>6</v>
      </c>
      <c r="R99" s="12" t="s">
        <v>7</v>
      </c>
      <c r="S99" s="12" t="s">
        <v>7</v>
      </c>
      <c r="T99" s="12" t="s">
        <v>6</v>
      </c>
      <c r="U99" s="12" t="s">
        <v>7</v>
      </c>
      <c r="V99" t="s">
        <v>55</v>
      </c>
      <c r="W99" t="s">
        <v>10</v>
      </c>
      <c r="X99" t="s">
        <v>27</v>
      </c>
      <c r="Y99" t="s">
        <v>18</v>
      </c>
      <c r="Z99" s="6">
        <v>450000</v>
      </c>
      <c r="AA99" s="9">
        <v>0.3</v>
      </c>
      <c r="AB99" s="8">
        <v>0.7</v>
      </c>
      <c r="AC99" s="6">
        <v>45000000</v>
      </c>
    </row>
    <row r="100" spans="1:29" x14ac:dyDescent="0.35">
      <c r="A100">
        <v>99</v>
      </c>
      <c r="B100" t="s">
        <v>1</v>
      </c>
      <c r="C100" t="s">
        <v>2</v>
      </c>
      <c r="D100" t="s">
        <v>19</v>
      </c>
      <c r="E100" s="6">
        <v>1500000</v>
      </c>
      <c r="F100" t="s">
        <v>15</v>
      </c>
      <c r="G100" s="6">
        <v>1050000</v>
      </c>
      <c r="H100" t="s">
        <v>24</v>
      </c>
      <c r="I100" s="13" t="s">
        <v>6</v>
      </c>
      <c r="J100" s="13" t="s">
        <v>6</v>
      </c>
      <c r="K100" s="13" t="s">
        <v>7</v>
      </c>
      <c r="L100" s="13" t="s">
        <v>7</v>
      </c>
      <c r="M100" s="13" t="s">
        <v>6</v>
      </c>
      <c r="N100" s="13" t="s">
        <v>7</v>
      </c>
      <c r="O100" s="3"/>
      <c r="P100" t="s">
        <v>53</v>
      </c>
      <c r="Q100" s="12" t="s">
        <v>6</v>
      </c>
      <c r="R100" s="12" t="s">
        <v>7</v>
      </c>
      <c r="S100" s="12" t="s">
        <v>7</v>
      </c>
      <c r="T100" s="12" t="s">
        <v>7</v>
      </c>
      <c r="U100" s="12" t="s">
        <v>6</v>
      </c>
      <c r="V100" t="s">
        <v>55</v>
      </c>
      <c r="W100" t="s">
        <v>10</v>
      </c>
      <c r="X100" t="s">
        <v>11</v>
      </c>
      <c r="Y100" t="s">
        <v>18</v>
      </c>
      <c r="Z100" s="6">
        <v>450000</v>
      </c>
      <c r="AA100" s="9">
        <v>0.3</v>
      </c>
      <c r="AB100" s="8">
        <v>0.7</v>
      </c>
      <c r="AC100" s="6">
        <v>45000000</v>
      </c>
    </row>
    <row r="101" spans="1:29" x14ac:dyDescent="0.35">
      <c r="A101">
        <v>100</v>
      </c>
      <c r="B101" t="s">
        <v>1</v>
      </c>
      <c r="C101" t="s">
        <v>34</v>
      </c>
      <c r="D101" t="s">
        <v>19</v>
      </c>
      <c r="E101" s="6">
        <v>1500000</v>
      </c>
      <c r="F101" t="s">
        <v>15</v>
      </c>
      <c r="G101" s="6">
        <v>1050000</v>
      </c>
      <c r="H101" t="s">
        <v>30</v>
      </c>
      <c r="I101" s="13" t="s">
        <v>6</v>
      </c>
      <c r="J101" s="13" t="s">
        <v>7</v>
      </c>
      <c r="K101" s="13" t="s">
        <v>7</v>
      </c>
      <c r="L101" s="13" t="s">
        <v>6</v>
      </c>
      <c r="M101" s="13" t="s">
        <v>6</v>
      </c>
      <c r="N101" s="13" t="s">
        <v>7</v>
      </c>
      <c r="O101" s="3"/>
      <c r="P101" t="s">
        <v>8</v>
      </c>
      <c r="Q101" s="12" t="s">
        <v>6</v>
      </c>
      <c r="R101" s="12" t="s">
        <v>7</v>
      </c>
      <c r="S101" s="12" t="s">
        <v>7</v>
      </c>
      <c r="T101" s="12" t="s">
        <v>6</v>
      </c>
      <c r="U101" s="12" t="s">
        <v>7</v>
      </c>
      <c r="V101" t="s">
        <v>21</v>
      </c>
      <c r="W101" t="s">
        <v>10</v>
      </c>
      <c r="X101" t="s">
        <v>11</v>
      </c>
      <c r="Y101" t="s">
        <v>28</v>
      </c>
      <c r="Z101" s="6">
        <v>450000</v>
      </c>
      <c r="AA101" s="9">
        <v>0.3</v>
      </c>
      <c r="AB101" s="8">
        <v>0.7</v>
      </c>
      <c r="AC101" s="6">
        <v>45000000</v>
      </c>
    </row>
    <row r="102" spans="1:29" x14ac:dyDescent="0.35">
      <c r="A102">
        <v>101</v>
      </c>
      <c r="B102" t="s">
        <v>33</v>
      </c>
      <c r="C102" t="s">
        <v>34</v>
      </c>
      <c r="D102" t="s">
        <v>14</v>
      </c>
      <c r="E102" s="6">
        <v>750000</v>
      </c>
      <c r="F102" t="s">
        <v>29</v>
      </c>
      <c r="G102" s="6">
        <v>30000</v>
      </c>
      <c r="H102" t="s">
        <v>30</v>
      </c>
      <c r="I102" s="13" t="s">
        <v>6</v>
      </c>
      <c r="J102" s="13" t="s">
        <v>7</v>
      </c>
      <c r="K102" s="13" t="s">
        <v>7</v>
      </c>
      <c r="L102" s="13" t="s">
        <v>6</v>
      </c>
      <c r="M102" s="13" t="s">
        <v>6</v>
      </c>
      <c r="N102" s="13" t="s">
        <v>7</v>
      </c>
      <c r="O102" s="3"/>
      <c r="P102" t="s">
        <v>53</v>
      </c>
      <c r="Q102" s="12" t="s">
        <v>6</v>
      </c>
      <c r="R102" s="12" t="s">
        <v>7</v>
      </c>
      <c r="S102" s="12" t="s">
        <v>7</v>
      </c>
      <c r="T102" s="12" t="s">
        <v>7</v>
      </c>
      <c r="U102" s="12" t="s">
        <v>6</v>
      </c>
      <c r="V102" t="s">
        <v>55</v>
      </c>
      <c r="W102" t="s">
        <v>10</v>
      </c>
      <c r="X102" t="s">
        <v>11</v>
      </c>
      <c r="Y102" t="s">
        <v>18</v>
      </c>
      <c r="Z102" s="6">
        <v>720000</v>
      </c>
      <c r="AA102" s="9">
        <v>0.96</v>
      </c>
      <c r="AB102" s="8">
        <v>0.04</v>
      </c>
      <c r="AC102" s="6">
        <v>72000000</v>
      </c>
    </row>
    <row r="103" spans="1:29" x14ac:dyDescent="0.35">
      <c r="A103">
        <v>102</v>
      </c>
      <c r="B103" t="s">
        <v>1</v>
      </c>
      <c r="C103" t="s">
        <v>2</v>
      </c>
      <c r="D103" t="s">
        <v>19</v>
      </c>
      <c r="E103" s="6">
        <v>1500000</v>
      </c>
      <c r="F103" t="s">
        <v>15</v>
      </c>
      <c r="G103" s="6">
        <v>1050000</v>
      </c>
      <c r="H103" t="s">
        <v>24</v>
      </c>
      <c r="I103" s="13" t="s">
        <v>6</v>
      </c>
      <c r="J103" s="13" t="s">
        <v>6</v>
      </c>
      <c r="K103" s="13" t="s">
        <v>7</v>
      </c>
      <c r="L103" s="13" t="s">
        <v>7</v>
      </c>
      <c r="M103" s="13" t="s">
        <v>6</v>
      </c>
      <c r="N103" s="13" t="s">
        <v>7</v>
      </c>
      <c r="O103" s="3"/>
      <c r="P103" t="s">
        <v>69</v>
      </c>
      <c r="Q103" s="12" t="s">
        <v>6</v>
      </c>
      <c r="R103" s="12" t="s">
        <v>6</v>
      </c>
      <c r="S103" s="12" t="s">
        <v>6</v>
      </c>
      <c r="T103" s="12" t="s">
        <v>7</v>
      </c>
      <c r="U103" s="12" t="s">
        <v>7</v>
      </c>
      <c r="V103" t="s">
        <v>21</v>
      </c>
      <c r="W103" t="s">
        <v>10</v>
      </c>
      <c r="X103" t="s">
        <v>11</v>
      </c>
      <c r="Y103" t="s">
        <v>12</v>
      </c>
      <c r="Z103" s="6">
        <v>450000</v>
      </c>
      <c r="AA103" s="9">
        <v>0.3</v>
      </c>
      <c r="AB103" s="8">
        <v>0.7</v>
      </c>
      <c r="AC103" s="6">
        <v>45000000</v>
      </c>
    </row>
    <row r="104" spans="1:29" x14ac:dyDescent="0.35">
      <c r="A104">
        <v>103</v>
      </c>
      <c r="B104" t="s">
        <v>33</v>
      </c>
      <c r="C104" t="s">
        <v>2</v>
      </c>
      <c r="D104" t="s">
        <v>14</v>
      </c>
      <c r="E104" s="6">
        <v>750000</v>
      </c>
      <c r="F104" t="s">
        <v>4</v>
      </c>
      <c r="G104" s="6">
        <v>500000</v>
      </c>
      <c r="H104" t="s">
        <v>24</v>
      </c>
      <c r="I104" s="13" t="s">
        <v>6</v>
      </c>
      <c r="J104" s="13" t="s">
        <v>6</v>
      </c>
      <c r="K104" s="13" t="s">
        <v>7</v>
      </c>
      <c r="L104" s="13" t="s">
        <v>7</v>
      </c>
      <c r="M104" s="13" t="s">
        <v>6</v>
      </c>
      <c r="N104" s="13" t="s">
        <v>7</v>
      </c>
      <c r="O104" s="3"/>
      <c r="P104" t="s">
        <v>17</v>
      </c>
      <c r="Q104" s="12" t="s">
        <v>6</v>
      </c>
      <c r="R104" s="12" t="s">
        <v>7</v>
      </c>
      <c r="S104" s="12" t="s">
        <v>7</v>
      </c>
      <c r="T104" s="12" t="s">
        <v>7</v>
      </c>
      <c r="U104" s="12" t="s">
        <v>7</v>
      </c>
      <c r="V104" t="s">
        <v>9</v>
      </c>
      <c r="W104" t="s">
        <v>10</v>
      </c>
      <c r="X104" t="s">
        <v>11</v>
      </c>
      <c r="Y104" t="s">
        <v>28</v>
      </c>
      <c r="Z104" s="6">
        <v>250000</v>
      </c>
      <c r="AA104" s="9">
        <v>0.33333333333333331</v>
      </c>
      <c r="AB104" s="8">
        <v>0.66666666666666663</v>
      </c>
      <c r="AC104" s="6">
        <v>25000000</v>
      </c>
    </row>
    <row r="105" spans="1:29" x14ac:dyDescent="0.35">
      <c r="A105">
        <v>104</v>
      </c>
      <c r="B105" t="s">
        <v>1</v>
      </c>
      <c r="C105" t="s">
        <v>34</v>
      </c>
      <c r="D105" t="s">
        <v>19</v>
      </c>
      <c r="E105" s="6">
        <v>1500000</v>
      </c>
      <c r="F105" t="s">
        <v>15</v>
      </c>
      <c r="G105" s="6">
        <v>1050000</v>
      </c>
      <c r="H105" t="s">
        <v>5</v>
      </c>
      <c r="I105" s="13" t="s">
        <v>6</v>
      </c>
      <c r="J105" s="13" t="s">
        <v>6</v>
      </c>
      <c r="K105" s="13" t="s">
        <v>7</v>
      </c>
      <c r="L105" s="13" t="s">
        <v>6</v>
      </c>
      <c r="M105" s="13" t="s">
        <v>7</v>
      </c>
      <c r="N105" s="13" t="s">
        <v>7</v>
      </c>
      <c r="O105" s="3"/>
      <c r="P105" t="s">
        <v>8</v>
      </c>
      <c r="Q105" s="12" t="s">
        <v>6</v>
      </c>
      <c r="R105" s="12" t="s">
        <v>7</v>
      </c>
      <c r="S105" s="12" t="s">
        <v>7</v>
      </c>
      <c r="T105" s="12" t="s">
        <v>6</v>
      </c>
      <c r="U105" s="12" t="s">
        <v>7</v>
      </c>
      <c r="V105" t="s">
        <v>9</v>
      </c>
      <c r="W105" t="s">
        <v>10</v>
      </c>
      <c r="X105" t="s">
        <v>11</v>
      </c>
      <c r="Y105" t="s">
        <v>28</v>
      </c>
      <c r="Z105" s="6">
        <v>450000</v>
      </c>
      <c r="AA105" s="9">
        <v>0.3</v>
      </c>
      <c r="AB105" s="8">
        <v>0.7</v>
      </c>
      <c r="AC105" s="6">
        <v>45000000</v>
      </c>
    </row>
    <row r="106" spans="1:29" x14ac:dyDescent="0.35">
      <c r="A106">
        <v>105</v>
      </c>
      <c r="B106" t="s">
        <v>1</v>
      </c>
      <c r="C106" t="s">
        <v>38</v>
      </c>
      <c r="D106" t="s">
        <v>14</v>
      </c>
      <c r="E106" s="6">
        <v>750000</v>
      </c>
      <c r="F106" t="s">
        <v>23</v>
      </c>
      <c r="G106" s="6">
        <v>175000</v>
      </c>
      <c r="H106" t="s">
        <v>24</v>
      </c>
      <c r="I106" s="13" t="s">
        <v>6</v>
      </c>
      <c r="J106" s="13" t="s">
        <v>6</v>
      </c>
      <c r="K106" s="13" t="s">
        <v>7</v>
      </c>
      <c r="L106" s="13" t="s">
        <v>7</v>
      </c>
      <c r="M106" s="13" t="s">
        <v>6</v>
      </c>
      <c r="N106" s="13" t="s">
        <v>7</v>
      </c>
      <c r="O106" s="3"/>
      <c r="P106" t="s">
        <v>49</v>
      </c>
      <c r="Q106" s="12" t="s">
        <v>6</v>
      </c>
      <c r="R106" s="12" t="s">
        <v>6</v>
      </c>
      <c r="S106" s="12" t="s">
        <v>7</v>
      </c>
      <c r="T106" s="12" t="s">
        <v>7</v>
      </c>
      <c r="U106" s="12" t="s">
        <v>6</v>
      </c>
      <c r="V106" t="s">
        <v>41</v>
      </c>
      <c r="W106" t="s">
        <v>10</v>
      </c>
      <c r="X106" t="s">
        <v>11</v>
      </c>
      <c r="Y106" t="s">
        <v>35</v>
      </c>
      <c r="Z106" s="6">
        <v>575000</v>
      </c>
      <c r="AA106" s="9">
        <v>0.76666666666666672</v>
      </c>
      <c r="AB106" s="8">
        <v>0.23333333333333334</v>
      </c>
      <c r="AC106" s="6">
        <v>57500000</v>
      </c>
    </row>
    <row r="107" spans="1:29" x14ac:dyDescent="0.35">
      <c r="A107">
        <v>106</v>
      </c>
      <c r="B107" t="s">
        <v>1</v>
      </c>
      <c r="C107" t="s">
        <v>34</v>
      </c>
      <c r="D107" t="s">
        <v>3</v>
      </c>
      <c r="E107" s="6">
        <v>300000</v>
      </c>
      <c r="F107" t="s">
        <v>29</v>
      </c>
      <c r="G107" s="6">
        <v>30000</v>
      </c>
      <c r="H107" t="s">
        <v>30</v>
      </c>
      <c r="I107" s="13" t="s">
        <v>6</v>
      </c>
      <c r="J107" s="13" t="s">
        <v>7</v>
      </c>
      <c r="K107" s="13" t="s">
        <v>7</v>
      </c>
      <c r="L107" s="13" t="s">
        <v>6</v>
      </c>
      <c r="M107" s="13" t="s">
        <v>6</v>
      </c>
      <c r="N107" s="13" t="s">
        <v>7</v>
      </c>
      <c r="O107" s="3"/>
      <c r="P107" t="s">
        <v>31</v>
      </c>
      <c r="Q107" s="12" t="s">
        <v>6</v>
      </c>
      <c r="R107" s="12" t="s">
        <v>6</v>
      </c>
      <c r="S107" s="12" t="s">
        <v>7</v>
      </c>
      <c r="T107" s="12" t="s">
        <v>7</v>
      </c>
      <c r="U107" s="12" t="s">
        <v>7</v>
      </c>
      <c r="V107" t="s">
        <v>41</v>
      </c>
      <c r="W107" t="s">
        <v>26</v>
      </c>
      <c r="X107" t="s">
        <v>11</v>
      </c>
      <c r="Y107" t="s">
        <v>35</v>
      </c>
      <c r="Z107" s="6">
        <v>270000</v>
      </c>
      <c r="AA107" s="9">
        <v>0.9</v>
      </c>
      <c r="AB107" s="8">
        <v>0.1</v>
      </c>
      <c r="AC107" s="6">
        <v>27000000</v>
      </c>
    </row>
    <row r="108" spans="1:29" x14ac:dyDescent="0.35">
      <c r="A108">
        <v>107</v>
      </c>
      <c r="B108" t="s">
        <v>1</v>
      </c>
      <c r="C108" t="s">
        <v>34</v>
      </c>
      <c r="D108" t="s">
        <v>14</v>
      </c>
      <c r="E108" s="6">
        <v>750000</v>
      </c>
      <c r="F108" t="s">
        <v>4</v>
      </c>
      <c r="G108" s="6">
        <v>500000</v>
      </c>
      <c r="H108" t="s">
        <v>65</v>
      </c>
      <c r="I108" s="13" t="s">
        <v>7</v>
      </c>
      <c r="J108" s="13" t="s">
        <v>6</v>
      </c>
      <c r="K108" s="13" t="s">
        <v>6</v>
      </c>
      <c r="L108" s="13" t="s">
        <v>6</v>
      </c>
      <c r="M108" s="13" t="s">
        <v>6</v>
      </c>
      <c r="N108" s="13" t="s">
        <v>7</v>
      </c>
      <c r="O108" s="3"/>
      <c r="P108" t="s">
        <v>25</v>
      </c>
      <c r="Q108" s="12" t="s">
        <v>6</v>
      </c>
      <c r="R108" s="12" t="s">
        <v>7</v>
      </c>
      <c r="S108" s="12" t="s">
        <v>7</v>
      </c>
      <c r="T108" s="12" t="s">
        <v>6</v>
      </c>
      <c r="U108" s="12" t="s">
        <v>6</v>
      </c>
      <c r="V108" t="s">
        <v>41</v>
      </c>
      <c r="W108" t="s">
        <v>10</v>
      </c>
      <c r="X108" t="s">
        <v>11</v>
      </c>
      <c r="Y108" t="s">
        <v>35</v>
      </c>
      <c r="Z108" s="6">
        <v>250000</v>
      </c>
      <c r="AA108" s="9">
        <v>0.33333333333333331</v>
      </c>
      <c r="AB108" s="8">
        <v>0.66666666666666663</v>
      </c>
      <c r="AC108" s="6">
        <v>25000000</v>
      </c>
    </row>
    <row r="109" spans="1:29" x14ac:dyDescent="0.35">
      <c r="A109">
        <v>108</v>
      </c>
      <c r="B109" t="s">
        <v>1</v>
      </c>
      <c r="C109" t="s">
        <v>34</v>
      </c>
      <c r="D109" t="s">
        <v>19</v>
      </c>
      <c r="E109" s="6">
        <v>1500000</v>
      </c>
      <c r="F109" t="s">
        <v>23</v>
      </c>
      <c r="G109" s="6">
        <v>175000</v>
      </c>
      <c r="H109" t="s">
        <v>30</v>
      </c>
      <c r="I109" s="13" t="s">
        <v>6</v>
      </c>
      <c r="J109" s="13" t="s">
        <v>7</v>
      </c>
      <c r="K109" s="13" t="s">
        <v>7</v>
      </c>
      <c r="L109" s="13" t="s">
        <v>6</v>
      </c>
      <c r="M109" s="13" t="s">
        <v>6</v>
      </c>
      <c r="N109" s="13" t="s">
        <v>7</v>
      </c>
      <c r="O109" s="3"/>
      <c r="P109" t="s">
        <v>57</v>
      </c>
      <c r="Q109" s="12" t="s">
        <v>6</v>
      </c>
      <c r="R109" s="12" t="s">
        <v>7</v>
      </c>
      <c r="S109" s="12" t="s">
        <v>6</v>
      </c>
      <c r="T109" s="12" t="s">
        <v>6</v>
      </c>
      <c r="U109" s="12" t="s">
        <v>7</v>
      </c>
      <c r="V109" t="s">
        <v>55</v>
      </c>
      <c r="W109" t="s">
        <v>10</v>
      </c>
      <c r="X109" t="s">
        <v>22</v>
      </c>
      <c r="Y109" t="s">
        <v>18</v>
      </c>
      <c r="Z109" s="6">
        <v>1325000</v>
      </c>
      <c r="AA109" s="9">
        <v>0.8833333333333333</v>
      </c>
      <c r="AB109" s="8">
        <v>0.11666666666666667</v>
      </c>
      <c r="AC109" s="6">
        <v>132500000</v>
      </c>
    </row>
    <row r="110" spans="1:29" x14ac:dyDescent="0.35">
      <c r="A110">
        <v>109</v>
      </c>
      <c r="B110" t="s">
        <v>1</v>
      </c>
      <c r="C110" t="s">
        <v>2</v>
      </c>
      <c r="D110" t="s">
        <v>14</v>
      </c>
      <c r="E110" s="6">
        <v>750000</v>
      </c>
      <c r="F110" t="s">
        <v>23</v>
      </c>
      <c r="G110" s="6">
        <v>175000</v>
      </c>
      <c r="H110" t="s">
        <v>24</v>
      </c>
      <c r="I110" s="13" t="s">
        <v>6</v>
      </c>
      <c r="J110" s="13" t="s">
        <v>6</v>
      </c>
      <c r="K110" s="13" t="s">
        <v>7</v>
      </c>
      <c r="L110" s="13" t="s">
        <v>7</v>
      </c>
      <c r="M110" s="13" t="s">
        <v>6</v>
      </c>
      <c r="N110" s="13" t="s">
        <v>7</v>
      </c>
      <c r="O110" s="3"/>
      <c r="P110" t="s">
        <v>8</v>
      </c>
      <c r="Q110" s="12" t="s">
        <v>6</v>
      </c>
      <c r="R110" s="12" t="s">
        <v>7</v>
      </c>
      <c r="S110" s="12" t="s">
        <v>7</v>
      </c>
      <c r="T110" s="12" t="s">
        <v>6</v>
      </c>
      <c r="U110" s="12" t="s">
        <v>7</v>
      </c>
      <c r="V110" t="s">
        <v>9</v>
      </c>
      <c r="W110" t="s">
        <v>10</v>
      </c>
      <c r="X110" t="s">
        <v>27</v>
      </c>
      <c r="Y110" t="s">
        <v>28</v>
      </c>
      <c r="Z110" s="6">
        <v>575000</v>
      </c>
      <c r="AA110" s="9">
        <v>0.76666666666666672</v>
      </c>
      <c r="AB110" s="8">
        <v>0.23333333333333334</v>
      </c>
      <c r="AC110" s="6">
        <v>57500000</v>
      </c>
    </row>
    <row r="111" spans="1:29" x14ac:dyDescent="0.35">
      <c r="A111">
        <v>110</v>
      </c>
      <c r="B111" t="s">
        <v>33</v>
      </c>
      <c r="C111" t="s">
        <v>34</v>
      </c>
      <c r="D111" t="s">
        <v>14</v>
      </c>
      <c r="E111" s="6">
        <v>750000</v>
      </c>
      <c r="F111" t="s">
        <v>4</v>
      </c>
      <c r="G111" s="6">
        <v>500000</v>
      </c>
      <c r="H111" t="s">
        <v>5</v>
      </c>
      <c r="I111" s="13" t="s">
        <v>6</v>
      </c>
      <c r="J111" s="13" t="s">
        <v>6</v>
      </c>
      <c r="K111" s="13" t="s">
        <v>7</v>
      </c>
      <c r="L111" s="13" t="s">
        <v>6</v>
      </c>
      <c r="M111" s="13" t="s">
        <v>7</v>
      </c>
      <c r="N111" s="13" t="s">
        <v>7</v>
      </c>
      <c r="O111" s="3"/>
      <c r="P111" t="s">
        <v>53</v>
      </c>
      <c r="Q111" s="12" t="s">
        <v>6</v>
      </c>
      <c r="R111" s="12" t="s">
        <v>7</v>
      </c>
      <c r="S111" s="12" t="s">
        <v>7</v>
      </c>
      <c r="T111" s="12" t="s">
        <v>7</v>
      </c>
      <c r="U111" s="12" t="s">
        <v>6</v>
      </c>
      <c r="V111" t="s">
        <v>9</v>
      </c>
      <c r="W111" t="s">
        <v>10</v>
      </c>
      <c r="X111" t="s">
        <v>11</v>
      </c>
      <c r="Y111" t="s">
        <v>28</v>
      </c>
      <c r="Z111" s="6">
        <v>250000</v>
      </c>
      <c r="AA111" s="9">
        <v>0.33333333333333331</v>
      </c>
      <c r="AB111" s="8">
        <v>0.66666666666666663</v>
      </c>
      <c r="AC111" s="6">
        <v>25000000</v>
      </c>
    </row>
    <row r="112" spans="1:29" x14ac:dyDescent="0.35">
      <c r="A112">
        <v>111</v>
      </c>
      <c r="B112" t="s">
        <v>13</v>
      </c>
      <c r="C112" t="s">
        <v>34</v>
      </c>
      <c r="D112" t="s">
        <v>19</v>
      </c>
      <c r="E112" s="6">
        <v>1500000</v>
      </c>
      <c r="F112" t="s">
        <v>4</v>
      </c>
      <c r="G112" s="6">
        <v>500000</v>
      </c>
      <c r="H112" t="s">
        <v>30</v>
      </c>
      <c r="I112" s="13" t="s">
        <v>6</v>
      </c>
      <c r="J112" s="13" t="s">
        <v>7</v>
      </c>
      <c r="K112" s="13" t="s">
        <v>7</v>
      </c>
      <c r="L112" s="13" t="s">
        <v>6</v>
      </c>
      <c r="M112" s="13" t="s">
        <v>6</v>
      </c>
      <c r="N112" s="13" t="s">
        <v>7</v>
      </c>
      <c r="O112" s="3"/>
      <c r="P112" t="s">
        <v>70</v>
      </c>
      <c r="Q112" s="12" t="s">
        <v>7</v>
      </c>
      <c r="R112" s="12" t="s">
        <v>7</v>
      </c>
      <c r="S112" s="12" t="s">
        <v>7</v>
      </c>
      <c r="T112" s="12" t="s">
        <v>6</v>
      </c>
      <c r="U112" s="12" t="s">
        <v>6</v>
      </c>
      <c r="V112" t="s">
        <v>21</v>
      </c>
      <c r="W112" t="s">
        <v>10</v>
      </c>
      <c r="X112" t="s">
        <v>11</v>
      </c>
      <c r="Y112" t="s">
        <v>28</v>
      </c>
      <c r="Z112" s="6">
        <v>1000000</v>
      </c>
      <c r="AA112" s="9">
        <v>0.66666666666666663</v>
      </c>
      <c r="AB112" s="8">
        <v>0.33333333333333331</v>
      </c>
      <c r="AC112" s="6">
        <v>100000000</v>
      </c>
    </row>
    <row r="113" spans="1:29" x14ac:dyDescent="0.35">
      <c r="A113">
        <v>112</v>
      </c>
      <c r="B113" t="s">
        <v>33</v>
      </c>
      <c r="C113" t="s">
        <v>2</v>
      </c>
      <c r="D113" t="s">
        <v>19</v>
      </c>
      <c r="E113" s="6">
        <v>1500000</v>
      </c>
      <c r="F113" t="s">
        <v>15</v>
      </c>
      <c r="G113" s="6">
        <v>1050000</v>
      </c>
      <c r="H113" t="s">
        <v>71</v>
      </c>
      <c r="I113" s="13" t="s">
        <v>6</v>
      </c>
      <c r="J113" s="13" t="s">
        <v>6</v>
      </c>
      <c r="K113" s="13" t="s">
        <v>6</v>
      </c>
      <c r="L113" s="13" t="s">
        <v>6</v>
      </c>
      <c r="M113" s="13" t="s">
        <v>7</v>
      </c>
      <c r="N113" s="13" t="s">
        <v>7</v>
      </c>
      <c r="O113" s="3"/>
      <c r="P113" t="s">
        <v>31</v>
      </c>
      <c r="Q113" s="12" t="s">
        <v>6</v>
      </c>
      <c r="R113" s="12" t="s">
        <v>6</v>
      </c>
      <c r="S113" s="12" t="s">
        <v>7</v>
      </c>
      <c r="T113" s="12" t="s">
        <v>7</v>
      </c>
      <c r="U113" s="12" t="s">
        <v>7</v>
      </c>
      <c r="V113" t="s">
        <v>21</v>
      </c>
      <c r="W113" t="s">
        <v>10</v>
      </c>
      <c r="X113" t="s">
        <v>27</v>
      </c>
      <c r="Y113" t="s">
        <v>12</v>
      </c>
      <c r="Z113" s="6">
        <v>450000</v>
      </c>
      <c r="AA113" s="9">
        <v>0.3</v>
      </c>
      <c r="AB113" s="8">
        <v>0.7</v>
      </c>
      <c r="AC113" s="6">
        <v>45000000</v>
      </c>
    </row>
    <row r="114" spans="1:29" x14ac:dyDescent="0.35">
      <c r="A114">
        <v>113</v>
      </c>
      <c r="B114" t="s">
        <v>33</v>
      </c>
      <c r="C114" t="s">
        <v>34</v>
      </c>
      <c r="D114" t="s">
        <v>19</v>
      </c>
      <c r="E114" s="6">
        <v>1500000</v>
      </c>
      <c r="F114" t="s">
        <v>15</v>
      </c>
      <c r="G114" s="6">
        <v>1050000</v>
      </c>
      <c r="H114" t="s">
        <v>30</v>
      </c>
      <c r="I114" s="13" t="s">
        <v>6</v>
      </c>
      <c r="J114" s="13" t="s">
        <v>7</v>
      </c>
      <c r="K114" s="13" t="s">
        <v>7</v>
      </c>
      <c r="L114" s="13" t="s">
        <v>6</v>
      </c>
      <c r="M114" s="13" t="s">
        <v>6</v>
      </c>
      <c r="N114" s="13" t="s">
        <v>7</v>
      </c>
      <c r="O114" s="3"/>
      <c r="P114" t="s">
        <v>70</v>
      </c>
      <c r="Q114" s="12" t="s">
        <v>7</v>
      </c>
      <c r="R114" s="12" t="s">
        <v>7</v>
      </c>
      <c r="S114" s="12" t="s">
        <v>7</v>
      </c>
      <c r="T114" s="12" t="s">
        <v>6</v>
      </c>
      <c r="U114" s="12" t="s">
        <v>6</v>
      </c>
      <c r="V114" t="s">
        <v>21</v>
      </c>
      <c r="W114" t="s">
        <v>54</v>
      </c>
      <c r="X114" t="s">
        <v>11</v>
      </c>
      <c r="Y114" t="s">
        <v>35</v>
      </c>
      <c r="Z114" s="6">
        <v>450000</v>
      </c>
      <c r="AA114" s="9">
        <v>0.3</v>
      </c>
      <c r="AB114" s="8">
        <v>0.7</v>
      </c>
      <c r="AC114" s="6">
        <v>45000000</v>
      </c>
    </row>
    <row r="115" spans="1:29" x14ac:dyDescent="0.35">
      <c r="A115">
        <v>114</v>
      </c>
      <c r="B115" t="s">
        <v>33</v>
      </c>
      <c r="C115" t="s">
        <v>38</v>
      </c>
      <c r="D115" t="s">
        <v>19</v>
      </c>
      <c r="E115" s="6">
        <v>1500000</v>
      </c>
      <c r="F115" t="s">
        <v>15</v>
      </c>
      <c r="G115" s="6">
        <v>1050000</v>
      </c>
      <c r="H115" t="s">
        <v>5</v>
      </c>
      <c r="I115" s="13" t="s">
        <v>6</v>
      </c>
      <c r="J115" s="13" t="s">
        <v>6</v>
      </c>
      <c r="K115" s="13" t="s">
        <v>7</v>
      </c>
      <c r="L115" s="13" t="s">
        <v>6</v>
      </c>
      <c r="M115" s="13" t="s">
        <v>7</v>
      </c>
      <c r="N115" s="13" t="s">
        <v>7</v>
      </c>
      <c r="O115" s="3"/>
      <c r="P115" t="s">
        <v>72</v>
      </c>
      <c r="Q115" s="12" t="s">
        <v>7</v>
      </c>
      <c r="R115" s="12" t="s">
        <v>6</v>
      </c>
      <c r="S115" s="12" t="s">
        <v>7</v>
      </c>
      <c r="T115" s="12" t="s">
        <v>6</v>
      </c>
      <c r="U115" s="12" t="s">
        <v>6</v>
      </c>
      <c r="V115" t="s">
        <v>55</v>
      </c>
      <c r="W115" t="s">
        <v>10</v>
      </c>
      <c r="X115" t="s">
        <v>22</v>
      </c>
      <c r="Y115" t="s">
        <v>18</v>
      </c>
      <c r="Z115" s="6">
        <v>450000</v>
      </c>
      <c r="AA115" s="9">
        <v>0.3</v>
      </c>
      <c r="AB115" s="8">
        <v>0.7</v>
      </c>
      <c r="AC115" s="6">
        <v>45000000</v>
      </c>
    </row>
    <row r="116" spans="1:29" x14ac:dyDescent="0.35">
      <c r="A116">
        <v>115</v>
      </c>
      <c r="B116" t="s">
        <v>13</v>
      </c>
      <c r="C116" t="s">
        <v>34</v>
      </c>
      <c r="D116" t="s">
        <v>19</v>
      </c>
      <c r="E116" s="6">
        <v>1500000</v>
      </c>
      <c r="F116" t="s">
        <v>23</v>
      </c>
      <c r="G116" s="6">
        <v>175000</v>
      </c>
      <c r="H116" t="s">
        <v>56</v>
      </c>
      <c r="I116" s="13" t="s">
        <v>7</v>
      </c>
      <c r="J116" s="13" t="s">
        <v>6</v>
      </c>
      <c r="K116" s="13" t="s">
        <v>7</v>
      </c>
      <c r="L116" s="13" t="s">
        <v>6</v>
      </c>
      <c r="M116" s="13" t="s">
        <v>6</v>
      </c>
      <c r="N116" s="13" t="s">
        <v>7</v>
      </c>
      <c r="O116" s="3"/>
      <c r="P116" t="s">
        <v>20</v>
      </c>
      <c r="Q116" s="12" t="s">
        <v>6</v>
      </c>
      <c r="R116" s="12" t="s">
        <v>7</v>
      </c>
      <c r="S116" s="12" t="s">
        <v>6</v>
      </c>
      <c r="T116" s="12" t="s">
        <v>7</v>
      </c>
      <c r="U116" s="12" t="s">
        <v>7</v>
      </c>
      <c r="V116" t="s">
        <v>21</v>
      </c>
      <c r="W116" t="s">
        <v>10</v>
      </c>
      <c r="X116" t="s">
        <v>27</v>
      </c>
      <c r="Y116" t="s">
        <v>28</v>
      </c>
      <c r="Z116" s="6">
        <v>1325000</v>
      </c>
      <c r="AA116" s="9">
        <v>0.8833333333333333</v>
      </c>
      <c r="AB116" s="8">
        <v>0.11666666666666667</v>
      </c>
      <c r="AC116" s="6">
        <v>132500000</v>
      </c>
    </row>
    <row r="117" spans="1:29" x14ac:dyDescent="0.35">
      <c r="A117">
        <v>116</v>
      </c>
      <c r="B117" t="s">
        <v>13</v>
      </c>
      <c r="C117" t="s">
        <v>38</v>
      </c>
      <c r="D117" t="s">
        <v>14</v>
      </c>
      <c r="E117" s="6">
        <v>750000</v>
      </c>
      <c r="F117" t="s">
        <v>23</v>
      </c>
      <c r="G117" s="6">
        <v>175000</v>
      </c>
      <c r="H117" t="s">
        <v>5</v>
      </c>
      <c r="I117" s="13" t="s">
        <v>6</v>
      </c>
      <c r="J117" s="13" t="s">
        <v>6</v>
      </c>
      <c r="K117" s="13" t="s">
        <v>7</v>
      </c>
      <c r="L117" s="13" t="s">
        <v>6</v>
      </c>
      <c r="M117" s="13" t="s">
        <v>7</v>
      </c>
      <c r="N117" s="13" t="s">
        <v>7</v>
      </c>
      <c r="O117" s="3"/>
      <c r="P117" t="s">
        <v>31</v>
      </c>
      <c r="Q117" s="12" t="s">
        <v>6</v>
      </c>
      <c r="R117" s="12" t="s">
        <v>6</v>
      </c>
      <c r="S117" s="12" t="s">
        <v>7</v>
      </c>
      <c r="T117" s="12" t="s">
        <v>7</v>
      </c>
      <c r="U117" s="12" t="s">
        <v>7</v>
      </c>
      <c r="V117" t="s">
        <v>41</v>
      </c>
      <c r="W117" t="s">
        <v>26</v>
      </c>
      <c r="X117" t="s">
        <v>11</v>
      </c>
      <c r="Y117" t="s">
        <v>35</v>
      </c>
      <c r="Z117" s="6">
        <v>575000</v>
      </c>
      <c r="AA117" s="9">
        <v>0.76666666666666672</v>
      </c>
      <c r="AB117" s="8">
        <v>0.23333333333333334</v>
      </c>
      <c r="AC117" s="6">
        <v>57500000</v>
      </c>
    </row>
    <row r="118" spans="1:29" x14ac:dyDescent="0.35">
      <c r="A118">
        <v>117</v>
      </c>
      <c r="B118" t="s">
        <v>1</v>
      </c>
      <c r="C118" t="s">
        <v>34</v>
      </c>
      <c r="D118" t="s">
        <v>19</v>
      </c>
      <c r="E118" s="6">
        <v>1500000</v>
      </c>
      <c r="F118" t="s">
        <v>15</v>
      </c>
      <c r="G118" s="6">
        <v>1050000</v>
      </c>
      <c r="H118" t="s">
        <v>56</v>
      </c>
      <c r="I118" s="13" t="s">
        <v>7</v>
      </c>
      <c r="J118" s="13" t="s">
        <v>6</v>
      </c>
      <c r="K118" s="13" t="s">
        <v>7</v>
      </c>
      <c r="L118" s="13" t="s">
        <v>6</v>
      </c>
      <c r="M118" s="13" t="s">
        <v>6</v>
      </c>
      <c r="N118" s="13" t="s">
        <v>7</v>
      </c>
      <c r="O118" s="3"/>
      <c r="P118" t="s">
        <v>8</v>
      </c>
      <c r="Q118" s="12" t="s">
        <v>6</v>
      </c>
      <c r="R118" s="12" t="s">
        <v>7</v>
      </c>
      <c r="S118" s="12" t="s">
        <v>7</v>
      </c>
      <c r="T118" s="12" t="s">
        <v>6</v>
      </c>
      <c r="U118" s="12" t="s">
        <v>7</v>
      </c>
      <c r="V118" t="s">
        <v>21</v>
      </c>
      <c r="W118" t="s">
        <v>10</v>
      </c>
      <c r="X118" t="s">
        <v>27</v>
      </c>
      <c r="Y118" t="s">
        <v>18</v>
      </c>
      <c r="Z118" s="6">
        <v>450000</v>
      </c>
      <c r="AA118" s="9">
        <v>0.3</v>
      </c>
      <c r="AB118" s="8">
        <v>0.7</v>
      </c>
      <c r="AC118" s="6">
        <v>45000000</v>
      </c>
    </row>
    <row r="119" spans="1:29" x14ac:dyDescent="0.35">
      <c r="A119">
        <v>118</v>
      </c>
      <c r="B119" t="s">
        <v>13</v>
      </c>
      <c r="C119" t="s">
        <v>34</v>
      </c>
      <c r="D119" t="s">
        <v>19</v>
      </c>
      <c r="E119" s="6">
        <v>1500000</v>
      </c>
      <c r="F119" t="s">
        <v>4</v>
      </c>
      <c r="G119" s="6">
        <v>500000</v>
      </c>
      <c r="H119" t="s">
        <v>5</v>
      </c>
      <c r="I119" s="13" t="s">
        <v>6</v>
      </c>
      <c r="J119" s="13" t="s">
        <v>6</v>
      </c>
      <c r="K119" s="13" t="s">
        <v>7</v>
      </c>
      <c r="L119" s="13" t="s">
        <v>6</v>
      </c>
      <c r="M119" s="13" t="s">
        <v>7</v>
      </c>
      <c r="N119" s="13" t="s">
        <v>7</v>
      </c>
      <c r="O119" s="3"/>
      <c r="P119" t="s">
        <v>20</v>
      </c>
      <c r="Q119" s="12" t="s">
        <v>6</v>
      </c>
      <c r="R119" s="12" t="s">
        <v>7</v>
      </c>
      <c r="S119" s="12" t="s">
        <v>6</v>
      </c>
      <c r="T119" s="12" t="s">
        <v>7</v>
      </c>
      <c r="U119" s="12" t="s">
        <v>7</v>
      </c>
      <c r="V119" t="s">
        <v>21</v>
      </c>
      <c r="W119" t="s">
        <v>10</v>
      </c>
      <c r="X119" t="s">
        <v>11</v>
      </c>
      <c r="Y119" t="s">
        <v>28</v>
      </c>
      <c r="Z119" s="6">
        <v>1000000</v>
      </c>
      <c r="AA119" s="9">
        <v>0.66666666666666663</v>
      </c>
      <c r="AB119" s="8">
        <v>0.33333333333333331</v>
      </c>
      <c r="AC119" s="6">
        <v>100000000</v>
      </c>
    </row>
    <row r="120" spans="1:29" x14ac:dyDescent="0.35">
      <c r="A120">
        <v>119</v>
      </c>
      <c r="B120" t="s">
        <v>13</v>
      </c>
      <c r="C120" t="s">
        <v>34</v>
      </c>
      <c r="D120" t="s">
        <v>14</v>
      </c>
      <c r="E120" s="6">
        <v>750000</v>
      </c>
      <c r="F120" t="s">
        <v>4</v>
      </c>
      <c r="G120" s="6">
        <v>500000</v>
      </c>
      <c r="H120" t="s">
        <v>60</v>
      </c>
      <c r="I120" s="13" t="s">
        <v>6</v>
      </c>
      <c r="J120" s="13" t="s">
        <v>7</v>
      </c>
      <c r="K120" s="13" t="s">
        <v>6</v>
      </c>
      <c r="L120" s="13" t="s">
        <v>6</v>
      </c>
      <c r="M120" s="13" t="s">
        <v>7</v>
      </c>
      <c r="N120" s="13" t="s">
        <v>7</v>
      </c>
      <c r="O120" s="3"/>
      <c r="P120" t="s">
        <v>66</v>
      </c>
      <c r="Q120" s="12" t="s">
        <v>7</v>
      </c>
      <c r="R120" s="12" t="s">
        <v>7</v>
      </c>
      <c r="S120" s="12" t="s">
        <v>7</v>
      </c>
      <c r="T120" s="12" t="s">
        <v>6</v>
      </c>
      <c r="U120" s="12" t="s">
        <v>7</v>
      </c>
      <c r="V120" t="s">
        <v>21</v>
      </c>
      <c r="W120" t="s">
        <v>54</v>
      </c>
      <c r="X120" t="s">
        <v>11</v>
      </c>
      <c r="Y120" t="s">
        <v>35</v>
      </c>
      <c r="Z120" s="6">
        <v>250000</v>
      </c>
      <c r="AA120" s="9">
        <v>0.33333333333333331</v>
      </c>
      <c r="AB120" s="8">
        <v>0.66666666666666663</v>
      </c>
      <c r="AC120" s="6">
        <v>25000000</v>
      </c>
    </row>
    <row r="121" spans="1:29" x14ac:dyDescent="0.35">
      <c r="A121">
        <v>120</v>
      </c>
      <c r="B121" t="s">
        <v>13</v>
      </c>
      <c r="C121" t="s">
        <v>2</v>
      </c>
      <c r="D121" t="s">
        <v>19</v>
      </c>
      <c r="E121" s="6">
        <v>1500000</v>
      </c>
      <c r="F121" t="s">
        <v>15</v>
      </c>
      <c r="G121" s="6">
        <v>1050000</v>
      </c>
      <c r="H121" t="s">
        <v>30</v>
      </c>
      <c r="I121" s="13" t="s">
        <v>6</v>
      </c>
      <c r="J121" s="13" t="s">
        <v>7</v>
      </c>
      <c r="K121" s="13" t="s">
        <v>7</v>
      </c>
      <c r="L121" s="13" t="s">
        <v>6</v>
      </c>
      <c r="M121" s="13" t="s">
        <v>6</v>
      </c>
      <c r="N121" s="13" t="s">
        <v>7</v>
      </c>
      <c r="O121" s="3"/>
      <c r="P121" t="s">
        <v>25</v>
      </c>
      <c r="Q121" s="12" t="s">
        <v>6</v>
      </c>
      <c r="R121" s="12" t="s">
        <v>7</v>
      </c>
      <c r="S121" s="12" t="s">
        <v>7</v>
      </c>
      <c r="T121" s="12" t="s">
        <v>6</v>
      </c>
      <c r="U121" s="12" t="s">
        <v>6</v>
      </c>
      <c r="V121" t="s">
        <v>21</v>
      </c>
      <c r="W121" t="s">
        <v>26</v>
      </c>
      <c r="X121" t="s">
        <v>11</v>
      </c>
      <c r="Y121" t="s">
        <v>28</v>
      </c>
      <c r="Z121" s="6">
        <v>450000</v>
      </c>
      <c r="AA121" s="9">
        <v>0.3</v>
      </c>
      <c r="AB121" s="8">
        <v>0.7</v>
      </c>
      <c r="AC121" s="6">
        <v>45000000</v>
      </c>
    </row>
    <row r="122" spans="1:29" x14ac:dyDescent="0.35">
      <c r="A122">
        <v>121</v>
      </c>
      <c r="B122" t="s">
        <v>1</v>
      </c>
      <c r="C122" t="s">
        <v>2</v>
      </c>
      <c r="D122" t="s">
        <v>36</v>
      </c>
      <c r="E122" s="6">
        <v>50000</v>
      </c>
      <c r="F122" t="s">
        <v>29</v>
      </c>
      <c r="G122" s="6">
        <v>30000</v>
      </c>
      <c r="H122" t="s">
        <v>56</v>
      </c>
      <c r="I122" s="13" t="s">
        <v>7</v>
      </c>
      <c r="J122" s="13" t="s">
        <v>6</v>
      </c>
      <c r="K122" s="13" t="s">
        <v>7</v>
      </c>
      <c r="L122" s="13" t="s">
        <v>6</v>
      </c>
      <c r="M122" s="13" t="s">
        <v>6</v>
      </c>
      <c r="N122" s="13" t="s">
        <v>7</v>
      </c>
      <c r="O122" s="3"/>
      <c r="P122" t="s">
        <v>17</v>
      </c>
      <c r="Q122" s="12" t="s">
        <v>6</v>
      </c>
      <c r="R122" s="12" t="s">
        <v>7</v>
      </c>
      <c r="S122" s="12" t="s">
        <v>7</v>
      </c>
      <c r="T122" s="12" t="s">
        <v>7</v>
      </c>
      <c r="U122" s="12" t="s">
        <v>7</v>
      </c>
      <c r="V122" t="s">
        <v>41</v>
      </c>
      <c r="W122" t="s">
        <v>26</v>
      </c>
      <c r="X122" t="s">
        <v>11</v>
      </c>
      <c r="Y122" t="s">
        <v>35</v>
      </c>
      <c r="Z122" s="6">
        <v>20000</v>
      </c>
      <c r="AA122" s="9">
        <v>0.4</v>
      </c>
      <c r="AB122" s="8">
        <v>0.6</v>
      </c>
      <c r="AC122" s="6">
        <v>2000000</v>
      </c>
    </row>
    <row r="123" spans="1:29" x14ac:dyDescent="0.35">
      <c r="A123">
        <v>122</v>
      </c>
      <c r="B123" t="s">
        <v>33</v>
      </c>
      <c r="C123" t="s">
        <v>2</v>
      </c>
      <c r="D123" t="s">
        <v>19</v>
      </c>
      <c r="E123" s="6">
        <v>1500000</v>
      </c>
      <c r="F123" t="s">
        <v>23</v>
      </c>
      <c r="G123" s="6">
        <v>175000</v>
      </c>
      <c r="H123" t="s">
        <v>24</v>
      </c>
      <c r="I123" s="13" t="s">
        <v>6</v>
      </c>
      <c r="J123" s="13" t="s">
        <v>6</v>
      </c>
      <c r="K123" s="13" t="s">
        <v>7</v>
      </c>
      <c r="L123" s="13" t="s">
        <v>7</v>
      </c>
      <c r="M123" s="13" t="s">
        <v>6</v>
      </c>
      <c r="N123" s="13" t="s">
        <v>7</v>
      </c>
      <c r="O123" s="3"/>
      <c r="P123" t="s">
        <v>53</v>
      </c>
      <c r="Q123" s="12" t="s">
        <v>6</v>
      </c>
      <c r="R123" s="12" t="s">
        <v>7</v>
      </c>
      <c r="S123" s="12" t="s">
        <v>7</v>
      </c>
      <c r="T123" s="12" t="s">
        <v>7</v>
      </c>
      <c r="U123" s="12" t="s">
        <v>6</v>
      </c>
      <c r="V123" t="s">
        <v>41</v>
      </c>
      <c r="W123" t="s">
        <v>26</v>
      </c>
      <c r="X123" t="s">
        <v>11</v>
      </c>
      <c r="Y123" t="s">
        <v>35</v>
      </c>
      <c r="Z123" s="6">
        <v>1325000</v>
      </c>
      <c r="AA123" s="9">
        <v>0.8833333333333333</v>
      </c>
      <c r="AB123" s="8">
        <v>0.11666666666666667</v>
      </c>
      <c r="AC123" s="6">
        <v>132500000</v>
      </c>
    </row>
    <row r="124" spans="1:29" x14ac:dyDescent="0.35">
      <c r="A124">
        <v>123</v>
      </c>
      <c r="B124" t="s">
        <v>1</v>
      </c>
      <c r="C124" t="s">
        <v>38</v>
      </c>
      <c r="D124" t="s">
        <v>3</v>
      </c>
      <c r="E124" s="6">
        <v>300000</v>
      </c>
      <c r="F124" t="s">
        <v>15</v>
      </c>
      <c r="G124" s="6">
        <v>1050000</v>
      </c>
      <c r="H124" t="s">
        <v>43</v>
      </c>
      <c r="I124" s="13" t="s">
        <v>6</v>
      </c>
      <c r="J124" s="13" t="s">
        <v>7</v>
      </c>
      <c r="K124" s="13" t="s">
        <v>6</v>
      </c>
      <c r="L124" s="13" t="s">
        <v>7</v>
      </c>
      <c r="M124" s="13" t="s">
        <v>6</v>
      </c>
      <c r="N124" s="13" t="s">
        <v>7</v>
      </c>
      <c r="O124" s="3"/>
      <c r="P124" t="s">
        <v>50</v>
      </c>
      <c r="Q124" s="12" t="s">
        <v>6</v>
      </c>
      <c r="R124" s="12" t="s">
        <v>6</v>
      </c>
      <c r="S124" s="12" t="s">
        <v>6</v>
      </c>
      <c r="T124" s="12" t="s">
        <v>6</v>
      </c>
      <c r="U124" s="12" t="s">
        <v>6</v>
      </c>
      <c r="V124" t="s">
        <v>9</v>
      </c>
      <c r="W124" t="s">
        <v>10</v>
      </c>
      <c r="X124" t="s">
        <v>11</v>
      </c>
      <c r="Y124" t="s">
        <v>35</v>
      </c>
      <c r="Z124" s="6">
        <v>-750000</v>
      </c>
      <c r="AA124" s="9">
        <v>-2.5</v>
      </c>
      <c r="AB124" s="8">
        <v>3.5</v>
      </c>
      <c r="AC124" s="6">
        <v>-75000000</v>
      </c>
    </row>
    <row r="125" spans="1:29" x14ac:dyDescent="0.35">
      <c r="A125">
        <v>124</v>
      </c>
      <c r="B125" t="s">
        <v>1</v>
      </c>
      <c r="C125" t="s">
        <v>38</v>
      </c>
      <c r="D125" t="s">
        <v>19</v>
      </c>
      <c r="E125" s="6">
        <v>1500000</v>
      </c>
      <c r="F125" t="s">
        <v>15</v>
      </c>
      <c r="G125" s="6">
        <v>1050000</v>
      </c>
      <c r="H125" t="s">
        <v>5</v>
      </c>
      <c r="I125" s="13" t="s">
        <v>6</v>
      </c>
      <c r="J125" s="13" t="s">
        <v>6</v>
      </c>
      <c r="K125" s="13" t="s">
        <v>7</v>
      </c>
      <c r="L125" s="13" t="s">
        <v>6</v>
      </c>
      <c r="M125" s="13" t="s">
        <v>7</v>
      </c>
      <c r="N125" s="13" t="s">
        <v>7</v>
      </c>
      <c r="O125" s="3"/>
      <c r="P125" t="s">
        <v>73</v>
      </c>
      <c r="Q125" s="12" t="s">
        <v>7</v>
      </c>
      <c r="R125" s="12" t="s">
        <v>6</v>
      </c>
      <c r="S125" s="12" t="s">
        <v>6</v>
      </c>
      <c r="T125" s="12" t="s">
        <v>7</v>
      </c>
      <c r="U125" s="12" t="s">
        <v>7</v>
      </c>
      <c r="V125" t="s">
        <v>9</v>
      </c>
      <c r="W125" t="s">
        <v>26</v>
      </c>
      <c r="X125" t="s">
        <v>27</v>
      </c>
      <c r="Y125" t="s">
        <v>28</v>
      </c>
      <c r="Z125" s="6">
        <v>450000</v>
      </c>
      <c r="AA125" s="9">
        <v>0.3</v>
      </c>
      <c r="AB125" s="8">
        <v>0.7</v>
      </c>
      <c r="AC125" s="6">
        <v>45000000</v>
      </c>
    </row>
    <row r="126" spans="1:29" x14ac:dyDescent="0.35">
      <c r="A126">
        <v>125</v>
      </c>
      <c r="B126" t="s">
        <v>1</v>
      </c>
      <c r="C126" t="s">
        <v>38</v>
      </c>
      <c r="D126" t="s">
        <v>3</v>
      </c>
      <c r="E126" s="6">
        <v>300000</v>
      </c>
      <c r="F126" t="s">
        <v>4</v>
      </c>
      <c r="G126" s="6">
        <v>500000</v>
      </c>
      <c r="H126" t="s">
        <v>24</v>
      </c>
      <c r="I126" s="13" t="s">
        <v>6</v>
      </c>
      <c r="J126" s="13" t="s">
        <v>6</v>
      </c>
      <c r="K126" s="13" t="s">
        <v>7</v>
      </c>
      <c r="L126" s="13" t="s">
        <v>7</v>
      </c>
      <c r="M126" s="13" t="s">
        <v>6</v>
      </c>
      <c r="N126" s="13" t="s">
        <v>7</v>
      </c>
      <c r="O126" s="3"/>
      <c r="P126" t="s">
        <v>8</v>
      </c>
      <c r="Q126" s="12" t="s">
        <v>6</v>
      </c>
      <c r="R126" s="12" t="s">
        <v>7</v>
      </c>
      <c r="S126" s="12" t="s">
        <v>7</v>
      </c>
      <c r="T126" s="12" t="s">
        <v>6</v>
      </c>
      <c r="U126" s="12" t="s">
        <v>7</v>
      </c>
      <c r="V126" t="s">
        <v>9</v>
      </c>
      <c r="W126" t="s">
        <v>26</v>
      </c>
      <c r="X126" t="s">
        <v>11</v>
      </c>
      <c r="Y126" t="s">
        <v>35</v>
      </c>
      <c r="Z126" s="6">
        <v>-200000</v>
      </c>
      <c r="AA126" s="9">
        <v>-0.66666666666666663</v>
      </c>
      <c r="AB126" s="8">
        <v>1.6666666666666667</v>
      </c>
      <c r="AC126" s="6">
        <v>-20000000</v>
      </c>
    </row>
    <row r="127" spans="1:29" x14ac:dyDescent="0.35">
      <c r="A127">
        <v>126</v>
      </c>
      <c r="B127" t="s">
        <v>13</v>
      </c>
      <c r="C127" t="s">
        <v>38</v>
      </c>
      <c r="D127" t="s">
        <v>19</v>
      </c>
      <c r="E127" s="6">
        <v>1500000</v>
      </c>
      <c r="F127" t="s">
        <v>29</v>
      </c>
      <c r="G127" s="6">
        <v>30000</v>
      </c>
      <c r="H127" t="s">
        <v>30</v>
      </c>
      <c r="I127" s="13" t="s">
        <v>6</v>
      </c>
      <c r="J127" s="13" t="s">
        <v>7</v>
      </c>
      <c r="K127" s="13" t="s">
        <v>7</v>
      </c>
      <c r="L127" s="13" t="s">
        <v>6</v>
      </c>
      <c r="M127" s="13" t="s">
        <v>6</v>
      </c>
      <c r="N127" s="13" t="s">
        <v>7</v>
      </c>
      <c r="O127" s="3"/>
      <c r="P127" t="s">
        <v>53</v>
      </c>
      <c r="Q127" s="12" t="s">
        <v>6</v>
      </c>
      <c r="R127" s="12" t="s">
        <v>7</v>
      </c>
      <c r="S127" s="12" t="s">
        <v>7</v>
      </c>
      <c r="T127" s="12" t="s">
        <v>7</v>
      </c>
      <c r="U127" s="12" t="s">
        <v>6</v>
      </c>
      <c r="V127" t="s">
        <v>41</v>
      </c>
      <c r="W127" t="s">
        <v>10</v>
      </c>
      <c r="X127" t="s">
        <v>11</v>
      </c>
      <c r="Y127" t="s">
        <v>35</v>
      </c>
      <c r="Z127" s="6">
        <v>1470000</v>
      </c>
      <c r="AA127" s="9">
        <v>0.98</v>
      </c>
      <c r="AB127" s="8">
        <v>0.02</v>
      </c>
      <c r="AC127" s="6">
        <v>147000000</v>
      </c>
    </row>
    <row r="128" spans="1:29" x14ac:dyDescent="0.35">
      <c r="A128">
        <v>127</v>
      </c>
      <c r="B128" t="s">
        <v>13</v>
      </c>
      <c r="C128" t="s">
        <v>38</v>
      </c>
      <c r="D128" t="s">
        <v>19</v>
      </c>
      <c r="E128" s="6">
        <v>1500000</v>
      </c>
      <c r="F128" t="s">
        <v>23</v>
      </c>
      <c r="G128" s="6">
        <v>175000</v>
      </c>
      <c r="H128" t="s">
        <v>56</v>
      </c>
      <c r="I128" s="13" t="s">
        <v>7</v>
      </c>
      <c r="J128" s="13" t="s">
        <v>6</v>
      </c>
      <c r="K128" s="13" t="s">
        <v>7</v>
      </c>
      <c r="L128" s="13" t="s">
        <v>6</v>
      </c>
      <c r="M128" s="13" t="s">
        <v>6</v>
      </c>
      <c r="N128" s="13" t="s">
        <v>7</v>
      </c>
      <c r="O128" s="3"/>
      <c r="P128" t="s">
        <v>25</v>
      </c>
      <c r="Q128" s="12" t="s">
        <v>6</v>
      </c>
      <c r="R128" s="12" t="s">
        <v>7</v>
      </c>
      <c r="S128" s="12" t="s">
        <v>7</v>
      </c>
      <c r="T128" s="12" t="s">
        <v>6</v>
      </c>
      <c r="U128" s="12" t="s">
        <v>6</v>
      </c>
      <c r="V128" t="s">
        <v>41</v>
      </c>
      <c r="W128" t="s">
        <v>26</v>
      </c>
      <c r="X128" t="s">
        <v>11</v>
      </c>
      <c r="Y128" t="s">
        <v>28</v>
      </c>
      <c r="Z128" s="6">
        <v>1325000</v>
      </c>
      <c r="AA128" s="9">
        <v>0.8833333333333333</v>
      </c>
      <c r="AB128" s="8">
        <v>0.11666666666666667</v>
      </c>
      <c r="AC128" s="6">
        <v>132500000</v>
      </c>
    </row>
    <row r="129" spans="1:29" x14ac:dyDescent="0.35">
      <c r="A129">
        <v>128</v>
      </c>
      <c r="B129" t="s">
        <v>13</v>
      </c>
      <c r="C129" t="s">
        <v>38</v>
      </c>
      <c r="D129" t="s">
        <v>19</v>
      </c>
      <c r="E129" s="6">
        <v>1500000</v>
      </c>
      <c r="F129" t="s">
        <v>23</v>
      </c>
      <c r="G129" s="6">
        <v>175000</v>
      </c>
      <c r="H129" t="s">
        <v>24</v>
      </c>
      <c r="I129" s="13" t="s">
        <v>6</v>
      </c>
      <c r="J129" s="13" t="s">
        <v>6</v>
      </c>
      <c r="K129" s="13" t="s">
        <v>7</v>
      </c>
      <c r="L129" s="13" t="s">
        <v>7</v>
      </c>
      <c r="M129" s="13" t="s">
        <v>6</v>
      </c>
      <c r="N129" s="13" t="s">
        <v>7</v>
      </c>
      <c r="O129" s="3"/>
      <c r="P129" t="s">
        <v>20</v>
      </c>
      <c r="Q129" s="12" t="s">
        <v>6</v>
      </c>
      <c r="R129" s="12" t="s">
        <v>7</v>
      </c>
      <c r="S129" s="12" t="s">
        <v>6</v>
      </c>
      <c r="T129" s="12" t="s">
        <v>7</v>
      </c>
      <c r="U129" s="12" t="s">
        <v>7</v>
      </c>
      <c r="V129" t="s">
        <v>9</v>
      </c>
      <c r="W129" t="s">
        <v>10</v>
      </c>
      <c r="X129" t="s">
        <v>11</v>
      </c>
      <c r="Y129" t="s">
        <v>28</v>
      </c>
      <c r="Z129" s="6">
        <v>1325000</v>
      </c>
      <c r="AA129" s="9">
        <v>0.8833333333333333</v>
      </c>
      <c r="AB129" s="8">
        <v>0.11666666666666667</v>
      </c>
      <c r="AC129" s="6">
        <v>132500000</v>
      </c>
    </row>
    <row r="130" spans="1:29" x14ac:dyDescent="0.35">
      <c r="A130">
        <v>129</v>
      </c>
      <c r="B130" t="s">
        <v>33</v>
      </c>
      <c r="C130" t="s">
        <v>38</v>
      </c>
      <c r="D130" t="s">
        <v>14</v>
      </c>
      <c r="E130" s="6">
        <v>750000</v>
      </c>
      <c r="F130" t="s">
        <v>15</v>
      </c>
      <c r="G130" s="6">
        <v>1050000</v>
      </c>
      <c r="H130" t="s">
        <v>5</v>
      </c>
      <c r="I130" s="13" t="s">
        <v>6</v>
      </c>
      <c r="J130" s="13" t="s">
        <v>6</v>
      </c>
      <c r="K130" s="13" t="s">
        <v>7</v>
      </c>
      <c r="L130" s="13" t="s">
        <v>6</v>
      </c>
      <c r="M130" s="13" t="s">
        <v>7</v>
      </c>
      <c r="N130" s="13" t="s">
        <v>7</v>
      </c>
      <c r="O130" s="3"/>
      <c r="P130" t="s">
        <v>49</v>
      </c>
      <c r="Q130" s="12" t="s">
        <v>6</v>
      </c>
      <c r="R130" s="12" t="s">
        <v>6</v>
      </c>
      <c r="S130" s="12" t="s">
        <v>7</v>
      </c>
      <c r="T130" s="12" t="s">
        <v>7</v>
      </c>
      <c r="U130" s="12" t="s">
        <v>6</v>
      </c>
      <c r="V130" t="s">
        <v>21</v>
      </c>
      <c r="W130" t="s">
        <v>10</v>
      </c>
      <c r="X130" t="s">
        <v>11</v>
      </c>
      <c r="Y130" t="s">
        <v>28</v>
      </c>
      <c r="Z130" s="6">
        <v>-300000</v>
      </c>
      <c r="AA130" s="9">
        <v>-0.4</v>
      </c>
      <c r="AB130" s="8">
        <v>1.4</v>
      </c>
      <c r="AC130" s="6">
        <v>-30000000</v>
      </c>
    </row>
    <row r="131" spans="1:29" x14ac:dyDescent="0.35">
      <c r="A131">
        <v>130</v>
      </c>
      <c r="B131" t="s">
        <v>1</v>
      </c>
      <c r="C131" t="s">
        <v>38</v>
      </c>
      <c r="D131" t="s">
        <v>19</v>
      </c>
      <c r="E131" s="6">
        <v>1500000</v>
      </c>
      <c r="F131" t="s">
        <v>4</v>
      </c>
      <c r="G131" s="6">
        <v>500000</v>
      </c>
      <c r="H131" t="s">
        <v>5</v>
      </c>
      <c r="I131" s="13" t="s">
        <v>6</v>
      </c>
      <c r="J131" s="13" t="s">
        <v>6</v>
      </c>
      <c r="K131" s="13" t="s">
        <v>7</v>
      </c>
      <c r="L131" s="13" t="s">
        <v>6</v>
      </c>
      <c r="M131" s="13" t="s">
        <v>7</v>
      </c>
      <c r="N131" s="13" t="s">
        <v>7</v>
      </c>
      <c r="O131" s="3"/>
      <c r="P131" t="s">
        <v>31</v>
      </c>
      <c r="Q131" s="12" t="s">
        <v>6</v>
      </c>
      <c r="R131" s="12" t="s">
        <v>6</v>
      </c>
      <c r="S131" s="12" t="s">
        <v>7</v>
      </c>
      <c r="T131" s="12" t="s">
        <v>7</v>
      </c>
      <c r="U131" s="12" t="s">
        <v>7</v>
      </c>
      <c r="V131" t="s">
        <v>55</v>
      </c>
      <c r="W131" t="s">
        <v>10</v>
      </c>
      <c r="X131" t="s">
        <v>22</v>
      </c>
      <c r="Y131" t="s">
        <v>18</v>
      </c>
      <c r="Z131" s="6">
        <v>1000000</v>
      </c>
      <c r="AA131" s="9">
        <v>0.66666666666666663</v>
      </c>
      <c r="AB131" s="8">
        <v>0.33333333333333331</v>
      </c>
      <c r="AC131" s="6">
        <v>100000000</v>
      </c>
    </row>
    <row r="132" spans="1:29" x14ac:dyDescent="0.35">
      <c r="A132">
        <v>131</v>
      </c>
      <c r="B132" t="s">
        <v>1</v>
      </c>
      <c r="C132" t="s">
        <v>38</v>
      </c>
      <c r="D132" t="s">
        <v>14</v>
      </c>
      <c r="E132" s="6">
        <v>750000</v>
      </c>
      <c r="F132" t="s">
        <v>15</v>
      </c>
      <c r="G132" s="6">
        <v>1050000</v>
      </c>
      <c r="H132" t="s">
        <v>37</v>
      </c>
      <c r="I132" s="13" t="s">
        <v>6</v>
      </c>
      <c r="J132" s="13" t="s">
        <v>6</v>
      </c>
      <c r="K132" s="13" t="s">
        <v>6</v>
      </c>
      <c r="L132" s="13" t="s">
        <v>7</v>
      </c>
      <c r="M132" s="13" t="s">
        <v>7</v>
      </c>
      <c r="N132" s="13" t="s">
        <v>7</v>
      </c>
      <c r="O132" s="3"/>
      <c r="P132" t="s">
        <v>20</v>
      </c>
      <c r="Q132" s="12" t="s">
        <v>6</v>
      </c>
      <c r="R132" s="12" t="s">
        <v>7</v>
      </c>
      <c r="S132" s="12" t="s">
        <v>6</v>
      </c>
      <c r="T132" s="12" t="s">
        <v>7</v>
      </c>
      <c r="U132" s="12" t="s">
        <v>7</v>
      </c>
      <c r="V132" t="s">
        <v>41</v>
      </c>
      <c r="W132" t="s">
        <v>26</v>
      </c>
      <c r="X132" t="s">
        <v>11</v>
      </c>
      <c r="Y132" t="s">
        <v>35</v>
      </c>
      <c r="Z132" s="6">
        <v>-300000</v>
      </c>
      <c r="AA132" s="9">
        <v>-0.4</v>
      </c>
      <c r="AB132" s="8">
        <v>1.4</v>
      </c>
      <c r="AC132" s="6">
        <v>-30000000</v>
      </c>
    </row>
    <row r="133" spans="1:29" x14ac:dyDescent="0.35">
      <c r="A133">
        <v>132</v>
      </c>
      <c r="B133" t="s">
        <v>13</v>
      </c>
      <c r="C133" t="s">
        <v>38</v>
      </c>
      <c r="D133" t="s">
        <v>19</v>
      </c>
      <c r="E133" s="6">
        <v>1500000</v>
      </c>
      <c r="F133" t="s">
        <v>23</v>
      </c>
      <c r="G133" s="6">
        <v>175000</v>
      </c>
      <c r="H133" t="s">
        <v>56</v>
      </c>
      <c r="I133" s="13" t="s">
        <v>7</v>
      </c>
      <c r="J133" s="13" t="s">
        <v>6</v>
      </c>
      <c r="K133" s="13" t="s">
        <v>7</v>
      </c>
      <c r="L133" s="13" t="s">
        <v>6</v>
      </c>
      <c r="M133" s="13" t="s">
        <v>6</v>
      </c>
      <c r="N133" s="13" t="s">
        <v>7</v>
      </c>
      <c r="O133" s="3"/>
      <c r="P133" t="s">
        <v>42</v>
      </c>
      <c r="Q133" s="12" t="s">
        <v>7</v>
      </c>
      <c r="R133" s="12" t="s">
        <v>7</v>
      </c>
      <c r="S133" s="12" t="s">
        <v>6</v>
      </c>
      <c r="T133" s="12" t="s">
        <v>7</v>
      </c>
      <c r="U133" s="12" t="s">
        <v>7</v>
      </c>
      <c r="V133" t="s">
        <v>55</v>
      </c>
      <c r="W133" t="s">
        <v>54</v>
      </c>
      <c r="X133" t="s">
        <v>22</v>
      </c>
      <c r="Y133" t="s">
        <v>18</v>
      </c>
      <c r="Z133" s="6">
        <v>1325000</v>
      </c>
      <c r="AA133" s="9">
        <v>0.8833333333333333</v>
      </c>
      <c r="AB133" s="8">
        <v>0.11666666666666667</v>
      </c>
      <c r="AC133" s="6">
        <v>132500000</v>
      </c>
    </row>
    <row r="134" spans="1:29" x14ac:dyDescent="0.35">
      <c r="A134">
        <v>133</v>
      </c>
      <c r="B134" t="s">
        <v>13</v>
      </c>
      <c r="C134" t="s">
        <v>38</v>
      </c>
      <c r="D134" t="s">
        <v>19</v>
      </c>
      <c r="E134" s="6">
        <v>1500000</v>
      </c>
      <c r="F134" t="s">
        <v>15</v>
      </c>
      <c r="G134" s="6">
        <v>1050000</v>
      </c>
      <c r="H134" t="s">
        <v>58</v>
      </c>
      <c r="I134" s="13" t="s">
        <v>7</v>
      </c>
      <c r="J134" s="13" t="s">
        <v>6</v>
      </c>
      <c r="K134" s="13" t="s">
        <v>6</v>
      </c>
      <c r="L134" s="13" t="s">
        <v>6</v>
      </c>
      <c r="M134" s="13" t="s">
        <v>7</v>
      </c>
      <c r="N134" s="13" t="s">
        <v>7</v>
      </c>
      <c r="O134" s="3"/>
      <c r="P134" t="s">
        <v>20</v>
      </c>
      <c r="Q134" s="12" t="s">
        <v>6</v>
      </c>
      <c r="R134" s="12" t="s">
        <v>7</v>
      </c>
      <c r="S134" s="12" t="s">
        <v>6</v>
      </c>
      <c r="T134" s="12" t="s">
        <v>7</v>
      </c>
      <c r="U134" s="12" t="s">
        <v>7</v>
      </c>
      <c r="V134" t="s">
        <v>41</v>
      </c>
      <c r="W134" t="s">
        <v>26</v>
      </c>
      <c r="X134" t="s">
        <v>11</v>
      </c>
      <c r="Y134" t="s">
        <v>35</v>
      </c>
      <c r="Z134" s="6">
        <v>450000</v>
      </c>
      <c r="AA134" s="9">
        <v>0.3</v>
      </c>
      <c r="AB134" s="8">
        <v>0.7</v>
      </c>
      <c r="AC134" s="6">
        <v>45000000</v>
      </c>
    </row>
    <row r="135" spans="1:29" x14ac:dyDescent="0.35">
      <c r="A135">
        <v>134</v>
      </c>
      <c r="B135" t="s">
        <v>1</v>
      </c>
      <c r="C135" t="s">
        <v>38</v>
      </c>
      <c r="D135" t="s">
        <v>19</v>
      </c>
      <c r="E135" s="6">
        <v>1500000</v>
      </c>
      <c r="F135" t="s">
        <v>23</v>
      </c>
      <c r="G135" s="6">
        <v>175000</v>
      </c>
      <c r="H135" t="s">
        <v>37</v>
      </c>
      <c r="I135" s="13" t="s">
        <v>6</v>
      </c>
      <c r="J135" s="13" t="s">
        <v>6</v>
      </c>
      <c r="K135" s="13" t="s">
        <v>6</v>
      </c>
      <c r="L135" s="13" t="s">
        <v>7</v>
      </c>
      <c r="M135" s="13" t="s">
        <v>7</v>
      </c>
      <c r="N135" s="13" t="s">
        <v>7</v>
      </c>
      <c r="O135" s="3"/>
      <c r="P135" t="s">
        <v>25</v>
      </c>
      <c r="Q135" s="12" t="s">
        <v>6</v>
      </c>
      <c r="R135" s="12" t="s">
        <v>7</v>
      </c>
      <c r="S135" s="12" t="s">
        <v>7</v>
      </c>
      <c r="T135" s="12" t="s">
        <v>6</v>
      </c>
      <c r="U135" s="12" t="s">
        <v>6</v>
      </c>
      <c r="V135" t="s">
        <v>21</v>
      </c>
      <c r="W135" t="s">
        <v>10</v>
      </c>
      <c r="X135" t="s">
        <v>27</v>
      </c>
      <c r="Y135" t="s">
        <v>12</v>
      </c>
      <c r="Z135" s="6">
        <v>1325000</v>
      </c>
      <c r="AA135" s="9">
        <v>0.8833333333333333</v>
      </c>
      <c r="AB135" s="8">
        <v>0.11666666666666667</v>
      </c>
      <c r="AC135" s="6">
        <v>132500000</v>
      </c>
    </row>
    <row r="136" spans="1:29" x14ac:dyDescent="0.35">
      <c r="A136">
        <v>135</v>
      </c>
      <c r="B136" t="s">
        <v>13</v>
      </c>
      <c r="C136" t="s">
        <v>38</v>
      </c>
      <c r="D136" t="s">
        <v>19</v>
      </c>
      <c r="E136" s="6">
        <v>1500000</v>
      </c>
      <c r="F136" t="s">
        <v>4</v>
      </c>
      <c r="G136" s="6">
        <v>500000</v>
      </c>
      <c r="H136" t="s">
        <v>30</v>
      </c>
      <c r="I136" s="13" t="s">
        <v>6</v>
      </c>
      <c r="J136" s="13" t="s">
        <v>7</v>
      </c>
      <c r="K136" s="13" t="s">
        <v>7</v>
      </c>
      <c r="L136" s="13" t="s">
        <v>6</v>
      </c>
      <c r="M136" s="13" t="s">
        <v>6</v>
      </c>
      <c r="N136" s="13" t="s">
        <v>7</v>
      </c>
      <c r="O136" s="3"/>
      <c r="P136" t="s">
        <v>32</v>
      </c>
      <c r="Q136" s="12" t="s">
        <v>6</v>
      </c>
      <c r="R136" s="12" t="s">
        <v>6</v>
      </c>
      <c r="S136" s="12" t="s">
        <v>7</v>
      </c>
      <c r="T136" s="12" t="s">
        <v>6</v>
      </c>
      <c r="U136" s="12" t="s">
        <v>7</v>
      </c>
      <c r="V136" t="s">
        <v>9</v>
      </c>
      <c r="W136" t="s">
        <v>10</v>
      </c>
      <c r="X136" t="s">
        <v>27</v>
      </c>
      <c r="Y136" t="s">
        <v>28</v>
      </c>
      <c r="Z136" s="6">
        <v>1000000</v>
      </c>
      <c r="AA136" s="9">
        <v>0.66666666666666663</v>
      </c>
      <c r="AB136" s="8">
        <v>0.33333333333333331</v>
      </c>
      <c r="AC136" s="6">
        <v>100000000</v>
      </c>
    </row>
    <row r="137" spans="1:29" x14ac:dyDescent="0.35">
      <c r="A137">
        <v>136</v>
      </c>
      <c r="B137" t="s">
        <v>1</v>
      </c>
      <c r="C137" t="s">
        <v>38</v>
      </c>
      <c r="D137" t="s">
        <v>3</v>
      </c>
      <c r="E137" s="6">
        <v>300000</v>
      </c>
      <c r="F137" t="s">
        <v>23</v>
      </c>
      <c r="G137" s="6">
        <v>175000</v>
      </c>
      <c r="H137" t="s">
        <v>24</v>
      </c>
      <c r="I137" s="13" t="s">
        <v>6</v>
      </c>
      <c r="J137" s="13" t="s">
        <v>6</v>
      </c>
      <c r="K137" s="13" t="s">
        <v>7</v>
      </c>
      <c r="L137" s="13" t="s">
        <v>7</v>
      </c>
      <c r="M137" s="13" t="s">
        <v>6</v>
      </c>
      <c r="N137" s="13" t="s">
        <v>7</v>
      </c>
      <c r="O137" s="3"/>
      <c r="P137" t="s">
        <v>53</v>
      </c>
      <c r="Q137" s="12" t="s">
        <v>6</v>
      </c>
      <c r="R137" s="12" t="s">
        <v>7</v>
      </c>
      <c r="S137" s="12" t="s">
        <v>7</v>
      </c>
      <c r="T137" s="12" t="s">
        <v>7</v>
      </c>
      <c r="U137" s="12" t="s">
        <v>6</v>
      </c>
      <c r="V137" t="s">
        <v>55</v>
      </c>
      <c r="W137" t="s">
        <v>26</v>
      </c>
      <c r="X137" t="s">
        <v>51</v>
      </c>
      <c r="Y137" t="s">
        <v>18</v>
      </c>
      <c r="Z137" s="6">
        <v>125000</v>
      </c>
      <c r="AA137" s="9">
        <v>0.41666666666666669</v>
      </c>
      <c r="AB137" s="8">
        <v>0.58333333333333337</v>
      </c>
      <c r="AC137" s="6">
        <v>12500000</v>
      </c>
    </row>
    <row r="138" spans="1:29" x14ac:dyDescent="0.35">
      <c r="A138">
        <v>137</v>
      </c>
      <c r="B138" t="s">
        <v>13</v>
      </c>
      <c r="C138" t="s">
        <v>34</v>
      </c>
      <c r="D138" t="s">
        <v>14</v>
      </c>
      <c r="E138" s="6">
        <v>750000</v>
      </c>
      <c r="F138" t="s">
        <v>15</v>
      </c>
      <c r="G138" s="6">
        <v>1050000</v>
      </c>
      <c r="H138" t="s">
        <v>24</v>
      </c>
      <c r="I138" s="13" t="s">
        <v>6</v>
      </c>
      <c r="J138" s="13" t="s">
        <v>6</v>
      </c>
      <c r="K138" s="13" t="s">
        <v>7</v>
      </c>
      <c r="L138" s="13" t="s">
        <v>7</v>
      </c>
      <c r="M138" s="13" t="s">
        <v>6</v>
      </c>
      <c r="N138" s="13" t="s">
        <v>7</v>
      </c>
      <c r="O138" s="3"/>
      <c r="P138" t="s">
        <v>8</v>
      </c>
      <c r="Q138" s="12" t="s">
        <v>6</v>
      </c>
      <c r="R138" s="12" t="s">
        <v>7</v>
      </c>
      <c r="S138" s="12" t="s">
        <v>7</v>
      </c>
      <c r="T138" s="12" t="s">
        <v>6</v>
      </c>
      <c r="U138" s="12" t="s">
        <v>7</v>
      </c>
      <c r="V138" t="s">
        <v>41</v>
      </c>
      <c r="W138" t="s">
        <v>10</v>
      </c>
      <c r="X138" t="s">
        <v>11</v>
      </c>
      <c r="Y138" t="s">
        <v>35</v>
      </c>
      <c r="Z138" s="6">
        <v>-300000</v>
      </c>
      <c r="AA138" s="9">
        <v>-0.4</v>
      </c>
      <c r="AB138" s="8">
        <v>1.4</v>
      </c>
      <c r="AC138" s="6">
        <v>-30000000</v>
      </c>
    </row>
    <row r="139" spans="1:29" x14ac:dyDescent="0.35">
      <c r="A139">
        <v>138</v>
      </c>
      <c r="B139" t="s">
        <v>1</v>
      </c>
      <c r="C139" t="s">
        <v>38</v>
      </c>
      <c r="D139" t="s">
        <v>19</v>
      </c>
      <c r="E139" s="6">
        <v>1500000</v>
      </c>
      <c r="F139" t="s">
        <v>15</v>
      </c>
      <c r="G139" s="6">
        <v>1050000</v>
      </c>
      <c r="H139" t="s">
        <v>30</v>
      </c>
      <c r="I139" s="13" t="s">
        <v>6</v>
      </c>
      <c r="J139" s="13" t="s">
        <v>7</v>
      </c>
      <c r="K139" s="13" t="s">
        <v>7</v>
      </c>
      <c r="L139" s="13" t="s">
        <v>6</v>
      </c>
      <c r="M139" s="13" t="s">
        <v>6</v>
      </c>
      <c r="N139" s="13" t="s">
        <v>7</v>
      </c>
      <c r="O139" s="3"/>
      <c r="P139" t="s">
        <v>17</v>
      </c>
      <c r="Q139" s="12" t="s">
        <v>6</v>
      </c>
      <c r="R139" s="12" t="s">
        <v>7</v>
      </c>
      <c r="S139" s="12" t="s">
        <v>7</v>
      </c>
      <c r="T139" s="12" t="s">
        <v>7</v>
      </c>
      <c r="U139" s="12" t="s">
        <v>7</v>
      </c>
      <c r="V139" t="s">
        <v>21</v>
      </c>
      <c r="W139" t="s">
        <v>54</v>
      </c>
      <c r="X139" t="s">
        <v>11</v>
      </c>
      <c r="Y139" t="s">
        <v>35</v>
      </c>
      <c r="Z139" s="6">
        <v>450000</v>
      </c>
      <c r="AA139" s="9">
        <v>0.3</v>
      </c>
      <c r="AB139" s="8">
        <v>0.7</v>
      </c>
      <c r="AC139" s="6">
        <v>45000000</v>
      </c>
    </row>
    <row r="140" spans="1:29" x14ac:dyDescent="0.35">
      <c r="A140">
        <v>139</v>
      </c>
      <c r="B140" t="s">
        <v>13</v>
      </c>
      <c r="C140" t="s">
        <v>34</v>
      </c>
      <c r="D140" t="s">
        <v>14</v>
      </c>
      <c r="E140" s="6">
        <v>750000</v>
      </c>
      <c r="F140" t="s">
        <v>15</v>
      </c>
      <c r="G140" s="6">
        <v>1050000</v>
      </c>
      <c r="H140" t="s">
        <v>24</v>
      </c>
      <c r="I140" s="13" t="s">
        <v>6</v>
      </c>
      <c r="J140" s="13" t="s">
        <v>6</v>
      </c>
      <c r="K140" s="13" t="s">
        <v>7</v>
      </c>
      <c r="L140" s="13" t="s">
        <v>7</v>
      </c>
      <c r="M140" s="13" t="s">
        <v>6</v>
      </c>
      <c r="N140" s="13" t="s">
        <v>7</v>
      </c>
      <c r="O140" s="3"/>
      <c r="P140" t="s">
        <v>66</v>
      </c>
      <c r="Q140" s="12" t="s">
        <v>7</v>
      </c>
      <c r="R140" s="12" t="s">
        <v>7</v>
      </c>
      <c r="S140" s="12" t="s">
        <v>7</v>
      </c>
      <c r="T140" s="12" t="s">
        <v>6</v>
      </c>
      <c r="U140" s="12" t="s">
        <v>7</v>
      </c>
      <c r="V140" t="s">
        <v>41</v>
      </c>
      <c r="W140" t="s">
        <v>26</v>
      </c>
      <c r="X140" t="s">
        <v>11</v>
      </c>
      <c r="Y140" t="s">
        <v>35</v>
      </c>
      <c r="Z140" s="6">
        <v>-300000</v>
      </c>
      <c r="AA140" s="9">
        <v>-0.4</v>
      </c>
      <c r="AB140" s="8">
        <v>1.4</v>
      </c>
      <c r="AC140" s="6">
        <v>-30000000</v>
      </c>
    </row>
    <row r="141" spans="1:29" x14ac:dyDescent="0.35">
      <c r="A141">
        <v>140</v>
      </c>
      <c r="B141" t="s">
        <v>13</v>
      </c>
      <c r="C141" t="s">
        <v>34</v>
      </c>
      <c r="D141" t="s">
        <v>19</v>
      </c>
      <c r="E141" s="6">
        <v>1500000</v>
      </c>
      <c r="F141" t="s">
        <v>15</v>
      </c>
      <c r="G141" s="6">
        <v>1050000</v>
      </c>
      <c r="H141" t="s">
        <v>56</v>
      </c>
      <c r="I141" s="13" t="s">
        <v>7</v>
      </c>
      <c r="J141" s="13" t="s">
        <v>6</v>
      </c>
      <c r="K141" s="13" t="s">
        <v>7</v>
      </c>
      <c r="L141" s="13" t="s">
        <v>6</v>
      </c>
      <c r="M141" s="13" t="s">
        <v>6</v>
      </c>
      <c r="N141" s="13" t="s">
        <v>7</v>
      </c>
      <c r="O141" s="3"/>
      <c r="P141" t="s">
        <v>53</v>
      </c>
      <c r="Q141" s="12" t="s">
        <v>6</v>
      </c>
      <c r="R141" s="12" t="s">
        <v>7</v>
      </c>
      <c r="S141" s="12" t="s">
        <v>7</v>
      </c>
      <c r="T141" s="12" t="s">
        <v>7</v>
      </c>
      <c r="U141" s="12" t="s">
        <v>6</v>
      </c>
      <c r="V141" t="s">
        <v>21</v>
      </c>
      <c r="W141" t="s">
        <v>54</v>
      </c>
      <c r="X141" t="s">
        <v>11</v>
      </c>
      <c r="Y141" t="s">
        <v>28</v>
      </c>
      <c r="Z141" s="6">
        <v>450000</v>
      </c>
      <c r="AA141" s="9">
        <v>0.3</v>
      </c>
      <c r="AB141" s="8">
        <v>0.7</v>
      </c>
      <c r="AC141" s="6">
        <v>45000000</v>
      </c>
    </row>
    <row r="142" spans="1:29" x14ac:dyDescent="0.35">
      <c r="A142">
        <v>141</v>
      </c>
      <c r="B142" t="s">
        <v>13</v>
      </c>
      <c r="C142" t="s">
        <v>34</v>
      </c>
      <c r="D142" t="s">
        <v>19</v>
      </c>
      <c r="E142" s="6">
        <v>1500000</v>
      </c>
      <c r="F142" t="s">
        <v>15</v>
      </c>
      <c r="G142" s="6">
        <v>1050000</v>
      </c>
      <c r="H142" t="s">
        <v>56</v>
      </c>
      <c r="I142" s="13" t="s">
        <v>7</v>
      </c>
      <c r="J142" s="13" t="s">
        <v>6</v>
      </c>
      <c r="K142" s="13" t="s">
        <v>7</v>
      </c>
      <c r="L142" s="13" t="s">
        <v>6</v>
      </c>
      <c r="M142" s="13" t="s">
        <v>6</v>
      </c>
      <c r="N142" s="13" t="s">
        <v>7</v>
      </c>
      <c r="O142" s="3"/>
      <c r="P142" t="s">
        <v>66</v>
      </c>
      <c r="Q142" s="12" t="s">
        <v>7</v>
      </c>
      <c r="R142" s="12" t="s">
        <v>7</v>
      </c>
      <c r="S142" s="12" t="s">
        <v>7</v>
      </c>
      <c r="T142" s="12" t="s">
        <v>6</v>
      </c>
      <c r="U142" s="12" t="s">
        <v>7</v>
      </c>
      <c r="V142" t="s">
        <v>21</v>
      </c>
      <c r="W142" t="s">
        <v>10</v>
      </c>
      <c r="X142" t="s">
        <v>11</v>
      </c>
      <c r="Y142" t="s">
        <v>28</v>
      </c>
      <c r="Z142" s="6">
        <v>450000</v>
      </c>
      <c r="AA142" s="9">
        <v>0.3</v>
      </c>
      <c r="AB142" s="8">
        <v>0.7</v>
      </c>
      <c r="AC142" s="6">
        <v>45000000</v>
      </c>
    </row>
    <row r="143" spans="1:29" x14ac:dyDescent="0.35">
      <c r="A143">
        <v>142</v>
      </c>
      <c r="B143" t="s">
        <v>33</v>
      </c>
      <c r="C143" t="s">
        <v>34</v>
      </c>
      <c r="D143" t="s">
        <v>3</v>
      </c>
      <c r="E143" s="6">
        <v>300000</v>
      </c>
      <c r="F143" t="s">
        <v>23</v>
      </c>
      <c r="G143" s="6">
        <v>175000</v>
      </c>
      <c r="H143" t="s">
        <v>30</v>
      </c>
      <c r="I143" s="13" t="s">
        <v>6</v>
      </c>
      <c r="J143" s="13" t="s">
        <v>7</v>
      </c>
      <c r="K143" s="13" t="s">
        <v>7</v>
      </c>
      <c r="L143" s="13" t="s">
        <v>6</v>
      </c>
      <c r="M143" s="13" t="s">
        <v>6</v>
      </c>
      <c r="N143" s="13" t="s">
        <v>7</v>
      </c>
      <c r="O143" s="3"/>
      <c r="P143" t="s">
        <v>17</v>
      </c>
      <c r="Q143" s="12" t="s">
        <v>6</v>
      </c>
      <c r="R143" s="12" t="s">
        <v>7</v>
      </c>
      <c r="S143" s="12" t="s">
        <v>7</v>
      </c>
      <c r="T143" s="12" t="s">
        <v>7</v>
      </c>
      <c r="U143" s="12" t="s">
        <v>7</v>
      </c>
      <c r="V143" t="s">
        <v>55</v>
      </c>
      <c r="W143" t="s">
        <v>26</v>
      </c>
      <c r="X143" t="s">
        <v>11</v>
      </c>
      <c r="Y143" t="s">
        <v>18</v>
      </c>
      <c r="Z143" s="6">
        <v>125000</v>
      </c>
      <c r="AA143" s="9">
        <v>0.41666666666666669</v>
      </c>
      <c r="AB143" s="8">
        <v>0.58333333333333337</v>
      </c>
      <c r="AC143" s="6">
        <v>12500000</v>
      </c>
    </row>
    <row r="144" spans="1:29" x14ac:dyDescent="0.35">
      <c r="A144">
        <v>143</v>
      </c>
      <c r="B144" t="s">
        <v>33</v>
      </c>
      <c r="C144" t="s">
        <v>34</v>
      </c>
      <c r="D144" t="s">
        <v>36</v>
      </c>
      <c r="E144" s="6">
        <v>50000</v>
      </c>
      <c r="F144" t="s">
        <v>23</v>
      </c>
      <c r="G144" s="6">
        <v>175000</v>
      </c>
      <c r="H144" t="s">
        <v>56</v>
      </c>
      <c r="I144" s="13" t="s">
        <v>7</v>
      </c>
      <c r="J144" s="13" t="s">
        <v>6</v>
      </c>
      <c r="K144" s="13" t="s">
        <v>7</v>
      </c>
      <c r="L144" s="13" t="s">
        <v>6</v>
      </c>
      <c r="M144" s="13" t="s">
        <v>6</v>
      </c>
      <c r="N144" s="13" t="s">
        <v>7</v>
      </c>
      <c r="O144" s="3"/>
      <c r="P144" t="s">
        <v>31</v>
      </c>
      <c r="Q144" s="12" t="s">
        <v>6</v>
      </c>
      <c r="R144" s="12" t="s">
        <v>6</v>
      </c>
      <c r="S144" s="12" t="s">
        <v>7</v>
      </c>
      <c r="T144" s="12" t="s">
        <v>7</v>
      </c>
      <c r="U144" s="12" t="s">
        <v>7</v>
      </c>
      <c r="V144" t="s">
        <v>41</v>
      </c>
      <c r="W144" t="s">
        <v>26</v>
      </c>
      <c r="X144" t="s">
        <v>11</v>
      </c>
      <c r="Y144" t="s">
        <v>35</v>
      </c>
      <c r="Z144" s="6">
        <v>-125000</v>
      </c>
      <c r="AA144" s="9">
        <v>-2.5</v>
      </c>
      <c r="AB144" s="8">
        <v>3.5</v>
      </c>
      <c r="AC144" s="6">
        <v>-12500000</v>
      </c>
    </row>
    <row r="145" spans="1:29" x14ac:dyDescent="0.35">
      <c r="A145">
        <v>144</v>
      </c>
      <c r="B145" t="s">
        <v>1</v>
      </c>
      <c r="C145" t="s">
        <v>38</v>
      </c>
      <c r="D145" t="s">
        <v>3</v>
      </c>
      <c r="E145" s="6">
        <v>300000</v>
      </c>
      <c r="F145" t="s">
        <v>4</v>
      </c>
      <c r="G145" s="6">
        <v>500000</v>
      </c>
      <c r="H145" t="s">
        <v>24</v>
      </c>
      <c r="I145" s="13" t="s">
        <v>6</v>
      </c>
      <c r="J145" s="13" t="s">
        <v>6</v>
      </c>
      <c r="K145" s="13" t="s">
        <v>7</v>
      </c>
      <c r="L145" s="13" t="s">
        <v>7</v>
      </c>
      <c r="M145" s="13" t="s">
        <v>6</v>
      </c>
      <c r="N145" s="13" t="s">
        <v>7</v>
      </c>
      <c r="O145" s="3"/>
      <c r="P145" t="s">
        <v>31</v>
      </c>
      <c r="Q145" s="12" t="s">
        <v>6</v>
      </c>
      <c r="R145" s="12" t="s">
        <v>6</v>
      </c>
      <c r="S145" s="12" t="s">
        <v>7</v>
      </c>
      <c r="T145" s="12" t="s">
        <v>7</v>
      </c>
      <c r="U145" s="12" t="s">
        <v>7</v>
      </c>
      <c r="V145" t="s">
        <v>9</v>
      </c>
      <c r="W145" t="s">
        <v>10</v>
      </c>
      <c r="X145" t="s">
        <v>11</v>
      </c>
      <c r="Y145" t="s">
        <v>12</v>
      </c>
      <c r="Z145" s="6">
        <v>-200000</v>
      </c>
      <c r="AA145" s="9">
        <v>-0.66666666666666663</v>
      </c>
      <c r="AB145" s="8">
        <v>1.6666666666666667</v>
      </c>
      <c r="AC145" s="6">
        <v>-20000000</v>
      </c>
    </row>
    <row r="146" spans="1:29" x14ac:dyDescent="0.35">
      <c r="A146">
        <v>145</v>
      </c>
      <c r="B146" t="s">
        <v>1</v>
      </c>
      <c r="C146" t="s">
        <v>38</v>
      </c>
      <c r="D146" t="s">
        <v>3</v>
      </c>
      <c r="E146" s="6">
        <v>300000</v>
      </c>
      <c r="F146" t="s">
        <v>29</v>
      </c>
      <c r="G146" s="6">
        <v>30000</v>
      </c>
      <c r="H146" t="s">
        <v>56</v>
      </c>
      <c r="I146" s="13" t="s">
        <v>7</v>
      </c>
      <c r="J146" s="13" t="s">
        <v>6</v>
      </c>
      <c r="K146" s="13" t="s">
        <v>7</v>
      </c>
      <c r="L146" s="13" t="s">
        <v>6</v>
      </c>
      <c r="M146" s="13" t="s">
        <v>6</v>
      </c>
      <c r="N146" s="13" t="s">
        <v>7</v>
      </c>
      <c r="O146" s="3"/>
      <c r="P146" t="s">
        <v>42</v>
      </c>
      <c r="Q146" s="12" t="s">
        <v>7</v>
      </c>
      <c r="R146" s="12" t="s">
        <v>7</v>
      </c>
      <c r="S146" s="12" t="s">
        <v>6</v>
      </c>
      <c r="T146" s="12" t="s">
        <v>7</v>
      </c>
      <c r="U146" s="12" t="s">
        <v>7</v>
      </c>
      <c r="V146" t="s">
        <v>41</v>
      </c>
      <c r="W146" t="s">
        <v>54</v>
      </c>
      <c r="X146" t="s">
        <v>11</v>
      </c>
      <c r="Y146" t="s">
        <v>28</v>
      </c>
      <c r="Z146" s="6">
        <v>270000</v>
      </c>
      <c r="AA146" s="9">
        <v>0.9</v>
      </c>
      <c r="AB146" s="8">
        <v>0.1</v>
      </c>
      <c r="AC146" s="6">
        <v>27000000</v>
      </c>
    </row>
    <row r="147" spans="1:29" x14ac:dyDescent="0.35">
      <c r="A147">
        <v>146</v>
      </c>
      <c r="B147" t="s">
        <v>33</v>
      </c>
      <c r="C147" t="s">
        <v>38</v>
      </c>
      <c r="D147" t="s">
        <v>14</v>
      </c>
      <c r="E147" s="6">
        <v>750000</v>
      </c>
      <c r="F147" t="s">
        <v>4</v>
      </c>
      <c r="G147" s="6">
        <v>500000</v>
      </c>
      <c r="H147" t="s">
        <v>68</v>
      </c>
      <c r="I147" s="13" t="s">
        <v>7</v>
      </c>
      <c r="J147" s="13" t="s">
        <v>6</v>
      </c>
      <c r="K147" s="13" t="s">
        <v>6</v>
      </c>
      <c r="L147" s="13" t="s">
        <v>7</v>
      </c>
      <c r="M147" s="13" t="s">
        <v>6</v>
      </c>
      <c r="N147" s="13" t="s">
        <v>7</v>
      </c>
      <c r="O147" s="3"/>
      <c r="P147" t="s">
        <v>74</v>
      </c>
      <c r="Q147" s="12" t="s">
        <v>7</v>
      </c>
      <c r="R147" s="12" t="s">
        <v>6</v>
      </c>
      <c r="S147" s="12" t="s">
        <v>7</v>
      </c>
      <c r="T147" s="12" t="s">
        <v>6</v>
      </c>
      <c r="U147" s="12" t="s">
        <v>7</v>
      </c>
      <c r="V147" t="s">
        <v>9</v>
      </c>
      <c r="W147" t="s">
        <v>10</v>
      </c>
      <c r="X147" t="s">
        <v>11</v>
      </c>
      <c r="Y147" t="s">
        <v>35</v>
      </c>
      <c r="Z147" s="6">
        <v>250000</v>
      </c>
      <c r="AA147" s="9">
        <v>0.33333333333333331</v>
      </c>
      <c r="AB147" s="8">
        <v>0.66666666666666663</v>
      </c>
      <c r="AC147" s="6">
        <v>25000000</v>
      </c>
    </row>
    <row r="148" spans="1:29" x14ac:dyDescent="0.35">
      <c r="A148">
        <v>147</v>
      </c>
      <c r="B148" t="s">
        <v>13</v>
      </c>
      <c r="C148" t="s">
        <v>38</v>
      </c>
      <c r="D148" t="s">
        <v>19</v>
      </c>
      <c r="E148" s="6">
        <v>1500000</v>
      </c>
      <c r="F148" t="s">
        <v>29</v>
      </c>
      <c r="G148" s="6">
        <v>30000</v>
      </c>
      <c r="H148" t="s">
        <v>52</v>
      </c>
      <c r="I148" s="13" t="s">
        <v>7</v>
      </c>
      <c r="J148" s="13" t="s">
        <v>7</v>
      </c>
      <c r="K148" s="13" t="s">
        <v>6</v>
      </c>
      <c r="L148" s="13" t="s">
        <v>6</v>
      </c>
      <c r="M148" s="13" t="s">
        <v>6</v>
      </c>
      <c r="N148" s="13" t="s">
        <v>7</v>
      </c>
      <c r="O148" s="3"/>
      <c r="P148" t="s">
        <v>53</v>
      </c>
      <c r="Q148" s="12" t="s">
        <v>6</v>
      </c>
      <c r="R148" s="12" t="s">
        <v>7</v>
      </c>
      <c r="S148" s="12" t="s">
        <v>7</v>
      </c>
      <c r="T148" s="12" t="s">
        <v>7</v>
      </c>
      <c r="U148" s="12" t="s">
        <v>6</v>
      </c>
      <c r="V148" t="s">
        <v>41</v>
      </c>
      <c r="W148" t="s">
        <v>10</v>
      </c>
      <c r="X148" t="s">
        <v>11</v>
      </c>
      <c r="Y148" t="s">
        <v>35</v>
      </c>
      <c r="Z148" s="6">
        <v>1470000</v>
      </c>
      <c r="AA148" s="9">
        <v>0.98</v>
      </c>
      <c r="AB148" s="8">
        <v>0.02</v>
      </c>
      <c r="AC148" s="6">
        <v>147000000</v>
      </c>
    </row>
    <row r="149" spans="1:29" x14ac:dyDescent="0.35">
      <c r="A149">
        <v>148</v>
      </c>
      <c r="B149" t="s">
        <v>33</v>
      </c>
      <c r="C149" t="s">
        <v>38</v>
      </c>
      <c r="D149" t="s">
        <v>3</v>
      </c>
      <c r="E149" s="6">
        <v>300000</v>
      </c>
      <c r="F149" t="s">
        <v>4</v>
      </c>
      <c r="G149" s="6">
        <v>500000</v>
      </c>
      <c r="H149" t="s">
        <v>24</v>
      </c>
      <c r="I149" s="13" t="s">
        <v>6</v>
      </c>
      <c r="J149" s="13" t="s">
        <v>6</v>
      </c>
      <c r="K149" s="13" t="s">
        <v>7</v>
      </c>
      <c r="L149" s="13" t="s">
        <v>7</v>
      </c>
      <c r="M149" s="13" t="s">
        <v>6</v>
      </c>
      <c r="N149" s="13" t="s">
        <v>7</v>
      </c>
      <c r="O149" s="3"/>
      <c r="P149" t="s">
        <v>57</v>
      </c>
      <c r="Q149" s="12" t="s">
        <v>6</v>
      </c>
      <c r="R149" s="12" t="s">
        <v>7</v>
      </c>
      <c r="S149" s="12" t="s">
        <v>6</v>
      </c>
      <c r="T149" s="12" t="s">
        <v>6</v>
      </c>
      <c r="U149" s="12" t="s">
        <v>7</v>
      </c>
      <c r="V149" t="s">
        <v>9</v>
      </c>
      <c r="W149" t="s">
        <v>10</v>
      </c>
      <c r="X149" t="s">
        <v>11</v>
      </c>
      <c r="Y149" t="s">
        <v>12</v>
      </c>
      <c r="Z149" s="6">
        <v>-200000</v>
      </c>
      <c r="AA149" s="9">
        <v>-0.66666666666666663</v>
      </c>
      <c r="AB149" s="8">
        <v>1.6666666666666667</v>
      </c>
      <c r="AC149" s="6">
        <v>-20000000</v>
      </c>
    </row>
    <row r="150" spans="1:29" x14ac:dyDescent="0.35">
      <c r="A150">
        <v>149</v>
      </c>
      <c r="B150" t="s">
        <v>13</v>
      </c>
      <c r="C150" t="s">
        <v>38</v>
      </c>
      <c r="D150" t="s">
        <v>3</v>
      </c>
      <c r="E150" s="6">
        <v>300000</v>
      </c>
      <c r="F150" t="s">
        <v>29</v>
      </c>
      <c r="G150" s="6">
        <v>30000</v>
      </c>
      <c r="H150" t="s">
        <v>56</v>
      </c>
      <c r="I150" s="13" t="s">
        <v>7</v>
      </c>
      <c r="J150" s="13" t="s">
        <v>6</v>
      </c>
      <c r="K150" s="13" t="s">
        <v>7</v>
      </c>
      <c r="L150" s="13" t="s">
        <v>6</v>
      </c>
      <c r="M150" s="13" t="s">
        <v>6</v>
      </c>
      <c r="N150" s="13" t="s">
        <v>7</v>
      </c>
      <c r="O150" s="3"/>
      <c r="P150" t="s">
        <v>57</v>
      </c>
      <c r="Q150" s="12" t="s">
        <v>6</v>
      </c>
      <c r="R150" s="12" t="s">
        <v>7</v>
      </c>
      <c r="S150" s="12" t="s">
        <v>6</v>
      </c>
      <c r="T150" s="12" t="s">
        <v>6</v>
      </c>
      <c r="U150" s="12" t="s">
        <v>7</v>
      </c>
      <c r="V150" t="s">
        <v>9</v>
      </c>
      <c r="W150" t="s">
        <v>10</v>
      </c>
      <c r="X150" t="s">
        <v>11</v>
      </c>
      <c r="Y150" t="s">
        <v>12</v>
      </c>
      <c r="Z150" s="6">
        <v>270000</v>
      </c>
      <c r="AA150" s="9">
        <v>0.9</v>
      </c>
      <c r="AB150" s="8">
        <v>0.1</v>
      </c>
      <c r="AC150" s="6">
        <v>27000000</v>
      </c>
    </row>
    <row r="151" spans="1:29" x14ac:dyDescent="0.35">
      <c r="A151">
        <v>150</v>
      </c>
      <c r="B151" t="s">
        <v>1</v>
      </c>
      <c r="C151" t="s">
        <v>38</v>
      </c>
      <c r="D151" t="s">
        <v>19</v>
      </c>
      <c r="E151" s="6">
        <v>1500000</v>
      </c>
      <c r="F151" t="s">
        <v>4</v>
      </c>
      <c r="G151" s="6">
        <v>500000</v>
      </c>
      <c r="H151" t="s">
        <v>52</v>
      </c>
      <c r="I151" s="13" t="s">
        <v>7</v>
      </c>
      <c r="J151" s="13" t="s">
        <v>7</v>
      </c>
      <c r="K151" s="13" t="s">
        <v>6</v>
      </c>
      <c r="L151" s="13" t="s">
        <v>6</v>
      </c>
      <c r="M151" s="13" t="s">
        <v>6</v>
      </c>
      <c r="N151" s="13" t="s">
        <v>7</v>
      </c>
      <c r="O151" s="3"/>
      <c r="P151" t="s">
        <v>57</v>
      </c>
      <c r="Q151" s="12" t="s">
        <v>6</v>
      </c>
      <c r="R151" s="12" t="s">
        <v>7</v>
      </c>
      <c r="S151" s="12" t="s">
        <v>6</v>
      </c>
      <c r="T151" s="12" t="s">
        <v>6</v>
      </c>
      <c r="U151" s="12" t="s">
        <v>7</v>
      </c>
      <c r="V151" t="s">
        <v>55</v>
      </c>
      <c r="W151" t="s">
        <v>54</v>
      </c>
      <c r="X151" t="s">
        <v>22</v>
      </c>
      <c r="Y151" t="s">
        <v>18</v>
      </c>
      <c r="Z151" s="6">
        <v>1000000</v>
      </c>
      <c r="AA151" s="9">
        <v>0.66666666666666663</v>
      </c>
      <c r="AB151" s="8">
        <v>0.33333333333333331</v>
      </c>
      <c r="AC151" s="6">
        <v>100000000</v>
      </c>
    </row>
    <row r="152" spans="1:29" x14ac:dyDescent="0.35">
      <c r="A152">
        <v>151</v>
      </c>
      <c r="B152" t="s">
        <v>33</v>
      </c>
      <c r="C152" t="s">
        <v>34</v>
      </c>
      <c r="D152" t="s">
        <v>14</v>
      </c>
      <c r="E152" s="6">
        <v>750000</v>
      </c>
      <c r="F152" t="s">
        <v>15</v>
      </c>
      <c r="G152" s="6">
        <v>1050000</v>
      </c>
      <c r="H152" t="s">
        <v>68</v>
      </c>
      <c r="I152" s="13" t="s">
        <v>7</v>
      </c>
      <c r="J152" s="13" t="s">
        <v>6</v>
      </c>
      <c r="K152" s="13" t="s">
        <v>6</v>
      </c>
      <c r="L152" s="13" t="s">
        <v>7</v>
      </c>
      <c r="M152" s="13" t="s">
        <v>6</v>
      </c>
      <c r="N152" s="13" t="s">
        <v>7</v>
      </c>
      <c r="O152" s="3"/>
      <c r="P152" t="s">
        <v>57</v>
      </c>
      <c r="Q152" s="12" t="s">
        <v>6</v>
      </c>
      <c r="R152" s="12" t="s">
        <v>7</v>
      </c>
      <c r="S152" s="12" t="s">
        <v>6</v>
      </c>
      <c r="T152" s="12" t="s">
        <v>6</v>
      </c>
      <c r="U152" s="12" t="s">
        <v>7</v>
      </c>
      <c r="V152" t="s">
        <v>55</v>
      </c>
      <c r="W152" t="s">
        <v>10</v>
      </c>
      <c r="X152" t="s">
        <v>11</v>
      </c>
      <c r="Y152" t="s">
        <v>18</v>
      </c>
      <c r="Z152" s="6">
        <v>-300000</v>
      </c>
      <c r="AA152" s="9">
        <v>-0.4</v>
      </c>
      <c r="AB152" s="8">
        <v>1.4</v>
      </c>
      <c r="AC152" s="6">
        <v>-30000000</v>
      </c>
    </row>
    <row r="153" spans="1:29" x14ac:dyDescent="0.35">
      <c r="A153">
        <v>152</v>
      </c>
      <c r="B153" t="s">
        <v>1</v>
      </c>
      <c r="C153" t="s">
        <v>2</v>
      </c>
      <c r="D153" t="s">
        <v>36</v>
      </c>
      <c r="E153" s="6">
        <v>50000</v>
      </c>
      <c r="F153" t="s">
        <v>29</v>
      </c>
      <c r="G153" s="6">
        <v>30000</v>
      </c>
      <c r="H153" t="s">
        <v>52</v>
      </c>
      <c r="I153" s="13" t="s">
        <v>7</v>
      </c>
      <c r="J153" s="13" t="s">
        <v>7</v>
      </c>
      <c r="K153" s="13" t="s">
        <v>6</v>
      </c>
      <c r="L153" s="13" t="s">
        <v>6</v>
      </c>
      <c r="M153" s="13" t="s">
        <v>6</v>
      </c>
      <c r="N153" s="13" t="s">
        <v>7</v>
      </c>
      <c r="O153" s="3"/>
      <c r="P153" t="s">
        <v>25</v>
      </c>
      <c r="Q153" s="12" t="s">
        <v>6</v>
      </c>
      <c r="R153" s="12" t="s">
        <v>7</v>
      </c>
      <c r="S153" s="12" t="s">
        <v>7</v>
      </c>
      <c r="T153" s="12" t="s">
        <v>6</v>
      </c>
      <c r="U153" s="12" t="s">
        <v>6</v>
      </c>
      <c r="V153" t="s">
        <v>41</v>
      </c>
      <c r="W153" t="s">
        <v>26</v>
      </c>
      <c r="X153" t="s">
        <v>11</v>
      </c>
      <c r="Y153" t="s">
        <v>35</v>
      </c>
      <c r="Z153" s="6">
        <v>20000</v>
      </c>
      <c r="AA153" s="9">
        <v>0.4</v>
      </c>
      <c r="AB153" s="8">
        <v>0.6</v>
      </c>
      <c r="AC153" s="6">
        <v>2000000</v>
      </c>
    </row>
    <row r="154" spans="1:29" x14ac:dyDescent="0.35">
      <c r="A154">
        <v>153</v>
      </c>
      <c r="B154" t="s">
        <v>13</v>
      </c>
      <c r="C154" t="s">
        <v>38</v>
      </c>
      <c r="D154" t="s">
        <v>14</v>
      </c>
      <c r="E154" s="6">
        <v>750000</v>
      </c>
      <c r="F154" t="s">
        <v>29</v>
      </c>
      <c r="G154" s="6">
        <v>30000</v>
      </c>
      <c r="H154" t="s">
        <v>37</v>
      </c>
      <c r="I154" s="13" t="s">
        <v>6</v>
      </c>
      <c r="J154" s="13" t="s">
        <v>6</v>
      </c>
      <c r="K154" s="13" t="s">
        <v>6</v>
      </c>
      <c r="L154" s="13" t="s">
        <v>7</v>
      </c>
      <c r="M154" s="13" t="s">
        <v>7</v>
      </c>
      <c r="N154" s="13" t="s">
        <v>7</v>
      </c>
      <c r="O154" s="3"/>
      <c r="P154" t="s">
        <v>53</v>
      </c>
      <c r="Q154" s="12" t="s">
        <v>6</v>
      </c>
      <c r="R154" s="12" t="s">
        <v>7</v>
      </c>
      <c r="S154" s="12" t="s">
        <v>7</v>
      </c>
      <c r="T154" s="12" t="s">
        <v>7</v>
      </c>
      <c r="U154" s="12" t="s">
        <v>6</v>
      </c>
      <c r="V154" t="s">
        <v>55</v>
      </c>
      <c r="W154" t="s">
        <v>10</v>
      </c>
      <c r="X154" t="s">
        <v>22</v>
      </c>
      <c r="Y154" t="s">
        <v>18</v>
      </c>
      <c r="Z154" s="6">
        <v>720000</v>
      </c>
      <c r="AA154" s="9">
        <v>0.96</v>
      </c>
      <c r="AB154" s="8">
        <v>0.04</v>
      </c>
      <c r="AC154" s="6">
        <v>72000000</v>
      </c>
    </row>
    <row r="155" spans="1:29" x14ac:dyDescent="0.35">
      <c r="A155">
        <v>154</v>
      </c>
      <c r="B155" t="s">
        <v>13</v>
      </c>
      <c r="C155" t="s">
        <v>38</v>
      </c>
      <c r="D155" t="s">
        <v>3</v>
      </c>
      <c r="E155" s="6">
        <v>300000</v>
      </c>
      <c r="F155" t="s">
        <v>4</v>
      </c>
      <c r="G155" s="6">
        <v>500000</v>
      </c>
      <c r="H155" t="s">
        <v>24</v>
      </c>
      <c r="I155" s="13" t="s">
        <v>6</v>
      </c>
      <c r="J155" s="13" t="s">
        <v>6</v>
      </c>
      <c r="K155" s="13" t="s">
        <v>7</v>
      </c>
      <c r="L155" s="13" t="s">
        <v>7</v>
      </c>
      <c r="M155" s="13" t="s">
        <v>6</v>
      </c>
      <c r="N155" s="13" t="s">
        <v>7</v>
      </c>
      <c r="O155" s="3"/>
      <c r="P155" t="s">
        <v>31</v>
      </c>
      <c r="Q155" s="12" t="s">
        <v>6</v>
      </c>
      <c r="R155" s="12" t="s">
        <v>6</v>
      </c>
      <c r="S155" s="12" t="s">
        <v>7</v>
      </c>
      <c r="T155" s="12" t="s">
        <v>7</v>
      </c>
      <c r="U155" s="12" t="s">
        <v>7</v>
      </c>
      <c r="V155" t="s">
        <v>55</v>
      </c>
      <c r="W155" t="s">
        <v>10</v>
      </c>
      <c r="X155" t="s">
        <v>27</v>
      </c>
      <c r="Y155" t="s">
        <v>28</v>
      </c>
      <c r="Z155" s="6">
        <v>-200000</v>
      </c>
      <c r="AA155" s="9">
        <v>-0.66666666666666663</v>
      </c>
      <c r="AB155" s="8">
        <v>1.6666666666666667</v>
      </c>
      <c r="AC155" s="6">
        <v>-20000000</v>
      </c>
    </row>
    <row r="156" spans="1:29" x14ac:dyDescent="0.35">
      <c r="A156">
        <v>155</v>
      </c>
      <c r="B156" t="s">
        <v>13</v>
      </c>
      <c r="C156" t="s">
        <v>38</v>
      </c>
      <c r="D156" t="s">
        <v>14</v>
      </c>
      <c r="E156" s="6">
        <v>750000</v>
      </c>
      <c r="F156" t="s">
        <v>4</v>
      </c>
      <c r="G156" s="6">
        <v>500000</v>
      </c>
      <c r="H156" t="s">
        <v>56</v>
      </c>
      <c r="I156" s="13" t="s">
        <v>7</v>
      </c>
      <c r="J156" s="13" t="s">
        <v>6</v>
      </c>
      <c r="K156" s="13" t="s">
        <v>7</v>
      </c>
      <c r="L156" s="13" t="s">
        <v>6</v>
      </c>
      <c r="M156" s="13" t="s">
        <v>6</v>
      </c>
      <c r="N156" s="13" t="s">
        <v>7</v>
      </c>
      <c r="O156" s="3"/>
      <c r="P156" t="s">
        <v>17</v>
      </c>
      <c r="Q156" s="12" t="s">
        <v>6</v>
      </c>
      <c r="R156" s="12" t="s">
        <v>7</v>
      </c>
      <c r="S156" s="12" t="s">
        <v>7</v>
      </c>
      <c r="T156" s="12" t="s">
        <v>7</v>
      </c>
      <c r="U156" s="12" t="s">
        <v>7</v>
      </c>
      <c r="V156" t="s">
        <v>55</v>
      </c>
      <c r="W156" t="s">
        <v>10</v>
      </c>
      <c r="X156" t="s">
        <v>22</v>
      </c>
      <c r="Y156" t="s">
        <v>28</v>
      </c>
      <c r="Z156" s="6">
        <v>250000</v>
      </c>
      <c r="AA156" s="9">
        <v>0.33333333333333331</v>
      </c>
      <c r="AB156" s="8">
        <v>0.66666666666666663</v>
      </c>
      <c r="AC156" s="6">
        <v>25000000</v>
      </c>
    </row>
    <row r="157" spans="1:29" x14ac:dyDescent="0.35">
      <c r="A157">
        <v>156</v>
      </c>
      <c r="B157" t="s">
        <v>1</v>
      </c>
      <c r="C157" t="s">
        <v>38</v>
      </c>
      <c r="D157" t="s">
        <v>14</v>
      </c>
      <c r="E157" s="6">
        <v>750000</v>
      </c>
      <c r="F157" t="s">
        <v>23</v>
      </c>
      <c r="G157" s="6">
        <v>175000</v>
      </c>
      <c r="H157" t="s">
        <v>56</v>
      </c>
      <c r="I157" s="13" t="s">
        <v>7</v>
      </c>
      <c r="J157" s="13" t="s">
        <v>6</v>
      </c>
      <c r="K157" s="13" t="s">
        <v>7</v>
      </c>
      <c r="L157" s="13" t="s">
        <v>6</v>
      </c>
      <c r="M157" s="13" t="s">
        <v>6</v>
      </c>
      <c r="N157" s="13" t="s">
        <v>7</v>
      </c>
      <c r="O157" s="3"/>
      <c r="P157" t="s">
        <v>20</v>
      </c>
      <c r="Q157" s="12" t="s">
        <v>6</v>
      </c>
      <c r="R157" s="12" t="s">
        <v>7</v>
      </c>
      <c r="S157" s="12" t="s">
        <v>6</v>
      </c>
      <c r="T157" s="12" t="s">
        <v>7</v>
      </c>
      <c r="U157" s="12" t="s">
        <v>7</v>
      </c>
      <c r="V157" t="s">
        <v>55</v>
      </c>
      <c r="W157" t="s">
        <v>10</v>
      </c>
      <c r="X157" t="s">
        <v>27</v>
      </c>
      <c r="Y157" t="s">
        <v>12</v>
      </c>
      <c r="Z157" s="6">
        <v>575000</v>
      </c>
      <c r="AA157" s="9">
        <v>0.76666666666666672</v>
      </c>
      <c r="AB157" s="8">
        <v>0.23333333333333334</v>
      </c>
      <c r="AC157" s="6">
        <v>57500000</v>
      </c>
    </row>
    <row r="158" spans="1:29" x14ac:dyDescent="0.35">
      <c r="A158">
        <v>157</v>
      </c>
      <c r="B158" t="s">
        <v>33</v>
      </c>
      <c r="C158" t="s">
        <v>34</v>
      </c>
      <c r="D158" t="s">
        <v>14</v>
      </c>
      <c r="E158" s="6">
        <v>750000</v>
      </c>
      <c r="F158" t="s">
        <v>23</v>
      </c>
      <c r="G158" s="6">
        <v>175000</v>
      </c>
      <c r="H158" t="s">
        <v>56</v>
      </c>
      <c r="I158" s="13" t="s">
        <v>7</v>
      </c>
      <c r="J158" s="13" t="s">
        <v>6</v>
      </c>
      <c r="K158" s="13" t="s">
        <v>7</v>
      </c>
      <c r="L158" s="13" t="s">
        <v>6</v>
      </c>
      <c r="M158" s="13" t="s">
        <v>6</v>
      </c>
      <c r="N158" s="13" t="s">
        <v>7</v>
      </c>
      <c r="O158" s="3"/>
      <c r="P158" t="s">
        <v>17</v>
      </c>
      <c r="Q158" s="12" t="s">
        <v>6</v>
      </c>
      <c r="R158" s="12" t="s">
        <v>7</v>
      </c>
      <c r="S158" s="12" t="s">
        <v>7</v>
      </c>
      <c r="T158" s="12" t="s">
        <v>7</v>
      </c>
      <c r="U158" s="12" t="s">
        <v>7</v>
      </c>
      <c r="V158" t="s">
        <v>55</v>
      </c>
      <c r="W158" t="s">
        <v>54</v>
      </c>
      <c r="X158" t="s">
        <v>11</v>
      </c>
      <c r="Y158" t="s">
        <v>35</v>
      </c>
      <c r="Z158" s="6">
        <v>575000</v>
      </c>
      <c r="AA158" s="9">
        <v>0.76666666666666672</v>
      </c>
      <c r="AB158" s="8">
        <v>0.23333333333333334</v>
      </c>
      <c r="AC158" s="6">
        <v>57500000</v>
      </c>
    </row>
    <row r="159" spans="1:29" x14ac:dyDescent="0.35">
      <c r="A159">
        <v>158</v>
      </c>
      <c r="B159" t="s">
        <v>1</v>
      </c>
      <c r="C159" t="s">
        <v>34</v>
      </c>
      <c r="D159" t="s">
        <v>3</v>
      </c>
      <c r="E159" s="6">
        <v>300000</v>
      </c>
      <c r="F159" t="s">
        <v>29</v>
      </c>
      <c r="G159" s="6">
        <v>30000</v>
      </c>
      <c r="H159" t="s">
        <v>52</v>
      </c>
      <c r="I159" s="13" t="s">
        <v>7</v>
      </c>
      <c r="J159" s="13" t="s">
        <v>7</v>
      </c>
      <c r="K159" s="13" t="s">
        <v>6</v>
      </c>
      <c r="L159" s="13" t="s">
        <v>6</v>
      </c>
      <c r="M159" s="13" t="s">
        <v>6</v>
      </c>
      <c r="N159" s="13" t="s">
        <v>7</v>
      </c>
      <c r="O159" s="3"/>
      <c r="P159" t="s">
        <v>75</v>
      </c>
      <c r="Q159" s="12" t="s">
        <v>7</v>
      </c>
      <c r="R159" s="12" t="s">
        <v>6</v>
      </c>
      <c r="S159" s="12" t="s">
        <v>7</v>
      </c>
      <c r="T159" s="12" t="s">
        <v>7</v>
      </c>
      <c r="U159" s="12" t="s">
        <v>7</v>
      </c>
      <c r="V159" t="s">
        <v>41</v>
      </c>
      <c r="W159" t="s">
        <v>10</v>
      </c>
      <c r="X159" t="s">
        <v>11</v>
      </c>
      <c r="Y159" t="s">
        <v>28</v>
      </c>
      <c r="Z159" s="6">
        <v>270000</v>
      </c>
      <c r="AA159" s="9">
        <v>0.9</v>
      </c>
      <c r="AB159" s="8">
        <v>0.1</v>
      </c>
      <c r="AC159" s="6">
        <v>27000000</v>
      </c>
    </row>
    <row r="160" spans="1:29" x14ac:dyDescent="0.35">
      <c r="A160">
        <v>159</v>
      </c>
      <c r="B160" t="s">
        <v>13</v>
      </c>
      <c r="C160" t="s">
        <v>34</v>
      </c>
      <c r="D160" t="s">
        <v>3</v>
      </c>
      <c r="E160" s="6">
        <v>300000</v>
      </c>
      <c r="F160" t="s">
        <v>23</v>
      </c>
      <c r="G160" s="6">
        <v>175000</v>
      </c>
      <c r="H160" t="s">
        <v>24</v>
      </c>
      <c r="I160" s="13" t="s">
        <v>6</v>
      </c>
      <c r="J160" s="13" t="s">
        <v>6</v>
      </c>
      <c r="K160" s="13" t="s">
        <v>7</v>
      </c>
      <c r="L160" s="13" t="s">
        <v>7</v>
      </c>
      <c r="M160" s="13" t="s">
        <v>6</v>
      </c>
      <c r="N160" s="13" t="s">
        <v>7</v>
      </c>
      <c r="O160" s="3"/>
      <c r="P160" t="s">
        <v>75</v>
      </c>
      <c r="Q160" s="12" t="s">
        <v>7</v>
      </c>
      <c r="R160" s="12" t="s">
        <v>6</v>
      </c>
      <c r="S160" s="12" t="s">
        <v>7</v>
      </c>
      <c r="T160" s="12" t="s">
        <v>7</v>
      </c>
      <c r="U160" s="12" t="s">
        <v>7</v>
      </c>
      <c r="V160" t="s">
        <v>41</v>
      </c>
      <c r="W160" t="s">
        <v>10</v>
      </c>
      <c r="X160" t="s">
        <v>27</v>
      </c>
      <c r="Y160" t="s">
        <v>12</v>
      </c>
      <c r="Z160" s="6">
        <v>125000</v>
      </c>
      <c r="AA160" s="9">
        <v>0.41666666666666669</v>
      </c>
      <c r="AB160" s="8">
        <v>0.58333333333333337</v>
      </c>
      <c r="AC160" s="6">
        <v>12500000</v>
      </c>
    </row>
    <row r="161" spans="1:29" x14ac:dyDescent="0.35">
      <c r="A161">
        <v>160</v>
      </c>
      <c r="B161" t="s">
        <v>13</v>
      </c>
      <c r="C161" t="s">
        <v>38</v>
      </c>
      <c r="D161" t="s">
        <v>19</v>
      </c>
      <c r="E161" s="6">
        <v>1500000</v>
      </c>
      <c r="F161" t="s">
        <v>23</v>
      </c>
      <c r="G161" s="6">
        <v>175000</v>
      </c>
      <c r="H161" t="s">
        <v>56</v>
      </c>
      <c r="I161" s="13" t="s">
        <v>7</v>
      </c>
      <c r="J161" s="13" t="s">
        <v>6</v>
      </c>
      <c r="K161" s="13" t="s">
        <v>7</v>
      </c>
      <c r="L161" s="13" t="s">
        <v>6</v>
      </c>
      <c r="M161" s="13" t="s">
        <v>6</v>
      </c>
      <c r="N161" s="13" t="s">
        <v>7</v>
      </c>
      <c r="O161" s="3"/>
      <c r="P161" t="s">
        <v>53</v>
      </c>
      <c r="Q161" s="12" t="s">
        <v>6</v>
      </c>
      <c r="R161" s="12" t="s">
        <v>7</v>
      </c>
      <c r="S161" s="12" t="s">
        <v>7</v>
      </c>
      <c r="T161" s="12" t="s">
        <v>7</v>
      </c>
      <c r="U161" s="12" t="s">
        <v>6</v>
      </c>
      <c r="V161" t="s">
        <v>41</v>
      </c>
      <c r="W161" t="s">
        <v>26</v>
      </c>
      <c r="X161" t="s">
        <v>11</v>
      </c>
      <c r="Y161" t="s">
        <v>28</v>
      </c>
      <c r="Z161" s="6">
        <v>1325000</v>
      </c>
      <c r="AA161" s="9">
        <v>0.8833333333333333</v>
      </c>
      <c r="AB161" s="8">
        <v>0.11666666666666667</v>
      </c>
      <c r="AC161" s="6">
        <v>132500000</v>
      </c>
    </row>
    <row r="162" spans="1:29" x14ac:dyDescent="0.35">
      <c r="A162">
        <v>161</v>
      </c>
      <c r="B162" t="s">
        <v>33</v>
      </c>
      <c r="C162" t="s">
        <v>38</v>
      </c>
      <c r="D162" t="s">
        <v>36</v>
      </c>
      <c r="E162" s="6">
        <v>50000</v>
      </c>
      <c r="F162" t="s">
        <v>23</v>
      </c>
      <c r="G162" s="6">
        <v>175000</v>
      </c>
      <c r="H162" t="s">
        <v>30</v>
      </c>
      <c r="I162" s="13" t="s">
        <v>6</v>
      </c>
      <c r="J162" s="13" t="s">
        <v>7</v>
      </c>
      <c r="K162" s="13" t="s">
        <v>7</v>
      </c>
      <c r="L162" s="13" t="s">
        <v>6</v>
      </c>
      <c r="M162" s="13" t="s">
        <v>6</v>
      </c>
      <c r="N162" s="13" t="s">
        <v>7</v>
      </c>
      <c r="O162" s="3"/>
      <c r="P162" t="s">
        <v>17</v>
      </c>
      <c r="Q162" s="12" t="s">
        <v>6</v>
      </c>
      <c r="R162" s="12" t="s">
        <v>7</v>
      </c>
      <c r="S162" s="12" t="s">
        <v>7</v>
      </c>
      <c r="T162" s="12" t="s">
        <v>7</v>
      </c>
      <c r="U162" s="12" t="s">
        <v>7</v>
      </c>
      <c r="V162" t="s">
        <v>41</v>
      </c>
      <c r="W162" t="s">
        <v>10</v>
      </c>
      <c r="X162" t="s">
        <v>11</v>
      </c>
      <c r="Y162" t="s">
        <v>35</v>
      </c>
      <c r="Z162" s="6">
        <v>-125000</v>
      </c>
      <c r="AA162" s="9">
        <v>-2.5</v>
      </c>
      <c r="AB162" s="8">
        <v>3.5</v>
      </c>
      <c r="AC162" s="6">
        <v>-12500000</v>
      </c>
    </row>
    <row r="163" spans="1:29" x14ac:dyDescent="0.35">
      <c r="A163">
        <v>162</v>
      </c>
      <c r="B163" t="s">
        <v>1</v>
      </c>
      <c r="C163" t="s">
        <v>38</v>
      </c>
      <c r="D163" t="s">
        <v>3</v>
      </c>
      <c r="E163" s="6">
        <v>300000</v>
      </c>
      <c r="F163" t="s">
        <v>23</v>
      </c>
      <c r="G163" s="6">
        <v>175000</v>
      </c>
      <c r="H163" t="s">
        <v>76</v>
      </c>
      <c r="I163" s="13" t="s">
        <v>7</v>
      </c>
      <c r="J163" s="13" t="s">
        <v>7</v>
      </c>
      <c r="K163" s="13" t="s">
        <v>7</v>
      </c>
      <c r="L163" s="13" t="s">
        <v>6</v>
      </c>
      <c r="M163" s="13" t="s">
        <v>6</v>
      </c>
      <c r="N163" s="13" t="s">
        <v>6</v>
      </c>
      <c r="O163" s="3" t="s">
        <v>77</v>
      </c>
      <c r="P163" t="s">
        <v>17</v>
      </c>
      <c r="Q163" s="12" t="s">
        <v>6</v>
      </c>
      <c r="R163" s="12" t="s">
        <v>7</v>
      </c>
      <c r="S163" s="12" t="s">
        <v>7</v>
      </c>
      <c r="T163" s="12" t="s">
        <v>7</v>
      </c>
      <c r="U163" s="12" t="s">
        <v>7</v>
      </c>
      <c r="V163" t="s">
        <v>41</v>
      </c>
      <c r="W163" t="s">
        <v>10</v>
      </c>
      <c r="X163" t="s">
        <v>11</v>
      </c>
      <c r="Y163" t="s">
        <v>28</v>
      </c>
      <c r="Z163" s="6">
        <v>125000</v>
      </c>
      <c r="AA163" s="9">
        <v>0.41666666666666669</v>
      </c>
      <c r="AB163" s="8">
        <v>0.58333333333333337</v>
      </c>
      <c r="AC163" s="6">
        <v>12500000</v>
      </c>
    </row>
    <row r="164" spans="1:29" x14ac:dyDescent="0.35">
      <c r="A164">
        <v>163</v>
      </c>
      <c r="B164" t="s">
        <v>1</v>
      </c>
      <c r="C164" t="s">
        <v>38</v>
      </c>
      <c r="D164" t="s">
        <v>3</v>
      </c>
      <c r="E164" s="6">
        <v>300000</v>
      </c>
      <c r="F164" t="s">
        <v>29</v>
      </c>
      <c r="G164" s="6">
        <v>30000</v>
      </c>
      <c r="H164" t="s">
        <v>5</v>
      </c>
      <c r="I164" s="13" t="s">
        <v>6</v>
      </c>
      <c r="J164" s="13" t="s">
        <v>6</v>
      </c>
      <c r="K164" s="13" t="s">
        <v>7</v>
      </c>
      <c r="L164" s="13" t="s">
        <v>6</v>
      </c>
      <c r="M164" s="13" t="s">
        <v>7</v>
      </c>
      <c r="N164" s="13" t="s">
        <v>7</v>
      </c>
      <c r="O164" s="3"/>
      <c r="P164" t="s">
        <v>8</v>
      </c>
      <c r="Q164" s="12" t="s">
        <v>6</v>
      </c>
      <c r="R164" s="12" t="s">
        <v>7</v>
      </c>
      <c r="S164" s="12" t="s">
        <v>7</v>
      </c>
      <c r="T164" s="12" t="s">
        <v>6</v>
      </c>
      <c r="U164" s="12" t="s">
        <v>7</v>
      </c>
      <c r="V164" t="s">
        <v>55</v>
      </c>
      <c r="W164" t="s">
        <v>10</v>
      </c>
      <c r="X164" t="s">
        <v>27</v>
      </c>
      <c r="Y164" t="s">
        <v>18</v>
      </c>
      <c r="Z164" s="6">
        <v>270000</v>
      </c>
      <c r="AA164" s="9">
        <v>0.9</v>
      </c>
      <c r="AB164" s="8">
        <v>0.1</v>
      </c>
      <c r="AC164" s="6">
        <v>27000000</v>
      </c>
    </row>
    <row r="165" spans="1:29" x14ac:dyDescent="0.35">
      <c r="A165">
        <v>164</v>
      </c>
      <c r="B165" t="s">
        <v>1</v>
      </c>
      <c r="C165" t="s">
        <v>38</v>
      </c>
      <c r="D165" t="s">
        <v>19</v>
      </c>
      <c r="E165" s="6">
        <v>1500000</v>
      </c>
      <c r="F165" t="s">
        <v>29</v>
      </c>
      <c r="G165" s="6">
        <v>30000</v>
      </c>
      <c r="H165" t="s">
        <v>30</v>
      </c>
      <c r="I165" s="13" t="s">
        <v>6</v>
      </c>
      <c r="J165" s="13" t="s">
        <v>7</v>
      </c>
      <c r="K165" s="13" t="s">
        <v>7</v>
      </c>
      <c r="L165" s="13" t="s">
        <v>6</v>
      </c>
      <c r="M165" s="13" t="s">
        <v>6</v>
      </c>
      <c r="N165" s="13" t="s">
        <v>7</v>
      </c>
      <c r="O165" s="3"/>
      <c r="P165" t="s">
        <v>20</v>
      </c>
      <c r="Q165" s="12" t="s">
        <v>6</v>
      </c>
      <c r="R165" s="12" t="s">
        <v>7</v>
      </c>
      <c r="S165" s="12" t="s">
        <v>6</v>
      </c>
      <c r="T165" s="12" t="s">
        <v>7</v>
      </c>
      <c r="U165" s="12" t="s">
        <v>7</v>
      </c>
      <c r="V165" t="s">
        <v>55</v>
      </c>
      <c r="W165" t="s">
        <v>10</v>
      </c>
      <c r="X165" t="s">
        <v>22</v>
      </c>
      <c r="Y165" t="s">
        <v>28</v>
      </c>
      <c r="Z165" s="6">
        <v>1470000</v>
      </c>
      <c r="AA165" s="9">
        <v>0.98</v>
      </c>
      <c r="AB165" s="8">
        <v>0.02</v>
      </c>
      <c r="AC165" s="6">
        <v>147000000</v>
      </c>
    </row>
    <row r="166" spans="1:29" x14ac:dyDescent="0.35">
      <c r="A166">
        <v>165</v>
      </c>
      <c r="B166" t="s">
        <v>1</v>
      </c>
      <c r="C166" t="s">
        <v>34</v>
      </c>
      <c r="D166" t="s">
        <v>14</v>
      </c>
      <c r="E166" s="6">
        <v>750000</v>
      </c>
      <c r="F166" t="s">
        <v>23</v>
      </c>
      <c r="G166" s="6">
        <v>175000</v>
      </c>
      <c r="H166" t="s">
        <v>78</v>
      </c>
      <c r="I166" s="13" t="s">
        <v>7</v>
      </c>
      <c r="J166" s="13" t="s">
        <v>7</v>
      </c>
      <c r="K166" s="13" t="s">
        <v>6</v>
      </c>
      <c r="L166" s="13" t="s">
        <v>6</v>
      </c>
      <c r="M166" s="13" t="s">
        <v>7</v>
      </c>
      <c r="N166" s="13" t="s">
        <v>7</v>
      </c>
      <c r="O166" s="3"/>
      <c r="P166" t="s">
        <v>31</v>
      </c>
      <c r="Q166" s="12" t="s">
        <v>6</v>
      </c>
      <c r="R166" s="12" t="s">
        <v>6</v>
      </c>
      <c r="S166" s="12" t="s">
        <v>7</v>
      </c>
      <c r="T166" s="12" t="s">
        <v>7</v>
      </c>
      <c r="U166" s="12" t="s">
        <v>7</v>
      </c>
      <c r="V166" t="s">
        <v>21</v>
      </c>
      <c r="W166" t="s">
        <v>10</v>
      </c>
      <c r="X166" t="s">
        <v>27</v>
      </c>
      <c r="Y166" t="s">
        <v>12</v>
      </c>
      <c r="Z166" s="6">
        <v>575000</v>
      </c>
      <c r="AA166" s="9">
        <v>0.76666666666666672</v>
      </c>
      <c r="AB166" s="8">
        <v>0.23333333333333334</v>
      </c>
      <c r="AC166" s="6">
        <v>57500000</v>
      </c>
    </row>
    <row r="167" spans="1:29" x14ac:dyDescent="0.35">
      <c r="A167">
        <v>166</v>
      </c>
      <c r="B167" t="s">
        <v>33</v>
      </c>
      <c r="C167" t="s">
        <v>2</v>
      </c>
      <c r="D167" t="s">
        <v>14</v>
      </c>
      <c r="E167" s="6">
        <v>750000</v>
      </c>
      <c r="F167" t="s">
        <v>23</v>
      </c>
      <c r="G167" s="6">
        <v>175000</v>
      </c>
      <c r="H167" t="s">
        <v>24</v>
      </c>
      <c r="I167" s="13" t="s">
        <v>6</v>
      </c>
      <c r="J167" s="13" t="s">
        <v>6</v>
      </c>
      <c r="K167" s="13" t="s">
        <v>7</v>
      </c>
      <c r="L167" s="13" t="s">
        <v>7</v>
      </c>
      <c r="M167" s="13" t="s">
        <v>6</v>
      </c>
      <c r="N167" s="13" t="s">
        <v>7</v>
      </c>
      <c r="O167" s="3"/>
      <c r="P167" t="s">
        <v>79</v>
      </c>
      <c r="Q167" s="12" t="s">
        <v>7</v>
      </c>
      <c r="R167" s="12" t="s">
        <v>7</v>
      </c>
      <c r="S167" s="12" t="s">
        <v>6</v>
      </c>
      <c r="T167" s="12" t="s">
        <v>6</v>
      </c>
      <c r="U167" s="12" t="s">
        <v>7</v>
      </c>
      <c r="V167" t="s">
        <v>41</v>
      </c>
      <c r="W167" t="s">
        <v>10</v>
      </c>
      <c r="X167" t="s">
        <v>11</v>
      </c>
      <c r="Y167" t="s">
        <v>35</v>
      </c>
      <c r="Z167" s="6">
        <v>575000</v>
      </c>
      <c r="AA167" s="9">
        <v>0.76666666666666672</v>
      </c>
      <c r="AB167" s="8">
        <v>0.23333333333333334</v>
      </c>
      <c r="AC167" s="6">
        <v>57500000</v>
      </c>
    </row>
    <row r="168" spans="1:29" x14ac:dyDescent="0.35">
      <c r="I168" s="11"/>
    </row>
  </sheetData>
  <conditionalFormatting sqref="A1:AC1">
    <cfRule type="colorScale" priority="1">
      <colorScale>
        <cfvo type="min"/>
        <cfvo type="max"/>
        <color rgb="FF63BE7B"/>
        <color rgb="FFFCFCFF"/>
      </colorScale>
    </cfRule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{96068B1B-5AFD-4E40-A938-308B708685EC}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068B1B-5AFD-4E40-A938-308B708685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A1:AC1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5A-2956-427F-80DC-AAEADB671AD7}">
  <dimension ref="A3:B70"/>
  <sheetViews>
    <sheetView topLeftCell="A2" workbookViewId="0">
      <selection activeCell="E67" sqref="E67"/>
    </sheetView>
  </sheetViews>
  <sheetFormatPr defaultRowHeight="14.5" x14ac:dyDescent="0.35"/>
  <cols>
    <col min="1" max="1" width="33.453125" bestFit="1" customWidth="1"/>
    <col min="2" max="2" width="13.90625" bestFit="1" customWidth="1"/>
    <col min="3" max="3" width="12.26953125" bestFit="1" customWidth="1"/>
    <col min="4" max="6" width="13.90625" bestFit="1" customWidth="1"/>
    <col min="7" max="7" width="10.26953125" bestFit="1" customWidth="1"/>
    <col min="8" max="9" width="11.26953125" bestFit="1" customWidth="1"/>
    <col min="10" max="10" width="18.26953125" bestFit="1" customWidth="1"/>
    <col min="11" max="12" width="8.7265625" bestFit="1" customWidth="1"/>
    <col min="13" max="13" width="10.26953125" bestFit="1" customWidth="1"/>
    <col min="14" max="14" width="22.7265625" bestFit="1" customWidth="1"/>
    <col min="15" max="15" width="28.08984375" bestFit="1" customWidth="1"/>
    <col min="16" max="16" width="23.08984375" bestFit="1" customWidth="1"/>
    <col min="17" max="17" width="28.08984375" bestFit="1" customWidth="1"/>
    <col min="18" max="18" width="28.36328125" bestFit="1" customWidth="1"/>
    <col min="19" max="19" width="22.7265625" bestFit="1" customWidth="1"/>
    <col min="20" max="20" width="23.08984375" bestFit="1" customWidth="1"/>
  </cols>
  <sheetData>
    <row r="3" spans="1:2" x14ac:dyDescent="0.35">
      <c r="A3" s="2" t="s">
        <v>105</v>
      </c>
    </row>
    <row r="4" spans="1:2" x14ac:dyDescent="0.35">
      <c r="A4" s="7">
        <v>50000</v>
      </c>
      <c r="B4" s="6"/>
    </row>
    <row r="5" spans="1:2" x14ac:dyDescent="0.35">
      <c r="A5" s="4" t="s">
        <v>34</v>
      </c>
      <c r="B5" s="6"/>
    </row>
    <row r="6" spans="1:2" x14ac:dyDescent="0.35">
      <c r="A6" s="5" t="s">
        <v>111</v>
      </c>
      <c r="B6" s="6">
        <v>-4500000</v>
      </c>
    </row>
    <row r="7" spans="1:2" x14ac:dyDescent="0.35">
      <c r="A7" s="5" t="s">
        <v>104</v>
      </c>
      <c r="B7" s="6">
        <v>295000</v>
      </c>
    </row>
    <row r="8" spans="1:2" x14ac:dyDescent="0.35">
      <c r="A8" s="5" t="s">
        <v>112</v>
      </c>
      <c r="B8" s="10">
        <v>-0.89999999999999991</v>
      </c>
    </row>
    <row r="9" spans="1:2" x14ac:dyDescent="0.35">
      <c r="A9" s="4" t="s">
        <v>2</v>
      </c>
      <c r="B9" s="6"/>
    </row>
    <row r="10" spans="1:2" x14ac:dyDescent="0.35">
      <c r="A10" s="5" t="s">
        <v>111</v>
      </c>
      <c r="B10" s="6">
        <v>12000000</v>
      </c>
    </row>
    <row r="11" spans="1:2" x14ac:dyDescent="0.35">
      <c r="A11" s="5" t="s">
        <v>104</v>
      </c>
      <c r="B11" s="6">
        <v>180000</v>
      </c>
    </row>
    <row r="12" spans="1:2" x14ac:dyDescent="0.35">
      <c r="A12" s="5" t="s">
        <v>112</v>
      </c>
      <c r="B12" s="10">
        <v>2.4</v>
      </c>
    </row>
    <row r="13" spans="1:2" x14ac:dyDescent="0.35">
      <c r="A13" s="4" t="s">
        <v>38</v>
      </c>
      <c r="B13" s="6"/>
    </row>
    <row r="14" spans="1:2" x14ac:dyDescent="0.35">
      <c r="A14" s="5" t="s">
        <v>111</v>
      </c>
      <c r="B14" s="6">
        <v>9500000</v>
      </c>
    </row>
    <row r="15" spans="1:2" x14ac:dyDescent="0.35">
      <c r="A15" s="5" t="s">
        <v>104</v>
      </c>
      <c r="B15" s="6">
        <v>505000</v>
      </c>
    </row>
    <row r="16" spans="1:2" x14ac:dyDescent="0.35">
      <c r="A16" s="5" t="s">
        <v>112</v>
      </c>
      <c r="B16" s="10">
        <v>1.8999999999999995</v>
      </c>
    </row>
    <row r="17" spans="1:2" x14ac:dyDescent="0.35">
      <c r="A17" s="7" t="s">
        <v>115</v>
      </c>
      <c r="B17" s="6">
        <v>17000000</v>
      </c>
    </row>
    <row r="18" spans="1:2" x14ac:dyDescent="0.35">
      <c r="A18" s="7" t="s">
        <v>116</v>
      </c>
      <c r="B18" s="6">
        <v>980000</v>
      </c>
    </row>
    <row r="19" spans="1:2" x14ac:dyDescent="0.35">
      <c r="A19" s="7" t="s">
        <v>117</v>
      </c>
      <c r="B19" s="10">
        <v>3.3999999999999995</v>
      </c>
    </row>
    <row r="20" spans="1:2" x14ac:dyDescent="0.35">
      <c r="A20" s="7">
        <v>300000</v>
      </c>
      <c r="B20" s="6"/>
    </row>
    <row r="21" spans="1:2" x14ac:dyDescent="0.35">
      <c r="A21" s="4" t="s">
        <v>34</v>
      </c>
      <c r="B21" s="6"/>
    </row>
    <row r="22" spans="1:2" x14ac:dyDescent="0.35">
      <c r="A22" s="5" t="s">
        <v>111</v>
      </c>
      <c r="B22" s="6">
        <v>214000000</v>
      </c>
    </row>
    <row r="23" spans="1:2" x14ac:dyDescent="0.35">
      <c r="A23" s="5" t="s">
        <v>104</v>
      </c>
      <c r="B23" s="6">
        <v>560000</v>
      </c>
    </row>
    <row r="24" spans="1:2" x14ac:dyDescent="0.35">
      <c r="A24" s="5" t="s">
        <v>112</v>
      </c>
      <c r="B24" s="10">
        <v>7.1333333333333346</v>
      </c>
    </row>
    <row r="25" spans="1:2" x14ac:dyDescent="0.35">
      <c r="A25" s="4" t="s">
        <v>2</v>
      </c>
      <c r="B25" s="6"/>
    </row>
    <row r="26" spans="1:2" x14ac:dyDescent="0.35">
      <c r="A26" s="5" t="s">
        <v>111</v>
      </c>
      <c r="B26" s="6">
        <v>52500000</v>
      </c>
    </row>
    <row r="27" spans="1:2" x14ac:dyDescent="0.35">
      <c r="A27" s="5" t="s">
        <v>104</v>
      </c>
      <c r="B27" s="6">
        <v>1875000</v>
      </c>
    </row>
    <row r="28" spans="1:2" x14ac:dyDescent="0.35">
      <c r="A28" s="5" t="s">
        <v>112</v>
      </c>
      <c r="B28" s="10">
        <v>1.75</v>
      </c>
    </row>
    <row r="29" spans="1:2" x14ac:dyDescent="0.35">
      <c r="A29" s="4" t="s">
        <v>38</v>
      </c>
      <c r="B29" s="6"/>
    </row>
    <row r="30" spans="1:2" x14ac:dyDescent="0.35">
      <c r="A30" s="5" t="s">
        <v>111</v>
      </c>
      <c r="B30" s="6">
        <v>57000000</v>
      </c>
    </row>
    <row r="31" spans="1:2" x14ac:dyDescent="0.35">
      <c r="A31" s="5" t="s">
        <v>104</v>
      </c>
      <c r="B31" s="6">
        <v>3930000</v>
      </c>
    </row>
    <row r="32" spans="1:2" x14ac:dyDescent="0.35">
      <c r="A32" s="5" t="s">
        <v>112</v>
      </c>
      <c r="B32" s="10">
        <v>1.9</v>
      </c>
    </row>
    <row r="33" spans="1:2" x14ac:dyDescent="0.35">
      <c r="A33" s="7" t="s">
        <v>118</v>
      </c>
      <c r="B33" s="6">
        <v>323500000</v>
      </c>
    </row>
    <row r="34" spans="1:2" x14ac:dyDescent="0.35">
      <c r="A34" s="7" t="s">
        <v>119</v>
      </c>
      <c r="B34" s="6">
        <v>6365000</v>
      </c>
    </row>
    <row r="35" spans="1:2" x14ac:dyDescent="0.35">
      <c r="A35" s="7" t="s">
        <v>120</v>
      </c>
      <c r="B35" s="10">
        <v>10.783333333333335</v>
      </c>
    </row>
    <row r="36" spans="1:2" x14ac:dyDescent="0.35">
      <c r="A36" s="7">
        <v>750000</v>
      </c>
      <c r="B36" s="6"/>
    </row>
    <row r="37" spans="1:2" x14ac:dyDescent="0.35">
      <c r="A37" s="4" t="s">
        <v>34</v>
      </c>
      <c r="B37" s="6"/>
    </row>
    <row r="38" spans="1:2" x14ac:dyDescent="0.35">
      <c r="A38" s="5" t="s">
        <v>111</v>
      </c>
      <c r="B38" s="6">
        <v>254500000</v>
      </c>
    </row>
    <row r="39" spans="1:2" x14ac:dyDescent="0.35">
      <c r="A39" s="5" t="s">
        <v>104</v>
      </c>
      <c r="B39" s="6">
        <v>5705000</v>
      </c>
    </row>
    <row r="40" spans="1:2" x14ac:dyDescent="0.35">
      <c r="A40" s="5" t="s">
        <v>112</v>
      </c>
      <c r="B40" s="10">
        <v>3.393333333333334</v>
      </c>
    </row>
    <row r="41" spans="1:2" x14ac:dyDescent="0.35">
      <c r="A41" s="4" t="s">
        <v>2</v>
      </c>
      <c r="B41" s="6"/>
    </row>
    <row r="42" spans="1:2" x14ac:dyDescent="0.35">
      <c r="A42" s="5" t="s">
        <v>111</v>
      </c>
      <c r="B42" s="6">
        <v>494500000</v>
      </c>
    </row>
    <row r="43" spans="1:2" x14ac:dyDescent="0.35">
      <c r="A43" s="5" t="s">
        <v>104</v>
      </c>
      <c r="B43" s="6">
        <v>3305000</v>
      </c>
    </row>
    <row r="44" spans="1:2" x14ac:dyDescent="0.35">
      <c r="A44" s="5" t="s">
        <v>112</v>
      </c>
      <c r="B44" s="10">
        <v>6.5933333333333328</v>
      </c>
    </row>
    <row r="45" spans="1:2" x14ac:dyDescent="0.35">
      <c r="A45" s="4" t="s">
        <v>38</v>
      </c>
      <c r="B45" s="6"/>
    </row>
    <row r="46" spans="1:2" x14ac:dyDescent="0.35">
      <c r="A46" s="5" t="s">
        <v>111</v>
      </c>
      <c r="B46" s="6">
        <v>849500000</v>
      </c>
    </row>
    <row r="47" spans="1:2" x14ac:dyDescent="0.35">
      <c r="A47" s="5" t="s">
        <v>104</v>
      </c>
      <c r="B47" s="6">
        <v>5005000</v>
      </c>
    </row>
    <row r="48" spans="1:2" x14ac:dyDescent="0.35">
      <c r="A48" s="5" t="s">
        <v>112</v>
      </c>
      <c r="B48" s="10">
        <v>11.326666666666668</v>
      </c>
    </row>
    <row r="49" spans="1:2" x14ac:dyDescent="0.35">
      <c r="A49" s="7" t="s">
        <v>121</v>
      </c>
      <c r="B49" s="6">
        <v>1598500000</v>
      </c>
    </row>
    <row r="50" spans="1:2" x14ac:dyDescent="0.35">
      <c r="A50" s="7" t="s">
        <v>122</v>
      </c>
      <c r="B50" s="6">
        <v>14015000</v>
      </c>
    </row>
    <row r="51" spans="1:2" x14ac:dyDescent="0.35">
      <c r="A51" s="7" t="s">
        <v>123</v>
      </c>
      <c r="B51" s="10">
        <v>21.313333333333333</v>
      </c>
    </row>
    <row r="52" spans="1:2" x14ac:dyDescent="0.35">
      <c r="A52" s="7">
        <v>1500000</v>
      </c>
      <c r="B52" s="6"/>
    </row>
    <row r="53" spans="1:2" x14ac:dyDescent="0.35">
      <c r="A53" s="4" t="s">
        <v>34</v>
      </c>
      <c r="B53" s="6"/>
    </row>
    <row r="54" spans="1:2" x14ac:dyDescent="0.35">
      <c r="A54" s="5" t="s">
        <v>111</v>
      </c>
      <c r="B54" s="6">
        <v>2026500000</v>
      </c>
    </row>
    <row r="55" spans="1:2" x14ac:dyDescent="0.35">
      <c r="A55" s="5" t="s">
        <v>104</v>
      </c>
      <c r="B55" s="6">
        <v>12735000</v>
      </c>
    </row>
    <row r="56" spans="1:2" x14ac:dyDescent="0.35">
      <c r="A56" s="5" t="s">
        <v>112</v>
      </c>
      <c r="B56" s="10">
        <v>13.510000000000003</v>
      </c>
    </row>
    <row r="57" spans="1:2" x14ac:dyDescent="0.35">
      <c r="A57" s="4" t="s">
        <v>2</v>
      </c>
      <c r="B57" s="6"/>
    </row>
    <row r="58" spans="1:2" x14ac:dyDescent="0.35">
      <c r="A58" s="5" t="s">
        <v>111</v>
      </c>
      <c r="B58" s="6">
        <v>1367500000</v>
      </c>
    </row>
    <row r="59" spans="1:2" x14ac:dyDescent="0.35">
      <c r="A59" s="5" t="s">
        <v>104</v>
      </c>
      <c r="B59" s="6">
        <v>10325000</v>
      </c>
    </row>
    <row r="60" spans="1:2" x14ac:dyDescent="0.35">
      <c r="A60" s="5" t="s">
        <v>112</v>
      </c>
      <c r="B60" s="10">
        <v>9.1166666666666671</v>
      </c>
    </row>
    <row r="61" spans="1:2" x14ac:dyDescent="0.35">
      <c r="A61" s="4" t="s">
        <v>38</v>
      </c>
      <c r="B61" s="6"/>
    </row>
    <row r="62" spans="1:2" x14ac:dyDescent="0.35">
      <c r="A62" s="5" t="s">
        <v>111</v>
      </c>
      <c r="B62" s="6">
        <v>3061000000</v>
      </c>
    </row>
    <row r="63" spans="1:2" x14ac:dyDescent="0.35">
      <c r="A63" s="5" t="s">
        <v>104</v>
      </c>
      <c r="B63" s="6">
        <v>18890000</v>
      </c>
    </row>
    <row r="64" spans="1:2" x14ac:dyDescent="0.35">
      <c r="A64" s="5" t="s">
        <v>112</v>
      </c>
      <c r="B64" s="10">
        <v>20.40666666666667</v>
      </c>
    </row>
    <row r="65" spans="1:2" x14ac:dyDescent="0.35">
      <c r="A65" s="7" t="s">
        <v>124</v>
      </c>
      <c r="B65" s="6">
        <v>6455000000</v>
      </c>
    </row>
    <row r="66" spans="1:2" x14ac:dyDescent="0.35">
      <c r="A66" s="7" t="s">
        <v>125</v>
      </c>
      <c r="B66" s="6">
        <v>41950000</v>
      </c>
    </row>
    <row r="67" spans="1:2" x14ac:dyDescent="0.35">
      <c r="A67" s="7" t="s">
        <v>126</v>
      </c>
      <c r="B67" s="10">
        <v>43.033333333333346</v>
      </c>
    </row>
    <row r="68" spans="1:2" x14ac:dyDescent="0.35">
      <c r="A68" s="7" t="s">
        <v>113</v>
      </c>
      <c r="B68" s="6">
        <v>8394000000</v>
      </c>
    </row>
    <row r="69" spans="1:2" x14ac:dyDescent="0.35">
      <c r="A69" s="7" t="s">
        <v>106</v>
      </c>
      <c r="B69" s="6">
        <v>63310000</v>
      </c>
    </row>
    <row r="70" spans="1:2" x14ac:dyDescent="0.35">
      <c r="A70" s="7" t="s">
        <v>114</v>
      </c>
      <c r="B70" s="10">
        <v>78.530000000000015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E35F-CF6B-4AE3-BFFE-1199F9F0D97E}">
  <dimension ref="A4:B20"/>
  <sheetViews>
    <sheetView workbookViewId="0">
      <selection activeCell="C3" sqref="C3"/>
    </sheetView>
  </sheetViews>
  <sheetFormatPr defaultRowHeight="14.5" x14ac:dyDescent="0.35"/>
  <cols>
    <col min="1" max="1" width="24.81640625" bestFit="1" customWidth="1"/>
    <col min="2" max="2" width="3.81640625" bestFit="1" customWidth="1"/>
    <col min="3" max="3" width="20" bestFit="1" customWidth="1"/>
    <col min="4" max="4" width="16.7265625" bestFit="1" customWidth="1"/>
    <col min="5" max="5" width="15" bestFit="1" customWidth="1"/>
    <col min="6" max="8" width="20" bestFit="1" customWidth="1"/>
    <col min="9" max="9" width="22.1796875" bestFit="1" customWidth="1"/>
    <col min="10" max="10" width="24.81640625" bestFit="1" customWidth="1"/>
    <col min="11" max="11" width="17.36328125" bestFit="1" customWidth="1"/>
    <col min="12" max="12" width="19.81640625" bestFit="1" customWidth="1"/>
  </cols>
  <sheetData>
    <row r="4" spans="1:2" x14ac:dyDescent="0.35">
      <c r="A4" s="2" t="s">
        <v>105</v>
      </c>
    </row>
    <row r="5" spans="1:2" x14ac:dyDescent="0.35">
      <c r="A5" s="3" t="s">
        <v>127</v>
      </c>
    </row>
    <row r="6" spans="1:2" x14ac:dyDescent="0.35">
      <c r="A6" s="4" t="s">
        <v>7</v>
      </c>
      <c r="B6">
        <v>58</v>
      </c>
    </row>
    <row r="7" spans="1:2" x14ac:dyDescent="0.35">
      <c r="A7" s="4" t="s">
        <v>6</v>
      </c>
      <c r="B7">
        <v>108</v>
      </c>
    </row>
    <row r="8" spans="1:2" x14ac:dyDescent="0.35">
      <c r="A8" s="3" t="s">
        <v>129</v>
      </c>
    </row>
    <row r="9" spans="1:2" x14ac:dyDescent="0.35">
      <c r="A9" s="4" t="s">
        <v>7</v>
      </c>
      <c r="B9">
        <v>58</v>
      </c>
    </row>
    <row r="10" spans="1:2" x14ac:dyDescent="0.35">
      <c r="A10" s="4" t="s">
        <v>6</v>
      </c>
      <c r="B10">
        <v>108</v>
      </c>
    </row>
    <row r="11" spans="1:2" x14ac:dyDescent="0.35">
      <c r="A11" s="3" t="s">
        <v>133</v>
      </c>
    </row>
    <row r="12" spans="1:2" x14ac:dyDescent="0.35">
      <c r="A12" s="4" t="s">
        <v>7</v>
      </c>
      <c r="B12">
        <v>58</v>
      </c>
    </row>
    <row r="13" spans="1:2" x14ac:dyDescent="0.35">
      <c r="A13" s="4" t="s">
        <v>6</v>
      </c>
      <c r="B13">
        <v>108</v>
      </c>
    </row>
    <row r="14" spans="1:2" x14ac:dyDescent="0.35">
      <c r="A14" s="3" t="s">
        <v>128</v>
      </c>
    </row>
    <row r="15" spans="1:2" x14ac:dyDescent="0.35">
      <c r="A15" s="4" t="s">
        <v>7</v>
      </c>
      <c r="B15">
        <v>58</v>
      </c>
    </row>
    <row r="16" spans="1:2" x14ac:dyDescent="0.35">
      <c r="A16" s="4" t="s">
        <v>6</v>
      </c>
      <c r="B16">
        <v>108</v>
      </c>
    </row>
    <row r="17" spans="1:2" x14ac:dyDescent="0.35">
      <c r="A17" s="3" t="s">
        <v>131</v>
      </c>
      <c r="B17">
        <v>166</v>
      </c>
    </row>
    <row r="18" spans="1:2" x14ac:dyDescent="0.35">
      <c r="A18" s="3" t="s">
        <v>130</v>
      </c>
      <c r="B18">
        <v>166</v>
      </c>
    </row>
    <row r="19" spans="1:2" x14ac:dyDescent="0.35">
      <c r="A19" s="3" t="s">
        <v>134</v>
      </c>
      <c r="B19">
        <v>166</v>
      </c>
    </row>
    <row r="20" spans="1:2" x14ac:dyDescent="0.35">
      <c r="A20" s="3" t="s">
        <v>132</v>
      </c>
      <c r="B20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1087-4D98-4284-A2BA-3D31E0F3FF46}">
  <dimension ref="A1:E268"/>
  <sheetViews>
    <sheetView topLeftCell="A29" zoomScale="55" zoomScaleNormal="55" workbookViewId="0">
      <selection activeCell="AB37" sqref="AB37:AB38"/>
    </sheetView>
  </sheetViews>
  <sheetFormatPr defaultRowHeight="14.5" x14ac:dyDescent="0.35"/>
  <cols>
    <col min="1" max="1" width="8.81640625" bestFit="1" customWidth="1"/>
    <col min="2" max="2" width="13.453125" customWidth="1"/>
    <col min="3" max="3" width="21.81640625" customWidth="1"/>
    <col min="4" max="4" width="35.54296875" customWidth="1"/>
    <col min="5" max="5" width="35.6328125" customWidth="1"/>
  </cols>
  <sheetData>
    <row r="1" spans="1:5" x14ac:dyDescent="0.35">
      <c r="A1" t="s">
        <v>97</v>
      </c>
      <c r="B1" t="s">
        <v>110</v>
      </c>
      <c r="C1" t="s">
        <v>135</v>
      </c>
      <c r="D1" t="s">
        <v>136</v>
      </c>
      <c r="E1" t="s">
        <v>137</v>
      </c>
    </row>
    <row r="2" spans="1:5" x14ac:dyDescent="0.35">
      <c r="A2">
        <v>1</v>
      </c>
      <c r="B2" s="6">
        <v>-20000000</v>
      </c>
    </row>
    <row r="3" spans="1:5" x14ac:dyDescent="0.35">
      <c r="A3">
        <v>2</v>
      </c>
      <c r="B3" s="6">
        <v>-30000000</v>
      </c>
    </row>
    <row r="4" spans="1:5" x14ac:dyDescent="0.35">
      <c r="A4">
        <v>3</v>
      </c>
      <c r="B4" s="6">
        <v>100000000</v>
      </c>
    </row>
    <row r="5" spans="1:5" x14ac:dyDescent="0.35">
      <c r="A5">
        <v>4</v>
      </c>
      <c r="B5" s="6">
        <v>132500000</v>
      </c>
    </row>
    <row r="6" spans="1:5" x14ac:dyDescent="0.35">
      <c r="A6">
        <v>5</v>
      </c>
      <c r="B6" s="6">
        <v>27000000</v>
      </c>
    </row>
    <row r="7" spans="1:5" x14ac:dyDescent="0.35">
      <c r="A7">
        <v>6</v>
      </c>
      <c r="B7" s="6">
        <v>45000000</v>
      </c>
    </row>
    <row r="8" spans="1:5" x14ac:dyDescent="0.35">
      <c r="A8">
        <v>7</v>
      </c>
      <c r="B8" s="6">
        <v>100000000</v>
      </c>
    </row>
    <row r="9" spans="1:5" x14ac:dyDescent="0.35">
      <c r="A9">
        <v>8</v>
      </c>
      <c r="B9" s="6">
        <v>132500000</v>
      </c>
    </row>
    <row r="10" spans="1:5" x14ac:dyDescent="0.35">
      <c r="A10">
        <v>9</v>
      </c>
      <c r="B10" s="6">
        <v>27000000</v>
      </c>
    </row>
    <row r="11" spans="1:5" x14ac:dyDescent="0.35">
      <c r="A11">
        <v>10</v>
      </c>
      <c r="B11" s="6">
        <v>2000000</v>
      </c>
    </row>
    <row r="12" spans="1:5" x14ac:dyDescent="0.35">
      <c r="A12">
        <v>11</v>
      </c>
      <c r="B12" s="6">
        <v>132500000</v>
      </c>
    </row>
    <row r="13" spans="1:5" x14ac:dyDescent="0.35">
      <c r="A13">
        <v>12</v>
      </c>
      <c r="B13" s="6">
        <v>132500000</v>
      </c>
    </row>
    <row r="14" spans="1:5" x14ac:dyDescent="0.35">
      <c r="A14">
        <v>13</v>
      </c>
      <c r="B14" s="6">
        <v>2000000</v>
      </c>
    </row>
    <row r="15" spans="1:5" x14ac:dyDescent="0.35">
      <c r="A15">
        <v>14</v>
      </c>
      <c r="B15" s="6">
        <v>2000000</v>
      </c>
    </row>
    <row r="16" spans="1:5" x14ac:dyDescent="0.35">
      <c r="A16">
        <v>15</v>
      </c>
      <c r="B16" s="6">
        <v>100000000</v>
      </c>
    </row>
    <row r="17" spans="1:2" x14ac:dyDescent="0.35">
      <c r="A17">
        <v>16</v>
      </c>
      <c r="B17" s="6">
        <v>25000000</v>
      </c>
    </row>
    <row r="18" spans="1:2" x14ac:dyDescent="0.35">
      <c r="A18">
        <v>17</v>
      </c>
      <c r="B18" s="6">
        <v>12500000</v>
      </c>
    </row>
    <row r="19" spans="1:2" x14ac:dyDescent="0.35">
      <c r="A19">
        <v>18</v>
      </c>
      <c r="B19" s="6">
        <v>2000000</v>
      </c>
    </row>
    <row r="20" spans="1:2" x14ac:dyDescent="0.35">
      <c r="A20">
        <v>19</v>
      </c>
      <c r="B20" s="6">
        <v>2000000</v>
      </c>
    </row>
    <row r="21" spans="1:2" x14ac:dyDescent="0.35">
      <c r="A21">
        <v>20</v>
      </c>
      <c r="B21" s="6">
        <v>27000000</v>
      </c>
    </row>
    <row r="22" spans="1:2" x14ac:dyDescent="0.35">
      <c r="A22">
        <v>21</v>
      </c>
      <c r="B22" s="6">
        <v>12500000</v>
      </c>
    </row>
    <row r="23" spans="1:2" x14ac:dyDescent="0.35">
      <c r="A23">
        <v>22</v>
      </c>
      <c r="B23" s="6">
        <v>27000000</v>
      </c>
    </row>
    <row r="24" spans="1:2" x14ac:dyDescent="0.35">
      <c r="A24">
        <v>23</v>
      </c>
      <c r="B24" s="6">
        <v>100000000</v>
      </c>
    </row>
    <row r="25" spans="1:2" x14ac:dyDescent="0.35">
      <c r="A25">
        <v>24</v>
      </c>
      <c r="B25" s="6">
        <v>27000000</v>
      </c>
    </row>
    <row r="26" spans="1:2" x14ac:dyDescent="0.35">
      <c r="A26">
        <v>25</v>
      </c>
      <c r="B26" s="6">
        <v>57500000</v>
      </c>
    </row>
    <row r="27" spans="1:2" x14ac:dyDescent="0.35">
      <c r="A27">
        <v>26</v>
      </c>
      <c r="B27" s="6">
        <v>57500000</v>
      </c>
    </row>
    <row r="28" spans="1:2" x14ac:dyDescent="0.35">
      <c r="A28">
        <v>27</v>
      </c>
      <c r="B28" s="6">
        <v>100000000</v>
      </c>
    </row>
    <row r="29" spans="1:2" x14ac:dyDescent="0.35">
      <c r="A29">
        <v>28</v>
      </c>
      <c r="B29" s="6">
        <v>27000000</v>
      </c>
    </row>
    <row r="30" spans="1:2" x14ac:dyDescent="0.35">
      <c r="A30">
        <v>29</v>
      </c>
      <c r="B30" s="6">
        <v>27000000</v>
      </c>
    </row>
    <row r="31" spans="1:2" x14ac:dyDescent="0.35">
      <c r="A31">
        <v>30</v>
      </c>
      <c r="B31" s="6">
        <v>57500000</v>
      </c>
    </row>
    <row r="32" spans="1:2" x14ac:dyDescent="0.35">
      <c r="A32">
        <v>31</v>
      </c>
      <c r="B32" s="6">
        <v>57500000</v>
      </c>
    </row>
    <row r="33" spans="1:2" x14ac:dyDescent="0.35">
      <c r="A33">
        <v>32</v>
      </c>
      <c r="B33" s="6">
        <v>2000000</v>
      </c>
    </row>
    <row r="34" spans="1:2" x14ac:dyDescent="0.35">
      <c r="A34">
        <v>33</v>
      </c>
      <c r="B34" s="6">
        <v>12500000</v>
      </c>
    </row>
    <row r="35" spans="1:2" x14ac:dyDescent="0.35">
      <c r="A35">
        <v>34</v>
      </c>
      <c r="B35" s="6">
        <v>2000000</v>
      </c>
    </row>
    <row r="36" spans="1:2" x14ac:dyDescent="0.35">
      <c r="A36">
        <v>35</v>
      </c>
      <c r="B36" s="6">
        <v>27000000</v>
      </c>
    </row>
    <row r="37" spans="1:2" x14ac:dyDescent="0.35">
      <c r="A37">
        <v>36</v>
      </c>
      <c r="B37" s="6">
        <v>27000000</v>
      </c>
    </row>
    <row r="38" spans="1:2" x14ac:dyDescent="0.35">
      <c r="A38">
        <v>37</v>
      </c>
      <c r="B38" s="6">
        <v>2000000</v>
      </c>
    </row>
    <row r="39" spans="1:2" x14ac:dyDescent="0.35">
      <c r="A39">
        <v>38</v>
      </c>
      <c r="B39" s="6">
        <v>2000000</v>
      </c>
    </row>
    <row r="40" spans="1:2" x14ac:dyDescent="0.35">
      <c r="A40">
        <v>39</v>
      </c>
      <c r="B40" s="6">
        <v>2000000</v>
      </c>
    </row>
    <row r="41" spans="1:2" x14ac:dyDescent="0.35">
      <c r="A41">
        <v>40</v>
      </c>
      <c r="B41" s="6">
        <v>100000000</v>
      </c>
    </row>
    <row r="42" spans="1:2" x14ac:dyDescent="0.35">
      <c r="A42">
        <v>41</v>
      </c>
      <c r="B42" s="6">
        <v>132500000</v>
      </c>
    </row>
    <row r="43" spans="1:2" x14ac:dyDescent="0.35">
      <c r="A43">
        <v>42</v>
      </c>
      <c r="B43" s="6">
        <v>132500000</v>
      </c>
    </row>
    <row r="44" spans="1:2" x14ac:dyDescent="0.35">
      <c r="A44">
        <v>43</v>
      </c>
      <c r="B44" s="6">
        <v>132500000</v>
      </c>
    </row>
    <row r="45" spans="1:2" x14ac:dyDescent="0.35">
      <c r="A45">
        <v>44</v>
      </c>
      <c r="B45" s="6">
        <v>132500000</v>
      </c>
    </row>
    <row r="46" spans="1:2" x14ac:dyDescent="0.35">
      <c r="A46">
        <v>45</v>
      </c>
      <c r="B46" s="6">
        <v>57500000</v>
      </c>
    </row>
    <row r="47" spans="1:2" x14ac:dyDescent="0.35">
      <c r="A47">
        <v>46</v>
      </c>
      <c r="B47" s="6">
        <v>57500000</v>
      </c>
    </row>
    <row r="48" spans="1:2" x14ac:dyDescent="0.35">
      <c r="A48">
        <v>47</v>
      </c>
      <c r="B48" s="6">
        <v>72000000</v>
      </c>
    </row>
    <row r="49" spans="1:2" x14ac:dyDescent="0.35">
      <c r="A49">
        <v>48</v>
      </c>
      <c r="B49" s="6">
        <v>132500000</v>
      </c>
    </row>
    <row r="50" spans="1:2" x14ac:dyDescent="0.35">
      <c r="A50">
        <v>49</v>
      </c>
      <c r="B50" s="6">
        <v>57500000</v>
      </c>
    </row>
    <row r="51" spans="1:2" x14ac:dyDescent="0.35">
      <c r="A51">
        <v>50</v>
      </c>
      <c r="B51" s="6">
        <v>72000000</v>
      </c>
    </row>
    <row r="52" spans="1:2" x14ac:dyDescent="0.35">
      <c r="A52">
        <v>51</v>
      </c>
      <c r="B52" s="6">
        <v>72000000</v>
      </c>
    </row>
    <row r="53" spans="1:2" x14ac:dyDescent="0.35">
      <c r="A53">
        <v>52</v>
      </c>
      <c r="B53" s="6">
        <v>147000000</v>
      </c>
    </row>
    <row r="54" spans="1:2" x14ac:dyDescent="0.35">
      <c r="A54">
        <v>53</v>
      </c>
      <c r="B54" s="6">
        <v>45000000</v>
      </c>
    </row>
    <row r="55" spans="1:2" x14ac:dyDescent="0.35">
      <c r="A55">
        <v>54</v>
      </c>
      <c r="B55" s="6">
        <v>100000000</v>
      </c>
    </row>
    <row r="56" spans="1:2" x14ac:dyDescent="0.35">
      <c r="A56">
        <v>55</v>
      </c>
      <c r="B56" s="6">
        <v>132500000</v>
      </c>
    </row>
    <row r="57" spans="1:2" x14ac:dyDescent="0.35">
      <c r="A57">
        <v>56</v>
      </c>
      <c r="B57" s="6">
        <v>132500000</v>
      </c>
    </row>
    <row r="58" spans="1:2" x14ac:dyDescent="0.35">
      <c r="A58">
        <v>57</v>
      </c>
      <c r="B58" s="6">
        <v>132500000</v>
      </c>
    </row>
    <row r="59" spans="1:2" x14ac:dyDescent="0.35">
      <c r="A59">
        <v>58</v>
      </c>
      <c r="B59" s="6">
        <v>2000000</v>
      </c>
    </row>
    <row r="60" spans="1:2" x14ac:dyDescent="0.35">
      <c r="A60">
        <v>59</v>
      </c>
      <c r="B60" s="6">
        <v>100000000</v>
      </c>
    </row>
    <row r="61" spans="1:2" x14ac:dyDescent="0.35">
      <c r="A61">
        <v>60</v>
      </c>
      <c r="B61" s="6">
        <v>57500000</v>
      </c>
    </row>
    <row r="62" spans="1:2" x14ac:dyDescent="0.35">
      <c r="A62">
        <v>61</v>
      </c>
      <c r="B62" s="6">
        <v>100000000</v>
      </c>
    </row>
    <row r="63" spans="1:2" x14ac:dyDescent="0.35">
      <c r="A63">
        <v>62</v>
      </c>
      <c r="B63" s="6">
        <v>27000000</v>
      </c>
    </row>
    <row r="64" spans="1:2" x14ac:dyDescent="0.35">
      <c r="A64">
        <v>63</v>
      </c>
      <c r="B64" s="6">
        <v>-75000000</v>
      </c>
    </row>
    <row r="65" spans="1:2" x14ac:dyDescent="0.35">
      <c r="A65">
        <v>64</v>
      </c>
      <c r="B65" s="6">
        <v>27000000</v>
      </c>
    </row>
    <row r="66" spans="1:2" x14ac:dyDescent="0.35">
      <c r="A66">
        <v>65</v>
      </c>
      <c r="B66" s="6">
        <v>27000000</v>
      </c>
    </row>
    <row r="67" spans="1:2" x14ac:dyDescent="0.35">
      <c r="A67">
        <v>66</v>
      </c>
      <c r="B67" s="6">
        <v>25000000</v>
      </c>
    </row>
    <row r="68" spans="1:2" x14ac:dyDescent="0.35">
      <c r="A68">
        <v>67</v>
      </c>
      <c r="B68" s="6">
        <v>72000000</v>
      </c>
    </row>
    <row r="69" spans="1:2" x14ac:dyDescent="0.35">
      <c r="A69">
        <v>68</v>
      </c>
      <c r="B69" s="6">
        <v>45000000</v>
      </c>
    </row>
    <row r="70" spans="1:2" x14ac:dyDescent="0.35">
      <c r="A70">
        <v>69</v>
      </c>
      <c r="B70" s="6">
        <v>45000000</v>
      </c>
    </row>
    <row r="71" spans="1:2" x14ac:dyDescent="0.35">
      <c r="A71">
        <v>70</v>
      </c>
      <c r="B71" s="6">
        <v>100000000</v>
      </c>
    </row>
    <row r="72" spans="1:2" x14ac:dyDescent="0.35">
      <c r="A72">
        <v>71</v>
      </c>
      <c r="B72" s="6">
        <v>2000000</v>
      </c>
    </row>
    <row r="73" spans="1:2" x14ac:dyDescent="0.35">
      <c r="A73">
        <v>72</v>
      </c>
      <c r="B73" s="6">
        <v>2000000</v>
      </c>
    </row>
    <row r="74" spans="1:2" x14ac:dyDescent="0.35">
      <c r="A74">
        <v>73</v>
      </c>
      <c r="B74" s="6">
        <v>2000000</v>
      </c>
    </row>
    <row r="75" spans="1:2" x14ac:dyDescent="0.35">
      <c r="A75">
        <v>74</v>
      </c>
      <c r="B75" s="6">
        <v>2000000</v>
      </c>
    </row>
    <row r="76" spans="1:2" x14ac:dyDescent="0.35">
      <c r="A76">
        <v>75</v>
      </c>
      <c r="B76" s="6">
        <v>2000000</v>
      </c>
    </row>
    <row r="77" spans="1:2" x14ac:dyDescent="0.35">
      <c r="A77">
        <v>76</v>
      </c>
      <c r="B77" s="6">
        <v>2000000</v>
      </c>
    </row>
    <row r="78" spans="1:2" x14ac:dyDescent="0.35">
      <c r="A78">
        <v>77</v>
      </c>
      <c r="B78" s="6">
        <v>2000000</v>
      </c>
    </row>
    <row r="79" spans="1:2" x14ac:dyDescent="0.35">
      <c r="A79">
        <v>78</v>
      </c>
      <c r="B79" s="6">
        <v>2000000</v>
      </c>
    </row>
    <row r="80" spans="1:2" x14ac:dyDescent="0.35">
      <c r="A80">
        <v>79</v>
      </c>
      <c r="B80" s="6">
        <v>132500000</v>
      </c>
    </row>
    <row r="81" spans="1:2" x14ac:dyDescent="0.35">
      <c r="A81">
        <v>80</v>
      </c>
      <c r="B81" s="6">
        <v>27000000</v>
      </c>
    </row>
    <row r="82" spans="1:2" x14ac:dyDescent="0.35">
      <c r="A82">
        <v>81</v>
      </c>
      <c r="B82" s="6">
        <v>147000000</v>
      </c>
    </row>
    <row r="83" spans="1:2" x14ac:dyDescent="0.35">
      <c r="A83">
        <v>82</v>
      </c>
      <c r="B83" s="6">
        <v>25000000</v>
      </c>
    </row>
    <row r="84" spans="1:2" x14ac:dyDescent="0.35">
      <c r="A84">
        <v>83</v>
      </c>
      <c r="B84" s="6">
        <v>45000000</v>
      </c>
    </row>
    <row r="85" spans="1:2" x14ac:dyDescent="0.35">
      <c r="A85">
        <v>84</v>
      </c>
      <c r="B85" s="6">
        <v>45000000</v>
      </c>
    </row>
    <row r="86" spans="1:2" x14ac:dyDescent="0.35">
      <c r="A86">
        <v>85</v>
      </c>
      <c r="B86" s="6">
        <v>45000000</v>
      </c>
    </row>
    <row r="87" spans="1:2" x14ac:dyDescent="0.35">
      <c r="A87">
        <v>86</v>
      </c>
      <c r="B87" s="6">
        <v>45000000</v>
      </c>
    </row>
    <row r="88" spans="1:2" x14ac:dyDescent="0.35">
      <c r="A88">
        <v>87</v>
      </c>
      <c r="B88" s="6">
        <v>45000000</v>
      </c>
    </row>
    <row r="89" spans="1:2" x14ac:dyDescent="0.35">
      <c r="A89">
        <v>88</v>
      </c>
      <c r="B89" s="6">
        <v>45000000</v>
      </c>
    </row>
    <row r="90" spans="1:2" x14ac:dyDescent="0.35">
      <c r="A90">
        <v>89</v>
      </c>
      <c r="B90" s="6">
        <v>45000000</v>
      </c>
    </row>
    <row r="91" spans="1:2" x14ac:dyDescent="0.35">
      <c r="A91">
        <v>90</v>
      </c>
      <c r="B91" s="6">
        <v>72000000</v>
      </c>
    </row>
    <row r="92" spans="1:2" x14ac:dyDescent="0.35">
      <c r="A92">
        <v>91</v>
      </c>
      <c r="B92" s="6">
        <v>45000000</v>
      </c>
    </row>
    <row r="93" spans="1:2" x14ac:dyDescent="0.35">
      <c r="A93">
        <v>92</v>
      </c>
      <c r="B93" s="6">
        <v>132500000</v>
      </c>
    </row>
    <row r="94" spans="1:2" x14ac:dyDescent="0.35">
      <c r="A94">
        <v>93</v>
      </c>
      <c r="B94" s="6">
        <v>45000000</v>
      </c>
    </row>
    <row r="95" spans="1:2" x14ac:dyDescent="0.35">
      <c r="A95">
        <v>94</v>
      </c>
      <c r="B95" s="6">
        <v>45000000</v>
      </c>
    </row>
    <row r="96" spans="1:2" x14ac:dyDescent="0.35">
      <c r="A96">
        <v>95</v>
      </c>
      <c r="B96" s="6">
        <v>72000000</v>
      </c>
    </row>
    <row r="97" spans="1:2" x14ac:dyDescent="0.35">
      <c r="A97">
        <v>96</v>
      </c>
      <c r="B97" s="6">
        <v>57500000</v>
      </c>
    </row>
    <row r="98" spans="1:2" x14ac:dyDescent="0.35">
      <c r="A98">
        <v>97</v>
      </c>
      <c r="B98" s="6">
        <v>57500000</v>
      </c>
    </row>
    <row r="99" spans="1:2" x14ac:dyDescent="0.35">
      <c r="A99">
        <v>98</v>
      </c>
      <c r="B99" s="6">
        <v>45000000</v>
      </c>
    </row>
    <row r="100" spans="1:2" x14ac:dyDescent="0.35">
      <c r="A100">
        <v>99</v>
      </c>
      <c r="B100" s="6">
        <v>45000000</v>
      </c>
    </row>
    <row r="101" spans="1:2" x14ac:dyDescent="0.35">
      <c r="A101">
        <v>100</v>
      </c>
      <c r="B101" s="6">
        <v>45000000</v>
      </c>
    </row>
    <row r="102" spans="1:2" x14ac:dyDescent="0.35">
      <c r="A102">
        <v>101</v>
      </c>
      <c r="B102" s="6">
        <v>72000000</v>
      </c>
    </row>
    <row r="103" spans="1:2" x14ac:dyDescent="0.35">
      <c r="A103">
        <v>102</v>
      </c>
      <c r="B103" s="6">
        <v>45000000</v>
      </c>
    </row>
    <row r="104" spans="1:2" x14ac:dyDescent="0.35">
      <c r="A104">
        <v>103</v>
      </c>
      <c r="B104" s="6">
        <v>25000000</v>
      </c>
    </row>
    <row r="105" spans="1:2" x14ac:dyDescent="0.35">
      <c r="A105">
        <v>104</v>
      </c>
      <c r="B105" s="6">
        <v>45000000</v>
      </c>
    </row>
    <row r="106" spans="1:2" x14ac:dyDescent="0.35">
      <c r="A106">
        <v>105</v>
      </c>
      <c r="B106" s="6">
        <v>57500000</v>
      </c>
    </row>
    <row r="107" spans="1:2" x14ac:dyDescent="0.35">
      <c r="A107">
        <v>106</v>
      </c>
      <c r="B107" s="6">
        <v>27000000</v>
      </c>
    </row>
    <row r="108" spans="1:2" x14ac:dyDescent="0.35">
      <c r="A108">
        <v>107</v>
      </c>
      <c r="B108" s="6">
        <v>25000000</v>
      </c>
    </row>
    <row r="109" spans="1:2" x14ac:dyDescent="0.35">
      <c r="A109">
        <v>108</v>
      </c>
      <c r="B109" s="6">
        <v>132500000</v>
      </c>
    </row>
    <row r="110" spans="1:2" x14ac:dyDescent="0.35">
      <c r="A110">
        <v>109</v>
      </c>
      <c r="B110" s="6">
        <v>57500000</v>
      </c>
    </row>
    <row r="111" spans="1:2" x14ac:dyDescent="0.35">
      <c r="A111">
        <v>110</v>
      </c>
      <c r="B111" s="6">
        <v>25000000</v>
      </c>
    </row>
    <row r="112" spans="1:2" x14ac:dyDescent="0.35">
      <c r="A112">
        <v>111</v>
      </c>
      <c r="B112" s="6">
        <v>100000000</v>
      </c>
    </row>
    <row r="113" spans="1:2" x14ac:dyDescent="0.35">
      <c r="A113">
        <v>112</v>
      </c>
      <c r="B113" s="6">
        <v>45000000</v>
      </c>
    </row>
    <row r="114" spans="1:2" x14ac:dyDescent="0.35">
      <c r="A114">
        <v>113</v>
      </c>
      <c r="B114" s="6">
        <v>45000000</v>
      </c>
    </row>
    <row r="115" spans="1:2" x14ac:dyDescent="0.35">
      <c r="A115">
        <v>114</v>
      </c>
      <c r="B115" s="6">
        <v>45000000</v>
      </c>
    </row>
    <row r="116" spans="1:2" x14ac:dyDescent="0.35">
      <c r="A116">
        <v>115</v>
      </c>
      <c r="B116" s="6">
        <v>132500000</v>
      </c>
    </row>
    <row r="117" spans="1:2" x14ac:dyDescent="0.35">
      <c r="A117">
        <v>116</v>
      </c>
      <c r="B117" s="6">
        <v>57500000</v>
      </c>
    </row>
    <row r="118" spans="1:2" x14ac:dyDescent="0.35">
      <c r="A118">
        <v>117</v>
      </c>
      <c r="B118" s="6">
        <v>45000000</v>
      </c>
    </row>
    <row r="119" spans="1:2" x14ac:dyDescent="0.35">
      <c r="A119">
        <v>118</v>
      </c>
      <c r="B119" s="6">
        <v>100000000</v>
      </c>
    </row>
    <row r="120" spans="1:2" x14ac:dyDescent="0.35">
      <c r="A120">
        <v>119</v>
      </c>
      <c r="B120" s="6">
        <v>25000000</v>
      </c>
    </row>
    <row r="121" spans="1:2" x14ac:dyDescent="0.35">
      <c r="A121">
        <v>120</v>
      </c>
      <c r="B121" s="6">
        <v>45000000</v>
      </c>
    </row>
    <row r="122" spans="1:2" x14ac:dyDescent="0.35">
      <c r="A122">
        <v>121</v>
      </c>
      <c r="B122" s="6">
        <v>2000000</v>
      </c>
    </row>
    <row r="123" spans="1:2" x14ac:dyDescent="0.35">
      <c r="A123">
        <v>122</v>
      </c>
      <c r="B123" s="6">
        <v>132500000</v>
      </c>
    </row>
    <row r="124" spans="1:2" x14ac:dyDescent="0.35">
      <c r="A124">
        <v>123</v>
      </c>
      <c r="B124" s="6">
        <v>-75000000</v>
      </c>
    </row>
    <row r="125" spans="1:2" x14ac:dyDescent="0.35">
      <c r="A125">
        <v>124</v>
      </c>
      <c r="B125" s="6">
        <v>45000000</v>
      </c>
    </row>
    <row r="126" spans="1:2" x14ac:dyDescent="0.35">
      <c r="A126">
        <v>125</v>
      </c>
      <c r="B126" s="6">
        <v>-20000000</v>
      </c>
    </row>
    <row r="127" spans="1:2" x14ac:dyDescent="0.35">
      <c r="A127">
        <v>126</v>
      </c>
      <c r="B127" s="6">
        <v>147000000</v>
      </c>
    </row>
    <row r="128" spans="1:2" x14ac:dyDescent="0.35">
      <c r="A128">
        <v>127</v>
      </c>
      <c r="B128" s="6">
        <v>132500000</v>
      </c>
    </row>
    <row r="129" spans="1:2" x14ac:dyDescent="0.35">
      <c r="A129">
        <v>128</v>
      </c>
      <c r="B129" s="6">
        <v>132500000</v>
      </c>
    </row>
    <row r="130" spans="1:2" x14ac:dyDescent="0.35">
      <c r="A130">
        <v>129</v>
      </c>
      <c r="B130" s="6">
        <v>-30000000</v>
      </c>
    </row>
    <row r="131" spans="1:2" x14ac:dyDescent="0.35">
      <c r="A131">
        <v>130</v>
      </c>
      <c r="B131" s="6">
        <v>100000000</v>
      </c>
    </row>
    <row r="132" spans="1:2" x14ac:dyDescent="0.35">
      <c r="A132">
        <v>131</v>
      </c>
      <c r="B132" s="6">
        <v>-30000000</v>
      </c>
    </row>
    <row r="133" spans="1:2" x14ac:dyDescent="0.35">
      <c r="A133">
        <v>132</v>
      </c>
      <c r="B133" s="6">
        <v>132500000</v>
      </c>
    </row>
    <row r="134" spans="1:2" x14ac:dyDescent="0.35">
      <c r="A134">
        <v>133</v>
      </c>
      <c r="B134" s="6">
        <v>45000000</v>
      </c>
    </row>
    <row r="135" spans="1:2" x14ac:dyDescent="0.35">
      <c r="A135">
        <v>134</v>
      </c>
      <c r="B135" s="6">
        <v>132500000</v>
      </c>
    </row>
    <row r="136" spans="1:2" x14ac:dyDescent="0.35">
      <c r="A136">
        <v>135</v>
      </c>
      <c r="B136" s="6">
        <v>100000000</v>
      </c>
    </row>
    <row r="137" spans="1:2" x14ac:dyDescent="0.35">
      <c r="A137">
        <v>136</v>
      </c>
      <c r="B137" s="6">
        <v>12500000</v>
      </c>
    </row>
    <row r="138" spans="1:2" x14ac:dyDescent="0.35">
      <c r="A138">
        <v>137</v>
      </c>
      <c r="B138" s="6">
        <v>-30000000</v>
      </c>
    </row>
    <row r="139" spans="1:2" x14ac:dyDescent="0.35">
      <c r="A139">
        <v>138</v>
      </c>
      <c r="B139" s="6">
        <v>45000000</v>
      </c>
    </row>
    <row r="140" spans="1:2" x14ac:dyDescent="0.35">
      <c r="A140">
        <v>139</v>
      </c>
      <c r="B140" s="6">
        <v>-30000000</v>
      </c>
    </row>
    <row r="141" spans="1:2" x14ac:dyDescent="0.35">
      <c r="A141">
        <v>140</v>
      </c>
      <c r="B141" s="6">
        <v>45000000</v>
      </c>
    </row>
    <row r="142" spans="1:2" x14ac:dyDescent="0.35">
      <c r="A142">
        <v>141</v>
      </c>
      <c r="B142" s="6">
        <v>45000000</v>
      </c>
    </row>
    <row r="143" spans="1:2" x14ac:dyDescent="0.35">
      <c r="A143">
        <v>142</v>
      </c>
      <c r="B143" s="6">
        <v>12500000</v>
      </c>
    </row>
    <row r="144" spans="1:2" x14ac:dyDescent="0.35">
      <c r="A144">
        <v>143</v>
      </c>
      <c r="B144" s="6">
        <v>-12500000</v>
      </c>
    </row>
    <row r="145" spans="1:2" x14ac:dyDescent="0.35">
      <c r="A145">
        <v>144</v>
      </c>
      <c r="B145" s="6">
        <v>-20000000</v>
      </c>
    </row>
    <row r="146" spans="1:2" x14ac:dyDescent="0.35">
      <c r="A146">
        <v>145</v>
      </c>
      <c r="B146" s="6">
        <v>27000000</v>
      </c>
    </row>
    <row r="147" spans="1:2" x14ac:dyDescent="0.35">
      <c r="A147">
        <v>146</v>
      </c>
      <c r="B147" s="6">
        <v>25000000</v>
      </c>
    </row>
    <row r="148" spans="1:2" x14ac:dyDescent="0.35">
      <c r="A148">
        <v>147</v>
      </c>
      <c r="B148" s="6">
        <v>147000000</v>
      </c>
    </row>
    <row r="149" spans="1:2" x14ac:dyDescent="0.35">
      <c r="A149">
        <v>148</v>
      </c>
      <c r="B149" s="6">
        <v>-20000000</v>
      </c>
    </row>
    <row r="150" spans="1:2" x14ac:dyDescent="0.35">
      <c r="A150">
        <v>149</v>
      </c>
      <c r="B150" s="6">
        <v>27000000</v>
      </c>
    </row>
    <row r="151" spans="1:2" x14ac:dyDescent="0.35">
      <c r="A151">
        <v>150</v>
      </c>
      <c r="B151" s="6">
        <v>100000000</v>
      </c>
    </row>
    <row r="152" spans="1:2" x14ac:dyDescent="0.35">
      <c r="A152">
        <v>151</v>
      </c>
      <c r="B152" s="6">
        <v>-30000000</v>
      </c>
    </row>
    <row r="153" spans="1:2" x14ac:dyDescent="0.35">
      <c r="A153">
        <v>152</v>
      </c>
      <c r="B153" s="6">
        <v>2000000</v>
      </c>
    </row>
    <row r="154" spans="1:2" x14ac:dyDescent="0.35">
      <c r="A154">
        <v>153</v>
      </c>
      <c r="B154" s="6">
        <v>72000000</v>
      </c>
    </row>
    <row r="155" spans="1:2" x14ac:dyDescent="0.35">
      <c r="A155">
        <v>154</v>
      </c>
      <c r="B155" s="6">
        <v>-20000000</v>
      </c>
    </row>
    <row r="156" spans="1:2" x14ac:dyDescent="0.35">
      <c r="A156">
        <v>155</v>
      </c>
      <c r="B156" s="6">
        <v>25000000</v>
      </c>
    </row>
    <row r="157" spans="1:2" x14ac:dyDescent="0.35">
      <c r="A157">
        <v>156</v>
      </c>
      <c r="B157" s="6">
        <v>57500000</v>
      </c>
    </row>
    <row r="158" spans="1:2" x14ac:dyDescent="0.35">
      <c r="A158">
        <v>157</v>
      </c>
      <c r="B158" s="6">
        <v>57500000</v>
      </c>
    </row>
    <row r="159" spans="1:2" x14ac:dyDescent="0.35">
      <c r="A159">
        <v>158</v>
      </c>
      <c r="B159" s="6">
        <v>27000000</v>
      </c>
    </row>
    <row r="160" spans="1:2" x14ac:dyDescent="0.35">
      <c r="A160">
        <v>159</v>
      </c>
      <c r="B160" s="6">
        <v>12500000</v>
      </c>
    </row>
    <row r="161" spans="1:5" x14ac:dyDescent="0.35">
      <c r="A161">
        <v>160</v>
      </c>
      <c r="B161" s="6">
        <v>132500000</v>
      </c>
    </row>
    <row r="162" spans="1:5" x14ac:dyDescent="0.35">
      <c r="A162">
        <v>161</v>
      </c>
      <c r="B162" s="6">
        <v>-12500000</v>
      </c>
    </row>
    <row r="163" spans="1:5" x14ac:dyDescent="0.35">
      <c r="A163">
        <v>162</v>
      </c>
      <c r="B163" s="6">
        <v>12500000</v>
      </c>
    </row>
    <row r="164" spans="1:5" x14ac:dyDescent="0.35">
      <c r="A164">
        <v>163</v>
      </c>
      <c r="B164" s="6">
        <v>27000000</v>
      </c>
    </row>
    <row r="165" spans="1:5" x14ac:dyDescent="0.35">
      <c r="A165">
        <v>164</v>
      </c>
      <c r="B165" s="6">
        <v>147000000</v>
      </c>
    </row>
    <row r="166" spans="1:5" x14ac:dyDescent="0.35">
      <c r="A166">
        <v>165</v>
      </c>
      <c r="B166" s="6">
        <v>57500000</v>
      </c>
    </row>
    <row r="167" spans="1:5" x14ac:dyDescent="0.35">
      <c r="A167">
        <v>166</v>
      </c>
      <c r="B167" s="6">
        <v>57500000</v>
      </c>
      <c r="C167" s="6">
        <v>57500000</v>
      </c>
      <c r="D167" s="6">
        <v>57500000</v>
      </c>
      <c r="E167" s="6">
        <v>57500000</v>
      </c>
    </row>
    <row r="168" spans="1:5" x14ac:dyDescent="0.35">
      <c r="A168">
        <v>167</v>
      </c>
      <c r="C168" s="6">
        <f t="shared" ref="C168:C199" si="0">_xlfn.FORECAST.ETS(A168,$B$2:$B$167,$A$2:$A$167,1,1)</f>
        <v>77557866.629622668</v>
      </c>
      <c r="D168" s="6">
        <f t="shared" ref="D168:D199" si="1">C168-_xlfn.FORECAST.ETS.CONFINT(A168,$B$2:$B$167,$A$2:$A$167,0.95,1,1)</f>
        <v>-25659247.874612376</v>
      </c>
      <c r="E168" s="6">
        <f t="shared" ref="E168:E199" si="2">C168+_xlfn.FORECAST.ETS.CONFINT(A168,$B$2:$B$167,$A$2:$A$167,0.95,1,1)</f>
        <v>180774981.13385773</v>
      </c>
    </row>
    <row r="169" spans="1:5" x14ac:dyDescent="0.35">
      <c r="A169">
        <v>168</v>
      </c>
      <c r="C169" s="6">
        <f t="shared" si="0"/>
        <v>40744458.657630287</v>
      </c>
      <c r="D169" s="6">
        <f t="shared" si="1"/>
        <v>-65699563.766407825</v>
      </c>
      <c r="E169" s="6">
        <f t="shared" si="2"/>
        <v>147188481.08166841</v>
      </c>
    </row>
    <row r="170" spans="1:5" x14ac:dyDescent="0.35">
      <c r="A170">
        <v>169</v>
      </c>
      <c r="C170" s="6">
        <f t="shared" si="0"/>
        <v>40571754.673088759</v>
      </c>
      <c r="D170" s="6">
        <f t="shared" si="1"/>
        <v>-69028734.597100228</v>
      </c>
      <c r="E170" s="6">
        <f t="shared" si="2"/>
        <v>150172243.94327775</v>
      </c>
    </row>
    <row r="171" spans="1:5" x14ac:dyDescent="0.35">
      <c r="A171">
        <v>170</v>
      </c>
      <c r="C171" s="6">
        <f t="shared" si="0"/>
        <v>47744262.065934919</v>
      </c>
      <c r="D171" s="6">
        <f t="shared" si="1"/>
        <v>-64948266.743622251</v>
      </c>
      <c r="E171" s="6">
        <f t="shared" si="2"/>
        <v>160436790.8754921</v>
      </c>
    </row>
    <row r="172" spans="1:5" x14ac:dyDescent="0.35">
      <c r="A172">
        <v>171</v>
      </c>
      <c r="C172" s="6">
        <f t="shared" si="0"/>
        <v>78789726.923003018</v>
      </c>
      <c r="D172" s="6">
        <f t="shared" si="1"/>
        <v>-36935670.553258687</v>
      </c>
      <c r="E172" s="6">
        <f t="shared" si="2"/>
        <v>194515124.39926472</v>
      </c>
    </row>
    <row r="173" spans="1:5" x14ac:dyDescent="0.35">
      <c r="A173">
        <v>172</v>
      </c>
      <c r="C173" s="6">
        <f t="shared" si="0"/>
        <v>55059076.798440963</v>
      </c>
      <c r="D173" s="6">
        <f t="shared" si="1"/>
        <v>-63644643.743283972</v>
      </c>
      <c r="E173" s="6">
        <f t="shared" si="2"/>
        <v>173762797.34016591</v>
      </c>
    </row>
    <row r="174" spans="1:5" x14ac:dyDescent="0.35">
      <c r="A174">
        <v>173</v>
      </c>
      <c r="C174" s="6">
        <f t="shared" si="0"/>
        <v>48713020.711097971</v>
      </c>
      <c r="D174" s="6">
        <f t="shared" si="1"/>
        <v>-72918571.83485958</v>
      </c>
      <c r="E174" s="6">
        <f t="shared" si="2"/>
        <v>170344613.25705552</v>
      </c>
    </row>
    <row r="175" spans="1:5" x14ac:dyDescent="0.35">
      <c r="A175">
        <v>174</v>
      </c>
      <c r="C175" s="6">
        <f t="shared" si="0"/>
        <v>92637686.139107049</v>
      </c>
      <c r="D175" s="6">
        <f t="shared" si="1"/>
        <v>-31874971.984627247</v>
      </c>
      <c r="E175" s="6">
        <f t="shared" si="2"/>
        <v>217150344.26284134</v>
      </c>
    </row>
    <row r="176" spans="1:5" x14ac:dyDescent="0.35">
      <c r="A176">
        <v>175</v>
      </c>
      <c r="C176" s="6">
        <f t="shared" si="0"/>
        <v>86436364.498326868</v>
      </c>
      <c r="D176" s="6">
        <f t="shared" si="1"/>
        <v>-40913813.205945179</v>
      </c>
      <c r="E176" s="6">
        <f t="shared" si="2"/>
        <v>213786542.20259893</v>
      </c>
    </row>
    <row r="177" spans="1:5" x14ac:dyDescent="0.35">
      <c r="A177">
        <v>176</v>
      </c>
      <c r="C177" s="6">
        <f t="shared" si="0"/>
        <v>34591767.396566734</v>
      </c>
      <c r="D177" s="6">
        <f t="shared" si="1"/>
        <v>-95555314.006077498</v>
      </c>
      <c r="E177" s="6">
        <f t="shared" si="2"/>
        <v>164738848.79921097</v>
      </c>
    </row>
    <row r="178" spans="1:5" x14ac:dyDescent="0.35">
      <c r="A178">
        <v>177</v>
      </c>
      <c r="C178" s="6">
        <f t="shared" si="0"/>
        <v>74758792.593035057</v>
      </c>
      <c r="D178" s="6">
        <f t="shared" si="1"/>
        <v>-58147221.001286104</v>
      </c>
      <c r="E178" s="6">
        <f t="shared" si="2"/>
        <v>207664806.18735623</v>
      </c>
    </row>
    <row r="179" spans="1:5" x14ac:dyDescent="0.35">
      <c r="A179">
        <v>178</v>
      </c>
      <c r="C179" s="6">
        <f t="shared" si="0"/>
        <v>83662579.752122492</v>
      </c>
      <c r="D179" s="6">
        <f t="shared" si="1"/>
        <v>-51966790.314162433</v>
      </c>
      <c r="E179" s="6">
        <f t="shared" si="2"/>
        <v>219291949.81840742</v>
      </c>
    </row>
    <row r="180" spans="1:5" x14ac:dyDescent="0.35">
      <c r="A180">
        <v>179</v>
      </c>
      <c r="C180" s="6">
        <f t="shared" si="0"/>
        <v>83557706.452460974</v>
      </c>
      <c r="D180" s="6">
        <f t="shared" si="1"/>
        <v>-54761622.747409374</v>
      </c>
      <c r="E180" s="6">
        <f t="shared" si="2"/>
        <v>221877035.65233132</v>
      </c>
    </row>
    <row r="181" spans="1:5" x14ac:dyDescent="0.35">
      <c r="A181">
        <v>180</v>
      </c>
      <c r="C181" s="6">
        <f t="shared" si="0"/>
        <v>76411841.085827231</v>
      </c>
      <c r="D181" s="6">
        <f t="shared" si="1"/>
        <v>-64566037.229367495</v>
      </c>
      <c r="E181" s="6">
        <f t="shared" si="2"/>
        <v>217389719.40102196</v>
      </c>
    </row>
    <row r="182" spans="1:5" x14ac:dyDescent="0.35">
      <c r="A182">
        <v>181</v>
      </c>
      <c r="C182" s="6">
        <f t="shared" si="0"/>
        <v>12183427.318088491</v>
      </c>
      <c r="D182" s="6">
        <f t="shared" si="1"/>
        <v>-131423408.74474649</v>
      </c>
      <c r="E182" s="6">
        <f t="shared" si="2"/>
        <v>155790263.38092348</v>
      </c>
    </row>
    <row r="183" spans="1:5" x14ac:dyDescent="0.35">
      <c r="A183">
        <v>182</v>
      </c>
      <c r="C183" s="6">
        <f t="shared" si="0"/>
        <v>61317496.770977408</v>
      </c>
      <c r="D183" s="6">
        <f t="shared" si="1"/>
        <v>-84890374.792149723</v>
      </c>
      <c r="E183" s="6">
        <f t="shared" si="2"/>
        <v>207525368.33410454</v>
      </c>
    </row>
    <row r="184" spans="1:5" x14ac:dyDescent="0.35">
      <c r="A184">
        <v>183</v>
      </c>
      <c r="C184" s="6">
        <f t="shared" si="0"/>
        <v>54270381.819267079</v>
      </c>
      <c r="D184" s="6">
        <f t="shared" si="1"/>
        <v>-94512139.032226339</v>
      </c>
      <c r="E184" s="6">
        <f t="shared" si="2"/>
        <v>203052902.67076051</v>
      </c>
    </row>
    <row r="185" spans="1:5" x14ac:dyDescent="0.35">
      <c r="A185">
        <v>184</v>
      </c>
      <c r="C185" s="6">
        <f t="shared" si="0"/>
        <v>47632804.061675481</v>
      </c>
      <c r="D185" s="6">
        <f t="shared" si="1"/>
        <v>-103699397.01674327</v>
      </c>
      <c r="E185" s="6">
        <f t="shared" si="2"/>
        <v>198965005.14009425</v>
      </c>
    </row>
    <row r="186" spans="1:5" x14ac:dyDescent="0.35">
      <c r="A186">
        <v>185</v>
      </c>
      <c r="C186" s="6">
        <f t="shared" si="0"/>
        <v>12046610.732098937</v>
      </c>
      <c r="D186" s="6">
        <f t="shared" si="1"/>
        <v>-141811612.09497994</v>
      </c>
      <c r="E186" s="6">
        <f t="shared" si="2"/>
        <v>165904833.55917782</v>
      </c>
    </row>
    <row r="187" spans="1:5" x14ac:dyDescent="0.35">
      <c r="A187">
        <v>186</v>
      </c>
      <c r="C187" s="6">
        <f t="shared" si="0"/>
        <v>-34781036.481884278</v>
      </c>
      <c r="D187" s="6">
        <f t="shared" si="1"/>
        <v>-191142837.32619143</v>
      </c>
      <c r="E187" s="6">
        <f t="shared" si="2"/>
        <v>121580764.36242288</v>
      </c>
    </row>
    <row r="188" spans="1:5" x14ac:dyDescent="0.35">
      <c r="A188">
        <v>187</v>
      </c>
      <c r="C188" s="6">
        <f t="shared" si="0"/>
        <v>52932565.613130368</v>
      </c>
      <c r="D188" s="6">
        <f t="shared" si="1"/>
        <v>-105911497.81414273</v>
      </c>
      <c r="E188" s="6">
        <f t="shared" si="2"/>
        <v>211776629.04040346</v>
      </c>
    </row>
    <row r="189" spans="1:5" x14ac:dyDescent="0.35">
      <c r="A189">
        <v>188</v>
      </c>
      <c r="C189" s="6">
        <f t="shared" si="0"/>
        <v>16858967.242812771</v>
      </c>
      <c r="D189" s="6">
        <f t="shared" si="1"/>
        <v>-144447093.42290083</v>
      </c>
      <c r="E189" s="6">
        <f t="shared" si="2"/>
        <v>178165027.90852639</v>
      </c>
    </row>
    <row r="190" spans="1:5" x14ac:dyDescent="0.35">
      <c r="A190">
        <v>189</v>
      </c>
      <c r="C190" s="6">
        <f t="shared" si="0"/>
        <v>30490112.400927976</v>
      </c>
      <c r="D190" s="6">
        <f t="shared" si="1"/>
        <v>-133258659.3044811</v>
      </c>
      <c r="E190" s="6">
        <f t="shared" si="2"/>
        <v>194238884.10633707</v>
      </c>
    </row>
    <row r="191" spans="1:5" x14ac:dyDescent="0.35">
      <c r="A191">
        <v>190</v>
      </c>
      <c r="C191" s="6">
        <f t="shared" si="0"/>
        <v>54919107.33334583</v>
      </c>
      <c r="D191" s="6">
        <f t="shared" si="1"/>
        <v>-111254003.83765841</v>
      </c>
      <c r="E191" s="6">
        <f t="shared" si="2"/>
        <v>221092218.50435007</v>
      </c>
    </row>
    <row r="192" spans="1:5" x14ac:dyDescent="0.35">
      <c r="A192">
        <v>191</v>
      </c>
      <c r="C192" s="6">
        <f t="shared" si="0"/>
        <v>63353607.089891613</v>
      </c>
      <c r="D192" s="6">
        <f t="shared" si="1"/>
        <v>-105226327.77395442</v>
      </c>
      <c r="E192" s="6">
        <f t="shared" si="2"/>
        <v>231933541.95373765</v>
      </c>
    </row>
    <row r="193" spans="1:5" x14ac:dyDescent="0.35">
      <c r="A193">
        <v>192</v>
      </c>
      <c r="C193" s="6">
        <f t="shared" si="0"/>
        <v>27841154.091282491</v>
      </c>
      <c r="D193" s="6">
        <f t="shared" si="1"/>
        <v>-143128890.74090022</v>
      </c>
      <c r="E193" s="6">
        <f t="shared" si="2"/>
        <v>198811198.92346519</v>
      </c>
    </row>
    <row r="194" spans="1:5" x14ac:dyDescent="0.35">
      <c r="A194">
        <v>193</v>
      </c>
      <c r="C194" s="6">
        <f t="shared" si="0"/>
        <v>55118834.715615578</v>
      </c>
      <c r="D194" s="6">
        <f t="shared" si="1"/>
        <v>-118225359.18039107</v>
      </c>
      <c r="E194" s="6">
        <f t="shared" si="2"/>
        <v>228463028.61162221</v>
      </c>
    </row>
    <row r="195" spans="1:5" x14ac:dyDescent="0.35">
      <c r="A195">
        <v>194</v>
      </c>
      <c r="C195" s="6">
        <f t="shared" si="0"/>
        <v>21006393.665162634</v>
      </c>
      <c r="D195" s="6">
        <f t="shared" si="1"/>
        <v>-154696696.03122655</v>
      </c>
      <c r="E195" s="6">
        <f t="shared" si="2"/>
        <v>196709483.36155179</v>
      </c>
    </row>
    <row r="196" spans="1:5" x14ac:dyDescent="0.35">
      <c r="A196">
        <v>195</v>
      </c>
      <c r="C196" s="6">
        <f t="shared" si="0"/>
        <v>21695595.982488964</v>
      </c>
      <c r="D196" s="6">
        <f t="shared" si="1"/>
        <v>-156351802.34634686</v>
      </c>
      <c r="E196" s="6">
        <f t="shared" si="2"/>
        <v>199742994.31132478</v>
      </c>
    </row>
    <row r="197" spans="1:5" x14ac:dyDescent="0.35">
      <c r="A197">
        <v>196</v>
      </c>
      <c r="C197" s="6">
        <f t="shared" si="0"/>
        <v>-5566081.9268899933</v>
      </c>
      <c r="D197" s="6">
        <f t="shared" si="1"/>
        <v>-185943829.53848153</v>
      </c>
      <c r="E197" s="6">
        <f t="shared" si="2"/>
        <v>174811665.68470156</v>
      </c>
    </row>
    <row r="198" spans="1:5" x14ac:dyDescent="0.35">
      <c r="A198">
        <v>197</v>
      </c>
      <c r="C198" s="6">
        <f t="shared" si="0"/>
        <v>62707.270555615425</v>
      </c>
      <c r="D198" s="6">
        <f t="shared" si="1"/>
        <v>-182632022.76207158</v>
      </c>
      <c r="E198" s="6">
        <f t="shared" si="2"/>
        <v>182757437.30318281</v>
      </c>
    </row>
    <row r="199" spans="1:5" x14ac:dyDescent="0.35">
      <c r="A199">
        <v>198</v>
      </c>
      <c r="C199" s="6">
        <f t="shared" si="0"/>
        <v>-4461668.8629009947</v>
      </c>
      <c r="D199" s="6">
        <f t="shared" si="1"/>
        <v>-189460574.27588749</v>
      </c>
      <c r="E199" s="6">
        <f t="shared" si="2"/>
        <v>180537236.55008548</v>
      </c>
    </row>
    <row r="200" spans="1:5" x14ac:dyDescent="0.35">
      <c r="A200">
        <v>199</v>
      </c>
      <c r="C200" s="6">
        <f t="shared" ref="C200:C231" si="3">_xlfn.FORECAST.ETS(A200,$B$2:$B$167,$A$2:$A$167,1,1)</f>
        <v>8927181.0142248347</v>
      </c>
      <c r="D200" s="6">
        <f t="shared" ref="D200:D231" si="4">C200-_xlfn.FORECAST.ETS.CONFINT(A200,$B$2:$B$167,$A$2:$A$167,0.95,1,1)</f>
        <v>-178363622.30484423</v>
      </c>
      <c r="E200" s="6">
        <f t="shared" ref="E200:E231" si="5">C200+_xlfn.FORECAST.ETS.CONFINT(A200,$B$2:$B$167,$A$2:$A$167,0.95,1,1)</f>
        <v>196217984.33329388</v>
      </c>
    </row>
    <row r="201" spans="1:5" x14ac:dyDescent="0.35">
      <c r="A201">
        <v>200</v>
      </c>
      <c r="C201" s="6">
        <f t="shared" si="3"/>
        <v>10021821.996221147</v>
      </c>
      <c r="D201" s="6">
        <f t="shared" si="4"/>
        <v>-179549103.25587884</v>
      </c>
      <c r="E201" s="6">
        <f t="shared" si="5"/>
        <v>199592747.24832115</v>
      </c>
    </row>
    <row r="202" spans="1:5" x14ac:dyDescent="0.35">
      <c r="A202">
        <v>201</v>
      </c>
      <c r="C202" s="6">
        <f t="shared" si="3"/>
        <v>-2688971.4730604365</v>
      </c>
      <c r="D202" s="6">
        <f t="shared" si="4"/>
        <v>-194528718.11242026</v>
      </c>
      <c r="E202" s="6">
        <f t="shared" si="5"/>
        <v>189150775.1662994</v>
      </c>
    </row>
    <row r="203" spans="1:5" x14ac:dyDescent="0.35">
      <c r="A203">
        <v>202</v>
      </c>
      <c r="C203" s="6">
        <f t="shared" si="3"/>
        <v>62538986.316987872</v>
      </c>
      <c r="D203" s="6">
        <f t="shared" si="4"/>
        <v>-131558732.33162773</v>
      </c>
      <c r="E203" s="6">
        <f t="shared" si="5"/>
        <v>256636704.96560347</v>
      </c>
    </row>
    <row r="204" spans="1:5" x14ac:dyDescent="0.35">
      <c r="A204">
        <v>203</v>
      </c>
      <c r="C204" s="6">
        <f t="shared" si="3"/>
        <v>9954686.0692041218</v>
      </c>
      <c r="D204" s="6">
        <f t="shared" si="4"/>
        <v>-186390583.77530432</v>
      </c>
      <c r="E204" s="6">
        <f t="shared" si="5"/>
        <v>206299955.91371256</v>
      </c>
    </row>
    <row r="205" spans="1:5" x14ac:dyDescent="0.35">
      <c r="A205">
        <v>204</v>
      </c>
      <c r="C205" s="6">
        <f t="shared" si="3"/>
        <v>119651471.44155276</v>
      </c>
      <c r="D205" s="6">
        <f t="shared" si="4"/>
        <v>-78931336.261798829</v>
      </c>
      <c r="E205" s="6">
        <f t="shared" si="5"/>
        <v>318234279.14490438</v>
      </c>
    </row>
    <row r="206" spans="1:5" x14ac:dyDescent="0.35">
      <c r="A206">
        <v>205</v>
      </c>
      <c r="C206" s="6">
        <f t="shared" si="3"/>
        <v>75324377.417251885</v>
      </c>
      <c r="D206" s="6">
        <f t="shared" si="4"/>
        <v>-125486342.58355644</v>
      </c>
      <c r="E206" s="6">
        <f t="shared" si="5"/>
        <v>276135097.41806018</v>
      </c>
    </row>
    <row r="207" spans="1:5" x14ac:dyDescent="0.35">
      <c r="A207">
        <v>206</v>
      </c>
      <c r="C207" s="6">
        <f t="shared" si="3"/>
        <v>84809562.57055296</v>
      </c>
      <c r="D207" s="6">
        <f t="shared" si="4"/>
        <v>-118219813.51465409</v>
      </c>
      <c r="E207" s="6">
        <f t="shared" si="5"/>
        <v>287838938.65575999</v>
      </c>
    </row>
    <row r="208" spans="1:5" x14ac:dyDescent="0.35">
      <c r="A208">
        <v>207</v>
      </c>
      <c r="C208" s="6">
        <f t="shared" si="3"/>
        <v>85199433.652535766</v>
      </c>
      <c r="D208" s="6">
        <f t="shared" si="4"/>
        <v>-120039694.39523199</v>
      </c>
      <c r="E208" s="6">
        <f t="shared" si="5"/>
        <v>290438561.70030355</v>
      </c>
    </row>
    <row r="209" spans="1:5" x14ac:dyDescent="0.35">
      <c r="A209">
        <v>208</v>
      </c>
      <c r="C209" s="6">
        <f t="shared" si="3"/>
        <v>84998419.095910445</v>
      </c>
      <c r="D209" s="6">
        <f t="shared" si="4"/>
        <v>-122456914.44992103</v>
      </c>
      <c r="E209" s="6">
        <f t="shared" si="5"/>
        <v>292453752.64174193</v>
      </c>
    </row>
    <row r="210" spans="1:5" x14ac:dyDescent="0.35">
      <c r="A210">
        <v>209</v>
      </c>
      <c r="C210" s="6">
        <f t="shared" si="3"/>
        <v>48185011.123918071</v>
      </c>
      <c r="D210" s="6">
        <f t="shared" si="4"/>
        <v>-161463101.55877787</v>
      </c>
      <c r="E210" s="6">
        <f t="shared" si="5"/>
        <v>257833123.80661404</v>
      </c>
    </row>
    <row r="211" spans="1:5" x14ac:dyDescent="0.35">
      <c r="A211">
        <v>210</v>
      </c>
      <c r="C211" s="6">
        <f t="shared" si="3"/>
        <v>48012307.139376536</v>
      </c>
      <c r="D211" s="6">
        <f t="shared" si="4"/>
        <v>-163820647.45176136</v>
      </c>
      <c r="E211" s="6">
        <f t="shared" si="5"/>
        <v>259845261.73051441</v>
      </c>
    </row>
    <row r="212" spans="1:5" x14ac:dyDescent="0.35">
      <c r="A212">
        <v>211</v>
      </c>
      <c r="C212" s="6">
        <f t="shared" si="3"/>
        <v>55184814.532222703</v>
      </c>
      <c r="D212" s="6">
        <f t="shared" si="4"/>
        <v>-158825337.61561757</v>
      </c>
      <c r="E212" s="6">
        <f t="shared" si="5"/>
        <v>269194966.68006301</v>
      </c>
    </row>
    <row r="213" spans="1:5" x14ac:dyDescent="0.35">
      <c r="A213">
        <v>212</v>
      </c>
      <c r="C213" s="6">
        <f t="shared" si="3"/>
        <v>86230279.38929078</v>
      </c>
      <c r="D213" s="6">
        <f t="shared" si="4"/>
        <v>-129949706.20963979</v>
      </c>
      <c r="E213" s="6">
        <f t="shared" si="5"/>
        <v>302410264.98822135</v>
      </c>
    </row>
    <row r="214" spans="1:5" x14ac:dyDescent="0.35">
      <c r="A214">
        <v>213</v>
      </c>
      <c r="C214" s="6">
        <f t="shared" si="3"/>
        <v>62499629.264728747</v>
      </c>
      <c r="D214" s="6">
        <f t="shared" si="4"/>
        <v>-155843094.02137652</v>
      </c>
      <c r="E214" s="6">
        <f t="shared" si="5"/>
        <v>280842352.550834</v>
      </c>
    </row>
    <row r="215" spans="1:5" x14ac:dyDescent="0.35">
      <c r="A215">
        <v>214</v>
      </c>
      <c r="C215" s="6">
        <f t="shared" si="3"/>
        <v>56153573.177385755</v>
      </c>
      <c r="D215" s="6">
        <f t="shared" si="4"/>
        <v>-164345049.14303601</v>
      </c>
      <c r="E215" s="6">
        <f t="shared" si="5"/>
        <v>276652195.4978075</v>
      </c>
    </row>
    <row r="216" spans="1:5" x14ac:dyDescent="0.35">
      <c r="A216">
        <v>215</v>
      </c>
      <c r="C216" s="6">
        <f t="shared" si="3"/>
        <v>100078238.60539484</v>
      </c>
      <c r="D216" s="6">
        <f t="shared" si="4"/>
        <v>-122569690.60288009</v>
      </c>
      <c r="E216" s="6">
        <f t="shared" si="5"/>
        <v>322726167.8136698</v>
      </c>
    </row>
    <row r="217" spans="1:5" x14ac:dyDescent="0.35">
      <c r="A217">
        <v>216</v>
      </c>
      <c r="C217" s="6">
        <f t="shared" si="3"/>
        <v>93876916.96461466</v>
      </c>
      <c r="D217" s="6">
        <f t="shared" si="4"/>
        <v>-130913963.46901244</v>
      </c>
      <c r="E217" s="6">
        <f t="shared" si="5"/>
        <v>318667797.39824176</v>
      </c>
    </row>
    <row r="218" spans="1:5" x14ac:dyDescent="0.35">
      <c r="A218">
        <v>217</v>
      </c>
      <c r="C218" s="6">
        <f t="shared" si="3"/>
        <v>42032319.862854525</v>
      </c>
      <c r="D218" s="6">
        <f t="shared" si="4"/>
        <v>-184895383.13729954</v>
      </c>
      <c r="E218" s="6">
        <f t="shared" si="5"/>
        <v>268960022.86300862</v>
      </c>
    </row>
    <row r="219" spans="1:5" x14ac:dyDescent="0.35">
      <c r="A219">
        <v>218</v>
      </c>
      <c r="C219" s="6">
        <f t="shared" si="3"/>
        <v>82199345.059322834</v>
      </c>
      <c r="D219" s="6">
        <f t="shared" si="4"/>
        <v>-146859269.87729374</v>
      </c>
      <c r="E219" s="6">
        <f t="shared" si="5"/>
        <v>311257959.99593937</v>
      </c>
    </row>
    <row r="220" spans="1:5" x14ac:dyDescent="0.35">
      <c r="A220">
        <v>219</v>
      </c>
      <c r="C220" s="6">
        <f t="shared" si="3"/>
        <v>91103132.218410283</v>
      </c>
      <c r="D220" s="6">
        <f t="shared" si="4"/>
        <v>-140080693.550037</v>
      </c>
      <c r="E220" s="6">
        <f t="shared" si="5"/>
        <v>322286957.98685753</v>
      </c>
    </row>
    <row r="221" spans="1:5" x14ac:dyDescent="0.35">
      <c r="A221">
        <v>220</v>
      </c>
      <c r="C221" s="6">
        <f t="shared" si="3"/>
        <v>90998258.918748751</v>
      </c>
      <c r="D221" s="6">
        <f t="shared" si="4"/>
        <v>-142305278.03951395</v>
      </c>
      <c r="E221" s="6">
        <f t="shared" si="5"/>
        <v>324301795.87701142</v>
      </c>
    </row>
    <row r="222" spans="1:5" x14ac:dyDescent="0.35">
      <c r="A222">
        <v>221</v>
      </c>
      <c r="C222" s="6">
        <f t="shared" si="3"/>
        <v>83852393.552115023</v>
      </c>
      <c r="D222" s="6">
        <f t="shared" si="4"/>
        <v>-151565548.76563951</v>
      </c>
      <c r="E222" s="6">
        <f t="shared" si="5"/>
        <v>319270335.86986959</v>
      </c>
    </row>
    <row r="223" spans="1:5" x14ac:dyDescent="0.35">
      <c r="A223">
        <v>222</v>
      </c>
      <c r="C223" s="6">
        <f t="shared" si="3"/>
        <v>19623979.784376275</v>
      </c>
      <c r="D223" s="6">
        <f t="shared" si="4"/>
        <v>-217903248.60881588</v>
      </c>
      <c r="E223" s="6">
        <f t="shared" si="5"/>
        <v>257151208.17756841</v>
      </c>
    </row>
    <row r="224" spans="1:5" x14ac:dyDescent="0.35">
      <c r="A224">
        <v>223</v>
      </c>
      <c r="C224" s="6">
        <f t="shared" si="3"/>
        <v>68758049.237265199</v>
      </c>
      <c r="D224" s="6">
        <f t="shared" si="4"/>
        <v>-170873525.58929878</v>
      </c>
      <c r="E224" s="6">
        <f t="shared" si="5"/>
        <v>308389624.06382918</v>
      </c>
    </row>
    <row r="225" spans="1:5" x14ac:dyDescent="0.35">
      <c r="A225">
        <v>224</v>
      </c>
      <c r="C225" s="6">
        <f t="shared" si="3"/>
        <v>61710934.285554864</v>
      </c>
      <c r="D225" s="6">
        <f t="shared" si="4"/>
        <v>-180020220.40864971</v>
      </c>
      <c r="E225" s="6">
        <f t="shared" si="5"/>
        <v>303442088.97975945</v>
      </c>
    </row>
    <row r="226" spans="1:5" x14ac:dyDescent="0.35">
      <c r="A226">
        <v>225</v>
      </c>
      <c r="C226" s="6">
        <f t="shared" si="3"/>
        <v>55073356.527963258</v>
      </c>
      <c r="D226" s="6">
        <f t="shared" si="4"/>
        <v>-188752778.29662868</v>
      </c>
      <c r="E226" s="6">
        <f t="shared" si="5"/>
        <v>298899491.35255522</v>
      </c>
    </row>
    <row r="227" spans="1:5" x14ac:dyDescent="0.35">
      <c r="A227">
        <v>226</v>
      </c>
      <c r="C227" s="6">
        <f t="shared" si="3"/>
        <v>19487163.198386721</v>
      </c>
      <c r="D227" s="6">
        <f t="shared" si="4"/>
        <v>-226429512.89846614</v>
      </c>
      <c r="E227" s="6">
        <f t="shared" si="5"/>
        <v>265403839.2952396</v>
      </c>
    </row>
    <row r="228" spans="1:5" x14ac:dyDescent="0.35">
      <c r="A228">
        <v>227</v>
      </c>
      <c r="C228" s="6">
        <f t="shared" si="3"/>
        <v>-27340484.015596494</v>
      </c>
      <c r="D228" s="6">
        <f t="shared" si="4"/>
        <v>-275343417.73697817</v>
      </c>
      <c r="E228" s="6">
        <f t="shared" si="5"/>
        <v>220662449.70578516</v>
      </c>
    </row>
    <row r="229" spans="1:5" x14ac:dyDescent="0.35">
      <c r="A229">
        <v>228</v>
      </c>
      <c r="C229" s="6">
        <f t="shared" si="3"/>
        <v>60373118.079418153</v>
      </c>
      <c r="D229" s="6">
        <f t="shared" si="4"/>
        <v>-189711939.42444047</v>
      </c>
      <c r="E229" s="6">
        <f t="shared" si="5"/>
        <v>310458175.58327675</v>
      </c>
    </row>
    <row r="230" spans="1:5" x14ac:dyDescent="0.35">
      <c r="A230">
        <v>229</v>
      </c>
      <c r="C230" s="6">
        <f t="shared" si="3"/>
        <v>24299519.709100548</v>
      </c>
      <c r="D230" s="6">
        <f t="shared" si="4"/>
        <v>-227863672.38474694</v>
      </c>
      <c r="E230" s="6">
        <f t="shared" si="5"/>
        <v>276462711.80294806</v>
      </c>
    </row>
    <row r="231" spans="1:5" x14ac:dyDescent="0.35">
      <c r="A231">
        <v>230</v>
      </c>
      <c r="C231" s="6">
        <f t="shared" si="3"/>
        <v>37930664.86721576</v>
      </c>
      <c r="D231" s="6">
        <f t="shared" si="4"/>
        <v>-216306812.35183734</v>
      </c>
      <c r="E231" s="6">
        <f t="shared" si="5"/>
        <v>292168142.08626884</v>
      </c>
    </row>
    <row r="232" spans="1:5" x14ac:dyDescent="0.35">
      <c r="A232">
        <v>231</v>
      </c>
      <c r="C232" s="6">
        <f t="shared" ref="C232:C268" si="6">_xlfn.FORECAST.ETS(A232,$B$2:$B$167,$A$2:$A$167,1,1)</f>
        <v>62359659.799633615</v>
      </c>
      <c r="D232" s="6">
        <f t="shared" ref="D232:D263" si="7">C232-_xlfn.FORECAST.ETS.CONFINT(A232,$B$2:$B$167,$A$2:$A$167,0.95,1,1)</f>
        <v>-193948388.10659868</v>
      </c>
      <c r="E232" s="6">
        <f t="shared" ref="E232:E268" si="8">C232+_xlfn.FORECAST.ETS.CONFINT(A232,$B$2:$B$167,$A$2:$A$167,0.95,1,1)</f>
        <v>318667707.70586592</v>
      </c>
    </row>
    <row r="233" spans="1:5" x14ac:dyDescent="0.35">
      <c r="A233">
        <v>232</v>
      </c>
      <c r="C233" s="6">
        <f t="shared" si="6"/>
        <v>70794159.556179389</v>
      </c>
      <c r="D233" s="6">
        <f t="shared" si="7"/>
        <v>-187580875.13349199</v>
      </c>
      <c r="E233" s="6">
        <f t="shared" si="8"/>
        <v>329169194.24585074</v>
      </c>
    </row>
    <row r="234" spans="1:5" x14ac:dyDescent="0.35">
      <c r="A234">
        <v>233</v>
      </c>
      <c r="C234" s="6">
        <f t="shared" si="6"/>
        <v>35281706.557570264</v>
      </c>
      <c r="D234" s="6">
        <f t="shared" si="7"/>
        <v>-225156857.2504999</v>
      </c>
      <c r="E234" s="6">
        <f t="shared" si="8"/>
        <v>295720270.36564046</v>
      </c>
    </row>
    <row r="235" spans="1:5" x14ac:dyDescent="0.35">
      <c r="A235">
        <v>234</v>
      </c>
      <c r="C235" s="6">
        <f t="shared" si="6"/>
        <v>62559387.181903362</v>
      </c>
      <c r="D235" s="6">
        <f t="shared" si="7"/>
        <v>-199939370.20870399</v>
      </c>
      <c r="E235" s="6">
        <f t="shared" si="8"/>
        <v>325058144.57251072</v>
      </c>
    </row>
    <row r="236" spans="1:5" x14ac:dyDescent="0.35">
      <c r="A236">
        <v>235</v>
      </c>
      <c r="C236" s="6">
        <f t="shared" si="6"/>
        <v>28446946.131450418</v>
      </c>
      <c r="D236" s="6">
        <f t="shared" si="7"/>
        <v>-236108787.50145066</v>
      </c>
      <c r="E236" s="6">
        <f t="shared" si="8"/>
        <v>293002679.76435149</v>
      </c>
    </row>
    <row r="237" spans="1:5" x14ac:dyDescent="0.35">
      <c r="A237">
        <v>236</v>
      </c>
      <c r="C237" s="6">
        <f t="shared" si="6"/>
        <v>29136148.448776748</v>
      </c>
      <c r="D237" s="6">
        <f t="shared" si="7"/>
        <v>-237473458.5147464</v>
      </c>
      <c r="E237" s="6">
        <f t="shared" si="8"/>
        <v>295745755.41229987</v>
      </c>
    </row>
    <row r="238" spans="1:5" x14ac:dyDescent="0.35">
      <c r="A238">
        <v>237</v>
      </c>
      <c r="C238" s="6">
        <f t="shared" si="6"/>
        <v>1874470.539397791</v>
      </c>
      <c r="D238" s="6">
        <f t="shared" si="7"/>
        <v>-266786017.66228008</v>
      </c>
      <c r="E238" s="6">
        <f t="shared" si="8"/>
        <v>270534958.74107563</v>
      </c>
    </row>
    <row r="239" spans="1:5" x14ac:dyDescent="0.35">
      <c r="A239">
        <v>238</v>
      </c>
      <c r="C239" s="6">
        <f t="shared" si="6"/>
        <v>7503259.7368433923</v>
      </c>
      <c r="D239" s="6">
        <f t="shared" si="7"/>
        <v>-263205224.96976238</v>
      </c>
      <c r="E239" s="6">
        <f t="shared" si="8"/>
        <v>278211744.4434492</v>
      </c>
    </row>
    <row r="240" spans="1:5" x14ac:dyDescent="0.35">
      <c r="A240">
        <v>239</v>
      </c>
      <c r="C240" s="6">
        <f t="shared" si="6"/>
        <v>2978883.6033867896</v>
      </c>
      <c r="D240" s="6">
        <f t="shared" si="7"/>
        <v>-269774816.915851</v>
      </c>
      <c r="E240" s="6">
        <f t="shared" si="8"/>
        <v>275732584.12262452</v>
      </c>
    </row>
    <row r="241" spans="1:5" x14ac:dyDescent="0.35">
      <c r="A241">
        <v>240</v>
      </c>
      <c r="C241" s="6">
        <f t="shared" si="6"/>
        <v>16367733.480512619</v>
      </c>
      <c r="D241" s="6">
        <f t="shared" si="7"/>
        <v>-258428503.01606596</v>
      </c>
      <c r="E241" s="6">
        <f t="shared" si="8"/>
        <v>291163969.97709119</v>
      </c>
    </row>
    <row r="242" spans="1:5" x14ac:dyDescent="0.35">
      <c r="A242">
        <v>241</v>
      </c>
      <c r="C242" s="6">
        <f t="shared" si="6"/>
        <v>17462374.462508932</v>
      </c>
      <c r="D242" s="6">
        <f t="shared" si="7"/>
        <v>-259373815.97676259</v>
      </c>
      <c r="E242" s="6">
        <f t="shared" si="8"/>
        <v>294298564.90178043</v>
      </c>
    </row>
    <row r="243" spans="1:5" x14ac:dyDescent="0.35">
      <c r="A243">
        <v>242</v>
      </c>
      <c r="C243" s="6">
        <f t="shared" si="6"/>
        <v>4751580.9932273403</v>
      </c>
      <c r="D243" s="6">
        <f t="shared" si="7"/>
        <v>-274122076.21953028</v>
      </c>
      <c r="E243" s="6">
        <f t="shared" si="8"/>
        <v>283625238.20598501</v>
      </c>
    </row>
    <row r="244" spans="1:5" x14ac:dyDescent="0.35">
      <c r="A244">
        <v>243</v>
      </c>
      <c r="C244" s="6">
        <f t="shared" si="6"/>
        <v>69979538.783275664</v>
      </c>
      <c r="D244" s="6">
        <f t="shared" si="7"/>
        <v>-210929190.0791418</v>
      </c>
      <c r="E244" s="6">
        <f t="shared" si="8"/>
        <v>350888267.64569312</v>
      </c>
    </row>
    <row r="245" spans="1:5" x14ac:dyDescent="0.35">
      <c r="A245">
        <v>244</v>
      </c>
      <c r="C245" s="6">
        <f t="shared" si="6"/>
        <v>17395238.535491906</v>
      </c>
      <c r="D245" s="6">
        <f t="shared" si="7"/>
        <v>-265546256.18756136</v>
      </c>
      <c r="E245" s="6">
        <f t="shared" si="8"/>
        <v>300336733.25854516</v>
      </c>
    </row>
    <row r="246" spans="1:5" x14ac:dyDescent="0.35">
      <c r="A246">
        <v>245</v>
      </c>
      <c r="C246" s="6">
        <f t="shared" si="6"/>
        <v>127092023.90784055</v>
      </c>
      <c r="D246" s="6">
        <f t="shared" si="7"/>
        <v>-157880017.61520672</v>
      </c>
      <c r="E246" s="6">
        <f t="shared" si="8"/>
        <v>412064065.43088782</v>
      </c>
    </row>
    <row r="247" spans="1:5" x14ac:dyDescent="0.35">
      <c r="A247">
        <v>246</v>
      </c>
      <c r="C247" s="6">
        <f t="shared" si="6"/>
        <v>82764929.883539647</v>
      </c>
      <c r="D247" s="6">
        <f t="shared" si="7"/>
        <v>-204235523.59996614</v>
      </c>
      <c r="E247" s="6">
        <f t="shared" si="8"/>
        <v>369765383.3670454</v>
      </c>
    </row>
    <row r="248" spans="1:5" x14ac:dyDescent="0.35">
      <c r="A248">
        <v>247</v>
      </c>
      <c r="C248" s="6">
        <f t="shared" si="6"/>
        <v>92250115.036840737</v>
      </c>
      <c r="D248" s="6">
        <f t="shared" si="7"/>
        <v>-196776697.37583983</v>
      </c>
      <c r="E248" s="6">
        <f t="shared" si="8"/>
        <v>381276927.4495213</v>
      </c>
    </row>
    <row r="249" spans="1:5" x14ac:dyDescent="0.35">
      <c r="A249">
        <v>248</v>
      </c>
      <c r="C249" s="6">
        <f t="shared" si="6"/>
        <v>92639986.118823558</v>
      </c>
      <c r="D249" s="6">
        <f t="shared" si="7"/>
        <v>-198411211.67711309</v>
      </c>
      <c r="E249" s="6">
        <f t="shared" si="8"/>
        <v>383691183.91476023</v>
      </c>
    </row>
    <row r="250" spans="1:5" x14ac:dyDescent="0.35">
      <c r="A250">
        <v>249</v>
      </c>
      <c r="C250" s="6">
        <f t="shared" si="6"/>
        <v>92438971.562198222</v>
      </c>
      <c r="D250" s="6">
        <f t="shared" si="7"/>
        <v>-200646838.41285986</v>
      </c>
      <c r="E250" s="6">
        <f t="shared" si="8"/>
        <v>385524781.5372563</v>
      </c>
    </row>
    <row r="251" spans="1:5" x14ac:dyDescent="0.35">
      <c r="A251">
        <v>250</v>
      </c>
      <c r="C251" s="6">
        <f t="shared" si="6"/>
        <v>55625563.590205848</v>
      </c>
      <c r="D251" s="6">
        <f t="shared" si="7"/>
        <v>-239480831.25582635</v>
      </c>
      <c r="E251" s="6">
        <f t="shared" si="8"/>
        <v>350731958.43623805</v>
      </c>
    </row>
    <row r="252" spans="1:5" x14ac:dyDescent="0.35">
      <c r="A252">
        <v>251</v>
      </c>
      <c r="C252" s="6">
        <f t="shared" si="6"/>
        <v>55452859.60566432</v>
      </c>
      <c r="D252" s="6">
        <f t="shared" si="7"/>
        <v>-241672373.12165338</v>
      </c>
      <c r="E252" s="6">
        <f t="shared" si="8"/>
        <v>352578092.332982</v>
      </c>
    </row>
    <row r="253" spans="1:5" x14ac:dyDescent="0.35">
      <c r="A253">
        <v>252</v>
      </c>
      <c r="C253" s="6">
        <f t="shared" si="6"/>
        <v>62625366.998510487</v>
      </c>
      <c r="D253" s="6">
        <f t="shared" si="7"/>
        <v>-236517027.60480005</v>
      </c>
      <c r="E253" s="6">
        <f t="shared" si="8"/>
        <v>361767761.60182101</v>
      </c>
    </row>
    <row r="254" spans="1:5" x14ac:dyDescent="0.35">
      <c r="A254">
        <v>253</v>
      </c>
      <c r="C254" s="6">
        <f t="shared" si="6"/>
        <v>93670831.855578572</v>
      </c>
      <c r="D254" s="6">
        <f t="shared" si="7"/>
        <v>-207487117.67221943</v>
      </c>
      <c r="E254" s="6">
        <f t="shared" si="8"/>
        <v>394828781.3833766</v>
      </c>
    </row>
    <row r="255" spans="1:5" x14ac:dyDescent="0.35">
      <c r="A255">
        <v>254</v>
      </c>
      <c r="C255" s="6">
        <f t="shared" si="6"/>
        <v>69940181.731016532</v>
      </c>
      <c r="D255" s="6">
        <f t="shared" si="7"/>
        <v>-233231782.96091068</v>
      </c>
      <c r="E255" s="6">
        <f t="shared" si="8"/>
        <v>373112146.42294371</v>
      </c>
    </row>
    <row r="256" spans="1:5" x14ac:dyDescent="0.35">
      <c r="A256">
        <v>255</v>
      </c>
      <c r="C256" s="6">
        <f t="shared" si="6"/>
        <v>63594125.643673532</v>
      </c>
      <c r="D256" s="6">
        <f t="shared" si="7"/>
        <v>-241590379.84550512</v>
      </c>
      <c r="E256" s="6">
        <f t="shared" si="8"/>
        <v>368778631.1328522</v>
      </c>
    </row>
    <row r="257" spans="1:5" x14ac:dyDescent="0.35">
      <c r="A257">
        <v>256</v>
      </c>
      <c r="C257" s="6">
        <f t="shared" si="6"/>
        <v>107518791.07168262</v>
      </c>
      <c r="D257" s="6">
        <f t="shared" si="7"/>
        <v>-199676844.50582224</v>
      </c>
      <c r="E257" s="6">
        <f t="shared" si="8"/>
        <v>414714426.64918751</v>
      </c>
    </row>
    <row r="258" spans="1:5" x14ac:dyDescent="0.35">
      <c r="A258">
        <v>257</v>
      </c>
      <c r="C258" s="6">
        <f t="shared" si="6"/>
        <v>101317469.43090244</v>
      </c>
      <c r="D258" s="6">
        <f t="shared" si="7"/>
        <v>-207887947.50788069</v>
      </c>
      <c r="E258" s="6">
        <f t="shared" si="8"/>
        <v>410522886.36968553</v>
      </c>
    </row>
    <row r="259" spans="1:5" x14ac:dyDescent="0.35">
      <c r="A259">
        <v>258</v>
      </c>
      <c r="C259" s="6">
        <f t="shared" si="6"/>
        <v>49472872.329142302</v>
      </c>
      <c r="D259" s="6">
        <f t="shared" si="7"/>
        <v>-261741037.60657772</v>
      </c>
      <c r="E259" s="6">
        <f t="shared" si="8"/>
        <v>360686782.2648623</v>
      </c>
    </row>
    <row r="260" spans="1:5" x14ac:dyDescent="0.35">
      <c r="A260">
        <v>259</v>
      </c>
      <c r="C260" s="6">
        <f t="shared" si="6"/>
        <v>89639897.525610626</v>
      </c>
      <c r="D260" s="6">
        <f t="shared" si="7"/>
        <v>-223581275.84073108</v>
      </c>
      <c r="E260" s="6">
        <f t="shared" si="8"/>
        <v>402861070.89195234</v>
      </c>
    </row>
    <row r="261" spans="1:5" x14ac:dyDescent="0.35">
      <c r="A261">
        <v>260</v>
      </c>
      <c r="C261" s="6">
        <f t="shared" si="6"/>
        <v>98543684.68469806</v>
      </c>
      <c r="D261" s="6">
        <f t="shared" si="7"/>
        <v>-216683579.83149272</v>
      </c>
      <c r="E261" s="6">
        <f t="shared" si="8"/>
        <v>413770949.20088881</v>
      </c>
    </row>
    <row r="262" spans="1:5" x14ac:dyDescent="0.35">
      <c r="A262">
        <v>261</v>
      </c>
      <c r="C262" s="6">
        <f t="shared" si="6"/>
        <v>98438811.385036528</v>
      </c>
      <c r="D262" s="6">
        <f t="shared" si="7"/>
        <v>-218793427.82331026</v>
      </c>
      <c r="E262" s="6">
        <f t="shared" si="8"/>
        <v>415671050.59338331</v>
      </c>
    </row>
    <row r="263" spans="1:5" x14ac:dyDescent="0.35">
      <c r="A263">
        <v>262</v>
      </c>
      <c r="C263" s="6">
        <f t="shared" si="6"/>
        <v>91292946.018402815</v>
      </c>
      <c r="D263" s="6">
        <f t="shared" si="7"/>
        <v>-227943205.8329767</v>
      </c>
      <c r="E263" s="6">
        <f t="shared" si="8"/>
        <v>410529097.86978233</v>
      </c>
    </row>
    <row r="264" spans="1:5" x14ac:dyDescent="0.35">
      <c r="A264">
        <v>263</v>
      </c>
      <c r="C264" s="6">
        <f t="shared" si="6"/>
        <v>27064532.250664052</v>
      </c>
      <c r="D264" s="6">
        <f t="shared" ref="D264:D295" si="9">C264-_xlfn.FORECAST.ETS.CONFINT(A264,$B$2:$B$167,$A$2:$A$167,0.95,1,1)</f>
        <v>-294174523.23467362</v>
      </c>
      <c r="E264" s="6">
        <f t="shared" si="8"/>
        <v>348303587.73600173</v>
      </c>
    </row>
    <row r="265" spans="1:5" x14ac:dyDescent="0.35">
      <c r="A265">
        <v>264</v>
      </c>
      <c r="C265" s="6">
        <f t="shared" si="6"/>
        <v>76198601.703552976</v>
      </c>
      <c r="D265" s="6">
        <f t="shared" si="9"/>
        <v>-247042400.12231636</v>
      </c>
      <c r="E265" s="6">
        <f t="shared" si="8"/>
        <v>399439603.52942228</v>
      </c>
    </row>
    <row r="266" spans="1:5" x14ac:dyDescent="0.35">
      <c r="A266">
        <v>265</v>
      </c>
      <c r="C266" s="6">
        <f t="shared" si="6"/>
        <v>69151486.751842648</v>
      </c>
      <c r="D266" s="6">
        <f t="shared" si="9"/>
        <v>-256090554.55472317</v>
      </c>
      <c r="E266" s="6">
        <f t="shared" si="8"/>
        <v>394393528.0584085</v>
      </c>
    </row>
    <row r="267" spans="1:5" x14ac:dyDescent="0.35">
      <c r="A267">
        <v>266</v>
      </c>
      <c r="C267" s="6">
        <f t="shared" si="6"/>
        <v>62513908.994251043</v>
      </c>
      <c r="D267" s="6">
        <f t="shared" si="9"/>
        <v>-264728314.12536409</v>
      </c>
      <c r="E267" s="6">
        <f t="shared" si="8"/>
        <v>389756132.11386621</v>
      </c>
    </row>
    <row r="268" spans="1:5" x14ac:dyDescent="0.35">
      <c r="A268">
        <v>267</v>
      </c>
      <c r="C268" s="6">
        <f t="shared" si="6"/>
        <v>26927715.664674498</v>
      </c>
      <c r="D268" s="6">
        <f t="shared" si="9"/>
        <v>-302313879.5901708</v>
      </c>
      <c r="E268" s="6">
        <f t="shared" si="8"/>
        <v>356169310.91951984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Cleaned Data sheet</vt:lpstr>
      <vt:lpstr>Pivot Table</vt:lpstr>
      <vt:lpstr>Count sheet</vt:lpstr>
      <vt:lpstr>Forcast sheet</vt:lpstr>
      <vt:lpstr>ExpM</vt:lpstr>
      <vt:lpstr>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Sixtus Mmaduakolam</cp:lastModifiedBy>
  <cp:lastPrinted>2025-04-02T06:44:32Z</cp:lastPrinted>
  <dcterms:created xsi:type="dcterms:W3CDTF">2025-03-27T23:07:13Z</dcterms:created>
  <dcterms:modified xsi:type="dcterms:W3CDTF">2025-04-21T13:13:38Z</dcterms:modified>
</cp:coreProperties>
</file>