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ys_Eng\"/>
    </mc:Choice>
  </mc:AlternateContent>
  <xr:revisionPtr revIDLastSave="0" documentId="13_ncr:1_{13E6DB2A-949F-4A40-B847-0870BCEC1FEF}" xr6:coauthVersionLast="47" xr6:coauthVersionMax="47" xr10:uidLastSave="{00000000-0000-0000-0000-000000000000}"/>
  <bookViews>
    <workbookView xWindow="-108" yWindow="-108" windowWidth="23256" windowHeight="12456" activeTab="1" xr2:uid="{56DB5E35-0F24-4AFC-BEB1-EEC7F179A2EE}"/>
  </bookViews>
  <sheets>
    <sheet name="Irradiance" sheetId="1" r:id="rId1"/>
    <sheet name="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4" i="2"/>
  <c r="J3" i="2"/>
  <c r="C6" i="2"/>
  <c r="C8" i="2" s="1"/>
  <c r="B10" i="1"/>
  <c r="B9" i="1"/>
  <c r="B11" i="1" s="1"/>
  <c r="K16" i="1"/>
  <c r="K15" i="1"/>
  <c r="K4" i="1"/>
  <c r="K5" i="1"/>
  <c r="K6" i="1"/>
  <c r="K7" i="1"/>
  <c r="K8" i="1"/>
  <c r="K9" i="1"/>
  <c r="K10" i="1"/>
  <c r="K11" i="1"/>
  <c r="K12" i="1"/>
  <c r="K13" i="1"/>
  <c r="K14" i="1"/>
  <c r="K3" i="1"/>
  <c r="I4" i="1"/>
  <c r="I5" i="1"/>
  <c r="I6" i="1"/>
  <c r="I7" i="1"/>
  <c r="I8" i="1"/>
  <c r="I9" i="1"/>
  <c r="I10" i="1"/>
  <c r="I11" i="1"/>
  <c r="I12" i="1"/>
  <c r="I13" i="1"/>
  <c r="I14" i="1"/>
  <c r="I3" i="1"/>
  <c r="C12" i="2" l="1"/>
  <c r="C11" i="2"/>
  <c r="C10" i="2"/>
</calcChain>
</file>

<file path=xl/sharedStrings.xml><?xml version="1.0" encoding="utf-8"?>
<sst xmlns="http://schemas.openxmlformats.org/spreadsheetml/2006/main" count="77" uniqueCount="64">
  <si>
    <t>From simulation output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</si>
  <si>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</si>
  <si>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</si>
  <si>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</si>
  <si>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</si>
  <si>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</si>
  <si>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</si>
  <si>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</si>
  <si>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</si>
  <si>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</si>
  <si>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</si>
  <si>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</si>
  <si>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</si>
  <si>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kW/m^2</t>
  </si>
  <si>
    <t>Month</t>
  </si>
  <si>
    <t>Total in the month (kWh/m^2/month)</t>
  </si>
  <si>
    <t>TOTAL</t>
  </si>
  <si>
    <t>kWh/m^2/day</t>
  </si>
  <si>
    <t>Days in month</t>
  </si>
  <si>
    <t>AVERAGE</t>
  </si>
  <si>
    <t>From source</t>
  </si>
  <si>
    <t>Year</t>
  </si>
  <si>
    <t>Avg/year</t>
  </si>
  <si>
    <t>Avg/month</t>
  </si>
  <si>
    <t>Avg/day</t>
  </si>
  <si>
    <t>Avg power</t>
  </si>
  <si>
    <t>kWh/m2/month</t>
  </si>
  <si>
    <t>kWh/m2/day</t>
  </si>
  <si>
    <t>kW/m2</t>
  </si>
  <si>
    <t>Irradiation</t>
  </si>
  <si>
    <t>kWh/m^2/year</t>
  </si>
  <si>
    <t>Area</t>
  </si>
  <si>
    <t>GCR</t>
  </si>
  <si>
    <t>Area of module</t>
  </si>
  <si>
    <t>Unit</t>
  </si>
  <si>
    <t>Parameter</t>
  </si>
  <si>
    <t>sq m</t>
  </si>
  <si>
    <t>unitless</t>
  </si>
  <si>
    <t>Notes</t>
  </si>
  <si>
    <t>Value</t>
  </si>
  <si>
    <t>Comes from pitch and row width</t>
  </si>
  <si>
    <t>1 ha, can be increased</t>
  </si>
  <si>
    <t>Rated power</t>
  </si>
  <si>
    <t>kW</t>
  </si>
  <si>
    <t>Number of modules</t>
  </si>
  <si>
    <t>Area*GCR/Panel area</t>
  </si>
  <si>
    <t>Module rated power</t>
  </si>
  <si>
    <t>W</t>
  </si>
  <si>
    <t>N*P_mod/1000</t>
  </si>
  <si>
    <t>Average day length</t>
  </si>
  <si>
    <t>h</t>
  </si>
  <si>
    <t>9.5 to 14.5 h varation</t>
  </si>
  <si>
    <t xml:space="preserve">Total power per month </t>
  </si>
  <si>
    <t>kWh/month</t>
  </si>
  <si>
    <t>average</t>
  </si>
  <si>
    <t>Min</t>
  </si>
  <si>
    <t>Max</t>
  </si>
  <si>
    <t>APPROACH 1</t>
  </si>
  <si>
    <t>Irradiance at panel level</t>
  </si>
  <si>
    <t>From previous tab</t>
  </si>
  <si>
    <t>Total panel area</t>
  </si>
  <si>
    <t>Area*gcr</t>
  </si>
  <si>
    <t>Efficiency</t>
  </si>
  <si>
    <t>Approximate value for general solar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</si>
</sst>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D590-64CC-4264-8E16-0E5C4EB7A9DE}">
  <dimension ref="A1:K16"/>
  <sheetViews>
    <sheetView workbookViewId="0">
      <selection activeCell="C12" sqref="C12"/>
    </sheetView>
  </sheetViews>
  <sheetFormatPr defaultRowHeight="14.4" x14ac:dyDescent="0.3"/>
  <cols>
    <col min="2" max="2" width="9.77734375" customWidth="1"/>
    <col min="9" max="9" width="12.21875" bestFit="1" customWidth="1"/>
    <col min="10" max="10" width="12.109375" bestFit="1" customWidth="1"/>
  </cols>
  <sheetData>
    <row r="1" spans="1:11" x14ac:dyDescent="0.3">
      <c r="A1" s="1" t="s">
        <v>20</v>
      </c>
      <c r="G1" s="1" t="s">
        <v>0</v>
      </c>
    </row>
    <row r="2" spans="1:11" x14ac:dyDescent="0.3">
      <c r="A2" s="1" t="s">
        <v>21</v>
      </c>
      <c r="B2" s="1" t="s">
        <v>29</v>
      </c>
      <c r="G2" t="s">
        <v>14</v>
      </c>
      <c r="H2" t="s">
        <v>13</v>
      </c>
      <c r="I2" t="s">
        <v>17</v>
      </c>
      <c r="J2" t="s">
        <v>18</v>
      </c>
      <c r="K2" t="s">
        <v>15</v>
      </c>
    </row>
    <row r="3" spans="1:11" x14ac:dyDescent="0.3">
      <c r="A3">
        <v>1999</v>
      </c>
      <c r="B3">
        <v>1829</v>
      </c>
      <c r="C3" t="s">
        <v>30</v>
      </c>
      <c r="G3" t="s">
        <v>1</v>
      </c>
      <c r="H3">
        <v>0.22</v>
      </c>
      <c r="I3">
        <f>H3*24</f>
        <v>5.28</v>
      </c>
      <c r="J3">
        <v>31</v>
      </c>
      <c r="K3">
        <f>I3*J3</f>
        <v>163.68</v>
      </c>
    </row>
    <row r="4" spans="1:11" x14ac:dyDescent="0.3">
      <c r="A4">
        <v>2001</v>
      </c>
      <c r="B4">
        <v>1882</v>
      </c>
      <c r="C4" t="s">
        <v>30</v>
      </c>
      <c r="G4" t="s">
        <v>2</v>
      </c>
      <c r="H4">
        <v>0.26</v>
      </c>
      <c r="I4">
        <f t="shared" ref="I4:I14" si="0">H4*24</f>
        <v>6.24</v>
      </c>
      <c r="J4">
        <v>28</v>
      </c>
      <c r="K4">
        <f t="shared" ref="K4:K14" si="1">I4*J4</f>
        <v>174.72</v>
      </c>
    </row>
    <row r="5" spans="1:11" x14ac:dyDescent="0.3">
      <c r="A5">
        <v>2004</v>
      </c>
      <c r="B5">
        <v>1837</v>
      </c>
      <c r="C5" t="s">
        <v>30</v>
      </c>
      <c r="G5" t="s">
        <v>3</v>
      </c>
      <c r="H5">
        <v>0.28999999999999998</v>
      </c>
      <c r="I5">
        <f t="shared" si="0"/>
        <v>6.9599999999999991</v>
      </c>
      <c r="J5">
        <v>31</v>
      </c>
      <c r="K5">
        <f t="shared" si="1"/>
        <v>215.75999999999996</v>
      </c>
    </row>
    <row r="6" spans="1:11" x14ac:dyDescent="0.3">
      <c r="A6">
        <v>2005</v>
      </c>
      <c r="B6">
        <v>1810</v>
      </c>
      <c r="C6" t="s">
        <v>30</v>
      </c>
      <c r="G6" t="s">
        <v>4</v>
      </c>
      <c r="H6">
        <v>0.3</v>
      </c>
      <c r="I6">
        <f t="shared" si="0"/>
        <v>7.1999999999999993</v>
      </c>
      <c r="J6">
        <v>30</v>
      </c>
      <c r="K6">
        <f t="shared" si="1"/>
        <v>215.99999999999997</v>
      </c>
    </row>
    <row r="7" spans="1:11" x14ac:dyDescent="0.3">
      <c r="A7">
        <v>2006</v>
      </c>
      <c r="B7">
        <v>1846</v>
      </c>
      <c r="C7" t="s">
        <v>30</v>
      </c>
      <c r="G7" t="s">
        <v>5</v>
      </c>
      <c r="H7">
        <v>0.3</v>
      </c>
      <c r="I7">
        <f t="shared" si="0"/>
        <v>7.1999999999999993</v>
      </c>
      <c r="J7">
        <v>31</v>
      </c>
      <c r="K7">
        <f t="shared" si="1"/>
        <v>223.2</v>
      </c>
    </row>
    <row r="8" spans="1:11" x14ac:dyDescent="0.3">
      <c r="A8" t="s">
        <v>22</v>
      </c>
      <c r="B8">
        <v>1841</v>
      </c>
      <c r="C8" t="s">
        <v>30</v>
      </c>
      <c r="G8" t="s">
        <v>6</v>
      </c>
      <c r="H8">
        <v>0.28999999999999998</v>
      </c>
      <c r="I8">
        <f t="shared" si="0"/>
        <v>6.9599999999999991</v>
      </c>
      <c r="J8">
        <v>30</v>
      </c>
      <c r="K8">
        <f t="shared" si="1"/>
        <v>208.79999999999998</v>
      </c>
    </row>
    <row r="9" spans="1:11" x14ac:dyDescent="0.3">
      <c r="A9" t="s">
        <v>23</v>
      </c>
      <c r="B9" s="2">
        <f>B8/12</f>
        <v>153.41666666666666</v>
      </c>
      <c r="C9" t="s">
        <v>26</v>
      </c>
      <c r="G9" t="s">
        <v>7</v>
      </c>
      <c r="H9">
        <v>0.28999999999999998</v>
      </c>
      <c r="I9">
        <f t="shared" si="0"/>
        <v>6.9599999999999991</v>
      </c>
      <c r="J9">
        <v>31</v>
      </c>
      <c r="K9">
        <f t="shared" si="1"/>
        <v>215.75999999999996</v>
      </c>
    </row>
    <row r="10" spans="1:11" x14ac:dyDescent="0.3">
      <c r="A10" t="s">
        <v>24</v>
      </c>
      <c r="B10" s="2">
        <f>B9/30</f>
        <v>5.1138888888888889</v>
      </c>
      <c r="C10" t="s">
        <v>27</v>
      </c>
      <c r="G10" t="s">
        <v>8</v>
      </c>
      <c r="H10">
        <v>0.3</v>
      </c>
      <c r="I10">
        <f t="shared" si="0"/>
        <v>7.1999999999999993</v>
      </c>
      <c r="J10">
        <v>31</v>
      </c>
      <c r="K10">
        <f t="shared" si="1"/>
        <v>223.2</v>
      </c>
    </row>
    <row r="11" spans="1:11" x14ac:dyDescent="0.3">
      <c r="A11" t="s">
        <v>25</v>
      </c>
      <c r="B11" s="2">
        <f>B10/24</f>
        <v>0.21307870370370371</v>
      </c>
      <c r="C11" t="s">
        <v>28</v>
      </c>
      <c r="G11" t="s">
        <v>9</v>
      </c>
      <c r="H11">
        <v>0.28000000000000003</v>
      </c>
      <c r="I11">
        <f t="shared" si="0"/>
        <v>6.7200000000000006</v>
      </c>
      <c r="J11">
        <v>30</v>
      </c>
      <c r="K11">
        <f t="shared" si="1"/>
        <v>201.60000000000002</v>
      </c>
    </row>
    <row r="12" spans="1:11" x14ac:dyDescent="0.3">
      <c r="G12" t="s">
        <v>10</v>
      </c>
      <c r="H12">
        <v>0.27</v>
      </c>
      <c r="I12">
        <f t="shared" si="0"/>
        <v>6.48</v>
      </c>
      <c r="J12">
        <v>31</v>
      </c>
      <c r="K12">
        <f t="shared" si="1"/>
        <v>200.88000000000002</v>
      </c>
    </row>
    <row r="13" spans="1:11" x14ac:dyDescent="0.3">
      <c r="G13" t="s">
        <v>11</v>
      </c>
      <c r="H13">
        <v>0.23</v>
      </c>
      <c r="I13">
        <f t="shared" si="0"/>
        <v>5.5200000000000005</v>
      </c>
      <c r="J13">
        <v>30</v>
      </c>
      <c r="K13">
        <f t="shared" si="1"/>
        <v>165.60000000000002</v>
      </c>
    </row>
    <row r="14" spans="1:11" x14ac:dyDescent="0.3">
      <c r="G14" t="s">
        <v>12</v>
      </c>
      <c r="H14">
        <v>0.22</v>
      </c>
      <c r="I14">
        <f t="shared" si="0"/>
        <v>5.28</v>
      </c>
      <c r="J14">
        <v>31</v>
      </c>
      <c r="K14">
        <f t="shared" si="1"/>
        <v>163.68</v>
      </c>
    </row>
    <row r="15" spans="1:11" x14ac:dyDescent="0.3">
      <c r="J15" s="1" t="s">
        <v>16</v>
      </c>
      <c r="K15">
        <f>SUM(K3:K14)</f>
        <v>2372.8799999999997</v>
      </c>
    </row>
    <row r="16" spans="1:11" x14ac:dyDescent="0.3">
      <c r="J16" s="1" t="s">
        <v>19</v>
      </c>
      <c r="K16">
        <f>K15/12</f>
        <v>197.73999999999998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66D9-AAAF-4E32-9EC5-926B9F06492C}">
  <dimension ref="A1:K12"/>
  <sheetViews>
    <sheetView tabSelected="1" workbookViewId="0">
      <selection activeCell="G14" sqref="G14"/>
    </sheetView>
  </sheetViews>
  <sheetFormatPr defaultRowHeight="14.4" x14ac:dyDescent="0.3"/>
  <cols>
    <col min="1" max="1" width="19.21875" bestFit="1" customWidth="1"/>
    <col min="2" max="2" width="10.33203125" bestFit="1" customWidth="1"/>
    <col min="3" max="3" width="12" bestFit="1" customWidth="1"/>
    <col min="8" max="8" width="20.109375" bestFit="1" customWidth="1"/>
    <col min="9" max="9" width="13.6640625" bestFit="1" customWidth="1"/>
  </cols>
  <sheetData>
    <row r="1" spans="1:11" x14ac:dyDescent="0.3">
      <c r="A1" s="1" t="s">
        <v>57</v>
      </c>
    </row>
    <row r="2" spans="1:11" x14ac:dyDescent="0.3">
      <c r="A2" s="1" t="s">
        <v>35</v>
      </c>
      <c r="B2" s="1" t="s">
        <v>34</v>
      </c>
      <c r="C2" s="1" t="s">
        <v>39</v>
      </c>
      <c r="D2" s="1" t="s">
        <v>38</v>
      </c>
      <c r="H2" s="1" t="s">
        <v>35</v>
      </c>
      <c r="I2" s="1" t="s">
        <v>34</v>
      </c>
      <c r="J2" s="1" t="s">
        <v>39</v>
      </c>
      <c r="K2" s="1" t="s">
        <v>38</v>
      </c>
    </row>
    <row r="3" spans="1:11" x14ac:dyDescent="0.3">
      <c r="A3" t="s">
        <v>31</v>
      </c>
      <c r="B3" t="s">
        <v>36</v>
      </c>
      <c r="C3">
        <v>10000</v>
      </c>
      <c r="D3" t="s">
        <v>41</v>
      </c>
      <c r="H3" t="s">
        <v>58</v>
      </c>
      <c r="I3" t="s">
        <v>26</v>
      </c>
      <c r="J3" s="2">
        <f>Irradiance!B9</f>
        <v>153.41666666666666</v>
      </c>
      <c r="K3" t="s">
        <v>59</v>
      </c>
    </row>
    <row r="4" spans="1:11" x14ac:dyDescent="0.3">
      <c r="A4" t="s">
        <v>32</v>
      </c>
      <c r="B4" t="s">
        <v>37</v>
      </c>
      <c r="C4">
        <v>0.4</v>
      </c>
      <c r="D4" t="s">
        <v>40</v>
      </c>
      <c r="H4" t="s">
        <v>60</v>
      </c>
      <c r="J4">
        <f>C3*C4</f>
        <v>4000</v>
      </c>
      <c r="K4" t="s">
        <v>61</v>
      </c>
    </row>
    <row r="5" spans="1:11" x14ac:dyDescent="0.3">
      <c r="A5" t="s">
        <v>33</v>
      </c>
      <c r="B5" t="s">
        <v>36</v>
      </c>
      <c r="C5">
        <v>2.42</v>
      </c>
      <c r="H5" t="s">
        <v>62</v>
      </c>
      <c r="J5">
        <v>0.25</v>
      </c>
      <c r="K5" t="s">
        <v>63</v>
      </c>
    </row>
    <row r="6" spans="1:11" x14ac:dyDescent="0.3">
      <c r="A6" t="s">
        <v>44</v>
      </c>
      <c r="C6">
        <f>C3*C4/C5</f>
        <v>1652.8925619834711</v>
      </c>
      <c r="D6" t="s">
        <v>45</v>
      </c>
    </row>
    <row r="7" spans="1:11" x14ac:dyDescent="0.3">
      <c r="A7" t="s">
        <v>46</v>
      </c>
      <c r="B7" t="s">
        <v>47</v>
      </c>
      <c r="C7">
        <v>580</v>
      </c>
    </row>
    <row r="8" spans="1:11" x14ac:dyDescent="0.3">
      <c r="A8" t="s">
        <v>42</v>
      </c>
      <c r="B8" t="s">
        <v>43</v>
      </c>
      <c r="C8">
        <f>C7*C6/1000</f>
        <v>958.67768595041321</v>
      </c>
      <c r="D8" t="s">
        <v>48</v>
      </c>
    </row>
    <row r="9" spans="1:11" x14ac:dyDescent="0.3">
      <c r="A9" t="s">
        <v>49</v>
      </c>
      <c r="B9" t="s">
        <v>50</v>
      </c>
      <c r="C9">
        <v>12</v>
      </c>
      <c r="D9" t="s">
        <v>51</v>
      </c>
    </row>
    <row r="10" spans="1:11" x14ac:dyDescent="0.3">
      <c r="A10" t="s">
        <v>52</v>
      </c>
      <c r="B10" t="s">
        <v>53</v>
      </c>
      <c r="C10">
        <f>C9*C8*30</f>
        <v>345123.96694214875</v>
      </c>
      <c r="D10" t="s">
        <v>54</v>
      </c>
      <c r="H10" t="s">
        <v>52</v>
      </c>
      <c r="I10" t="s">
        <v>53</v>
      </c>
      <c r="J10">
        <f>J3*J4*J5</f>
        <v>153416.66666666666</v>
      </c>
    </row>
    <row r="11" spans="1:11" x14ac:dyDescent="0.3">
      <c r="A11" t="s">
        <v>55</v>
      </c>
      <c r="C11">
        <f>9.5*30*C8</f>
        <v>273223.14049586776</v>
      </c>
    </row>
    <row r="12" spans="1:11" x14ac:dyDescent="0.3">
      <c r="A12" t="s">
        <v>56</v>
      </c>
      <c r="C12">
        <f>14.5*30*C8</f>
        <v>417024.79338842974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38D8CB809ABE4695EBF7FACD7BF42B" ma:contentTypeVersion="9" ma:contentTypeDescription="Een nieuw document maken." ma:contentTypeScope="" ma:versionID="6a89b063d127a8c94235c39822baa55d">
  <xsd:schema xmlns:xsd="http://www.w3.org/2001/XMLSchema" xmlns:xs="http://www.w3.org/2001/XMLSchema" xmlns:p="http://schemas.microsoft.com/office/2006/metadata/properties" xmlns:ns3="5de32bf4-9ba8-499f-a689-0363e5513070" targetNamespace="http://schemas.microsoft.com/office/2006/metadata/properties" ma:root="true" ma:fieldsID="9275903d0256f2ff9f5b60e4e31bdc8a" ns3:_="">
    <xsd:import namespace="5de32bf4-9ba8-499f-a689-0363e551307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32bf4-9ba8-499f-a689-0363e551307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e32bf4-9ba8-499f-a689-0363e5513070" xsi:nil="true"/>
  </documentManagement>
</p:properties>
</file>

<file path=customXml/itemProps1.xml><?xml version="1.0" encoding="utf-8"?>
<ds:datastoreItem xmlns:ds="http://schemas.openxmlformats.org/officeDocument/2006/customXml" ds:itemID="{029E0C21-66AB-485E-BBA5-9DD2041A4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32bf4-9ba8-499f-a689-0363e5513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BCF5EB-DF5F-4DC5-A03D-697ABCECB0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371CBE-C24A-4388-918A-197BCC6D1E3A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5de32bf4-9ba8-499f-a689-0363e551307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Irradiance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Udbhav Sinha</dc:creator>
  <cp:lastModifiedBy>Udbhav Sinha</cp:lastModifiedBy>
  <dcterms:created xsi:type="dcterms:W3CDTF">2025-10-24T14:01:36Z</dcterms:created>
  <dcterms:modified xsi:type="dcterms:W3CDTF">2025-10-29T17:44:35Z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0x0101004438D8CB809ABE4695EBF7FACD7BF42B</vt:lpwstr>
  </property>
</Properties>
</file>