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 workbookPassword="CC69" lockStructure="1"/>
  <bookViews>
    <workbookView windowWidth="23040" windowHeight="9180" tabRatio="651" activeTab="1"/>
  </bookViews>
  <sheets>
    <sheet name="工时提报流程" sheetId="17" r:id="rId1"/>
    <sheet name="2023-6" sheetId="7" r:id="rId2"/>
    <sheet name="辅助字段" sheetId="18" state="hidden" r:id="rId3"/>
    <sheet name="研发项目信息" sheetId="8" state="hidden" r:id="rId4"/>
    <sheet name="交付项目信息" sheetId="15" state="hidden" r:id="rId5"/>
    <sheet name="商机信息 " sheetId="14" state="hidden" r:id="rId6"/>
    <sheet name="员工信息" sheetId="12" state="hidden" r:id="rId7"/>
  </sheets>
  <definedNames>
    <definedName name="_xlnm._FilterDatabase" localSheetId="6" hidden="1">员工信息!$A$1:$K$345</definedName>
    <definedName name="_xlnm._FilterDatabase" localSheetId="1" hidden="1">'2023-6'!#REF!</definedName>
    <definedName name="_xlnm._FilterDatabase" localSheetId="4" hidden="1">交付项目信息!$A$1:$I$105</definedName>
    <definedName name="_xlnm._FilterDatabase" localSheetId="5" hidden="1">'商机信息 '!$A$1:$G$517</definedName>
    <definedName name="_xlnm._FilterDatabase" localSheetId="3" hidden="1">研发项目信息!$A$1:$F$20</definedName>
    <definedName name="DataCanvas标准交付">辅助字段!$A$3:$A$6</definedName>
    <definedName name="DataCanvas高级交付">辅助字段!$B$3:$B$7</definedName>
    <definedName name="技术服务驻场">辅助字段!$F$3</definedName>
    <definedName name="模型算子服务">辅助字段!$E$3:$E$7</definedName>
    <definedName name="其他活动_交付和售前">辅助字段!$A$20:$A$25</definedName>
    <definedName name="其他活动_研发">辅助字段!$B$20:$B$22</definedName>
    <definedName name="其他软件定制服务">辅助字段!$C$3:$C$8</definedName>
    <definedName name="数据工程服务">辅助字段!$D$3:$D$8</definedName>
  </definedNames>
  <calcPr calcId="144525"/>
</workbook>
</file>

<file path=xl/comments1.xml><?xml version="1.0" encoding="utf-8"?>
<comments xmlns="http://schemas.openxmlformats.org/spreadsheetml/2006/main">
  <authors>
    <author>洪辉</author>
    <author>cf</author>
  </authors>
  <commentList>
    <comment ref="E3" authorId="0">
      <text>
        <r>
          <rPr>
            <b/>
            <sz val="9"/>
            <rFont val="宋体"/>
            <charset val="134"/>
          </rPr>
          <t>前一栏选择“其他”选项的，需备注清楚具体事项</t>
        </r>
        <r>
          <rPr>
            <sz val="9"/>
            <rFont val="宋体"/>
            <charset val="134"/>
          </rPr>
          <t xml:space="preserve">
</t>
        </r>
      </text>
    </comment>
    <comment ref="B4" authorId="1">
      <text>
        <r>
          <rPr>
            <b/>
            <sz val="9"/>
            <rFont val="微软雅黑"/>
            <charset val="134"/>
          </rPr>
          <t>输入关键词后，直接点击下拉按钮，可查询相关项目/商机/任务名称</t>
        </r>
      </text>
    </comment>
  </commentList>
</comments>
</file>

<file path=xl/sharedStrings.xml><?xml version="1.0" encoding="utf-8"?>
<sst xmlns="http://schemas.openxmlformats.org/spreadsheetml/2006/main" count="6169" uniqueCount="1957">
  <si>
    <t>姓名：</t>
  </si>
  <si>
    <t>宋江江</t>
  </si>
  <si>
    <t>部门及职位：</t>
  </si>
  <si>
    <t>周期：</t>
  </si>
  <si>
    <t>年6月             汇报人：</t>
  </si>
  <si>
    <t>基地：</t>
  </si>
  <si>
    <t>Work Hour</t>
  </si>
  <si>
    <t>Work Day</t>
  </si>
  <si>
    <t>分区</t>
  </si>
  <si>
    <t>项目/商机客户/工作名称</t>
  </si>
  <si>
    <t>工时大类</t>
  </si>
  <si>
    <t>工时细分</t>
  </si>
  <si>
    <t>工时归属部门</t>
  </si>
  <si>
    <t>工时审核人</t>
  </si>
  <si>
    <t>ID</t>
  </si>
  <si>
    <t>工作小时</t>
  </si>
  <si>
    <t>工作人天</t>
  </si>
  <si>
    <t>交付项目</t>
  </si>
  <si>
    <t>研发项目</t>
  </si>
  <si>
    <t>研发项目-DataCanvas PPC 隐私计算平台2.0.0</t>
  </si>
  <si>
    <t>产品开发与测试</t>
  </si>
  <si>
    <t/>
  </si>
  <si>
    <t>商机客户</t>
  </si>
  <si>
    <t>其他活动</t>
  </si>
  <si>
    <t>休假工时</t>
  </si>
  <si>
    <t>休假情况</t>
  </si>
  <si>
    <t>年假 Annual Leave</t>
  </si>
  <si>
    <t>事假 Causal Leave</t>
  </si>
  <si>
    <t>病假 Sick Leave</t>
  </si>
  <si>
    <t>调休 Off Duty Shift</t>
  </si>
  <si>
    <t>婚假 Marital Leave</t>
  </si>
  <si>
    <t>产假 Maternity Leave</t>
  </si>
  <si>
    <t>陪产假 Paternity leave</t>
  </si>
  <si>
    <t>育儿假 Parental leave</t>
  </si>
  <si>
    <t>产检 Prenatal examination</t>
  </si>
  <si>
    <t>丧假 Funeral leave</t>
  </si>
  <si>
    <t>其他 Else</t>
  </si>
  <si>
    <t>请在此处手工填写</t>
  </si>
  <si>
    <t>工时合计 Total Hrs</t>
  </si>
  <si>
    <r>
      <rPr>
        <b/>
        <sz val="10"/>
        <color theme="2"/>
        <rFont val="微软雅黑 Light"/>
        <charset val="134"/>
      </rPr>
      <t>工作地点 Work Location（</t>
    </r>
    <r>
      <rPr>
        <b/>
        <sz val="10"/>
        <color rgb="FF28F6EF"/>
        <rFont val="微软雅黑 Light"/>
        <charset val="134"/>
      </rPr>
      <t>本地</t>
    </r>
    <r>
      <rPr>
        <b/>
        <sz val="10"/>
        <color theme="2"/>
        <rFont val="微软雅黑 Light"/>
        <charset val="134"/>
      </rPr>
      <t xml:space="preserve">-在Base地客户现场   </t>
    </r>
    <r>
      <rPr>
        <b/>
        <sz val="10"/>
        <color rgb="FF28F6EF"/>
        <rFont val="微软雅黑 Light"/>
        <charset val="134"/>
      </rPr>
      <t>公司</t>
    </r>
    <r>
      <rPr>
        <b/>
        <sz val="10"/>
        <color theme="2"/>
        <rFont val="微软雅黑 Light"/>
        <charset val="134"/>
      </rPr>
      <t xml:space="preserve">-在Base地公司办公室  </t>
    </r>
    <r>
      <rPr>
        <b/>
        <sz val="10"/>
        <color rgb="FF28F6EF"/>
        <rFont val="微软雅黑 Light"/>
        <charset val="134"/>
      </rPr>
      <t>出差</t>
    </r>
    <r>
      <rPr>
        <b/>
        <sz val="10"/>
        <color theme="2"/>
        <rFont val="微软雅黑 Light"/>
        <charset val="134"/>
      </rPr>
      <t xml:space="preserve">-在非Base地工作  </t>
    </r>
    <r>
      <rPr>
        <b/>
        <sz val="10"/>
        <color rgb="FF28F6EF"/>
        <rFont val="微软雅黑 Light"/>
        <charset val="134"/>
      </rPr>
      <t>家</t>
    </r>
    <r>
      <rPr>
        <b/>
        <sz val="10"/>
        <color theme="2"/>
        <rFont val="微软雅黑 Light"/>
        <charset val="134"/>
      </rPr>
      <t xml:space="preserve">-在家远程办公  </t>
    </r>
    <r>
      <rPr>
        <b/>
        <sz val="10"/>
        <color rgb="FF28F6EF"/>
        <rFont val="微软雅黑 Light"/>
        <charset val="134"/>
      </rPr>
      <t>休假</t>
    </r>
    <r>
      <rPr>
        <b/>
        <sz val="10"/>
        <color theme="2"/>
        <rFont val="微软雅黑 Light"/>
        <charset val="134"/>
      </rPr>
      <t xml:space="preserve"> ）</t>
    </r>
  </si>
  <si>
    <t>休假</t>
  </si>
  <si>
    <t>注：</t>
  </si>
  <si>
    <r>
      <rPr>
        <sz val="12"/>
        <rFont val="等线"/>
        <charset val="134"/>
      </rPr>
      <t>1.请每月从PMO处获取最新的Timesheet模板，填写自己的姓名，若缺姓名，本人则无工时数据。
2.选择正确的项目/商机客户名称，并注意核对工时归属部门，跟相关审核人/负责人确认无误后再填报工时数据。
3.项目/商机客户/任务名称，请在下拉框内选择，切勿自己随意填写，否则会导致工时审核人和ID显示异常，对应的工时数据缺失。
4.如实填报，工时以小时为单位进行拆分，整天填写8，夜间及非工作日加班累加，加班数据跟审核人确认无误后再填写提报。
5.请填写完整月工时，</t>
    </r>
    <r>
      <rPr>
        <b/>
        <sz val="12"/>
        <color rgb="FFFF0000"/>
        <rFont val="等线"/>
        <charset val="134"/>
      </rPr>
      <t>标注实际工作地点</t>
    </r>
    <r>
      <rPr>
        <sz val="12"/>
        <rFont val="等线"/>
        <charset val="134"/>
      </rPr>
      <t>为本地-在Base地客户现场   公司-在Base地公司办公室  出差-在非Base地工作  家-在家远程办公  休假的情况；</t>
    </r>
    <r>
      <rPr>
        <b/>
        <sz val="12"/>
        <color rgb="FFFF0000"/>
        <rFont val="等线"/>
        <charset val="134"/>
      </rPr>
      <t>未填写地点，则默认为公司</t>
    </r>
    <r>
      <rPr>
        <sz val="12"/>
        <rFont val="等线"/>
        <charset val="134"/>
      </rPr>
      <t>。
6.一人同时支持多项目时，需邮件发送给所有工时审核人进行交叉审核，PM&amp;直属领导负责核实工时数据。
7.项目/商机客户ID及人员信息由PMO维护，自动带出,不允许手工填写（否则会导致统计数据异常）。
8.【其他活动】指非项目非商机任务，如：
交付和售前的招聘及面试、产品和项目学习、开展/参加培训、公司活动及跨部门支持。
研发的公司活动及跨部门支持（如：参加公司的技术交流、公司研发管理（年会、资源支持）、公司IT运维、公司GitLab推广运维、公司职能部门支持等）、开源社区运营（如：D-Lab/DingoDB等开源软件，包含开源社区答疑，社区推广（发帖、培训、活动）、网站建设等）等。若由研委会统筹安排的事项，可以和研委会确认后，再明确是否填报在研发项目-《DataCanvas 标准编写与评测2023》的细分项【标准与资质参评】下。</t>
    </r>
  </si>
  <si>
    <t>1、交付项目</t>
  </si>
  <si>
    <t>2、研发项目</t>
  </si>
  <si>
    <t>DataCanvas标准交付</t>
  </si>
  <si>
    <t>DataCanvas高级交付</t>
  </si>
  <si>
    <t>其他软件定制服务</t>
  </si>
  <si>
    <t>数据工程服务</t>
  </si>
  <si>
    <t>模型算子服务</t>
  </si>
  <si>
    <t>技术服务驻场</t>
  </si>
  <si>
    <t>产品研发</t>
  </si>
  <si>
    <t>标准交付-安装部署</t>
  </si>
  <si>
    <t>高级交付-需求分析</t>
  </si>
  <si>
    <t>需求分析</t>
  </si>
  <si>
    <t>数据采集服务</t>
  </si>
  <si>
    <t>算子开发服务</t>
  </si>
  <si>
    <t>需求调研与分析</t>
  </si>
  <si>
    <t>挂靠具体研发项目</t>
  </si>
  <si>
    <t>归属研发项目部门</t>
  </si>
  <si>
    <t>标准交付-产品升级</t>
  </si>
  <si>
    <t>高级交付-定制开发（设计、编码、测试）</t>
  </si>
  <si>
    <t>功能定制化开发服务（设计、编码、测试）</t>
  </si>
  <si>
    <t>数据清洗服务</t>
  </si>
  <si>
    <t>模型开发服务</t>
  </si>
  <si>
    <t>方案设计与评审</t>
  </si>
  <si>
    <t>标准交付-产品培训</t>
  </si>
  <si>
    <t>高级交付-定制运维</t>
  </si>
  <si>
    <t>接口开发服务</t>
  </si>
  <si>
    <t>数据加工及标注服务</t>
  </si>
  <si>
    <t>模型工程化服务</t>
  </si>
  <si>
    <t>标准交付-项目管理</t>
  </si>
  <si>
    <t>高级交付-项目管理</t>
  </si>
  <si>
    <t>软件集成工程</t>
  </si>
  <si>
    <t>数据接出服务</t>
  </si>
  <si>
    <t>维保服务</t>
  </si>
  <si>
    <t>模型开发与测试</t>
  </si>
  <si>
    <t>高级交付-其他服务</t>
  </si>
  <si>
    <t>项目管理服务</t>
  </si>
  <si>
    <t>产品发版与培训</t>
  </si>
  <si>
    <t>产品标准支持</t>
  </si>
  <si>
    <t>挂靠当前研发项目，包括 - 历史版本运维、演示环境、产品咨询、内部用户培训、BugFix， 日常问题定位与解决，不含POC与深度售前支持（包括在DataCanvas售前支持）</t>
  </si>
  <si>
    <t>产品知识产权</t>
  </si>
  <si>
    <t>挂靠当前研发项目，包括 - 软著、专利、论文</t>
  </si>
  <si>
    <t>3、商机客户</t>
  </si>
  <si>
    <t>研发管理</t>
  </si>
  <si>
    <t>挂靠当前研发项目，包括 - 项目管理、流程管理、团队管理（含团建、招聘、内训等）、技术管理</t>
  </si>
  <si>
    <t>售前交流</t>
  </si>
  <si>
    <t>标准与资质参评</t>
  </si>
  <si>
    <t>产品技术标准目前研委会统筹，若由研委会统筹安排的事项，可以和研委会确认后，再明确是否填报在研发项目-《DataCanvas 标准编写与评测2023》的细分项【标准与资质参评】下</t>
  </si>
  <si>
    <t>归属研委会，研发项目-《DataCanvas 标准编写与评测2023》</t>
  </si>
  <si>
    <t>售前需求调研</t>
  </si>
  <si>
    <t>售前方案设计</t>
  </si>
  <si>
    <t>售前成本评估</t>
  </si>
  <si>
    <t>售前POC</t>
  </si>
  <si>
    <t>准备/参加招投标</t>
  </si>
  <si>
    <t>4、其他活动</t>
  </si>
  <si>
    <t>其他活动_交付和售前</t>
  </si>
  <si>
    <t>其他活动_研发</t>
  </si>
  <si>
    <t>招聘及面试</t>
  </si>
  <si>
    <t>公司活动及跨部门支持</t>
  </si>
  <si>
    <t>产品和项目学习</t>
  </si>
  <si>
    <t>开源社区运营</t>
  </si>
  <si>
    <t>开展/参加BU内培训</t>
  </si>
  <si>
    <t>其他未尽事项</t>
  </si>
  <si>
    <t>开展/参加BU以外的培训</t>
  </si>
  <si>
    <t>项目名称</t>
  </si>
  <si>
    <t>模糊查询</t>
  </si>
  <si>
    <t>RID</t>
  </si>
  <si>
    <t>所属部门</t>
  </si>
  <si>
    <t>项目经理</t>
  </si>
  <si>
    <t>发版时间</t>
  </si>
  <si>
    <t>研发项目-DataCanvas MML 智能运维平台5.0.0</t>
  </si>
  <si>
    <t>R2021019</t>
  </si>
  <si>
    <t>MML开发中心</t>
  </si>
  <si>
    <t>孟贺建</t>
  </si>
  <si>
    <t>研发项目-DataCanvas MetaCV 视觉智能服务平台2.0.0</t>
  </si>
  <si>
    <t>R2022010</t>
  </si>
  <si>
    <t>AI应用产品中心-AI Lab</t>
  </si>
  <si>
    <t>周晓凌</t>
  </si>
  <si>
    <t>研发项目-AIQUANT 量化策略研究系统4.0.0</t>
  </si>
  <si>
    <t>R2022017</t>
  </si>
  <si>
    <t>量化投研产品部</t>
  </si>
  <si>
    <t>赵林</t>
  </si>
  <si>
    <t>研发项目-DataCanvas Orabus 智慧运营平台1.0.0</t>
  </si>
  <si>
    <t>R2022019</t>
  </si>
  <si>
    <t>数据产品中心-RT产品部</t>
  </si>
  <si>
    <t>邱剑生</t>
  </si>
  <si>
    <t>研发项目-DAT 自动机器学习软件3.0.0</t>
  </si>
  <si>
    <t>R2023001</t>
  </si>
  <si>
    <t>DataCanvas Lab</t>
  </si>
  <si>
    <t>刘兆涵</t>
  </si>
  <si>
    <t>研发项目-YLearn 因果学习软件1.1.0</t>
  </si>
  <si>
    <t>R2023002</t>
  </si>
  <si>
    <t>R2023003</t>
  </si>
  <si>
    <t>AI应用产品中心-AI 工程部</t>
  </si>
  <si>
    <t>侯飞冰</t>
  </si>
  <si>
    <t>研发项目-DingoDB 实时交互式分析数据库0.6.0</t>
  </si>
  <si>
    <t>R2023004</t>
  </si>
  <si>
    <t>DingoDB产品部</t>
  </si>
  <si>
    <t>胡宗星</t>
  </si>
  <si>
    <t>研发项目-DataCanvas DEP 数据工程平台2.3.0</t>
  </si>
  <si>
    <t>R2023005</t>
  </si>
  <si>
    <t>数据产品中心-DEP产品部</t>
  </si>
  <si>
    <t>孙昱</t>
  </si>
  <si>
    <t>研发项目-DataCanvas DAO 生产智能分析与决策工具2.0.0</t>
  </si>
  <si>
    <t>R2023006</t>
  </si>
  <si>
    <t>AI应用产品中心-数据科学部</t>
  </si>
  <si>
    <t>杨丽娅</t>
  </si>
  <si>
    <t>研发项目-DataCanvas APS 机器学习平台8.0.0</t>
  </si>
  <si>
    <t>R2023008</t>
  </si>
  <si>
    <t>APS产品部</t>
  </si>
  <si>
    <t>李宜婧</t>
  </si>
  <si>
    <t>研发项目-DataCanvas DDS 数据库实时传输同步系统2.0.0</t>
  </si>
  <si>
    <t>R2023009</t>
  </si>
  <si>
    <t>数据产品中心-DDS产品部</t>
  </si>
  <si>
    <t>严守朋</t>
  </si>
  <si>
    <t>研发项目-DataCanvas BAP 面向业务自动建模平台3.0.0</t>
  </si>
  <si>
    <t>R2023010</t>
  </si>
  <si>
    <t>AI应用产品中心-BAP产品部</t>
  </si>
  <si>
    <t>蔡二丰</t>
  </si>
  <si>
    <t>研发项目-DataCanvas RT 实时决策中心平台4.1.0</t>
  </si>
  <si>
    <t>R2023011</t>
  </si>
  <si>
    <t>研发项目-DataCanvas Nova 大规模语言模型1.0.0</t>
  </si>
  <si>
    <t>R2023012</t>
  </si>
  <si>
    <t>数据产品中心-Nova Team</t>
  </si>
  <si>
    <t>俞静吉</t>
  </si>
  <si>
    <t>研发项目-DataCanvas 标准编写与评测2023</t>
  </si>
  <si>
    <t>R2023099</t>
  </si>
  <si>
    <t>产品技术及标准委员会</t>
  </si>
  <si>
    <t>姚丽</t>
  </si>
  <si>
    <t>研发项目-DataCanvas MetaCV 视觉智能服务平台3.0.0</t>
  </si>
  <si>
    <t>R2023013</t>
  </si>
  <si>
    <t>研发项目-DingoDB 多模向量数据库0.7.0</t>
  </si>
  <si>
    <t>R2023015</t>
  </si>
  <si>
    <t>郭萌萌</t>
  </si>
  <si>
    <t>研发项目-DataCanvas APS 机器学习平台7.1.0</t>
  </si>
  <si>
    <t>R2022016</t>
  </si>
  <si>
    <t>PID</t>
  </si>
  <si>
    <t>所属BU</t>
  </si>
  <si>
    <t>销售</t>
  </si>
  <si>
    <t>ID创建时间</t>
  </si>
  <si>
    <t>类型</t>
  </si>
  <si>
    <t>项目结束日期</t>
  </si>
  <si>
    <t>交付项目-上海银行APS产品标签</t>
  </si>
  <si>
    <t>P2023065</t>
  </si>
  <si>
    <t>金融一部</t>
  </si>
  <si>
    <t>刘宝</t>
  </si>
  <si>
    <t>王利剑</t>
  </si>
  <si>
    <t>Project</t>
  </si>
  <si>
    <t>交付项目-上海银行APS华师大催收</t>
  </si>
  <si>
    <t>P2023064</t>
  </si>
  <si>
    <t>交付项目-上海银行APS信用卡</t>
  </si>
  <si>
    <t>P2023063</t>
  </si>
  <si>
    <t>交付项目-上海银行APS生命周期</t>
  </si>
  <si>
    <t>P2023062</t>
  </si>
  <si>
    <t>交付项目-日照APS&amp;RT运维2023</t>
  </si>
  <si>
    <t>P2023061</t>
  </si>
  <si>
    <t>雅图BU</t>
  </si>
  <si>
    <t>张国华</t>
  </si>
  <si>
    <t>徐伟</t>
  </si>
  <si>
    <t>交付项目-齐鲁银行实时数据服务平台</t>
  </si>
  <si>
    <t>P2023059</t>
  </si>
  <si>
    <t>杜德东</t>
  </si>
  <si>
    <t>交付项目-中原银行征信特征敏捷上线</t>
  </si>
  <si>
    <t>P2023058</t>
  </si>
  <si>
    <t>王传文</t>
  </si>
  <si>
    <t>陈纪风</t>
  </si>
  <si>
    <t>交付项目-吉利汽车APS</t>
  </si>
  <si>
    <t>P2023056</t>
  </si>
  <si>
    <t>数中BU</t>
  </si>
  <si>
    <t>何有非</t>
  </si>
  <si>
    <t>任艳</t>
  </si>
  <si>
    <t>交付项目-厦门航空机器学习平台2.0</t>
  </si>
  <si>
    <t>P2023055</t>
  </si>
  <si>
    <t>交付项目-深圳水务2-MIB建模服务采购</t>
  </si>
  <si>
    <t>P2023054</t>
  </si>
  <si>
    <t>金融二部</t>
  </si>
  <si>
    <t>邵铭松</t>
  </si>
  <si>
    <t>党建文</t>
  </si>
  <si>
    <t>交付项目-山西银行标签二期</t>
  </si>
  <si>
    <t>P2023051</t>
  </si>
  <si>
    <t>苗源</t>
  </si>
  <si>
    <t>任明明</t>
  </si>
  <si>
    <t>交付项目-SMZSTY202305大数据平台</t>
  </si>
  <si>
    <t>P2023049</t>
  </si>
  <si>
    <t>天元BU</t>
  </si>
  <si>
    <t>李阳</t>
  </si>
  <si>
    <t>谭建平</t>
  </si>
  <si>
    <t>交付项目-阿里云烟台智慧交通</t>
  </si>
  <si>
    <t>P2023048</t>
  </si>
  <si>
    <t>-</t>
  </si>
  <si>
    <t>交付项目-兴业大风控数据项目</t>
  </si>
  <si>
    <t>P2023046</t>
  </si>
  <si>
    <t>戚如桂</t>
  </si>
  <si>
    <t>马志刚</t>
  </si>
  <si>
    <t>交付项目-上海银行RT一致性优化项目</t>
  </si>
  <si>
    <t>P2023045</t>
  </si>
  <si>
    <t>交付项目-临商银行人力外包2023年度</t>
  </si>
  <si>
    <t>P2023044</t>
  </si>
  <si>
    <t>谢启蒙</t>
  </si>
  <si>
    <t>刘晓伟</t>
  </si>
  <si>
    <t>交付项目-浦发银行RT五期</t>
  </si>
  <si>
    <t>P2023042</t>
  </si>
  <si>
    <t>冯建波</t>
  </si>
  <si>
    <t>交付项目-江西移动套餐匹配分析建模</t>
  </si>
  <si>
    <t>P2023041</t>
  </si>
  <si>
    <t>通信BU</t>
  </si>
  <si>
    <t>张久文</t>
  </si>
  <si>
    <t>顾承吉</t>
  </si>
  <si>
    <t>交付项目-浦发银行算子库五期</t>
  </si>
  <si>
    <t>P2023039</t>
  </si>
  <si>
    <t>葛肖麟</t>
  </si>
  <si>
    <t>交付项目-浦发银行数字大屏与HR分析</t>
  </si>
  <si>
    <t>P2023038</t>
  </si>
  <si>
    <t>唐中伟</t>
  </si>
  <si>
    <t>交付项目-兴业数金投研平台配套项目</t>
  </si>
  <si>
    <t>P2023037</t>
  </si>
  <si>
    <t>章晓</t>
  </si>
  <si>
    <t>交付项目-中科软机器学习平台采购项目</t>
  </si>
  <si>
    <t>P2023035</t>
  </si>
  <si>
    <t>韩祾儿</t>
  </si>
  <si>
    <t>交付项目-山东城商联盟2023人力外包第二季度</t>
  </si>
  <si>
    <t>P2023032</t>
  </si>
  <si>
    <t>交付项目-海信2023信智AI平台运维</t>
  </si>
  <si>
    <t>P2023030</t>
  </si>
  <si>
    <t>方德华</t>
  </si>
  <si>
    <t>交付项目-临商银行人行日报和大集中报表开发</t>
  </si>
  <si>
    <t>P2023027</t>
  </si>
  <si>
    <t>刘辉</t>
  </si>
  <si>
    <t>交付项目-天链星航大数据支撑平台</t>
  </si>
  <si>
    <t>P2023026</t>
  </si>
  <si>
    <t>时振宇</t>
  </si>
  <si>
    <t>交付项目-浦发银行自助取数三期</t>
  </si>
  <si>
    <t>P2023025</t>
  </si>
  <si>
    <t>夏珺</t>
  </si>
  <si>
    <t>交付项目-五矿证券数据实时计算系统升级</t>
  </si>
  <si>
    <t>P2023024</t>
  </si>
  <si>
    <t>交付项目-济宁银行标签管理平台</t>
  </si>
  <si>
    <t>P2023023</t>
  </si>
  <si>
    <t>樊栋伟</t>
  </si>
  <si>
    <t>交付项目-中证报价场外数据清洗</t>
  </si>
  <si>
    <t>P2023022</t>
  </si>
  <si>
    <t>楚涛</t>
  </si>
  <si>
    <t>交付项目-临商银行数字函证</t>
  </si>
  <si>
    <t>P2023019</t>
  </si>
  <si>
    <t>交付项目-浦发银行企业级数据湖</t>
  </si>
  <si>
    <t>P2023010</t>
  </si>
  <si>
    <t>马晓伟</t>
  </si>
  <si>
    <t>交付项目-青岛农行2023订单1</t>
  </si>
  <si>
    <t>P2023009</t>
  </si>
  <si>
    <t>交付项目-德州银行大数据交换平台2023维保</t>
  </si>
  <si>
    <t>P2023008</t>
  </si>
  <si>
    <t>张金锁</t>
  </si>
  <si>
    <t>交付项目-中信证券2023年延续项目</t>
  </si>
  <si>
    <t>P2023004</t>
  </si>
  <si>
    <t>朱丹妮</t>
  </si>
  <si>
    <t>董权</t>
  </si>
  <si>
    <t>交付项目-德州银行大数据四期</t>
  </si>
  <si>
    <t>P2023003</t>
  </si>
  <si>
    <t>交付项目-山西银行客户成长值体系建设</t>
  </si>
  <si>
    <t>P2023002</t>
  </si>
  <si>
    <t>交付项目-兴业决策引擎</t>
  </si>
  <si>
    <t>P2023001</t>
  </si>
  <si>
    <t>马骏</t>
  </si>
  <si>
    <t>交付项目-江西移动BAP</t>
  </si>
  <si>
    <t>P2022132</t>
  </si>
  <si>
    <t>交付项目-河南移动BAP</t>
  </si>
  <si>
    <t>P2022131</t>
  </si>
  <si>
    <t>张黎明</t>
  </si>
  <si>
    <t>王磊</t>
  </si>
  <si>
    <t>交付项目-天津银行MML四期</t>
  </si>
  <si>
    <t>P2022129</t>
  </si>
  <si>
    <t>郑雨轩</t>
  </si>
  <si>
    <t>魏中彬</t>
  </si>
  <si>
    <t>售后项目-临商银行大数据配合外汇局业务数据采集</t>
  </si>
  <si>
    <t>P2022121</t>
  </si>
  <si>
    <t>交付项目-太平金科模型服务平台软件订阅</t>
  </si>
  <si>
    <t>P2022108</t>
  </si>
  <si>
    <t>裴俊</t>
  </si>
  <si>
    <t>交付项目-浦发银行APS配套开发2022</t>
  </si>
  <si>
    <t>P2022106</t>
  </si>
  <si>
    <t>交付项目-大地财险APS维保2022</t>
  </si>
  <si>
    <t>P2022104</t>
  </si>
  <si>
    <t>交付项目-山东城商行联盟运维大数据算法平台维保</t>
  </si>
  <si>
    <t>P2022096</t>
  </si>
  <si>
    <t>张金旺</t>
  </si>
  <si>
    <t>交付项目-山东城商行联盟实时服务平台软件维保</t>
  </si>
  <si>
    <t>P2022095</t>
  </si>
  <si>
    <t>董威</t>
  </si>
  <si>
    <t>交付项目-天津农商行数据湖</t>
  </si>
  <si>
    <t>P2022093</t>
  </si>
  <si>
    <t>刘秉亮</t>
  </si>
  <si>
    <t>交付项目-中原银行APS四期</t>
  </si>
  <si>
    <t>P2022092</t>
  </si>
  <si>
    <t>交付项目-联盟AI中台指标库</t>
  </si>
  <si>
    <t>P2022083</t>
  </si>
  <si>
    <t>陈德景</t>
  </si>
  <si>
    <t>交付项目-兴业银行实时数据服务三期</t>
  </si>
  <si>
    <t>P2022080</t>
  </si>
  <si>
    <t>罗明</t>
  </si>
  <si>
    <t>交付项目-日照银行软件升级</t>
  </si>
  <si>
    <t>P2022078</t>
  </si>
  <si>
    <t>交付项目-大圣科技框架PO1</t>
  </si>
  <si>
    <t>P2022073</t>
  </si>
  <si>
    <t>王俊鹏</t>
  </si>
  <si>
    <t>交付项目-中信建投RT二期</t>
  </si>
  <si>
    <t>P2022072</t>
  </si>
  <si>
    <t>冯广明</t>
  </si>
  <si>
    <t>售后项目-潍坊银行实时数据管理平台</t>
  </si>
  <si>
    <t>P2022069</t>
  </si>
  <si>
    <t>交付项目-金山云新疆油田AI数据挖掘平台</t>
  </si>
  <si>
    <t>P2022066</t>
  </si>
  <si>
    <t>张鲁光</t>
  </si>
  <si>
    <t>售后项目-高合汽车算法项目二期</t>
  </si>
  <si>
    <t>P2022058</t>
  </si>
  <si>
    <t>售后项目-徽商银行数据科学平台优化改造</t>
  </si>
  <si>
    <t>P2022057</t>
  </si>
  <si>
    <t>陈如岱</t>
  </si>
  <si>
    <t>交付项目-中信证券数据智能平台及配套服务</t>
  </si>
  <si>
    <t>P2022056</t>
  </si>
  <si>
    <t>售后项目-国投瑞银数字化资产管控平台</t>
  </si>
  <si>
    <t>P2022055</t>
  </si>
  <si>
    <t>交付项目-上海银行建模框架事件知识库</t>
  </si>
  <si>
    <t>P2022053</t>
  </si>
  <si>
    <t>交付项目-北京移动BAP</t>
  </si>
  <si>
    <t>P2022051</t>
  </si>
  <si>
    <t>售后项目-中信建投RT</t>
  </si>
  <si>
    <t>P2022046</t>
  </si>
  <si>
    <t>售后项目-莱商银行RT对接积分商城改造</t>
  </si>
  <si>
    <t>P2022045</t>
  </si>
  <si>
    <t>韩壮</t>
  </si>
  <si>
    <t>售后项目-山东移动自动化建模</t>
  </si>
  <si>
    <t>P2022043</t>
  </si>
  <si>
    <t>交付项目-江苏移动公章稽核</t>
  </si>
  <si>
    <t>P2022042</t>
  </si>
  <si>
    <t>售后项目-联盟单位账户分类分级二期</t>
  </si>
  <si>
    <t>P2022040</t>
  </si>
  <si>
    <t>交付项目-联盟个人账户分类分级</t>
  </si>
  <si>
    <t>P2022039</t>
  </si>
  <si>
    <t>交付项目-联盟营销策略建设</t>
  </si>
  <si>
    <t>P2022038</t>
  </si>
  <si>
    <t>陈伟</t>
  </si>
  <si>
    <t>交付项目-山东高速数据资源管理与共享服务平台</t>
  </si>
  <si>
    <t>P2022037</t>
  </si>
  <si>
    <t>亓伟</t>
  </si>
  <si>
    <t>交付项目-上海银行建模框架数据对标</t>
  </si>
  <si>
    <t>P2022035</t>
  </si>
  <si>
    <t>交付项目-鹏华基金金融科技维保2022</t>
  </si>
  <si>
    <t>P2022033</t>
  </si>
  <si>
    <t>售后项目-日照银行APS&amp;RT升级</t>
  </si>
  <si>
    <t>P2022032</t>
  </si>
  <si>
    <t>售后项目-临商银行大数据平台配合APP6.0改造</t>
  </si>
  <si>
    <t>P2022031</t>
  </si>
  <si>
    <t>赵宏翔</t>
  </si>
  <si>
    <t>交付项目-上海银行第一二三四批次需求</t>
  </si>
  <si>
    <t>P2022029</t>
  </si>
  <si>
    <t>交付项目-济南农商技术服务</t>
  </si>
  <si>
    <t>P2022025</t>
  </si>
  <si>
    <t>祁风雪</t>
  </si>
  <si>
    <t>售后项目-几立科技（高合汽车）开发服务</t>
  </si>
  <si>
    <t>P2022016</t>
  </si>
  <si>
    <t>售后项目-中移动信息2021大数据平台</t>
  </si>
  <si>
    <t>P2022010</t>
  </si>
  <si>
    <t>交付项目-无锡税务局2022算法服务</t>
  </si>
  <si>
    <t>P2022007</t>
  </si>
  <si>
    <t>售后项目-中证报价业务数据平台</t>
  </si>
  <si>
    <t>P2022006</t>
  </si>
  <si>
    <t>交付项目-联盟MML四期</t>
  </si>
  <si>
    <t>P2022002</t>
  </si>
  <si>
    <t>王庚</t>
  </si>
  <si>
    <t>售后项目-德州银行大数据交换平台三期</t>
  </si>
  <si>
    <t>P2021079</t>
  </si>
  <si>
    <t>售后项目-移动研究院研发</t>
  </si>
  <si>
    <t>P2021069</t>
  </si>
  <si>
    <t>陆璐</t>
  </si>
  <si>
    <t>交付项目-上海银行建模框架开源算力池</t>
  </si>
  <si>
    <t>P2021063</t>
  </si>
  <si>
    <t>售后项目-上海银行实时接入</t>
  </si>
  <si>
    <t>P2021060</t>
  </si>
  <si>
    <t>售后项目-大圣科技算法平台</t>
  </si>
  <si>
    <t>P2021052</t>
  </si>
  <si>
    <t>售后项目-山西银行客户集市</t>
  </si>
  <si>
    <t>P2021051</t>
  </si>
  <si>
    <t>售后项目-山西银行模型实验室</t>
  </si>
  <si>
    <t>P2021050</t>
  </si>
  <si>
    <t>售后项目-云鼎科技电子封条</t>
  </si>
  <si>
    <t>P2021047</t>
  </si>
  <si>
    <t>王申</t>
  </si>
  <si>
    <t>交付项目-山东中行AI反洗钱</t>
  </si>
  <si>
    <t>P2021046</t>
  </si>
  <si>
    <t>售后项目-滨海金融大数据实时计算平台</t>
  </si>
  <si>
    <t>P2021038</t>
  </si>
  <si>
    <t>李冰</t>
  </si>
  <si>
    <t>售后项目-中原银行APS三期</t>
  </si>
  <si>
    <t>P2021035</t>
  </si>
  <si>
    <t>售后项目-临商银行大数据</t>
  </si>
  <si>
    <t>P2021024</t>
  </si>
  <si>
    <t>魏玉超</t>
  </si>
  <si>
    <t>交付项目-外汇交易中心探索工具</t>
  </si>
  <si>
    <t>P2021019</t>
  </si>
  <si>
    <t>交付项目-海信联合申报</t>
  </si>
  <si>
    <t>P2021012</t>
  </si>
  <si>
    <t>刘军</t>
  </si>
  <si>
    <t>售后项目-中原银行Modelops</t>
  </si>
  <si>
    <t>P2021003</t>
  </si>
  <si>
    <t>售后项目-中国银行MML自动监控预警系统</t>
  </si>
  <si>
    <t>P2020065</t>
  </si>
  <si>
    <t>售后项目-德州实时数据处理平台</t>
  </si>
  <si>
    <t>P2020049</t>
  </si>
  <si>
    <t>王哲</t>
  </si>
  <si>
    <t>售后项目-浦发创新实验室二期</t>
  </si>
  <si>
    <t>P2020019</t>
  </si>
  <si>
    <t>杨秦伟</t>
  </si>
  <si>
    <t>售后项目-齐鲁交通收费稽核一期</t>
  </si>
  <si>
    <t>P2019036</t>
  </si>
  <si>
    <t>售后项目-青岛市人民检察院案件繁简分流</t>
  </si>
  <si>
    <t>P2019016</t>
  </si>
  <si>
    <t>李捷</t>
  </si>
  <si>
    <t>交付项目-渤海银行数据库智能诊断平台</t>
  </si>
  <si>
    <t>P2019014</t>
  </si>
  <si>
    <t>售后项目-徽商信贷资产风险预警模型</t>
  </si>
  <si>
    <t>P2019013</t>
  </si>
  <si>
    <t>售后项目-天津农商行智能运维平台</t>
  </si>
  <si>
    <t>P2019001</t>
  </si>
  <si>
    <t>实际验收时间+1年</t>
  </si>
  <si>
    <t>商机客户名称</t>
  </si>
  <si>
    <t>AID</t>
  </si>
  <si>
    <t>修改时间</t>
  </si>
  <si>
    <t>商机客户-人民银行</t>
  </si>
  <si>
    <t>B000000</t>
  </si>
  <si>
    <t>王斌</t>
  </si>
  <si>
    <t>Presale</t>
  </si>
  <si>
    <t>商机客户-中国银行</t>
  </si>
  <si>
    <t>B001000</t>
  </si>
  <si>
    <t>商机客户-上海中行</t>
  </si>
  <si>
    <t>B001101</t>
  </si>
  <si>
    <t>商机客户-中行山东省分行</t>
  </si>
  <si>
    <t>B001102</t>
  </si>
  <si>
    <t>商机客户-农业银行</t>
  </si>
  <si>
    <t>B002000</t>
  </si>
  <si>
    <t>其他</t>
  </si>
  <si>
    <t>商机客户-农行上研</t>
  </si>
  <si>
    <t>B002002</t>
  </si>
  <si>
    <t>商机客户-上海农行</t>
  </si>
  <si>
    <t>B002101</t>
  </si>
  <si>
    <t>商机客户-农行山东省分行</t>
  </si>
  <si>
    <t>B002102</t>
  </si>
  <si>
    <t>商机客户-青岛农行</t>
  </si>
  <si>
    <t>B002201</t>
  </si>
  <si>
    <t>商机客户-工行数据中心</t>
  </si>
  <si>
    <t>B003010</t>
  </si>
  <si>
    <t>商机客户-建设银行</t>
  </si>
  <si>
    <t>B004000</t>
  </si>
  <si>
    <t>商机客户-交通银行</t>
  </si>
  <si>
    <t>B005000</t>
  </si>
  <si>
    <t>张颖</t>
  </si>
  <si>
    <t>商机客户-交通银行卡中心</t>
  </si>
  <si>
    <t>B005001</t>
  </si>
  <si>
    <t>商机客户-邮储银行</t>
  </si>
  <si>
    <t>B006000</t>
  </si>
  <si>
    <t>商机客户-山东邮储银行</t>
  </si>
  <si>
    <t>B006101</t>
  </si>
  <si>
    <t>商机客户-国家开发银行</t>
  </si>
  <si>
    <t>B007000</t>
  </si>
  <si>
    <t>商机客户-中国农业发展银行</t>
  </si>
  <si>
    <t>B008000</t>
  </si>
  <si>
    <t>商机客户-进出口银行</t>
  </si>
  <si>
    <t>B009000</t>
  </si>
  <si>
    <t>商机客户-招商银行</t>
  </si>
  <si>
    <t>B010000</t>
  </si>
  <si>
    <t>商机客户-浦发银行</t>
  </si>
  <si>
    <t>B011000</t>
  </si>
  <si>
    <t>商机客户-中信银行</t>
  </si>
  <si>
    <t>B012000</t>
  </si>
  <si>
    <t>商机客户-中信银行信用卡中心</t>
  </si>
  <si>
    <t>B012001</t>
  </si>
  <si>
    <t>商机客户-光大银行</t>
  </si>
  <si>
    <t>B013000</t>
  </si>
  <si>
    <t>商机客户-华夏银行</t>
  </si>
  <si>
    <t>B014000</t>
  </si>
  <si>
    <t>商机客户-华夏银行信用卡中心</t>
  </si>
  <si>
    <t>B014001</t>
  </si>
  <si>
    <t>商机客户-民生银行</t>
  </si>
  <si>
    <t>B015000</t>
  </si>
  <si>
    <t>商机客户-广发银行</t>
  </si>
  <si>
    <t>B016000</t>
  </si>
  <si>
    <t>商机客户-兴业银行</t>
  </si>
  <si>
    <t>B017000</t>
  </si>
  <si>
    <t>商机客户-兴业数金</t>
  </si>
  <si>
    <t>B017002</t>
  </si>
  <si>
    <t>商机客户-平安银行</t>
  </si>
  <si>
    <t>B018000</t>
  </si>
  <si>
    <t>商机客户-浙商银行</t>
  </si>
  <si>
    <t>B019000</t>
  </si>
  <si>
    <t>商机客户-恒丰银行</t>
  </si>
  <si>
    <t>B020000</t>
  </si>
  <si>
    <t>商机客户-渤海银行</t>
  </si>
  <si>
    <t>B021000</t>
  </si>
  <si>
    <t>商机客户-山东城商联盟</t>
  </si>
  <si>
    <t>B030001</t>
  </si>
  <si>
    <t>商机客户-中国银联</t>
  </si>
  <si>
    <t>B030002</t>
  </si>
  <si>
    <t>商机客户-上海金融期货信息技术有限公司</t>
  </si>
  <si>
    <t>B030003</t>
  </si>
  <si>
    <t>商机客户-北京银行</t>
  </si>
  <si>
    <t>B040001</t>
  </si>
  <si>
    <t>那欣欣</t>
  </si>
  <si>
    <t>商机客户-德州银行</t>
  </si>
  <si>
    <t>B040002</t>
  </si>
  <si>
    <t>商机客户-贵阳银行</t>
  </si>
  <si>
    <t>B040003</t>
  </si>
  <si>
    <t>商机客户-徽商银行</t>
  </si>
  <si>
    <t>B040004</t>
  </si>
  <si>
    <t>商机客户-吉林银行</t>
  </si>
  <si>
    <t>B040005</t>
  </si>
  <si>
    <t>李全智</t>
  </si>
  <si>
    <t>商机客户-济宁银行</t>
  </si>
  <si>
    <t>B040006</t>
  </si>
  <si>
    <t>商机客户-江苏银行</t>
  </si>
  <si>
    <t>B040007</t>
  </si>
  <si>
    <t>商机客户-哈尔滨银行</t>
  </si>
  <si>
    <t>B040008</t>
  </si>
  <si>
    <t>商机客户-南京银行</t>
  </si>
  <si>
    <t>B040009</t>
  </si>
  <si>
    <t>商机客户-宁波银行</t>
  </si>
  <si>
    <t>B040010</t>
  </si>
  <si>
    <t>商机客户-齐鲁银行</t>
  </si>
  <si>
    <t>B040011</t>
  </si>
  <si>
    <t>商机客户-齐商银行</t>
  </si>
  <si>
    <t>B040012</t>
  </si>
  <si>
    <t>商机客户-日照银行</t>
  </si>
  <si>
    <t>B040013</t>
  </si>
  <si>
    <t>商机客户-上海银行</t>
  </si>
  <si>
    <t>B040014</t>
  </si>
  <si>
    <t>商机客户-郑州银行</t>
  </si>
  <si>
    <t>B040015</t>
  </si>
  <si>
    <t>商机客户-中原银行</t>
  </si>
  <si>
    <t>B040016</t>
  </si>
  <si>
    <t>商机客户-莱商银行</t>
  </si>
  <si>
    <t>B040017</t>
  </si>
  <si>
    <t>商机客户-烟台银行</t>
  </si>
  <si>
    <t>B040018</t>
  </si>
  <si>
    <t>商机客户-临商银行</t>
  </si>
  <si>
    <t>B040019</t>
  </si>
  <si>
    <t>商机客户-杭州银行</t>
  </si>
  <si>
    <t>B040020</t>
  </si>
  <si>
    <t>商机客户-邯郸银行</t>
  </si>
  <si>
    <t>B040021</t>
  </si>
  <si>
    <t>商机客户-河北银行</t>
  </si>
  <si>
    <t>B040022</t>
  </si>
  <si>
    <t>商机客户-张家口银行</t>
  </si>
  <si>
    <t>B040023</t>
  </si>
  <si>
    <t>商机客户-邢台银行</t>
  </si>
  <si>
    <t>B040024</t>
  </si>
  <si>
    <t>商机客户-唐山银行</t>
  </si>
  <si>
    <t>B040025</t>
  </si>
  <si>
    <t>商机客户-盛京银行</t>
  </si>
  <si>
    <t>B040026</t>
  </si>
  <si>
    <t>商机客户-温州银行</t>
  </si>
  <si>
    <t>B040027</t>
  </si>
  <si>
    <t>商机客户-天津银行</t>
  </si>
  <si>
    <t>B040028</t>
  </si>
  <si>
    <t>商机客户-潍坊银行</t>
  </si>
  <si>
    <t>B040029</t>
  </si>
  <si>
    <t>商机客户-内蒙古银行</t>
  </si>
  <si>
    <t>B040030</t>
  </si>
  <si>
    <t>商机客户-西安银行</t>
  </si>
  <si>
    <t>B040031</t>
  </si>
  <si>
    <t>秦小波</t>
  </si>
  <si>
    <t>商机客户-苏州银行</t>
  </si>
  <si>
    <t>B040032</t>
  </si>
  <si>
    <t>商机客户-大连银行</t>
  </si>
  <si>
    <t>B040033</t>
  </si>
  <si>
    <t>商机客户-东营银行</t>
  </si>
  <si>
    <t>B040034</t>
  </si>
  <si>
    <t>商机客户-昆山农商</t>
  </si>
  <si>
    <t>B050001</t>
  </si>
  <si>
    <t>商机客户-上海农商</t>
  </si>
  <si>
    <t>B050002</t>
  </si>
  <si>
    <t>商机客户-天津农商</t>
  </si>
  <si>
    <t>B050003</t>
  </si>
  <si>
    <t>商机客户-江阴农商</t>
  </si>
  <si>
    <t>B050004</t>
  </si>
  <si>
    <t>商机客户-金谷农商</t>
  </si>
  <si>
    <t>B050005</t>
  </si>
  <si>
    <t>商机客户-沈阳农商</t>
  </si>
  <si>
    <t>B050006</t>
  </si>
  <si>
    <t>商机客户-大连农商</t>
  </si>
  <si>
    <t>B050007</t>
  </si>
  <si>
    <t>商机客户-无锡农商行</t>
  </si>
  <si>
    <t>B050008</t>
  </si>
  <si>
    <t>商机客户-常熟农商</t>
  </si>
  <si>
    <t>B050009</t>
  </si>
  <si>
    <t>商机客户-黑龙江农信</t>
  </si>
  <si>
    <t>B060001</t>
  </si>
  <si>
    <t>商机客户-吉林农信</t>
  </si>
  <si>
    <t>B060002</t>
  </si>
  <si>
    <t>商机客户-辽宁农信</t>
  </si>
  <si>
    <t>B060003</t>
  </si>
  <si>
    <t>商机客户-江苏农信</t>
  </si>
  <si>
    <t>B060004</t>
  </si>
  <si>
    <t>商机客户-浙江农信</t>
  </si>
  <si>
    <t>B060005</t>
  </si>
  <si>
    <t>商机客户-安徽农信</t>
  </si>
  <si>
    <t>B060006</t>
  </si>
  <si>
    <t>商机客户-嘉实基金</t>
  </si>
  <si>
    <t>F010001</t>
  </si>
  <si>
    <t>商机客户-鹏华基金</t>
  </si>
  <si>
    <t>F010002</t>
  </si>
  <si>
    <t>商机客户-招商基金</t>
  </si>
  <si>
    <t>F010003</t>
  </si>
  <si>
    <t>商机客户-广发基金</t>
  </si>
  <si>
    <t>F010004</t>
  </si>
  <si>
    <t>商机客户-博时基金</t>
  </si>
  <si>
    <t>F010005</t>
  </si>
  <si>
    <t>商机客户-易方达基金</t>
  </si>
  <si>
    <t>F010006</t>
  </si>
  <si>
    <t>商机客户-工银瑞信</t>
  </si>
  <si>
    <t>F010007</t>
  </si>
  <si>
    <t>商机客户-富国基金</t>
  </si>
  <si>
    <t>F010008</t>
  </si>
  <si>
    <t>商机客户-南方基金</t>
  </si>
  <si>
    <t>F010009</t>
  </si>
  <si>
    <t>商机客户-国泰君安-数中BU</t>
  </si>
  <si>
    <t>F020001</t>
  </si>
  <si>
    <t>商机客户-广发证券</t>
  </si>
  <si>
    <t>F020002</t>
  </si>
  <si>
    <t>商机客户-五矿证券</t>
  </si>
  <si>
    <t>F020003</t>
  </si>
  <si>
    <t>商机客户-国信证券</t>
  </si>
  <si>
    <t>F020004</t>
  </si>
  <si>
    <t>商机客户-光大证券</t>
  </si>
  <si>
    <t>F020005</t>
  </si>
  <si>
    <t>商机客户-平安证券</t>
  </si>
  <si>
    <t>F020006</t>
  </si>
  <si>
    <t>商机客户-东北证券</t>
  </si>
  <si>
    <t>F020007</t>
  </si>
  <si>
    <t>商机客户-太平洋保险</t>
  </si>
  <si>
    <t>F030001</t>
  </si>
  <si>
    <t>商机客户-大地保险</t>
  </si>
  <si>
    <t>F030002</t>
  </si>
  <si>
    <t>商机客户-华泰保险</t>
  </si>
  <si>
    <t>F030004</t>
  </si>
  <si>
    <t>行业拓展部</t>
  </si>
  <si>
    <t>商机客户-新华人寿</t>
  </si>
  <si>
    <t>F030005</t>
  </si>
  <si>
    <t>商机客户-人保财险</t>
  </si>
  <si>
    <t>F030006</t>
  </si>
  <si>
    <t>商机客户-阳光财险</t>
  </si>
  <si>
    <t>F030007</t>
  </si>
  <si>
    <t>商机客户-泰康人寿</t>
  </si>
  <si>
    <t>F030008</t>
  </si>
  <si>
    <t>商机客户-工银安盛</t>
  </si>
  <si>
    <t>F030009</t>
  </si>
  <si>
    <t>商机客户-泰康在线</t>
  </si>
  <si>
    <t>F030010</t>
  </si>
  <si>
    <t>商机客户-北京金融大数据</t>
  </si>
  <si>
    <t>F040001</t>
  </si>
  <si>
    <t>商机客户-远东租赁</t>
  </si>
  <si>
    <t>F040002</t>
  </si>
  <si>
    <t>商机客户-中银金融</t>
  </si>
  <si>
    <t>F040003</t>
  </si>
  <si>
    <t>商机客户-中国移动集团（及附属公司）</t>
  </si>
  <si>
    <t>C001000</t>
  </si>
  <si>
    <t>吴传宇</t>
  </si>
  <si>
    <t>商机客户-上海移动</t>
  </si>
  <si>
    <t>C001001</t>
  </si>
  <si>
    <t>商机客户-浙江移动</t>
  </si>
  <si>
    <t>C001002</t>
  </si>
  <si>
    <t>商机客户-中移动信息</t>
  </si>
  <si>
    <t>C001003</t>
  </si>
  <si>
    <t>商机客户-山东电信</t>
  </si>
  <si>
    <t>C003001</t>
  </si>
  <si>
    <t>商机客户-山东省检察院</t>
  </si>
  <si>
    <t>A001001</t>
  </si>
  <si>
    <t>商机客户-青岛检察院</t>
  </si>
  <si>
    <t>A001002</t>
  </si>
  <si>
    <t>商机客户-山东省大数据局</t>
  </si>
  <si>
    <t>A001003</t>
  </si>
  <si>
    <t>商机客户-无锡税务局</t>
  </si>
  <si>
    <t>A001004</t>
  </si>
  <si>
    <t>商机客户-海信集团</t>
  </si>
  <si>
    <t>A002001</t>
  </si>
  <si>
    <t>商机客户-浙江大华</t>
  </si>
  <si>
    <t>A002002</t>
  </si>
  <si>
    <t>商机客户-中天钢铁</t>
  </si>
  <si>
    <t>A002003</t>
  </si>
  <si>
    <t>商机客户-乐高集团</t>
  </si>
  <si>
    <t>A002004</t>
  </si>
  <si>
    <t>商机客户-东磁集团</t>
  </si>
  <si>
    <t>A002005</t>
  </si>
  <si>
    <t>商机客户-中车集团</t>
  </si>
  <si>
    <t>A002006</t>
  </si>
  <si>
    <t>商机客户-泰山钢铁</t>
  </si>
  <si>
    <t>A002007</t>
  </si>
  <si>
    <t>商机客户-厦门航空</t>
  </si>
  <si>
    <t>A003001</t>
  </si>
  <si>
    <t>商机客户-东方航空</t>
  </si>
  <si>
    <t>A003002</t>
  </si>
  <si>
    <t>商机客户-浦东机场</t>
  </si>
  <si>
    <t>A003003</t>
  </si>
  <si>
    <t>商机客户-上汽集团</t>
  </si>
  <si>
    <t>A004001</t>
  </si>
  <si>
    <t>商机客户-广汽集团</t>
  </si>
  <si>
    <t>A004002</t>
  </si>
  <si>
    <t>商机客户-华域视觉</t>
  </si>
  <si>
    <t>A004003</t>
  </si>
  <si>
    <t>商机客户-龙湖地产</t>
  </si>
  <si>
    <t>A005001</t>
  </si>
  <si>
    <t>商机客户-齐鲁交通</t>
  </si>
  <si>
    <t>A006001</t>
  </si>
  <si>
    <t>商机客户-广州交通</t>
  </si>
  <si>
    <t>A006002</t>
  </si>
  <si>
    <t>商机客户-宇通客车</t>
  </si>
  <si>
    <t>A006003</t>
  </si>
  <si>
    <t>商机客户-铁路总公司</t>
  </si>
  <si>
    <t>A007001</t>
  </si>
  <si>
    <t>商机客户-朔黄铁路</t>
  </si>
  <si>
    <t>A007002</t>
  </si>
  <si>
    <t>商机客户-普天科技</t>
  </si>
  <si>
    <t>A008001</t>
  </si>
  <si>
    <t>商机客户-成都十所</t>
  </si>
  <si>
    <t>A009001</t>
  </si>
  <si>
    <t>商机客户-百分点</t>
  </si>
  <si>
    <t>A010001</t>
  </si>
  <si>
    <t>商机客户-首都信息发展</t>
  </si>
  <si>
    <t>A010002</t>
  </si>
  <si>
    <t>商机客户-中信联盟</t>
  </si>
  <si>
    <t>A010003</t>
  </si>
  <si>
    <t>商机客户-浙江电网</t>
  </si>
  <si>
    <t>A014001</t>
  </si>
  <si>
    <t>商机客户-西安电子科技大学</t>
  </si>
  <si>
    <t>A016001</t>
  </si>
  <si>
    <t>商机客户-奥鹏教育</t>
  </si>
  <si>
    <t>A017001</t>
  </si>
  <si>
    <t>商机客户-赛默飞</t>
  </si>
  <si>
    <t>A018001</t>
  </si>
  <si>
    <t>商机客户-上海慧旌</t>
  </si>
  <si>
    <t>A030001</t>
  </si>
  <si>
    <t>商机客户-颖兴恒业</t>
  </si>
  <si>
    <t>A030002</t>
  </si>
  <si>
    <t>商机客户-慧聪融资</t>
  </si>
  <si>
    <t>A030003</t>
  </si>
  <si>
    <t>商机客户-合众思壮</t>
  </si>
  <si>
    <t>A030004</t>
  </si>
  <si>
    <t>商机客户-阳光易德</t>
  </si>
  <si>
    <t>A030005</t>
  </si>
  <si>
    <t>商机客户-山东易构</t>
  </si>
  <si>
    <t>H100001</t>
  </si>
  <si>
    <t>商机客户-漾沄</t>
  </si>
  <si>
    <t>H100002</t>
  </si>
  <si>
    <t>商机客户-北京睿至大数据</t>
  </si>
  <si>
    <t>H100003</t>
  </si>
  <si>
    <t>商机客户-英特尔</t>
  </si>
  <si>
    <t>H100004</t>
  </si>
  <si>
    <t>商机客户-微软</t>
  </si>
  <si>
    <t>H100005</t>
  </si>
  <si>
    <t>商机客户-易华录</t>
  </si>
  <si>
    <t>H100006</t>
  </si>
  <si>
    <t>商机客户-深圳骏远达</t>
  </si>
  <si>
    <t>H100007</t>
  </si>
  <si>
    <t>商机客户-中山大学</t>
  </si>
  <si>
    <t>H100008</t>
  </si>
  <si>
    <t>商机客户-银基富力</t>
  </si>
  <si>
    <t>H100009</t>
  </si>
  <si>
    <t>商机客户-信网真</t>
  </si>
  <si>
    <t>H100010</t>
  </si>
  <si>
    <t>商机客户-赛林西</t>
  </si>
  <si>
    <t>H100011</t>
  </si>
  <si>
    <t>商机客户-中科金财</t>
  </si>
  <si>
    <t>H100012</t>
  </si>
  <si>
    <t>商机客户-维信金科</t>
  </si>
  <si>
    <t>F040004</t>
  </si>
  <si>
    <t>商机客户-中信建投</t>
  </si>
  <si>
    <t>F020008</t>
  </si>
  <si>
    <t>商机客户-广州移动</t>
  </si>
  <si>
    <t>C001004</t>
  </si>
  <si>
    <t>商机客户-中银金科</t>
  </si>
  <si>
    <t>B001002</t>
  </si>
  <si>
    <t>商机客户-中银基金</t>
  </si>
  <si>
    <t>B001003</t>
  </si>
  <si>
    <t>商机客户-深圳物联</t>
  </si>
  <si>
    <t>H100013</t>
  </si>
  <si>
    <t>商机客户-锡商银行</t>
  </si>
  <si>
    <t>B080001</t>
  </si>
  <si>
    <t>商机客户-上汽乘用车</t>
  </si>
  <si>
    <t>A004004</t>
  </si>
  <si>
    <t>商机客户-中国外汇交易中心</t>
  </si>
  <si>
    <t>B030004</t>
  </si>
  <si>
    <t>商机客户- 智慧齐鲁</t>
  </si>
  <si>
    <t>A010004</t>
  </si>
  <si>
    <t>商机客户-山东烟草局</t>
  </si>
  <si>
    <t>A012001</t>
  </si>
  <si>
    <t>商机客户- 黄河河务局</t>
  </si>
  <si>
    <t>A030006</t>
  </si>
  <si>
    <t>商机客户-山东农信</t>
  </si>
  <si>
    <t>B060007</t>
  </si>
  <si>
    <t>商机客户-大家保险</t>
  </si>
  <si>
    <t>F030011</t>
  </si>
  <si>
    <t>商机客户-中证报价</t>
  </si>
  <si>
    <t>F040005</t>
  </si>
  <si>
    <t>商机客户-三井住友银行</t>
  </si>
  <si>
    <t>B070001</t>
  </si>
  <si>
    <t>商机客户-凯德地产</t>
  </si>
  <si>
    <t>A005002</t>
  </si>
  <si>
    <t>商机客户-上海期货交易所</t>
  </si>
  <si>
    <t>F040006</t>
  </si>
  <si>
    <t>商机客户-农业银行（卡中心）</t>
  </si>
  <si>
    <t>B002001</t>
  </si>
  <si>
    <t>商机客户-江西银行</t>
  </si>
  <si>
    <t>B040035</t>
  </si>
  <si>
    <t>商机客户-山东移动</t>
  </si>
  <si>
    <t>C001005</t>
  </si>
  <si>
    <t>商机客户-长安汽车金融</t>
  </si>
  <si>
    <t>A004005</t>
  </si>
  <si>
    <t>商机客户-滨海农商</t>
  </si>
  <si>
    <t>B050010</t>
  </si>
  <si>
    <t>商机客户-晋商银行</t>
  </si>
  <si>
    <t>B040036</t>
  </si>
  <si>
    <t>商机客户-山西银行</t>
  </si>
  <si>
    <t>B040037</t>
  </si>
  <si>
    <t>商机客户-洛阳银行</t>
  </si>
  <si>
    <t>B040038</t>
  </si>
  <si>
    <t>商机客户-浙江高速</t>
  </si>
  <si>
    <t>A006004</t>
  </si>
  <si>
    <t>商机客户-北京移动</t>
  </si>
  <si>
    <t>C001006</t>
  </si>
  <si>
    <t>商机客户-智联万方</t>
  </si>
  <si>
    <t>H100014</t>
  </si>
  <si>
    <t>商机客户-山东银瑞</t>
  </si>
  <si>
    <t>H100015</t>
  </si>
  <si>
    <t>商机客户-普天大健康</t>
  </si>
  <si>
    <t>H100016</t>
  </si>
  <si>
    <t>商机客户-辰宿列张</t>
  </si>
  <si>
    <t>H100017</t>
  </si>
  <si>
    <t>商机客户-浙江中证</t>
  </si>
  <si>
    <t>H100018</t>
  </si>
  <si>
    <t>商机客户-天津浩丞恒通</t>
  </si>
  <si>
    <t>H100019</t>
  </si>
  <si>
    <t>商机客户-天津恒裕汽车</t>
  </si>
  <si>
    <t>H100020</t>
  </si>
  <si>
    <t>商机客户-北京福通</t>
  </si>
  <si>
    <t>H100021</t>
  </si>
  <si>
    <t>商机客户-南京安兮士</t>
  </si>
  <si>
    <t>H100022</t>
  </si>
  <si>
    <t>商机客户-山东正扬</t>
  </si>
  <si>
    <t>H100023</t>
  </si>
  <si>
    <t>商机客户-普天信息</t>
  </si>
  <si>
    <t>H100024</t>
  </si>
  <si>
    <t>商机客户-天津卓众达</t>
  </si>
  <si>
    <t>H100025</t>
  </si>
  <si>
    <t>商机客户-山东宝隆智成</t>
  </si>
  <si>
    <t>H100026</t>
  </si>
  <si>
    <t>商机客户-工银科技</t>
  </si>
  <si>
    <t>B003002</t>
  </si>
  <si>
    <t>商机客户-农银金科</t>
  </si>
  <si>
    <t>B002003</t>
  </si>
  <si>
    <t>商机客户-工行</t>
  </si>
  <si>
    <t>B003000</t>
  </si>
  <si>
    <t>商机客户-建信金科</t>
  </si>
  <si>
    <t>B004002</t>
  </si>
  <si>
    <t>商机客户-国开证券</t>
  </si>
  <si>
    <t>F020009</t>
  </si>
  <si>
    <t>商机客户-国家外汇管理局</t>
  </si>
  <si>
    <t>A001006</t>
  </si>
  <si>
    <t>商机客户-工联院</t>
  </si>
  <si>
    <t>A001007</t>
  </si>
  <si>
    <t>商机客户-中移系统集成</t>
  </si>
  <si>
    <t>C001007</t>
  </si>
  <si>
    <t>商机客户-京投亿雅捷（北京地铁）</t>
  </si>
  <si>
    <t>A006005</t>
  </si>
  <si>
    <t>商机客户-江苏移动</t>
  </si>
  <si>
    <t>C001008</t>
  </si>
  <si>
    <t>商机客户-宝武智维</t>
  </si>
  <si>
    <t>A002008</t>
  </si>
  <si>
    <t>商机客户-中保车服</t>
  </si>
  <si>
    <t>F030012</t>
  </si>
  <si>
    <t>商机客户-上海市大数据</t>
  </si>
  <si>
    <t>A010005</t>
  </si>
  <si>
    <t>商机客户-华能集团上海分公司</t>
  </si>
  <si>
    <t>A001005</t>
  </si>
  <si>
    <t>商机客户-四川工行</t>
  </si>
  <si>
    <t>B003101</t>
  </si>
  <si>
    <t>商机客户-东吴人寿</t>
  </si>
  <si>
    <t>F030013</t>
  </si>
  <si>
    <t>商机客户-神州新桥</t>
  </si>
  <si>
    <t>H100027</t>
  </si>
  <si>
    <t>商机客户-润联智慧</t>
  </si>
  <si>
    <t>H100028</t>
  </si>
  <si>
    <t>商机客户-江南农商</t>
  </si>
  <si>
    <t>B050011</t>
  </si>
  <si>
    <t>商机客户-民太安财产保险公估</t>
  </si>
  <si>
    <t>F030014</t>
  </si>
  <si>
    <t>商机客户-广州银行信用卡中心</t>
  </si>
  <si>
    <t>B040039</t>
  </si>
  <si>
    <t>商机客户-中金公司</t>
  </si>
  <si>
    <t>B070002</t>
  </si>
  <si>
    <t>商机客户-玺玥信息</t>
  </si>
  <si>
    <t>H100029</t>
  </si>
  <si>
    <t>商机客户-广东高速</t>
  </si>
  <si>
    <t>A006006</t>
  </si>
  <si>
    <t>商机客户-深圳高速</t>
  </si>
  <si>
    <t>A006007</t>
  </si>
  <si>
    <t>商机客户-南方航空</t>
  </si>
  <si>
    <t>A003004</t>
  </si>
  <si>
    <t>商机客户-深圳航空</t>
  </si>
  <si>
    <t>A003005</t>
  </si>
  <si>
    <t>商机客户-南方电网</t>
  </si>
  <si>
    <t>A014002</t>
  </si>
  <si>
    <t>商机客户-茂名石化</t>
  </si>
  <si>
    <t>A015001</t>
  </si>
  <si>
    <t>商机客户-中广核</t>
  </si>
  <si>
    <t>A015002</t>
  </si>
  <si>
    <t>商机客户-生态环境华南研究所</t>
  </si>
  <si>
    <t>A016002</t>
  </si>
  <si>
    <t>商机客户-平安集团</t>
  </si>
  <si>
    <t>F030015</t>
  </si>
  <si>
    <t>商机客户-生命人寿</t>
  </si>
  <si>
    <t>F030016</t>
  </si>
  <si>
    <t>商机客户-美的集团</t>
  </si>
  <si>
    <t>A002009</t>
  </si>
  <si>
    <t>商机客户-格力电器</t>
  </si>
  <si>
    <t>A002010</t>
  </si>
  <si>
    <t>商机客户-东风日产</t>
  </si>
  <si>
    <t>A004006</t>
  </si>
  <si>
    <t>商机客户-比亚迪</t>
  </si>
  <si>
    <t>A004007</t>
  </si>
  <si>
    <t>商机客户-深圳水务</t>
  </si>
  <si>
    <t>A015003</t>
  </si>
  <si>
    <t>商机客户-珠江水利</t>
  </si>
  <si>
    <t>A016003</t>
  </si>
  <si>
    <t>商机客户-广东环保</t>
  </si>
  <si>
    <t>A030007</t>
  </si>
  <si>
    <t>商机客户-广州燃气</t>
  </si>
  <si>
    <t>A015004</t>
  </si>
  <si>
    <t>商机客户-廊坊银行</t>
  </si>
  <si>
    <t>B040040</t>
  </si>
  <si>
    <t>商机客户-天津滨海金融</t>
  </si>
  <si>
    <t>F040007</t>
  </si>
  <si>
    <t>商机客户-华泰证券</t>
  </si>
  <si>
    <t>F020010</t>
  </si>
  <si>
    <t>商机客户-张家港农商</t>
  </si>
  <si>
    <t>B050012</t>
  </si>
  <si>
    <t>商机客户-云鼎科技</t>
  </si>
  <si>
    <t>A015005</t>
  </si>
  <si>
    <t>商机客户-工商银行上海研发中心</t>
  </si>
  <si>
    <t>B003011</t>
  </si>
  <si>
    <t>商机客户-中国电信</t>
  </si>
  <si>
    <t>C003002</t>
  </si>
  <si>
    <t>商机客户-光大科技</t>
  </si>
  <si>
    <t>B030005</t>
  </si>
  <si>
    <t>商机客户-高新投集团</t>
  </si>
  <si>
    <t>F040008</t>
  </si>
  <si>
    <t>商机客户-安信证券</t>
  </si>
  <si>
    <t>F020011</t>
  </si>
  <si>
    <t>商机客户-光大银行信用卡中心</t>
  </si>
  <si>
    <t>B013001</t>
  </si>
  <si>
    <t>商机客户-时耕科技</t>
  </si>
  <si>
    <t>A010006</t>
  </si>
  <si>
    <t>商机客户-广州农商银行</t>
  </si>
  <si>
    <t>B050013</t>
  </si>
  <si>
    <t>商机客户-深圳农商银行</t>
  </si>
  <si>
    <t>B050014</t>
  </si>
  <si>
    <t>商机客户-珠海华润银行</t>
  </si>
  <si>
    <t>B040041</t>
  </si>
  <si>
    <t>商机客户-东莞农商银行</t>
  </si>
  <si>
    <t>B050015</t>
  </si>
  <si>
    <t>商机客户-华兴银行</t>
  </si>
  <si>
    <t>B040042</t>
  </si>
  <si>
    <t>商机客户-中移苏软</t>
  </si>
  <si>
    <t>C001009</t>
  </si>
  <si>
    <t>商机客户-深交所</t>
  </si>
  <si>
    <t>F020012</t>
  </si>
  <si>
    <t>商机客户-工商银行北京研发中心</t>
  </si>
  <si>
    <t>B003012</t>
  </si>
  <si>
    <t>商机客户-北京农商行</t>
  </si>
  <si>
    <t>B050016</t>
  </si>
  <si>
    <t>商机客户-中央国债登记结算</t>
  </si>
  <si>
    <t>F040009</t>
  </si>
  <si>
    <t>商机客户-甘肃银行</t>
  </si>
  <si>
    <t>B040043</t>
  </si>
  <si>
    <t>商机客户-河南农信</t>
  </si>
  <si>
    <t>B060008</t>
  </si>
  <si>
    <t>商机客户-中国再保</t>
  </si>
  <si>
    <t>F030017</t>
  </si>
  <si>
    <t>商机客户-中邮科技</t>
  </si>
  <si>
    <t>A010007</t>
  </si>
  <si>
    <t>商机客户-昆仑银行</t>
  </si>
  <si>
    <t>B040044</t>
  </si>
  <si>
    <t>商机客户-中国石油</t>
  </si>
  <si>
    <t>A015006</t>
  </si>
  <si>
    <t>商机客户-工行信用卡中心</t>
  </si>
  <si>
    <t>B003001</t>
  </si>
  <si>
    <t>商机客户-农信银资金清算中心</t>
  </si>
  <si>
    <t>F040010</t>
  </si>
  <si>
    <t>商机客户-网联清算</t>
  </si>
  <si>
    <t>F040011</t>
  </si>
  <si>
    <t>商机客户-中关村银行</t>
  </si>
  <si>
    <t>B080004</t>
  </si>
  <si>
    <t>商机客户-百行征信</t>
  </si>
  <si>
    <t>A010008</t>
  </si>
  <si>
    <t>商机客户-工行上海分行</t>
  </si>
  <si>
    <t>B003102</t>
  </si>
  <si>
    <t>商机客户-招商拓扑银行</t>
  </si>
  <si>
    <t>B070003</t>
  </si>
  <si>
    <t>商机客户-华融湘江银行</t>
  </si>
  <si>
    <t>B040045</t>
  </si>
  <si>
    <t>商机客户-国华人寿</t>
  </si>
  <si>
    <t>F030018</t>
  </si>
  <si>
    <t>商机客户-国华兴益保险</t>
  </si>
  <si>
    <t>F030019</t>
  </si>
  <si>
    <t>商机客户-国金证券</t>
  </si>
  <si>
    <t>F020013</t>
  </si>
  <si>
    <t>商机客户-中信期货</t>
  </si>
  <si>
    <t>F040012</t>
  </si>
  <si>
    <t>商机客户-申银万国期货</t>
  </si>
  <si>
    <t>F040013</t>
  </si>
  <si>
    <t>商机客户-三快科技（美团）</t>
  </si>
  <si>
    <t>A010009</t>
  </si>
  <si>
    <t>商机客户-锦州银行</t>
  </si>
  <si>
    <t>B040046</t>
  </si>
  <si>
    <t>商机客户-亿联银行-金融一部</t>
  </si>
  <si>
    <t>B080002-1</t>
  </si>
  <si>
    <t>商机客户-上海通联金融</t>
  </si>
  <si>
    <t>F040015</t>
  </si>
  <si>
    <t>商机客户-通联支付</t>
  </si>
  <si>
    <t>F040021</t>
  </si>
  <si>
    <t>商机客户-农行上海数据中心</t>
  </si>
  <si>
    <t>B002010</t>
  </si>
  <si>
    <t>商机客户-青岛银行</t>
  </si>
  <si>
    <t>B040047</t>
  </si>
  <si>
    <t>商机客户-海通期货</t>
  </si>
  <si>
    <t>F040016</t>
  </si>
  <si>
    <t>商机客户-中行北京分行</t>
  </si>
  <si>
    <t>B001103</t>
  </si>
  <si>
    <t>商机客户-招商信诺人保</t>
  </si>
  <si>
    <t>F030020</t>
  </si>
  <si>
    <t>商机客户-招商信诺资管</t>
  </si>
  <si>
    <t>F040017</t>
  </si>
  <si>
    <t>商机客户-平安科技</t>
  </si>
  <si>
    <t>A010010</t>
  </si>
  <si>
    <t>商机客户-成方金科</t>
  </si>
  <si>
    <t>F040018</t>
  </si>
  <si>
    <t>商机客户-CFCA</t>
  </si>
  <si>
    <t>F040019</t>
  </si>
  <si>
    <t>商机客户-移动研究院</t>
  </si>
  <si>
    <t>C001010</t>
  </si>
  <si>
    <t>商机客户-野村证券</t>
  </si>
  <si>
    <t>F020014</t>
  </si>
  <si>
    <t>商机客户-上投摩根</t>
  </si>
  <si>
    <t>F010010</t>
  </si>
  <si>
    <t>商机客户-世纪互联</t>
  </si>
  <si>
    <t>A010011</t>
  </si>
  <si>
    <t>商机客户-陕煤集团</t>
  </si>
  <si>
    <t>A015007</t>
  </si>
  <si>
    <t>商机客户-民生银行网络金融部</t>
  </si>
  <si>
    <t>B015010</t>
  </si>
  <si>
    <t>商机客户-北京银行网络金融部</t>
  </si>
  <si>
    <t>B040048</t>
  </si>
  <si>
    <t>商机客户-慧旌（惠州）</t>
  </si>
  <si>
    <t>H100030</t>
  </si>
  <si>
    <t>商机客户-广州银行</t>
  </si>
  <si>
    <t>B040049</t>
  </si>
  <si>
    <t>商机客户-顺德农商银行</t>
  </si>
  <si>
    <t>B050017</t>
  </si>
  <si>
    <t>商机客户-梅州客商银行</t>
  </si>
  <si>
    <t>B080003</t>
  </si>
  <si>
    <t>商机客户-北京兆信</t>
  </si>
  <si>
    <t>H100031</t>
  </si>
  <si>
    <t>商机客户-灏盈商业管理</t>
  </si>
  <si>
    <t>H100032</t>
  </si>
  <si>
    <t>商机客户-银联智策</t>
  </si>
  <si>
    <t>A010012</t>
  </si>
  <si>
    <t>商机客户-盛业信息</t>
  </si>
  <si>
    <t>A010013</t>
  </si>
  <si>
    <t>商机客户-华勤技术</t>
  </si>
  <si>
    <t>A010014</t>
  </si>
  <si>
    <t>商机客户-黑龙江盛世千秋（张亮麻辣烫）</t>
  </si>
  <si>
    <t>A030008</t>
  </si>
  <si>
    <t>商机客户-天辉科技</t>
  </si>
  <si>
    <t>H100033</t>
  </si>
  <si>
    <t>商机客户-鹏海软件</t>
  </si>
  <si>
    <t>A010015</t>
  </si>
  <si>
    <t>商机客户-南海农商银行</t>
  </si>
  <si>
    <t>B050018</t>
  </si>
  <si>
    <t>商机客户-广东省农村信用社</t>
  </si>
  <si>
    <t>B060009</t>
  </si>
  <si>
    <t>商机客户-广东南粤银行</t>
  </si>
  <si>
    <t>B040050</t>
  </si>
  <si>
    <t>商机客户-TCL金融控股集团</t>
  </si>
  <si>
    <t>F040020</t>
  </si>
  <si>
    <t>商机客户-彩讯股份</t>
  </si>
  <si>
    <t>A010016</t>
  </si>
  <si>
    <t>商机客户-山西中在</t>
  </si>
  <si>
    <t>A010017</t>
  </si>
  <si>
    <t>商机客户-中国铁道研究院</t>
  </si>
  <si>
    <t>A006008</t>
  </si>
  <si>
    <t>商机客户-微展世（北京）</t>
  </si>
  <si>
    <t>H100034</t>
  </si>
  <si>
    <t>商机客户-中国软件</t>
  </si>
  <si>
    <t>H100035</t>
  </si>
  <si>
    <t>商机客户-几立智能</t>
  </si>
  <si>
    <t>A010018</t>
  </si>
  <si>
    <t>商机客户-江苏牛创</t>
  </si>
  <si>
    <t>A010019</t>
  </si>
  <si>
    <t>商机客户-民泰银行</t>
  </si>
  <si>
    <t>B040051</t>
  </si>
  <si>
    <t>商机客户-浦银安盛</t>
  </si>
  <si>
    <t>F010011</t>
  </si>
  <si>
    <t>商机客户-映思软件</t>
  </si>
  <si>
    <t>A010020</t>
  </si>
  <si>
    <t>商机客户-上海蓝云</t>
  </si>
  <si>
    <t>H100036</t>
  </si>
  <si>
    <t>商机客户-高伟达软件</t>
  </si>
  <si>
    <t>H100037</t>
  </si>
  <si>
    <t>商机客户-赞同科技</t>
  </si>
  <si>
    <t>H100038</t>
  </si>
  <si>
    <t>商机客户-哈里伯顿</t>
  </si>
  <si>
    <t>H100039</t>
  </si>
  <si>
    <t>商机客户-紫金支点</t>
  </si>
  <si>
    <t>H100040</t>
  </si>
  <si>
    <t>商机客户-埃森哲</t>
  </si>
  <si>
    <t>H100041</t>
  </si>
  <si>
    <t>商机客户-上海移品</t>
  </si>
  <si>
    <t>H100042</t>
  </si>
  <si>
    <t>商机客户-上海七牛</t>
  </si>
  <si>
    <t>H100043</t>
  </si>
  <si>
    <t>商机客户-广州地铁</t>
  </si>
  <si>
    <t>A006009</t>
  </si>
  <si>
    <t>商机客户-创络（上海）</t>
  </si>
  <si>
    <t>H100044</t>
  </si>
  <si>
    <t>商机客户-昇腾边缘</t>
  </si>
  <si>
    <t>H100045</t>
  </si>
  <si>
    <t>商机客户-济南农商</t>
  </si>
  <si>
    <t>B050019</t>
  </si>
  <si>
    <t>商机客户-中信证券</t>
  </si>
  <si>
    <t>F020015</t>
  </si>
  <si>
    <t>商机客户-长沙农商行</t>
  </si>
  <si>
    <t>B050020</t>
  </si>
  <si>
    <t>商机客户-金山云</t>
  </si>
  <si>
    <t>H100046</t>
  </si>
  <si>
    <t>闫中飚</t>
  </si>
  <si>
    <t>商机客户-国投瑞银</t>
  </si>
  <si>
    <t>F010012</t>
  </si>
  <si>
    <t>商机客户-山东高速</t>
  </si>
  <si>
    <t>A006010</t>
  </si>
  <si>
    <t>商机客户-海尔</t>
  </si>
  <si>
    <t>A002011</t>
  </si>
  <si>
    <t>商机客户-新纽科技</t>
  </si>
  <si>
    <t>A010021</t>
  </si>
  <si>
    <t>商机客户-江西移动</t>
  </si>
  <si>
    <t>C001011</t>
  </si>
  <si>
    <t>商机客户-东莞证券</t>
  </si>
  <si>
    <t>F020016</t>
  </si>
  <si>
    <t>商机客户-通信四局</t>
  </si>
  <si>
    <t>H100047</t>
  </si>
  <si>
    <t>商机客户-大圣科技</t>
  </si>
  <si>
    <t>A010022</t>
  </si>
  <si>
    <t>商机客户-广电运通</t>
  </si>
  <si>
    <t>H100048</t>
  </si>
  <si>
    <t>商机客户-华人运通</t>
  </si>
  <si>
    <t>A010023</t>
  </si>
  <si>
    <t>商机客户-上海票交所</t>
  </si>
  <si>
    <t>F040022</t>
  </si>
  <si>
    <t>商机客户-河南移动</t>
  </si>
  <si>
    <t>C001012</t>
  </si>
  <si>
    <t>商机客户-武汉农商行</t>
  </si>
  <si>
    <t>B050021</t>
  </si>
  <si>
    <t>商机客户-湖北省联社</t>
  </si>
  <si>
    <t>B060010</t>
  </si>
  <si>
    <t>商机客户-汉口银行</t>
  </si>
  <si>
    <t>B040052</t>
  </si>
  <si>
    <t>商机客户-湖北银行</t>
  </si>
  <si>
    <t>B040053</t>
  </si>
  <si>
    <t>商机客户-中国人民银行武汉分行</t>
  </si>
  <si>
    <t>B000001</t>
  </si>
  <si>
    <t>商机客户-湖北省银保监局</t>
  </si>
  <si>
    <t>A001008</t>
  </si>
  <si>
    <t>商机客户-湖南三湘银行</t>
  </si>
  <si>
    <t>B080005</t>
  </si>
  <si>
    <t>商机客户-湖南省联社</t>
  </si>
  <si>
    <t>B060011</t>
  </si>
  <si>
    <t>商机客户-长安银行</t>
  </si>
  <si>
    <t>B040054</t>
  </si>
  <si>
    <t>商机客户-陕西省联社</t>
  </si>
  <si>
    <t>B060012</t>
  </si>
  <si>
    <t>商机客户-九江银行</t>
  </si>
  <si>
    <t>B040055</t>
  </si>
  <si>
    <t>商机客户-上饶银行</t>
  </si>
  <si>
    <t>B040056</t>
  </si>
  <si>
    <t>商机客户-江西省联社</t>
  </si>
  <si>
    <t>B060013</t>
  </si>
  <si>
    <t>商机客户-四川银行</t>
  </si>
  <si>
    <t>B040057</t>
  </si>
  <si>
    <t>商机客户-四川省联社</t>
  </si>
  <si>
    <t>B060014</t>
  </si>
  <si>
    <t>商机客户-众邦银行</t>
  </si>
  <si>
    <t>B080006</t>
  </si>
  <si>
    <t>商机客户-长沙银行</t>
  </si>
  <si>
    <t>B040058</t>
  </si>
  <si>
    <t>商机客户-山西联启</t>
  </si>
  <si>
    <t>A010024</t>
  </si>
  <si>
    <t>商机客户-吉利汽车</t>
  </si>
  <si>
    <t>A004008</t>
  </si>
  <si>
    <t>商机客户-永大电梯</t>
  </si>
  <si>
    <t>A002012</t>
  </si>
  <si>
    <t>商机客户-中银证券</t>
  </si>
  <si>
    <t>F020017</t>
  </si>
  <si>
    <t>商机客户-红星云</t>
  </si>
  <si>
    <t>A010025</t>
  </si>
  <si>
    <t>商机客户-银联云</t>
  </si>
  <si>
    <t>B030013</t>
  </si>
  <si>
    <t>商机客户-广州尚恩</t>
  </si>
  <si>
    <t>A010026</t>
  </si>
  <si>
    <t>商机客户-中科凡语</t>
  </si>
  <si>
    <t>A010027</t>
  </si>
  <si>
    <t>商机客户-联通网智</t>
  </si>
  <si>
    <t>C002000</t>
  </si>
  <si>
    <t>商机客户-天翼云</t>
  </si>
  <si>
    <t>C003003</t>
  </si>
  <si>
    <t>韩庆黎</t>
  </si>
  <si>
    <t>商机客户-陕西移动</t>
  </si>
  <si>
    <t>C001013</t>
  </si>
  <si>
    <t>商机客户-云南移动</t>
  </si>
  <si>
    <t>C001014</t>
  </si>
  <si>
    <t>刘梅</t>
  </si>
  <si>
    <t>商机客户-广东移动</t>
  </si>
  <si>
    <t>C001015</t>
  </si>
  <si>
    <t>商机客户-中国联通</t>
  </si>
  <si>
    <t>C002001</t>
  </si>
  <si>
    <t>商机客户-河北移动</t>
  </si>
  <si>
    <t>C001016</t>
  </si>
  <si>
    <t>商机客户-山西移动</t>
  </si>
  <si>
    <t>C001017</t>
  </si>
  <si>
    <t>商机客户-甘肃移动</t>
  </si>
  <si>
    <t>C001018</t>
  </si>
  <si>
    <t>商机客户-内蒙古移动</t>
  </si>
  <si>
    <t>C001019</t>
  </si>
  <si>
    <t>商机客户-移动浙江创研院</t>
  </si>
  <si>
    <t>C001020</t>
  </si>
  <si>
    <t>商机客户-安徽移动</t>
  </si>
  <si>
    <t>C001021</t>
  </si>
  <si>
    <t>商机客户-湖南移动</t>
  </si>
  <si>
    <t>C001022</t>
  </si>
  <si>
    <t>商机客户-湖北移动</t>
  </si>
  <si>
    <t>C001023</t>
  </si>
  <si>
    <t>商机客户-贵州移动</t>
  </si>
  <si>
    <t>C001024</t>
  </si>
  <si>
    <t>商机客户-四川移动</t>
  </si>
  <si>
    <t>C001025</t>
  </si>
  <si>
    <t>商机客户-福建移动</t>
  </si>
  <si>
    <t>C001026</t>
  </si>
  <si>
    <t>商机客户-重庆移动</t>
  </si>
  <si>
    <t>C001027</t>
  </si>
  <si>
    <t>商机客户-广西移动</t>
  </si>
  <si>
    <t>C001028</t>
  </si>
  <si>
    <t>商机客户-西南证券</t>
  </si>
  <si>
    <t>F020018</t>
  </si>
  <si>
    <t>商机客户-兴业证券</t>
  </si>
  <si>
    <t>F020019</t>
  </si>
  <si>
    <t>商机客户-信达澳亚基金</t>
  </si>
  <si>
    <t>F010013</t>
  </si>
  <si>
    <t>商机客户-银河证券</t>
  </si>
  <si>
    <t>F020020</t>
  </si>
  <si>
    <t>商机客户-中国银保信</t>
  </si>
  <si>
    <t>F030021</t>
  </si>
  <si>
    <t>商机客户-工行网络金融部</t>
  </si>
  <si>
    <t>B003013</t>
  </si>
  <si>
    <t>商机客户-创金合信基金</t>
  </si>
  <si>
    <t>F010014</t>
  </si>
  <si>
    <t>商机客户-前海开源基金</t>
  </si>
  <si>
    <t>F010015</t>
  </si>
  <si>
    <t>商机客户-长城证券</t>
  </si>
  <si>
    <t>F020021</t>
  </si>
  <si>
    <t>商机客户-Vivo</t>
  </si>
  <si>
    <t>A002013</t>
  </si>
  <si>
    <t>商机客户-农行网络金融部</t>
  </si>
  <si>
    <t>B002011</t>
  </si>
  <si>
    <t>商机客户-上海数据交易所</t>
  </si>
  <si>
    <t>F040023</t>
  </si>
  <si>
    <t>商机客户-上海清算所</t>
  </si>
  <si>
    <t>F040024</t>
  </si>
  <si>
    <t>商机客户-浙江稠州银行</t>
  </si>
  <si>
    <t>B040059</t>
  </si>
  <si>
    <t>商机客户-工行金融科技部</t>
  </si>
  <si>
    <t>B003014</t>
  </si>
  <si>
    <t>商机客户-农行研发中心</t>
  </si>
  <si>
    <t>B002012</t>
  </si>
  <si>
    <t>商机客户-太平洋证券</t>
  </si>
  <si>
    <t>F020022</t>
  </si>
  <si>
    <t>商机客户-龙盈智达</t>
  </si>
  <si>
    <t>A010028</t>
  </si>
  <si>
    <t>商机客户-农行运营管理部</t>
  </si>
  <si>
    <t>B002013</t>
  </si>
  <si>
    <t>商机客户-建行运营管理部</t>
  </si>
  <si>
    <t>B004010</t>
  </si>
  <si>
    <t>商机客户-嘉兴银行</t>
  </si>
  <si>
    <t>B040060</t>
  </si>
  <si>
    <t>商机客户-民生卡中心</t>
  </si>
  <si>
    <t>B015001</t>
  </si>
  <si>
    <t>商机客户-中银保险</t>
  </si>
  <si>
    <t>F030022</t>
  </si>
  <si>
    <t>商机客户-金风科技</t>
  </si>
  <si>
    <t>A015008</t>
  </si>
  <si>
    <t>商机客户-兰州银行</t>
  </si>
  <si>
    <t>B040061</t>
  </si>
  <si>
    <t>商机客户-龙源电力</t>
  </si>
  <si>
    <t>A015009</t>
  </si>
  <si>
    <t>商机客户-威海银行</t>
  </si>
  <si>
    <t>B040062</t>
  </si>
  <si>
    <t>商机客户-青岛农商</t>
  </si>
  <si>
    <t>B050022</t>
  </si>
  <si>
    <t>商机客户-青岛公交</t>
  </si>
  <si>
    <t>A006011</t>
  </si>
  <si>
    <t>商机客户-青岛地铁</t>
  </si>
  <si>
    <t>A006012</t>
  </si>
  <si>
    <t>商机客户-气象局信息中心</t>
  </si>
  <si>
    <t>A001009</t>
  </si>
  <si>
    <t>商机客户-气象局卫星中心</t>
  </si>
  <si>
    <t>A001010</t>
  </si>
  <si>
    <t>商机客户-地震局地球物理所</t>
  </si>
  <si>
    <t>A016004</t>
  </si>
  <si>
    <t>商机客户-中石油东方物探中心</t>
  </si>
  <si>
    <t>A015010</t>
  </si>
  <si>
    <t>商机客户-交通部科学研究院</t>
  </si>
  <si>
    <t>A016005</t>
  </si>
  <si>
    <t>商机客户-中科院理论物理所</t>
  </si>
  <si>
    <t>A016006</t>
  </si>
  <si>
    <t>商机客户-航科院</t>
  </si>
  <si>
    <t>A016007</t>
  </si>
  <si>
    <t>商机客户-招行卡中心</t>
  </si>
  <si>
    <t>B010001</t>
  </si>
  <si>
    <t>商机客户-银联数据</t>
  </si>
  <si>
    <t>B030006</t>
  </si>
  <si>
    <t>商机客户-太平金科</t>
  </si>
  <si>
    <t>A010029</t>
  </si>
  <si>
    <t>商机客户-安徽奇兵</t>
  </si>
  <si>
    <t>A018002</t>
  </si>
  <si>
    <t>商机客户-珞安科技</t>
  </si>
  <si>
    <t>A010030</t>
  </si>
  <si>
    <t>商机客户-上海博辕</t>
  </si>
  <si>
    <t>A010031</t>
  </si>
  <si>
    <t>商机客户-上海谋乐</t>
  </si>
  <si>
    <t>A010032</t>
  </si>
  <si>
    <t>商机客户-深圳思谋</t>
  </si>
  <si>
    <t>A010033</t>
  </si>
  <si>
    <t>商机客户-新智认知</t>
  </si>
  <si>
    <t>A010034</t>
  </si>
  <si>
    <t>商机客户-电器研究院</t>
  </si>
  <si>
    <t>A008002</t>
  </si>
  <si>
    <t>商机客户-西部证券</t>
  </si>
  <si>
    <t>F020023</t>
  </si>
  <si>
    <t>商机客户-河北天链星航</t>
  </si>
  <si>
    <t>H100049</t>
  </si>
  <si>
    <t>商机客户-中国电子科技集团公司第五十四研究所</t>
  </si>
  <si>
    <t>A016009</t>
  </si>
  <si>
    <t>商机客户-中国航天科工集团第二研究院706所</t>
  </si>
  <si>
    <t>A016010</t>
  </si>
  <si>
    <t>商机客户-国防科技大学</t>
  </si>
  <si>
    <t>A016011</t>
  </si>
  <si>
    <t>卢志广</t>
  </si>
  <si>
    <t>商机客户-中国电子技术标准化研究院（电子四院）</t>
  </si>
  <si>
    <t>A016012</t>
  </si>
  <si>
    <t>商机客户-中国电子科技集团公司第三十研究所</t>
  </si>
  <si>
    <t>A016013</t>
  </si>
  <si>
    <t>商机客户-中国电子科技集团公司第十五研究所</t>
  </si>
  <si>
    <t>A016014</t>
  </si>
  <si>
    <t>商机客户-中国电子科技集团公司第三研究所</t>
  </si>
  <si>
    <t>A016015</t>
  </si>
  <si>
    <t>商机客户-中国航天科工集团四院401所</t>
  </si>
  <si>
    <t>A016016</t>
  </si>
  <si>
    <t>商机客户-中国兵器第一研究院</t>
  </si>
  <si>
    <t>A016017</t>
  </si>
  <si>
    <t>商机客户-中国船舶系统工程院（HJ）</t>
  </si>
  <si>
    <t>A016018</t>
  </si>
  <si>
    <t>商机客户-军事科学院系统工程研究院网络信息研究所</t>
  </si>
  <si>
    <t>A009002</t>
  </si>
  <si>
    <t>商机客户-军事科学院系统工程研究院军需工程技术研究所</t>
  </si>
  <si>
    <t>A009003</t>
  </si>
  <si>
    <t>商机客户-军事科学院</t>
  </si>
  <si>
    <t>A009004</t>
  </si>
  <si>
    <t>商机客户-嫩江水电站</t>
  </si>
  <si>
    <t>A030009</t>
  </si>
  <si>
    <t>商机客户-阳光易德心理 公司</t>
  </si>
  <si>
    <t>A030010</t>
  </si>
  <si>
    <t>商机客户-国润创投</t>
  </si>
  <si>
    <t>A010035</t>
  </si>
  <si>
    <t>商机客户-北京航天航空大学</t>
  </si>
  <si>
    <t>A016019</t>
  </si>
  <si>
    <t>刘睿</t>
  </si>
  <si>
    <t>商机客户-宝马汽车</t>
  </si>
  <si>
    <t>A004009</t>
  </si>
  <si>
    <t>商机客户-中科软</t>
  </si>
  <si>
    <t>H100050</t>
  </si>
  <si>
    <t>商机客户-太平稽核</t>
  </si>
  <si>
    <t>F030023</t>
  </si>
  <si>
    <t>商机客户-华林证券</t>
  </si>
  <si>
    <t>F020024</t>
  </si>
  <si>
    <t>商机客户-国泰君安-金融一部</t>
  </si>
  <si>
    <t>商机客户-华夏基金</t>
  </si>
  <si>
    <t>F010016</t>
  </si>
  <si>
    <t>商机客户-奇瑞汽车金融</t>
  </si>
  <si>
    <t>F040025</t>
  </si>
  <si>
    <t>商机客户-福建金服云</t>
  </si>
  <si>
    <t>A010036</t>
  </si>
  <si>
    <t>商机客户-阿里云</t>
  </si>
  <si>
    <t>H100051</t>
  </si>
  <si>
    <t>商机客户-天津电网</t>
  </si>
  <si>
    <t>A014003</t>
  </si>
  <si>
    <t>黄明发</t>
  </si>
  <si>
    <t>商机客户-北京电网</t>
  </si>
  <si>
    <t>A014004</t>
  </si>
  <si>
    <t>商机客户-安徽超高压公司</t>
  </si>
  <si>
    <t>A014005</t>
  </si>
  <si>
    <t>商机客户-中国电力科学研究院</t>
  </si>
  <si>
    <t>A014006</t>
  </si>
  <si>
    <t>商机客户-北京智芯微电子</t>
  </si>
  <si>
    <t>A010037</t>
  </si>
  <si>
    <t>商机客户-冀北电力</t>
  </si>
  <si>
    <t>A014007</t>
  </si>
  <si>
    <t>商机客户-江西能源大数据</t>
  </si>
  <si>
    <t>A010038</t>
  </si>
  <si>
    <t>商机客户-昆仑数智</t>
  </si>
  <si>
    <t>A010039</t>
  </si>
  <si>
    <t>刘锋</t>
  </si>
  <si>
    <t>商机客户-中国石化经济技术研究院</t>
  </si>
  <si>
    <t>A015011</t>
  </si>
  <si>
    <t>商机客户-厦门航空可持续发展办公室</t>
  </si>
  <si>
    <t>A003006</t>
  </si>
  <si>
    <t>商机客户-泰安银行</t>
  </si>
  <si>
    <t>B040063</t>
  </si>
  <si>
    <t>商机客户-江门农商银行</t>
  </si>
  <si>
    <t>B050023</t>
  </si>
  <si>
    <t>商机客户-河北省农信社</t>
  </si>
  <si>
    <t>B060015</t>
  </si>
  <si>
    <t>商机客户-山西省农信</t>
  </si>
  <si>
    <t>B060016</t>
  </si>
  <si>
    <t>商机客户-山西交投</t>
  </si>
  <si>
    <t>A006013</t>
  </si>
  <si>
    <t>商机客户-亿联银行-金融二部</t>
  </si>
  <si>
    <t>B080002-2</t>
  </si>
  <si>
    <t>商机客户-中译语通</t>
  </si>
  <si>
    <t>A010040</t>
  </si>
  <si>
    <t>商机客户-湖南合天智汇</t>
  </si>
  <si>
    <t>A010041</t>
  </si>
  <si>
    <t>商机客户-理工雷科</t>
  </si>
  <si>
    <t>A010042</t>
  </si>
  <si>
    <t>商机客户-浪潮信息</t>
  </si>
  <si>
    <t>H100052</t>
  </si>
  <si>
    <t>商机客户-上海慧程</t>
  </si>
  <si>
    <t>A018003</t>
  </si>
  <si>
    <t>商机客户-清华大学</t>
  </si>
  <si>
    <t>A017002</t>
  </si>
  <si>
    <t>周亚兰</t>
  </si>
  <si>
    <t>商机客户-南京大学</t>
  </si>
  <si>
    <t>A017003</t>
  </si>
  <si>
    <t>商机客户-泰隆银行</t>
  </si>
  <si>
    <t>B040064</t>
  </si>
  <si>
    <t>新商机客户-雅图BU</t>
  </si>
  <si>
    <t>雅图BU-新客户</t>
  </si>
  <si>
    <t>新商机客户-数中BU</t>
  </si>
  <si>
    <t>数中BU-新客户</t>
  </si>
  <si>
    <t>新商机客户-金融一部</t>
  </si>
  <si>
    <t>金融一部-新客户</t>
  </si>
  <si>
    <t>新商机客户-通信BU</t>
  </si>
  <si>
    <t>通信BU-新客户</t>
  </si>
  <si>
    <t>新商机客户-金融二部</t>
  </si>
  <si>
    <t>金融二部-新客户</t>
  </si>
  <si>
    <t>新商机客户-行业拓展部</t>
  </si>
  <si>
    <t>行业拓展部-新客户</t>
  </si>
  <si>
    <t>新商机客户-天元BU</t>
  </si>
  <si>
    <t>天元BU-新客户</t>
  </si>
  <si>
    <t>商机客户-天元BU-涉密客户</t>
  </si>
  <si>
    <t>天元BU-涉密客户</t>
  </si>
  <si>
    <t>新商机客户-其他</t>
  </si>
  <si>
    <t>其他-新客户</t>
  </si>
  <si>
    <t>序号</t>
  </si>
  <si>
    <t>姓名</t>
  </si>
  <si>
    <t>一级部门</t>
  </si>
  <si>
    <t>二级部门</t>
  </si>
  <si>
    <t>三级部门</t>
  </si>
  <si>
    <t>汇报对象</t>
  </si>
  <si>
    <t>工作地点</t>
  </si>
  <si>
    <t>入职时间</t>
  </si>
  <si>
    <t>离职时间</t>
  </si>
  <si>
    <t>人员属性</t>
  </si>
  <si>
    <t>职位</t>
  </si>
  <si>
    <t>张晓林</t>
  </si>
  <si>
    <t>/</t>
  </si>
  <si>
    <t>方磊</t>
  </si>
  <si>
    <t>北京</t>
  </si>
  <si>
    <t>研发</t>
  </si>
  <si>
    <t>资深架构师</t>
  </si>
  <si>
    <t>景越</t>
  </si>
  <si>
    <t>高级产品总监</t>
  </si>
  <si>
    <t>路明奎</t>
  </si>
  <si>
    <t>基础研发部</t>
  </si>
  <si>
    <t>基础设施部</t>
  </si>
  <si>
    <t>王清臣</t>
  </si>
  <si>
    <t>架构师</t>
  </si>
  <si>
    <t>汪畅</t>
  </si>
  <si>
    <t>技术部</t>
  </si>
  <si>
    <t>项目三群</t>
  </si>
  <si>
    <t>上海</t>
  </si>
  <si>
    <t>交付</t>
  </si>
  <si>
    <t>运维经理</t>
  </si>
  <si>
    <t>焦悦光</t>
  </si>
  <si>
    <t>高级架构师</t>
  </si>
  <si>
    <t>济南</t>
  </si>
  <si>
    <t>产品总监</t>
  </si>
  <si>
    <t>吴海峰</t>
  </si>
  <si>
    <t>杨健</t>
  </si>
  <si>
    <t>主任架构师</t>
  </si>
  <si>
    <t>刘杰兴</t>
  </si>
  <si>
    <t>产品测试部</t>
  </si>
  <si>
    <t>刘鑫洋</t>
  </si>
  <si>
    <t>高级测试工程师</t>
  </si>
  <si>
    <t>路宏琦</t>
  </si>
  <si>
    <t>算法专家</t>
  </si>
  <si>
    <t>数据产品中心</t>
  </si>
  <si>
    <t>RT产品部</t>
  </si>
  <si>
    <t>于建岗</t>
  </si>
  <si>
    <t>何刚</t>
  </si>
  <si>
    <t>李学峰</t>
  </si>
  <si>
    <t>一组</t>
  </si>
  <si>
    <t>周凯</t>
  </si>
  <si>
    <t>资深ETL工程师</t>
  </si>
  <si>
    <t>资深开发工程师</t>
  </si>
  <si>
    <t>高级测试经理</t>
  </si>
  <si>
    <t>客户成功部</t>
  </si>
  <si>
    <t>售前</t>
  </si>
  <si>
    <t>高级算法专家</t>
  </si>
  <si>
    <t>孙克林</t>
  </si>
  <si>
    <t>杨尚武</t>
  </si>
  <si>
    <t>高级研发工程师</t>
  </si>
  <si>
    <t>艾云</t>
  </si>
  <si>
    <t>吴晨</t>
  </si>
  <si>
    <t>技术经理</t>
  </si>
  <si>
    <t>段继旺</t>
  </si>
  <si>
    <t>AI应用产品中心</t>
  </si>
  <si>
    <t>数据科学部</t>
  </si>
  <si>
    <t>部门高级经理</t>
  </si>
  <si>
    <t>李晓贝</t>
  </si>
  <si>
    <t>朱一慧</t>
  </si>
  <si>
    <t>高级UI设计师</t>
  </si>
  <si>
    <t>产品经理</t>
  </si>
  <si>
    <t>齐国骏</t>
  </si>
  <si>
    <t>系统工程部</t>
  </si>
  <si>
    <t>李其霖</t>
  </si>
  <si>
    <t>运维工程师</t>
  </si>
  <si>
    <t>刘旭静</t>
  </si>
  <si>
    <t>高级ETL工程师</t>
  </si>
  <si>
    <t>郭璐</t>
  </si>
  <si>
    <t>资深研发工程师</t>
  </si>
  <si>
    <t>崔静</t>
  </si>
  <si>
    <t>李明</t>
  </si>
  <si>
    <t>产品开发部</t>
  </si>
  <si>
    <t>研发总监</t>
  </si>
  <si>
    <t>刘清泉</t>
  </si>
  <si>
    <t>应用研发部</t>
  </si>
  <si>
    <t>王金鑫</t>
  </si>
  <si>
    <t>冯雪</t>
  </si>
  <si>
    <t>资深测试工程师</t>
  </si>
  <si>
    <t>游记雷</t>
  </si>
  <si>
    <t>杜宁宁</t>
  </si>
  <si>
    <t>Sun Bing</t>
  </si>
  <si>
    <t>售前部</t>
  </si>
  <si>
    <t>深圳</t>
  </si>
  <si>
    <t>解决方案专家</t>
  </si>
  <si>
    <t>郑剑英</t>
  </si>
  <si>
    <t>戴光懿</t>
  </si>
  <si>
    <t>测试架构师</t>
  </si>
  <si>
    <t>逯新宝</t>
  </si>
  <si>
    <t>DEP产品部</t>
  </si>
  <si>
    <t>李维</t>
  </si>
  <si>
    <t>王涛</t>
  </si>
  <si>
    <t>方倩</t>
  </si>
  <si>
    <t>巴海成</t>
  </si>
  <si>
    <t>曾法</t>
  </si>
  <si>
    <t>BAP产品部</t>
  </si>
  <si>
    <t>张宏淳</t>
  </si>
  <si>
    <t>二组</t>
  </si>
  <si>
    <t>资深算法工程师</t>
  </si>
  <si>
    <t>刘顺</t>
  </si>
  <si>
    <t>运维架构师</t>
  </si>
  <si>
    <t>程权</t>
  </si>
  <si>
    <t>呼美林</t>
  </si>
  <si>
    <t>测试工程师</t>
  </si>
  <si>
    <t>高级产品经理</t>
  </si>
  <si>
    <t>王珈豪</t>
  </si>
  <si>
    <t>JAVA大数据开发</t>
  </si>
  <si>
    <t>开发工程师</t>
  </si>
  <si>
    <t>李景浩</t>
  </si>
  <si>
    <t>李文倩</t>
  </si>
  <si>
    <t>孟广乐</t>
  </si>
  <si>
    <t>研发工程师</t>
  </si>
  <si>
    <t>三组</t>
  </si>
  <si>
    <t>陈秀霞</t>
  </si>
  <si>
    <t>邵明基</t>
  </si>
  <si>
    <t>雷生</t>
  </si>
  <si>
    <t>资深解决方案工程师</t>
  </si>
  <si>
    <t>贾培佳</t>
  </si>
  <si>
    <t>高级算法工程师</t>
  </si>
  <si>
    <t>张翊</t>
  </si>
  <si>
    <t>前端架构师</t>
  </si>
  <si>
    <t>段景</t>
  </si>
  <si>
    <t>倪其玲</t>
  </si>
  <si>
    <t>AI Lab</t>
  </si>
  <si>
    <t>李敖</t>
  </si>
  <si>
    <t>资深产品经理</t>
  </si>
  <si>
    <t>李凤华</t>
  </si>
  <si>
    <t>张钟镭</t>
  </si>
  <si>
    <t>潘飞</t>
  </si>
  <si>
    <t>高级解决方案专家</t>
  </si>
  <si>
    <t>孙京生</t>
  </si>
  <si>
    <t>项目一群</t>
  </si>
  <si>
    <t>资深运维工程师</t>
  </si>
  <si>
    <t>李国瑞</t>
  </si>
  <si>
    <t>产品设计部</t>
  </si>
  <si>
    <t>李金辉</t>
  </si>
  <si>
    <t>于帅帅</t>
  </si>
  <si>
    <t>李澍楠</t>
  </si>
  <si>
    <t>杨丽雲</t>
  </si>
  <si>
    <t>郭江南</t>
  </si>
  <si>
    <t>褚双双</t>
  </si>
  <si>
    <t>算法工程师</t>
  </si>
  <si>
    <t>王志帅</t>
  </si>
  <si>
    <t>易倩如</t>
  </si>
  <si>
    <t>党佳琪</t>
  </si>
  <si>
    <t>王哲熙</t>
  </si>
  <si>
    <t>章文生</t>
  </si>
  <si>
    <t>张凯</t>
  </si>
  <si>
    <t>周洁</t>
  </si>
  <si>
    <t>王亮</t>
  </si>
  <si>
    <t>AI工程部</t>
  </si>
  <si>
    <t>高级技术经理</t>
  </si>
  <si>
    <t>赵相辉</t>
  </si>
  <si>
    <t>ETL工程师</t>
  </si>
  <si>
    <t>魏浩浩</t>
  </si>
  <si>
    <t>丁银超</t>
  </si>
  <si>
    <t>研发经理</t>
  </si>
  <si>
    <t>岳传文</t>
  </si>
  <si>
    <t>COE</t>
  </si>
  <si>
    <t>王鑫彤</t>
  </si>
  <si>
    <t>高级文档工程师</t>
  </si>
  <si>
    <t>康蕊</t>
  </si>
  <si>
    <t>鲍旭</t>
  </si>
  <si>
    <t>朱跃红</t>
  </si>
  <si>
    <t>蒋宁</t>
  </si>
  <si>
    <t>宗兆利</t>
  </si>
  <si>
    <t>易佐良</t>
  </si>
  <si>
    <t>张玉博</t>
  </si>
  <si>
    <t>罗承成</t>
  </si>
  <si>
    <t>张晨曦</t>
  </si>
  <si>
    <t>张亮</t>
  </si>
  <si>
    <t>售前组</t>
  </si>
  <si>
    <t>周广虎</t>
  </si>
  <si>
    <t>高级开发工程师</t>
  </si>
  <si>
    <t>何鲁威</t>
  </si>
  <si>
    <t>熊杰</t>
  </si>
  <si>
    <t>项目二群</t>
  </si>
  <si>
    <t>魏来</t>
  </si>
  <si>
    <t>高级运维工程师</t>
  </si>
  <si>
    <t>开发经理</t>
  </si>
  <si>
    <t>张小静</t>
  </si>
  <si>
    <t>助理研究员</t>
  </si>
  <si>
    <t>范金龙</t>
  </si>
  <si>
    <t>陈萍</t>
  </si>
  <si>
    <t>青岛</t>
  </si>
  <si>
    <t>天津</t>
  </si>
  <si>
    <t>周战江</t>
  </si>
  <si>
    <t>杨燕堂</t>
  </si>
  <si>
    <t>陈端良</t>
  </si>
  <si>
    <t>赵云龙</t>
  </si>
  <si>
    <t>兰洋</t>
  </si>
  <si>
    <t>孙东方</t>
  </si>
  <si>
    <t>薛磊</t>
  </si>
  <si>
    <t>秦秀宝</t>
  </si>
  <si>
    <t>开发部</t>
  </si>
  <si>
    <t>徐阳</t>
  </si>
  <si>
    <t>鄯晓明</t>
  </si>
  <si>
    <t>DDS产品部</t>
  </si>
  <si>
    <t>交付总监</t>
  </si>
  <si>
    <t>陈辰</t>
  </si>
  <si>
    <t>刘拓</t>
  </si>
  <si>
    <t>成都</t>
  </si>
  <si>
    <t>陈思杰</t>
  </si>
  <si>
    <t>宋阳</t>
  </si>
  <si>
    <t>黄雪松</t>
  </si>
  <si>
    <t>何蛟</t>
  </si>
  <si>
    <t>庄旰皓</t>
  </si>
  <si>
    <t>吴二朋</t>
  </si>
  <si>
    <t>郝润</t>
  </si>
  <si>
    <t>吕博晨</t>
  </si>
  <si>
    <t>研究员</t>
  </si>
  <si>
    <t>赵豪杰</t>
  </si>
  <si>
    <t>李浩</t>
  </si>
  <si>
    <t>王帅杰</t>
  </si>
  <si>
    <t>柴先锋</t>
  </si>
  <si>
    <t>王珊珊</t>
  </si>
  <si>
    <t>长春</t>
  </si>
  <si>
    <t>解决方案工程师</t>
  </si>
  <si>
    <t>邢振广</t>
  </si>
  <si>
    <t>毛玉婷</t>
  </si>
  <si>
    <t>高级解决方案工程师</t>
  </si>
  <si>
    <t>牛恺伟</t>
  </si>
  <si>
    <t>临沂</t>
  </si>
  <si>
    <t>李飞</t>
  </si>
  <si>
    <t>贾子龙</t>
  </si>
  <si>
    <t>朱聪</t>
  </si>
  <si>
    <t>余浩</t>
  </si>
  <si>
    <t>赵建梅</t>
  </si>
  <si>
    <t>何礼根</t>
  </si>
  <si>
    <t>周瑞</t>
  </si>
  <si>
    <t>张韩</t>
  </si>
  <si>
    <t>郑州</t>
  </si>
  <si>
    <t>高级项目经理</t>
  </si>
  <si>
    <t>张迪</t>
  </si>
  <si>
    <t xml:space="preserve">资深解决方案工程师 </t>
  </si>
  <si>
    <t>刘正文</t>
  </si>
  <si>
    <t>单聪</t>
  </si>
  <si>
    <t>贺昌浩</t>
  </si>
  <si>
    <t>马玉林</t>
  </si>
  <si>
    <t>李文长</t>
  </si>
  <si>
    <t>杨超</t>
  </si>
  <si>
    <t>党磊</t>
  </si>
  <si>
    <t>姜连欢</t>
  </si>
  <si>
    <t>窦锦涛</t>
  </si>
  <si>
    <t>刘敦岩</t>
  </si>
  <si>
    <t>助理研发工程师</t>
  </si>
  <si>
    <t>刘猛</t>
  </si>
  <si>
    <t>杨宇</t>
  </si>
  <si>
    <t>王明阳</t>
  </si>
  <si>
    <t>高级运维经理</t>
  </si>
  <si>
    <t>游洲</t>
  </si>
  <si>
    <t>王建桥</t>
  </si>
  <si>
    <t>张杰</t>
  </si>
  <si>
    <t>于明宇</t>
  </si>
  <si>
    <t>许洪奎</t>
  </si>
  <si>
    <t>陈洞天</t>
  </si>
  <si>
    <t>高营</t>
  </si>
  <si>
    <t>李文涛</t>
  </si>
  <si>
    <t>杨亚哲</t>
  </si>
  <si>
    <t>张锐</t>
  </si>
  <si>
    <t>赵庆贺</t>
  </si>
  <si>
    <t>杨钰</t>
  </si>
  <si>
    <t>李双杰</t>
  </si>
  <si>
    <t>郭勤栓</t>
  </si>
  <si>
    <t>李变变</t>
  </si>
  <si>
    <t>雷子锐</t>
  </si>
  <si>
    <t>王立刚</t>
  </si>
  <si>
    <t>德州</t>
  </si>
  <si>
    <t>刘桂岑</t>
  </si>
  <si>
    <t>王淞</t>
  </si>
  <si>
    <t>焦克诚</t>
  </si>
  <si>
    <t>刘琛</t>
  </si>
  <si>
    <t>张鹏洋</t>
  </si>
  <si>
    <t>张威</t>
  </si>
  <si>
    <t>太原</t>
  </si>
  <si>
    <t xml:space="preserve">项目经理 </t>
  </si>
  <si>
    <t>日照</t>
  </si>
  <si>
    <t>王鑫</t>
  </si>
  <si>
    <t>许自航</t>
  </si>
  <si>
    <t>代玉科</t>
  </si>
  <si>
    <t>张金皓</t>
  </si>
  <si>
    <t>阮海涛</t>
  </si>
  <si>
    <t>杨顾</t>
  </si>
  <si>
    <t>产品专家</t>
  </si>
  <si>
    <t>周占元</t>
  </si>
  <si>
    <t>李兴文</t>
  </si>
  <si>
    <t>薛蕾</t>
  </si>
  <si>
    <t>王家家</t>
  </si>
  <si>
    <t>吴若鸿</t>
  </si>
  <si>
    <t>周士博</t>
  </si>
  <si>
    <t>助理算法工程师</t>
  </si>
  <si>
    <t>赵阿坤</t>
  </si>
  <si>
    <t>程龙</t>
  </si>
  <si>
    <t>包含</t>
  </si>
  <si>
    <t>徐智慧</t>
  </si>
  <si>
    <t>李轲</t>
  </si>
  <si>
    <t>闫树红</t>
  </si>
  <si>
    <t>项民</t>
  </si>
  <si>
    <t>刘慧</t>
  </si>
  <si>
    <t>张义雪</t>
  </si>
  <si>
    <t>刘桂强</t>
  </si>
  <si>
    <t>王馨悦</t>
  </si>
  <si>
    <t>UI设计师</t>
  </si>
  <si>
    <t>杨亮</t>
  </si>
  <si>
    <t>王凤起</t>
  </si>
  <si>
    <t>于海军</t>
  </si>
  <si>
    <t>分布式数据库内核开发</t>
  </si>
  <si>
    <t>王缙绅</t>
  </si>
  <si>
    <t>邓子辉</t>
  </si>
  <si>
    <t>石祥栋</t>
  </si>
  <si>
    <t>孟圣智</t>
  </si>
  <si>
    <t>江云飞</t>
  </si>
  <si>
    <t>李恒元</t>
  </si>
  <si>
    <t>周睿捷</t>
  </si>
  <si>
    <t>大数据开发工程师</t>
  </si>
  <si>
    <t>技术总监</t>
  </si>
  <si>
    <t>王学英</t>
  </si>
  <si>
    <t>汪勇</t>
  </si>
  <si>
    <t>申世康</t>
  </si>
  <si>
    <t>黄基鹏</t>
  </si>
  <si>
    <t>方成杰</t>
  </si>
  <si>
    <t>孙艺嘉</t>
  </si>
  <si>
    <t>于松平</t>
  </si>
  <si>
    <t>张磊</t>
  </si>
  <si>
    <t>解决方案部</t>
  </si>
  <si>
    <t>郭志强</t>
  </si>
  <si>
    <t>UI/UE设计师</t>
  </si>
  <si>
    <t>郭晓臻</t>
  </si>
  <si>
    <t>微服务开发工程师</t>
  </si>
  <si>
    <t>曹意</t>
  </si>
  <si>
    <t>合肥</t>
  </si>
  <si>
    <t>产品运维</t>
  </si>
  <si>
    <t>洪敏</t>
  </si>
  <si>
    <t>孙金娟</t>
  </si>
  <si>
    <t>王珊珊3</t>
  </si>
  <si>
    <t>张康</t>
  </si>
  <si>
    <t>王治乐</t>
  </si>
  <si>
    <t>曹子康</t>
  </si>
  <si>
    <t>赵晔</t>
  </si>
  <si>
    <t>刘洁</t>
  </si>
  <si>
    <t>研发助理</t>
  </si>
  <si>
    <t>李广源</t>
  </si>
  <si>
    <t>魏振宇</t>
  </si>
  <si>
    <t>张明</t>
  </si>
  <si>
    <t>谷育东</t>
  </si>
  <si>
    <t>吴磊</t>
  </si>
  <si>
    <t>汪雷刚</t>
  </si>
  <si>
    <t>Nova Team</t>
  </si>
  <si>
    <t>杜鑫</t>
  </si>
  <si>
    <t>邵越</t>
  </si>
  <si>
    <t>算法助理工程师</t>
  </si>
  <si>
    <t>刘圣伟</t>
  </si>
  <si>
    <t>郭松</t>
  </si>
  <si>
    <t>郑重任</t>
  </si>
  <si>
    <t>KASHIF MUNIR</t>
  </si>
  <si>
    <t>NLP算法专家</t>
  </si>
  <si>
    <t>苏鑫华</t>
  </si>
  <si>
    <t>张峰</t>
  </si>
  <si>
    <t>袁海勃</t>
  </si>
  <si>
    <t>郑昊田</t>
  </si>
  <si>
    <t>冯源</t>
  </si>
  <si>
    <t>陈洁</t>
  </si>
  <si>
    <t>刘晓迪</t>
  </si>
  <si>
    <t>中级解决方案工程师</t>
  </si>
  <si>
    <t>李萌</t>
  </si>
  <si>
    <t>张媛</t>
  </si>
  <si>
    <t>刘硕</t>
  </si>
  <si>
    <t>张艳荣</t>
  </si>
  <si>
    <t>雷书文</t>
  </si>
  <si>
    <t>中级ETL</t>
  </si>
  <si>
    <t>邱君华</t>
  </si>
  <si>
    <t>张坡</t>
  </si>
  <si>
    <t>付贺磊</t>
  </si>
  <si>
    <t>周会</t>
  </si>
  <si>
    <t>范文豪</t>
  </si>
  <si>
    <t>齐宁</t>
  </si>
  <si>
    <t>数据湖技术经理</t>
  </si>
  <si>
    <t>牛旭业</t>
  </si>
  <si>
    <t>冯瑞龙</t>
  </si>
  <si>
    <t>总监</t>
  </si>
  <si>
    <t>陈海龙</t>
  </si>
  <si>
    <t>胡洪亮</t>
  </si>
  <si>
    <t>李伟成</t>
  </si>
  <si>
    <t>郜宗前</t>
  </si>
  <si>
    <t>黄国书</t>
  </si>
  <si>
    <t>助理产品经理</t>
  </si>
  <si>
    <t>何思泉</t>
  </si>
  <si>
    <t>江羚嘉</t>
  </si>
  <si>
    <t>刘许许</t>
  </si>
  <si>
    <t>刘硕2</t>
  </si>
  <si>
    <t>徐传林</t>
  </si>
  <si>
    <t>武瑞功</t>
  </si>
  <si>
    <t>刘杨</t>
  </si>
  <si>
    <t>秦宇泽</t>
  </si>
  <si>
    <t>王小飞</t>
  </si>
  <si>
    <t>湖仓技术经理</t>
  </si>
  <si>
    <t>赵保坦</t>
  </si>
  <si>
    <t>马鸣良</t>
  </si>
  <si>
    <t>强晓龙</t>
  </si>
  <si>
    <t>罗博文</t>
  </si>
  <si>
    <t>孙海军</t>
  </si>
  <si>
    <t>高级UI工程师</t>
  </si>
  <si>
    <t>唐建雄</t>
  </si>
  <si>
    <t>徐金</t>
  </si>
  <si>
    <t>邓申</t>
  </si>
  <si>
    <t>程岳</t>
  </si>
  <si>
    <t>助理研究员实习生</t>
  </si>
  <si>
    <t>姚雪丹</t>
  </si>
  <si>
    <t>算法解决方案专家</t>
  </si>
  <si>
    <t>郑岩</t>
  </si>
  <si>
    <t>销售部</t>
  </si>
  <si>
    <t>广州</t>
  </si>
  <si>
    <t>董越</t>
  </si>
  <si>
    <t>Python爬虫实习生</t>
  </si>
  <si>
    <t>余晓宇</t>
  </si>
  <si>
    <t>实习生</t>
  </si>
  <si>
    <t>赵纳川</t>
  </si>
  <si>
    <t>舒斌</t>
  </si>
  <si>
    <t>崔琳琳</t>
  </si>
  <si>
    <t>高级经理</t>
  </si>
  <si>
    <t>王泽</t>
  </si>
  <si>
    <t>李斯博</t>
  </si>
  <si>
    <t>刘义文</t>
  </si>
  <si>
    <t>唐文渊</t>
  </si>
  <si>
    <t>朱瑞作</t>
  </si>
  <si>
    <t>杨瑞平</t>
  </si>
  <si>
    <t>王桂全</t>
  </si>
  <si>
    <t>杜翰林</t>
  </si>
  <si>
    <t>中级ETL工程师</t>
  </si>
  <si>
    <t>沈海燕</t>
  </si>
  <si>
    <t>前端开发工程师</t>
  </si>
  <si>
    <t>房斌</t>
  </si>
</sst>
</file>

<file path=xl/styles.xml><?xml version="1.0" encoding="utf-8"?>
<styleSheet xmlns="http://schemas.openxmlformats.org/spreadsheetml/2006/main" xmlns:xr9="http://schemas.microsoft.com/office/spreadsheetml/2016/revision9">
  <numFmts count="12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  <numFmt numFmtId="177" formatCode="00"/>
    <numFmt numFmtId="178" formatCode="0_ "/>
    <numFmt numFmtId="179" formatCode="yyyy&quot;年&quot;m&quot;月&quot;d&quot;日&quot;;@"/>
    <numFmt numFmtId="180" formatCode="[$-804]aaa;@"/>
    <numFmt numFmtId="181" formatCode="m/d;@"/>
    <numFmt numFmtId="182" formatCode="0.0"/>
    <numFmt numFmtId="183" formatCode="0.0_ "/>
  </numFmts>
  <fonts count="85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9"/>
      <color rgb="FF000000"/>
      <name val="微软雅黑"/>
      <charset val="134"/>
    </font>
    <font>
      <b/>
      <sz val="9"/>
      <name val="微软雅黑"/>
      <charset val="134"/>
    </font>
    <font>
      <b/>
      <sz val="9"/>
      <color rgb="FF000000"/>
      <name val="微软雅黑"/>
      <charset val="134"/>
    </font>
    <font>
      <sz val="9"/>
      <color indexed="8"/>
      <name val="微软雅黑"/>
      <charset val="134"/>
    </font>
    <font>
      <sz val="9"/>
      <color rgb="FF404040"/>
      <name val="微软雅黑"/>
      <charset val="134"/>
    </font>
    <font>
      <sz val="9"/>
      <color indexed="30"/>
      <name val="微软雅黑"/>
      <charset val="134"/>
    </font>
    <font>
      <b/>
      <sz val="10"/>
      <name val="Arial"/>
      <charset val="134"/>
    </font>
    <font>
      <sz val="9"/>
      <color theme="1"/>
      <name val="宋体"/>
      <charset val="134"/>
      <scheme val="minor"/>
    </font>
    <font>
      <sz val="10"/>
      <name val="Arial"/>
      <charset val="134"/>
    </font>
    <font>
      <sz val="9"/>
      <name val="Arial"/>
      <charset val="134"/>
    </font>
    <font>
      <sz val="9"/>
      <color rgb="FF404040"/>
      <name val="Segoe UI Emoji"/>
      <charset val="134"/>
    </font>
    <font>
      <b/>
      <sz val="9"/>
      <name val="宋体"/>
      <charset val="134"/>
    </font>
    <font>
      <sz val="8"/>
      <color theme="1"/>
      <name val="宋体"/>
      <charset val="134"/>
      <scheme val="minor"/>
    </font>
    <font>
      <b/>
      <sz val="8"/>
      <color rgb="FF0070C0"/>
      <name val="等线"/>
      <charset val="134"/>
    </font>
    <font>
      <sz val="8"/>
      <color theme="1"/>
      <name val="等线"/>
      <charset val="134"/>
    </font>
    <font>
      <b/>
      <sz val="8"/>
      <color theme="1"/>
      <name val="微软雅黑 Light"/>
      <charset val="134"/>
    </font>
    <font>
      <sz val="8"/>
      <color theme="1"/>
      <name val="微软雅黑 Light"/>
      <charset val="134"/>
    </font>
    <font>
      <sz val="8"/>
      <color theme="1"/>
      <name val="微软雅黑"/>
      <charset val="134"/>
    </font>
    <font>
      <sz val="8"/>
      <name val="等线"/>
      <charset val="134"/>
    </font>
    <font>
      <sz val="8"/>
      <name val="微软雅黑"/>
      <charset val="134"/>
    </font>
    <font>
      <b/>
      <sz val="9"/>
      <color theme="1"/>
      <name val="宋体"/>
      <charset val="134"/>
      <scheme val="minor"/>
    </font>
    <font>
      <sz val="11"/>
      <color theme="1"/>
      <name val="等线"/>
      <charset val="134"/>
    </font>
    <font>
      <b/>
      <sz val="11"/>
      <color theme="1"/>
      <name val="宋体"/>
      <charset val="134"/>
      <scheme val="minor"/>
    </font>
    <font>
      <sz val="12"/>
      <name val="华文楷体"/>
      <charset val="134"/>
    </font>
    <font>
      <sz val="11"/>
      <name val="宋体"/>
      <charset val="134"/>
      <scheme val="minor"/>
    </font>
    <font>
      <sz val="8"/>
      <name val="微软雅黑 Light"/>
      <charset val="134"/>
    </font>
    <font>
      <sz val="10"/>
      <name val="微软雅黑 Light"/>
      <charset val="134"/>
    </font>
    <font>
      <b/>
      <sz val="11"/>
      <color rgb="FF1217EA"/>
      <name val="微软雅黑 Light"/>
      <charset val="134"/>
    </font>
    <font>
      <b/>
      <sz val="10"/>
      <name val="微软雅黑 Light"/>
      <charset val="134"/>
    </font>
    <font>
      <b/>
      <sz val="10"/>
      <color theme="0"/>
      <name val="微软雅黑 Light"/>
      <charset val="134"/>
    </font>
    <font>
      <b/>
      <sz val="14"/>
      <color rgb="FFFFFF00"/>
      <name val="等线"/>
      <charset val="134"/>
    </font>
    <font>
      <sz val="10"/>
      <color theme="1"/>
      <name val="等线"/>
      <charset val="134"/>
    </font>
    <font>
      <b/>
      <sz val="10"/>
      <color rgb="FF0000FF"/>
      <name val="等线"/>
      <charset val="134"/>
    </font>
    <font>
      <b/>
      <sz val="10"/>
      <name val="等线"/>
      <charset val="134"/>
    </font>
    <font>
      <sz val="10"/>
      <name val="等线"/>
      <charset val="134"/>
    </font>
    <font>
      <b/>
      <sz val="14"/>
      <color theme="9" tint="0.799890133365886"/>
      <name val="等线"/>
      <charset val="134"/>
    </font>
    <font>
      <b/>
      <sz val="14"/>
      <color theme="3" tint="0.799890133365886"/>
      <name val="等线"/>
      <charset val="134"/>
    </font>
    <font>
      <b/>
      <sz val="14"/>
      <color theme="0" tint="-0.0499893185216834"/>
      <name val="等线"/>
      <charset val="134"/>
    </font>
    <font>
      <b/>
      <sz val="14"/>
      <color rgb="FF28F6EF"/>
      <name val="等线"/>
      <charset val="134"/>
    </font>
    <font>
      <sz val="9"/>
      <name val="微软雅黑 Light"/>
      <charset val="134"/>
    </font>
    <font>
      <b/>
      <sz val="10"/>
      <color theme="2"/>
      <name val="微软雅黑 Light"/>
      <charset val="134"/>
    </font>
    <font>
      <sz val="12"/>
      <name val="等线"/>
      <charset val="134"/>
    </font>
    <font>
      <b/>
      <sz val="16"/>
      <color theme="4" tint="-0.249977111117893"/>
      <name val="微软雅黑"/>
      <charset val="134"/>
    </font>
    <font>
      <b/>
      <sz val="8"/>
      <color rgb="FF215967"/>
      <name val="微软雅黑 Light"/>
      <charset val="134"/>
    </font>
    <font>
      <b/>
      <sz val="9"/>
      <color theme="0"/>
      <name val="等线"/>
      <charset val="134"/>
    </font>
    <font>
      <b/>
      <sz val="9"/>
      <color theme="0"/>
      <name val="微软雅黑 Light"/>
      <charset val="134"/>
    </font>
    <font>
      <b/>
      <sz val="9"/>
      <color rgb="FFFF0000"/>
      <name val="微软雅黑 Light"/>
      <charset val="134"/>
    </font>
    <font>
      <sz val="11"/>
      <name val="等线"/>
      <charset val="134"/>
    </font>
    <font>
      <b/>
      <sz val="12"/>
      <name val="等线"/>
      <charset val="134"/>
    </font>
    <font>
      <sz val="12"/>
      <name val="微软雅黑 Light"/>
      <charset val="134"/>
    </font>
    <font>
      <b/>
      <sz val="9"/>
      <color theme="2"/>
      <name val="微软雅黑 Light"/>
      <charset val="134"/>
    </font>
    <font>
      <b/>
      <sz val="10"/>
      <color theme="2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17"/>
      <name val="宋体"/>
      <charset val="134"/>
    </font>
    <font>
      <u/>
      <sz val="11"/>
      <color theme="1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2"/>
      <name val="宋体"/>
      <charset val="134"/>
    </font>
    <font>
      <sz val="10"/>
      <name val="Helv"/>
      <charset val="134"/>
    </font>
    <font>
      <u/>
      <sz val="12"/>
      <color theme="10"/>
      <name val="宋体"/>
      <charset val="134"/>
    </font>
    <font>
      <b/>
      <sz val="10"/>
      <color rgb="FF28F6EF"/>
      <name val="微软雅黑 Light"/>
      <charset val="134"/>
    </font>
    <font>
      <b/>
      <sz val="12"/>
      <color rgb="FFFF0000"/>
      <name val="等线"/>
      <charset val="134"/>
    </font>
    <font>
      <sz val="9"/>
      <name val="宋体"/>
      <charset val="134"/>
    </font>
    <font>
      <b/>
      <sz val="9"/>
      <name val="宋体"/>
      <charset val="134"/>
    </font>
  </fonts>
  <fills count="5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9" tint="0.79982909634693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1FFFFD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9" tint="0.799890133365886"/>
        <bgColor indexed="64"/>
      </patternFill>
    </fill>
    <fill>
      <patternFill patternType="solid">
        <fgColor theme="9" tint="0.799890133365886"/>
        <bgColor rgb="FF000000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4BD97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2"/>
        <bgColor indexed="64"/>
      </patternFill>
    </fill>
  </fills>
  <borders count="71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/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/>
      <right style="dotted">
        <color auto="1"/>
      </right>
      <top style="medium">
        <color auto="1"/>
      </top>
      <bottom style="dotted">
        <color auto="1"/>
      </bottom>
      <diagonal/>
    </border>
    <border>
      <left/>
      <right style="medium">
        <color auto="1"/>
      </right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 style="medium">
        <color rgb="FF000000"/>
      </right>
      <top/>
      <bottom style="dotted">
        <color rgb="FF000000"/>
      </bottom>
      <diagonal/>
    </border>
    <border>
      <left style="medium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dotted">
        <color theme="0" tint="-0.499984740745262"/>
      </right>
      <top style="medium">
        <color auto="1"/>
      </top>
      <bottom style="dotted">
        <color theme="0" tint="-0.499984740745262"/>
      </bottom>
      <diagonal/>
    </border>
    <border>
      <left style="dotted">
        <color theme="0" tint="-0.499984740745262"/>
      </left>
      <right style="dotted">
        <color theme="0" tint="-0.499984740745262"/>
      </right>
      <top style="medium">
        <color auto="1"/>
      </top>
      <bottom style="dotted">
        <color theme="0" tint="-0.499984740745262"/>
      </bottom>
      <diagonal/>
    </border>
    <border>
      <left style="dotted">
        <color theme="0" tint="-0.499984740745262"/>
      </left>
      <right/>
      <top style="medium">
        <color auto="1"/>
      </top>
      <bottom style="dotted">
        <color theme="0" tint="-0.499984740745262"/>
      </bottom>
      <diagonal/>
    </border>
    <border>
      <left style="dotted">
        <color theme="0" tint="-0.499984740745262"/>
      </left>
      <right/>
      <top/>
      <bottom style="dotted">
        <color theme="0" tint="-0.499984740745262"/>
      </bottom>
      <diagonal/>
    </border>
    <border>
      <left/>
      <right style="dotted">
        <color theme="0" tint="-0.499984740745262"/>
      </right>
      <top style="medium">
        <color auto="1"/>
      </top>
      <bottom style="dotted">
        <color theme="0" tint="-0.499984740745262"/>
      </bottom>
      <diagonal/>
    </border>
    <border>
      <left style="medium">
        <color auto="1"/>
      </left>
      <right style="dotted">
        <color theme="0" tint="-0.499984740745262"/>
      </right>
      <top style="dotted">
        <color theme="0" tint="-0.499984740745262"/>
      </top>
      <bottom style="dotted">
        <color auto="1"/>
      </bottom>
      <diagonal/>
    </border>
    <border>
      <left style="dotted">
        <color theme="0" tint="-0.499984740745262"/>
      </left>
      <right style="dotted">
        <color theme="0" tint="-0.499984740745262"/>
      </right>
      <top style="dotted">
        <color theme="0" tint="-0.499984740745262"/>
      </top>
      <bottom style="dotted">
        <color auto="1"/>
      </bottom>
      <diagonal/>
    </border>
    <border>
      <left style="dotted">
        <color theme="0" tint="-0.499984740745262"/>
      </left>
      <right/>
      <top style="dotted">
        <color theme="0" tint="-0.499984740745262"/>
      </top>
      <bottom style="dotted">
        <color auto="1"/>
      </bottom>
      <diagonal/>
    </border>
    <border>
      <left/>
      <right style="dotted">
        <color theme="0" tint="-0.499984740745262"/>
      </right>
      <top style="dotted">
        <color theme="0" tint="-0.499984740745262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dotted">
        <color auto="1"/>
      </left>
      <right style="dotted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/>
      <right style="dotted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dotted">
        <color auto="1"/>
      </bottom>
      <diagonal/>
    </border>
    <border>
      <left style="medium">
        <color auto="1"/>
      </left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/>
      <top style="dotted">
        <color auto="1"/>
      </top>
      <bottom style="medium">
        <color auto="1"/>
      </bottom>
      <diagonal/>
    </border>
    <border>
      <left/>
      <right style="dotted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theme="1" tint="0.499984740745262"/>
      </bottom>
      <diagonal/>
    </border>
    <border>
      <left/>
      <right style="dotted">
        <color auto="1"/>
      </right>
      <top/>
      <bottom/>
      <diagonal/>
    </border>
    <border>
      <left/>
      <right/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theme="1" tint="0.499984740745262"/>
      </top>
      <bottom style="dotted">
        <color theme="1" tint="0.499984740745262"/>
      </bottom>
      <diagonal/>
    </border>
    <border>
      <left style="thin">
        <color auto="1"/>
      </left>
      <right/>
      <top/>
      <bottom style="dotted">
        <color theme="1" tint="0.499984740745262"/>
      </bottom>
      <diagonal/>
    </border>
    <border>
      <left/>
      <right/>
      <top/>
      <bottom style="dotted">
        <color theme="1" tint="0.499984740745262"/>
      </bottom>
      <diagonal/>
    </border>
    <border>
      <left/>
      <right style="dotted">
        <color theme="0" tint="-0.499984740745262"/>
      </right>
      <top/>
      <bottom style="dotted">
        <color theme="1" tint="0.499984740745262"/>
      </bottom>
      <diagonal/>
    </border>
    <border>
      <left style="thin">
        <color auto="1"/>
      </left>
      <right/>
      <top style="dotted">
        <color theme="1" tint="0.499984740745262"/>
      </top>
      <bottom style="medium">
        <color auto="1"/>
      </bottom>
      <diagonal/>
    </border>
    <border>
      <left/>
      <right/>
      <top style="dotted">
        <color theme="1" tint="0.499984740745262"/>
      </top>
      <bottom style="medium">
        <color auto="1"/>
      </bottom>
      <diagonal/>
    </border>
    <border>
      <left/>
      <right style="dotted">
        <color theme="0" tint="-0.499984740745262"/>
      </right>
      <top style="dotted">
        <color theme="1" tint="0.499984740745262"/>
      </top>
      <bottom style="medium">
        <color auto="1"/>
      </bottom>
      <diagonal/>
    </border>
    <border>
      <left/>
      <right/>
      <top style="dotted">
        <color theme="1"/>
      </top>
      <bottom style="dotted">
        <color theme="1"/>
      </bottom>
      <diagonal/>
    </border>
    <border>
      <left/>
      <right style="dotted">
        <color rgb="FF808080"/>
      </right>
      <top/>
      <bottom/>
      <diagonal/>
    </border>
    <border>
      <left style="dotted">
        <color theme="0" tint="-0.499984740745262"/>
      </left>
      <right style="dotted">
        <color theme="0" tint="-0.499984740745262"/>
      </right>
      <top style="medium">
        <color theme="1"/>
      </top>
      <bottom style="medium">
        <color theme="0" tint="-0.499984740745262"/>
      </bottom>
      <diagonal/>
    </border>
    <border>
      <left style="dotted">
        <color theme="0" tint="-0.499984740745262"/>
      </left>
      <right style="dotted">
        <color theme="0" tint="-0.499984740745262"/>
      </right>
      <top style="dotted">
        <color theme="0" tint="-0.499984740745262"/>
      </top>
      <bottom style="medium">
        <color auto="1"/>
      </bottom>
      <diagonal/>
    </border>
    <border>
      <left style="dotted">
        <color theme="0" tint="-0.499984740745262"/>
      </left>
      <right style="medium">
        <color theme="0" tint="-0.499984740745262"/>
      </right>
      <top/>
      <bottom style="dotted">
        <color theme="0" tint="-0.499984740745262"/>
      </bottom>
      <diagonal/>
    </border>
    <border>
      <left/>
      <right style="medium">
        <color theme="0" tint="-0.499984740745262"/>
      </right>
      <top style="dotted">
        <color theme="0" tint="-0.499984740745262"/>
      </top>
      <bottom style="medium">
        <color auto="1"/>
      </bottom>
      <diagonal/>
    </border>
    <border>
      <left/>
      <right style="medium">
        <color theme="0" tint="-0.499984740745262"/>
      </right>
      <top/>
      <bottom style="dotted">
        <color theme="0" tint="-0.499984740745262"/>
      </bottom>
      <diagonal/>
    </border>
    <border>
      <left/>
      <right style="medium">
        <color theme="0" tint="-0.499984740745262"/>
      </right>
      <top/>
      <bottom style="medium">
        <color auto="1"/>
      </bottom>
      <diagonal/>
    </border>
    <border>
      <left/>
      <right/>
      <top style="dotted">
        <color theme="0" tint="-0.499984740745262"/>
      </top>
      <bottom style="medium">
        <color auto="1"/>
      </bottom>
      <diagonal/>
    </border>
    <border>
      <left/>
      <right style="medium">
        <color rgb="FF000000"/>
      </right>
      <top style="dotted">
        <color theme="1"/>
      </top>
      <bottom style="dotted">
        <color theme="1"/>
      </bottom>
      <diagonal/>
    </border>
    <border>
      <left style="dotted">
        <color theme="0" tint="-0.499984740745262"/>
      </left>
      <right style="medium">
        <color theme="1"/>
      </right>
      <top/>
      <bottom style="dotted">
        <color theme="0" tint="-0.499984740745262"/>
      </bottom>
      <diagonal/>
    </border>
    <border>
      <left style="dotted">
        <color theme="0" tint="-0.499984740745262"/>
      </left>
      <right style="medium">
        <color theme="1"/>
      </right>
      <top style="dotted">
        <color theme="0" tint="-0.499984740745262"/>
      </top>
      <bottom style="medium">
        <color auto="1"/>
      </bottom>
      <diagonal/>
    </border>
    <border>
      <left style="dotted">
        <color theme="0" tint="-0.499984740745262"/>
      </left>
      <right style="medium">
        <color theme="1"/>
      </right>
      <top/>
      <bottom style="medium">
        <color auto="1"/>
      </bottom>
      <diagonal/>
    </border>
    <border>
      <left/>
      <right style="medium">
        <color theme="1"/>
      </right>
      <top style="dotted">
        <color theme="0" tint="-0.499984740745262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4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0" fillId="20" borderId="63" applyNumberFormat="0" applyFont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0" borderId="0" applyNumberFormat="0" applyFill="0" applyBorder="0" applyAlignment="0" applyProtection="0">
      <alignment vertical="center"/>
    </xf>
    <xf numFmtId="0" fontId="61" fillId="0" borderId="64" applyNumberFormat="0" applyFill="0" applyAlignment="0" applyProtection="0">
      <alignment vertical="center"/>
    </xf>
    <xf numFmtId="0" fontId="62" fillId="0" borderId="64" applyNumberFormat="0" applyFill="0" applyAlignment="0" applyProtection="0">
      <alignment vertical="center"/>
    </xf>
    <xf numFmtId="0" fontId="63" fillId="0" borderId="65" applyNumberFormat="0" applyFill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21" borderId="66" applyNumberFormat="0" applyAlignment="0" applyProtection="0">
      <alignment vertical="center"/>
    </xf>
    <xf numFmtId="0" fontId="65" fillId="22" borderId="67" applyNumberFormat="0" applyAlignment="0" applyProtection="0">
      <alignment vertical="center"/>
    </xf>
    <xf numFmtId="0" fontId="66" fillId="22" borderId="66" applyNumberFormat="0" applyAlignment="0" applyProtection="0">
      <alignment vertical="center"/>
    </xf>
    <xf numFmtId="0" fontId="67" fillId="23" borderId="68" applyNumberFormat="0" applyAlignment="0" applyProtection="0">
      <alignment vertical="center"/>
    </xf>
    <xf numFmtId="0" fontId="68" fillId="0" borderId="69" applyNumberFormat="0" applyFill="0" applyAlignment="0" applyProtection="0">
      <alignment vertical="center"/>
    </xf>
    <xf numFmtId="0" fontId="69" fillId="0" borderId="70" applyNumberFormat="0" applyFill="0" applyAlignment="0" applyProtection="0">
      <alignment vertical="center"/>
    </xf>
    <xf numFmtId="0" fontId="70" fillId="24" borderId="0" applyNumberFormat="0" applyBorder="0" applyAlignment="0" applyProtection="0">
      <alignment vertical="center"/>
    </xf>
    <xf numFmtId="0" fontId="71" fillId="25" borderId="0" applyNumberFormat="0" applyBorder="0" applyAlignment="0" applyProtection="0">
      <alignment vertical="center"/>
    </xf>
    <xf numFmtId="0" fontId="72" fillId="26" borderId="0" applyNumberFormat="0" applyBorder="0" applyAlignment="0" applyProtection="0">
      <alignment vertical="center"/>
    </xf>
    <xf numFmtId="0" fontId="73" fillId="27" borderId="0" applyNumberFormat="0" applyBorder="0" applyAlignment="0" applyProtection="0">
      <alignment vertical="center"/>
    </xf>
    <xf numFmtId="0" fontId="74" fillId="28" borderId="0" applyNumberFormat="0" applyBorder="0" applyAlignment="0" applyProtection="0">
      <alignment vertical="center"/>
    </xf>
    <xf numFmtId="0" fontId="74" fillId="29" borderId="0" applyNumberFormat="0" applyBorder="0" applyAlignment="0" applyProtection="0">
      <alignment vertical="center"/>
    </xf>
    <xf numFmtId="0" fontId="73" fillId="30" borderId="0" applyNumberFormat="0" applyBorder="0" applyAlignment="0" applyProtection="0">
      <alignment vertical="center"/>
    </xf>
    <xf numFmtId="0" fontId="73" fillId="31" borderId="0" applyNumberFormat="0" applyBorder="0" applyAlignment="0" applyProtection="0">
      <alignment vertical="center"/>
    </xf>
    <xf numFmtId="0" fontId="74" fillId="32" borderId="0" applyNumberFormat="0" applyBorder="0" applyAlignment="0" applyProtection="0">
      <alignment vertical="center"/>
    </xf>
    <xf numFmtId="0" fontId="74" fillId="33" borderId="0" applyNumberFormat="0" applyBorder="0" applyAlignment="0" applyProtection="0">
      <alignment vertical="center"/>
    </xf>
    <xf numFmtId="0" fontId="73" fillId="34" borderId="0" applyNumberFormat="0" applyBorder="0" applyAlignment="0" applyProtection="0">
      <alignment vertical="center"/>
    </xf>
    <xf numFmtId="0" fontId="73" fillId="35" borderId="0" applyNumberFormat="0" applyBorder="0" applyAlignment="0" applyProtection="0">
      <alignment vertical="center"/>
    </xf>
    <xf numFmtId="0" fontId="74" fillId="36" borderId="0" applyNumberFormat="0" applyBorder="0" applyAlignment="0" applyProtection="0">
      <alignment vertical="center"/>
    </xf>
    <xf numFmtId="0" fontId="74" fillId="37" borderId="0" applyNumberFormat="0" applyBorder="0" applyAlignment="0" applyProtection="0">
      <alignment vertical="center"/>
    </xf>
    <xf numFmtId="0" fontId="73" fillId="38" borderId="0" applyNumberFormat="0" applyBorder="0" applyAlignment="0" applyProtection="0">
      <alignment vertical="center"/>
    </xf>
    <xf numFmtId="0" fontId="73" fillId="39" borderId="0" applyNumberFormat="0" applyBorder="0" applyAlignment="0" applyProtection="0">
      <alignment vertical="center"/>
    </xf>
    <xf numFmtId="0" fontId="74" fillId="40" borderId="0" applyNumberFormat="0" applyBorder="0" applyAlignment="0" applyProtection="0">
      <alignment vertical="center"/>
    </xf>
    <xf numFmtId="0" fontId="74" fillId="41" borderId="0" applyNumberFormat="0" applyBorder="0" applyAlignment="0" applyProtection="0">
      <alignment vertical="center"/>
    </xf>
    <xf numFmtId="0" fontId="73" fillId="42" borderId="0" applyNumberFormat="0" applyBorder="0" applyAlignment="0" applyProtection="0">
      <alignment vertical="center"/>
    </xf>
    <xf numFmtId="0" fontId="73" fillId="43" borderId="0" applyNumberFormat="0" applyBorder="0" applyAlignment="0" applyProtection="0">
      <alignment vertical="center"/>
    </xf>
    <xf numFmtId="0" fontId="74" fillId="44" borderId="0" applyNumberFormat="0" applyBorder="0" applyAlignment="0" applyProtection="0">
      <alignment vertical="center"/>
    </xf>
    <xf numFmtId="0" fontId="74" fillId="45" borderId="0" applyNumberFormat="0" applyBorder="0" applyAlignment="0" applyProtection="0">
      <alignment vertical="center"/>
    </xf>
    <xf numFmtId="0" fontId="73" fillId="46" borderId="0" applyNumberFormat="0" applyBorder="0" applyAlignment="0" applyProtection="0">
      <alignment vertical="center"/>
    </xf>
    <xf numFmtId="0" fontId="73" fillId="47" borderId="0" applyNumberFormat="0" applyBorder="0" applyAlignment="0" applyProtection="0">
      <alignment vertical="center"/>
    </xf>
    <xf numFmtId="0" fontId="74" fillId="48" borderId="0" applyNumberFormat="0" applyBorder="0" applyAlignment="0" applyProtection="0">
      <alignment vertical="center"/>
    </xf>
    <xf numFmtId="0" fontId="74" fillId="49" borderId="0" applyNumberFormat="0" applyBorder="0" applyAlignment="0" applyProtection="0">
      <alignment vertical="center"/>
    </xf>
    <xf numFmtId="0" fontId="73" fillId="5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/>
    <xf numFmtId="0" fontId="75" fillId="51" borderId="0" applyNumberFormat="0" applyBorder="0" applyAlignment="0" applyProtection="0">
      <alignment vertical="center"/>
    </xf>
    <xf numFmtId="0" fontId="76" fillId="0" borderId="0" applyNumberFormat="0" applyFill="0" applyBorder="0" applyAlignment="0" applyProtection="0"/>
    <xf numFmtId="0" fontId="77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8" fillId="0" borderId="0"/>
    <xf numFmtId="0" fontId="79" fillId="0" borderId="0"/>
    <xf numFmtId="0" fontId="78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/>
    <xf numFmtId="0" fontId="0" fillId="0" borderId="0"/>
    <xf numFmtId="0" fontId="0" fillId="0" borderId="0">
      <alignment vertical="center"/>
    </xf>
    <xf numFmtId="0" fontId="80" fillId="0" borderId="0" applyNumberFormat="0" applyFill="0" applyBorder="0" applyAlignment="0" applyProtection="0">
      <alignment vertical="center"/>
    </xf>
    <xf numFmtId="0" fontId="75" fillId="51" borderId="0" applyNumberFormat="0" applyBorder="0" applyAlignment="0" applyProtection="0">
      <alignment vertical="center"/>
    </xf>
  </cellStyleXfs>
  <cellXfs count="231">
    <xf numFmtId="0" fontId="0" fillId="0" borderId="0" xfId="0">
      <alignment vertical="center"/>
    </xf>
    <xf numFmtId="0" fontId="1" fillId="2" borderId="0" xfId="0" applyFont="1" applyFill="1" applyAlignment="1"/>
    <xf numFmtId="0" fontId="1" fillId="0" borderId="0" xfId="0" applyFont="1" applyAlignment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3" borderId="1" xfId="63" applyFont="1" applyFill="1" applyBorder="1" applyAlignment="1" applyProtection="1">
      <alignment horizontal="center" vertical="center" wrapText="1"/>
      <protection locked="0"/>
    </xf>
    <xf numFmtId="14" fontId="3" fillId="3" borderId="1" xfId="63" applyNumberFormat="1" applyFont="1" applyFill="1" applyBorder="1" applyAlignment="1" applyProtection="1">
      <alignment horizontal="center" vertical="center" wrapText="1"/>
      <protection locked="0"/>
    </xf>
    <xf numFmtId="0" fontId="1" fillId="0" borderId="2" xfId="0" applyFont="1" applyBorder="1" applyAlignment="1">
      <alignment horizontal="center"/>
    </xf>
    <xf numFmtId="0" fontId="1" fillId="0" borderId="1" xfId="63" applyFont="1" applyFill="1" applyBorder="1" applyAlignment="1">
      <alignment horizontal="center" vertical="center" wrapText="1"/>
    </xf>
    <xf numFmtId="14" fontId="1" fillId="0" borderId="1" xfId="63" applyNumberFormat="1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2" fillId="0" borderId="1" xfId="50" applyFont="1" applyFill="1" applyBorder="1" applyAlignment="1">
      <alignment horizontal="center" vertical="center" wrapText="1"/>
    </xf>
    <xf numFmtId="0" fontId="2" fillId="0" borderId="1" xfId="63" applyFont="1" applyFill="1" applyBorder="1" applyAlignment="1">
      <alignment horizontal="center" vertical="center" wrapText="1"/>
    </xf>
    <xf numFmtId="0" fontId="2" fillId="0" borderId="1" xfId="6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63" applyFont="1" applyFill="1" applyBorder="1" applyAlignment="1">
      <alignment horizontal="center" vertical="center"/>
    </xf>
    <xf numFmtId="0" fontId="1" fillId="4" borderId="1" xfId="63" applyFont="1" applyFill="1" applyBorder="1" applyAlignment="1">
      <alignment horizontal="center" vertical="center" wrapText="1"/>
    </xf>
    <xf numFmtId="14" fontId="2" fillId="0" borderId="1" xfId="63" applyNumberFormat="1" applyFont="1" applyFill="1" applyBorder="1" applyAlignment="1">
      <alignment horizontal="center" vertical="center" wrapText="1"/>
    </xf>
    <xf numFmtId="0" fontId="2" fillId="0" borderId="1" xfId="63" applyFont="1" applyFill="1" applyBorder="1" applyAlignment="1">
      <alignment horizontal="center" vertical="center"/>
    </xf>
    <xf numFmtId="14" fontId="2" fillId="0" borderId="1" xfId="5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/>
    </xf>
    <xf numFmtId="14" fontId="2" fillId="0" borderId="1" xfId="63" applyNumberFormat="1" applyFont="1" applyFill="1" applyBorder="1" applyAlignment="1">
      <alignment horizontal="center" vertical="center"/>
    </xf>
    <xf numFmtId="0" fontId="1" fillId="2" borderId="1" xfId="63" applyFont="1" applyFill="1" applyBorder="1" applyAlignment="1">
      <alignment horizontal="center" vertical="center" wrapText="1"/>
    </xf>
    <xf numFmtId="14" fontId="1" fillId="2" borderId="1" xfId="63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2" fillId="2" borderId="1" xfId="63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4" fillId="0" borderId="1" xfId="0" applyFont="1" applyBorder="1">
      <alignment vertical="center"/>
    </xf>
    <xf numFmtId="0" fontId="5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6" fillId="5" borderId="1" xfId="59" applyFont="1" applyFill="1" applyBorder="1" applyAlignment="1">
      <alignment horizontal="left" vertical="center" wrapText="1"/>
    </xf>
    <xf numFmtId="0" fontId="6" fillId="6" borderId="1" xfId="0" applyFont="1" applyFill="1" applyBorder="1" applyAlignment="1">
      <alignment horizontal="left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7" borderId="1" xfId="0" applyFont="1" applyFill="1" applyBorder="1" applyAlignment="1">
      <alignment horizontal="left" vertical="center"/>
    </xf>
    <xf numFmtId="14" fontId="7" fillId="0" borderId="1" xfId="0" applyNumberFormat="1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49" fontId="1" fillId="0" borderId="1" xfId="53" applyNumberFormat="1" applyFont="1" applyBorder="1">
      <alignment vertical="center"/>
    </xf>
    <xf numFmtId="0" fontId="1" fillId="0" borderId="1" xfId="53" applyFont="1" applyBorder="1">
      <alignment vertical="center"/>
    </xf>
    <xf numFmtId="14" fontId="1" fillId="0" borderId="1" xfId="53" applyNumberFormat="1" applyFont="1" applyBorder="1" applyAlignment="1">
      <alignment horizontal="left" vertical="center"/>
    </xf>
    <xf numFmtId="58" fontId="1" fillId="0" borderId="1" xfId="53" applyNumberFormat="1" applyFont="1" applyBorder="1">
      <alignment vertical="center"/>
    </xf>
    <xf numFmtId="0" fontId="9" fillId="7" borderId="1" xfId="0" applyFont="1" applyFill="1" applyBorder="1" applyAlignment="1">
      <alignment horizontal="left" vertical="center"/>
    </xf>
    <xf numFmtId="14" fontId="9" fillId="7" borderId="1" xfId="0" applyNumberFormat="1" applyFont="1" applyFill="1" applyBorder="1" applyAlignment="1">
      <alignment horizontal="center" vertical="center"/>
    </xf>
    <xf numFmtId="14" fontId="9" fillId="7" borderId="1" xfId="0" applyNumberFormat="1" applyFont="1" applyFill="1" applyBorder="1" applyAlignment="1">
      <alignment horizontal="left"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 applyAlignment="1">
      <alignment horizontal="left" vertical="center"/>
    </xf>
    <xf numFmtId="176" fontId="13" fillId="0" borderId="0" xfId="0" applyNumberFormat="1" applyFont="1" applyAlignment="1">
      <alignment horizontal="left" vertical="center"/>
    </xf>
    <xf numFmtId="0" fontId="12" fillId="0" borderId="0" xfId="0" applyFont="1">
      <alignment vertical="center"/>
    </xf>
    <xf numFmtId="0" fontId="6" fillId="0" borderId="4" xfId="59" applyFont="1" applyBorder="1" applyAlignment="1">
      <alignment horizontal="left" vertical="center" wrapText="1"/>
    </xf>
    <xf numFmtId="0" fontId="6" fillId="0" borderId="5" xfId="59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14" fillId="0" borderId="0" xfId="0" applyFont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14" fontId="4" fillId="0" borderId="9" xfId="0" applyNumberFormat="1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/>
    </xf>
    <xf numFmtId="176" fontId="2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14" fontId="2" fillId="0" borderId="1" xfId="0" applyNumberFormat="1" applyFont="1" applyFill="1" applyBorder="1" applyAlignment="1">
      <alignment horizontal="left" vertical="center"/>
    </xf>
    <xf numFmtId="176" fontId="15" fillId="0" borderId="0" xfId="0" applyNumberFormat="1" applyFont="1" applyAlignment="1">
      <alignment horizontal="left" vertical="center"/>
    </xf>
    <xf numFmtId="176" fontId="1" fillId="0" borderId="0" xfId="0" applyNumberFormat="1" applyFont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14" fontId="7" fillId="0" borderId="8" xfId="0" applyNumberFormat="1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7" fillId="7" borderId="1" xfId="0" applyFont="1" applyFill="1" applyBorder="1" applyAlignment="1">
      <alignment horizontal="left" vertical="center" wrapText="1"/>
    </xf>
    <xf numFmtId="0" fontId="7" fillId="7" borderId="1" xfId="0" applyFont="1" applyFill="1" applyBorder="1" applyAlignment="1">
      <alignment horizontal="center" vertical="center"/>
    </xf>
    <xf numFmtId="14" fontId="7" fillId="7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right" vertical="center"/>
    </xf>
    <xf numFmtId="14" fontId="1" fillId="2" borderId="1" xfId="0" applyNumberFormat="1" applyFont="1" applyFill="1" applyBorder="1">
      <alignment vertical="center"/>
    </xf>
    <xf numFmtId="14" fontId="1" fillId="2" borderId="1" xfId="55" applyNumberFormat="1" applyFont="1" applyFill="1" applyBorder="1" applyAlignment="1">
      <alignment vertical="center" wrapText="1"/>
    </xf>
    <xf numFmtId="14" fontId="1" fillId="2" borderId="1" xfId="1" applyNumberFormat="1" applyFont="1" applyFill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1" xfId="0" applyFont="1" applyBorder="1" applyAlignment="1">
      <alignment vertical="center" wrapText="1"/>
    </xf>
    <xf numFmtId="0" fontId="20" fillId="0" borderId="1" xfId="0" applyFont="1" applyBorder="1" applyAlignment="1">
      <alignment horizontal="left" vertical="center"/>
    </xf>
    <xf numFmtId="0" fontId="20" fillId="8" borderId="1" xfId="0" applyFont="1" applyFill="1" applyBorder="1" applyAlignment="1">
      <alignment horizontal="left" vertical="center"/>
    </xf>
    <xf numFmtId="0" fontId="18" fillId="0" borderId="0" xfId="0" applyFont="1" applyAlignment="1"/>
    <xf numFmtId="0" fontId="21" fillId="2" borderId="0" xfId="0" applyFont="1" applyFill="1" applyAlignment="1"/>
    <xf numFmtId="0" fontId="22" fillId="0" borderId="0" xfId="0" applyFont="1" applyAlignment="1">
      <alignment horizontal="left" vertical="center" wrapText="1"/>
    </xf>
    <xf numFmtId="0" fontId="22" fillId="0" borderId="0" xfId="0" applyFont="1" applyAlignment="1" applyProtection="1">
      <alignment horizontal="left" vertical="center"/>
      <protection locked="0"/>
    </xf>
    <xf numFmtId="0" fontId="18" fillId="0" borderId="0" xfId="0" applyFont="1" applyAlignment="1" applyProtection="1">
      <alignment horizontal="left" vertical="center" wrapText="1"/>
      <protection locked="0"/>
    </xf>
    <xf numFmtId="0" fontId="23" fillId="0" borderId="0" xfId="0" applyFont="1" applyAlignment="1" applyProtection="1">
      <alignment horizontal="left" vertical="center"/>
      <protection locked="0"/>
    </xf>
    <xf numFmtId="0" fontId="22" fillId="8" borderId="0" xfId="0" applyFont="1" applyFill="1" applyAlignment="1" applyProtection="1">
      <alignment horizontal="left" vertical="center"/>
      <protection locked="0"/>
    </xf>
    <xf numFmtId="0" fontId="22" fillId="8" borderId="0" xfId="0" applyFont="1" applyFill="1" applyAlignment="1" applyProtection="1">
      <alignment horizontal="left" vertical="center" wrapText="1"/>
      <protection locked="0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0" fontId="27" fillId="0" borderId="0" xfId="0" applyFont="1" applyAlignment="1" applyProtection="1">
      <alignment vertical="center"/>
      <protection locked="0"/>
    </xf>
    <xf numFmtId="0" fontId="28" fillId="0" borderId="0" xfId="0" applyFont="1">
      <alignment vertical="center"/>
    </xf>
    <xf numFmtId="0" fontId="29" fillId="9" borderId="13" xfId="0" applyFont="1" applyFill="1" applyBorder="1" applyAlignment="1" applyProtection="1">
      <alignment horizontal="center" vertical="center"/>
      <protection locked="0"/>
    </xf>
    <xf numFmtId="0" fontId="30" fillId="9" borderId="14" xfId="0" applyFont="1" applyFill="1" applyBorder="1" applyAlignment="1">
      <alignment horizontal="right" vertical="center"/>
    </xf>
    <xf numFmtId="0" fontId="31" fillId="10" borderId="14" xfId="0" applyFont="1" applyFill="1" applyBorder="1" applyAlignment="1" applyProtection="1">
      <alignment horizontal="center" vertical="center"/>
      <protection locked="0"/>
    </xf>
    <xf numFmtId="0" fontId="30" fillId="9" borderId="15" xfId="0" applyFont="1" applyFill="1" applyBorder="1" applyAlignment="1">
      <alignment horizontal="right" vertical="center"/>
    </xf>
    <xf numFmtId="0" fontId="32" fillId="9" borderId="14" xfId="0" applyFont="1" applyFill="1" applyBorder="1" applyAlignment="1">
      <alignment horizontal="left" vertical="center"/>
    </xf>
    <xf numFmtId="0" fontId="30" fillId="9" borderId="16" xfId="0" applyFont="1" applyFill="1" applyBorder="1" applyAlignment="1">
      <alignment horizontal="left" vertical="center"/>
    </xf>
    <xf numFmtId="0" fontId="30" fillId="9" borderId="15" xfId="0" applyFont="1" applyFill="1" applyBorder="1" applyAlignment="1">
      <alignment horizontal="left" vertical="center"/>
    </xf>
    <xf numFmtId="0" fontId="30" fillId="9" borderId="17" xfId="0" applyFont="1" applyFill="1" applyBorder="1" applyAlignment="1">
      <alignment horizontal="left" vertical="center"/>
    </xf>
    <xf numFmtId="0" fontId="29" fillId="9" borderId="18" xfId="0" applyFont="1" applyFill="1" applyBorder="1" applyAlignment="1" applyProtection="1">
      <alignment horizontal="center" vertical="center"/>
      <protection locked="0"/>
    </xf>
    <xf numFmtId="0" fontId="30" fillId="9" borderId="19" xfId="0" applyFont="1" applyFill="1" applyBorder="1" applyAlignment="1">
      <alignment horizontal="right" vertical="center"/>
    </xf>
    <xf numFmtId="0" fontId="32" fillId="9" borderId="19" xfId="0" applyFont="1" applyFill="1" applyBorder="1" applyAlignment="1">
      <alignment horizontal="right" vertical="center"/>
    </xf>
    <xf numFmtId="0" fontId="30" fillId="9" borderId="19" xfId="0" applyFont="1" applyFill="1" applyBorder="1" applyAlignment="1">
      <alignment horizontal="left" vertical="center"/>
    </xf>
    <xf numFmtId="0" fontId="32" fillId="9" borderId="19" xfId="0" applyFont="1" applyFill="1" applyBorder="1" applyAlignment="1">
      <alignment horizontal="left" vertical="center"/>
    </xf>
    <xf numFmtId="0" fontId="32" fillId="9" borderId="20" xfId="0" applyFont="1" applyFill="1" applyBorder="1" applyAlignment="1">
      <alignment horizontal="left" vertical="center"/>
    </xf>
    <xf numFmtId="0" fontId="32" fillId="9" borderId="21" xfId="0" applyFont="1" applyFill="1" applyBorder="1" applyAlignment="1">
      <alignment horizontal="left" vertical="center"/>
    </xf>
    <xf numFmtId="177" fontId="33" fillId="11" borderId="22" xfId="0" applyNumberFormat="1" applyFont="1" applyFill="1" applyBorder="1" applyAlignment="1" applyProtection="1">
      <alignment horizontal="center" vertical="center"/>
      <protection locked="0"/>
    </xf>
    <xf numFmtId="177" fontId="33" fillId="11" borderId="23" xfId="0" applyNumberFormat="1" applyFont="1" applyFill="1" applyBorder="1" applyAlignment="1">
      <alignment horizontal="center" vertical="center"/>
    </xf>
    <xf numFmtId="177" fontId="33" fillId="11" borderId="24" xfId="0" applyNumberFormat="1" applyFont="1" applyFill="1" applyBorder="1" applyAlignment="1">
      <alignment horizontal="center" vertical="center"/>
    </xf>
    <xf numFmtId="177" fontId="33" fillId="11" borderId="25" xfId="0" applyNumberFormat="1" applyFont="1" applyFill="1" applyBorder="1" applyAlignment="1">
      <alignment horizontal="center" vertical="center"/>
    </xf>
    <xf numFmtId="178" fontId="34" fillId="11" borderId="26" xfId="0" applyNumberFormat="1" applyFont="1" applyFill="1" applyBorder="1" applyAlignment="1" applyProtection="1">
      <alignment horizontal="center" vertical="center" textRotation="255"/>
      <protection locked="0"/>
    </xf>
    <xf numFmtId="0" fontId="35" fillId="4" borderId="27" xfId="0" applyFont="1" applyFill="1" applyBorder="1" applyAlignment="1" applyProtection="1">
      <alignment horizontal="left" vertical="center"/>
      <protection locked="0"/>
    </xf>
    <xf numFmtId="0" fontId="36" fillId="4" borderId="28" xfId="0" applyFont="1" applyFill="1" applyBorder="1" applyAlignment="1" applyProtection="1">
      <alignment horizontal="left" vertical="center"/>
      <protection locked="0"/>
    </xf>
    <xf numFmtId="0" fontId="36" fillId="12" borderId="8" xfId="0" applyFont="1" applyFill="1" applyBorder="1" applyAlignment="1" applyProtection="1">
      <alignment horizontal="left" vertical="top"/>
      <protection locked="0"/>
    </xf>
    <xf numFmtId="0" fontId="36" fillId="0" borderId="8" xfId="0" applyFont="1" applyBorder="1" applyAlignment="1">
      <alignment horizontal="left" vertical="center" wrapText="1"/>
    </xf>
    <xf numFmtId="0" fontId="37" fillId="0" borderId="28" xfId="0" applyFont="1" applyBorder="1" applyAlignment="1">
      <alignment horizontal="left" vertical="center" wrapText="1"/>
    </xf>
    <xf numFmtId="0" fontId="38" fillId="0" borderId="28" xfId="0" applyFont="1" applyBorder="1" applyAlignment="1">
      <alignment horizontal="left" vertical="center"/>
    </xf>
    <xf numFmtId="0" fontId="36" fillId="4" borderId="1" xfId="0" applyFont="1" applyFill="1" applyBorder="1" applyAlignment="1" applyProtection="1">
      <alignment horizontal="left" vertical="center"/>
      <protection locked="0"/>
    </xf>
    <xf numFmtId="0" fontId="35" fillId="4" borderId="23" xfId="0" applyFont="1" applyFill="1" applyBorder="1" applyAlignment="1" applyProtection="1">
      <alignment horizontal="left" vertical="center"/>
      <protection locked="0"/>
    </xf>
    <xf numFmtId="0" fontId="36" fillId="4" borderId="29" xfId="0" applyFont="1" applyFill="1" applyBorder="1" applyAlignment="1" applyProtection="1">
      <alignment horizontal="left" vertical="center"/>
      <protection locked="0"/>
    </xf>
    <xf numFmtId="0" fontId="36" fillId="12" borderId="30" xfId="0" applyFont="1" applyFill="1" applyBorder="1" applyAlignment="1" applyProtection="1">
      <alignment horizontal="left" vertical="top"/>
      <protection locked="0"/>
    </xf>
    <xf numFmtId="0" fontId="36" fillId="0" borderId="30" xfId="0" applyFont="1" applyBorder="1" applyAlignment="1">
      <alignment horizontal="left" vertical="center" wrapText="1"/>
    </xf>
    <xf numFmtId="0" fontId="37" fillId="0" borderId="24" xfId="0" applyFont="1" applyBorder="1" applyAlignment="1">
      <alignment horizontal="left" vertical="center" wrapText="1"/>
    </xf>
    <xf numFmtId="0" fontId="38" fillId="0" borderId="24" xfId="0" applyFont="1" applyBorder="1" applyAlignment="1">
      <alignment horizontal="left" vertical="center"/>
    </xf>
    <xf numFmtId="178" fontId="39" fillId="11" borderId="26" xfId="0" applyNumberFormat="1" applyFont="1" applyFill="1" applyBorder="1" applyAlignment="1" applyProtection="1">
      <alignment horizontal="center" vertical="center" textRotation="255"/>
      <protection locked="0"/>
    </xf>
    <xf numFmtId="0" fontId="35" fillId="13" borderId="27" xfId="0" applyFont="1" applyFill="1" applyBorder="1" applyAlignment="1" applyProtection="1">
      <alignment horizontal="left" vertical="center"/>
      <protection locked="0"/>
    </xf>
    <xf numFmtId="0" fontId="36" fillId="13" borderId="28" xfId="0" applyFont="1" applyFill="1" applyBorder="1" applyAlignment="1">
      <alignment horizontal="left" vertical="center"/>
    </xf>
    <xf numFmtId="0" fontId="36" fillId="14" borderId="8" xfId="0" applyFont="1" applyFill="1" applyBorder="1" applyAlignment="1" applyProtection="1">
      <alignment horizontal="left" vertical="top"/>
      <protection locked="0"/>
    </xf>
    <xf numFmtId="0" fontId="35" fillId="13" borderId="23" xfId="0" applyFont="1" applyFill="1" applyBorder="1" applyAlignment="1" applyProtection="1">
      <alignment horizontal="left" vertical="center"/>
      <protection locked="0"/>
    </xf>
    <xf numFmtId="0" fontId="36" fillId="13" borderId="24" xfId="0" applyFont="1" applyFill="1" applyBorder="1" applyAlignment="1">
      <alignment horizontal="left" vertical="center"/>
    </xf>
    <xf numFmtId="0" fontId="36" fillId="14" borderId="30" xfId="0" applyFont="1" applyFill="1" applyBorder="1" applyAlignment="1" applyProtection="1">
      <alignment horizontal="left" vertical="top"/>
      <protection locked="0"/>
    </xf>
    <xf numFmtId="178" fontId="40" fillId="11" borderId="31" xfId="0" applyNumberFormat="1" applyFont="1" applyFill="1" applyBorder="1" applyAlignment="1" applyProtection="1">
      <alignment horizontal="center" vertical="center" textRotation="255"/>
      <protection locked="0"/>
    </xf>
    <xf numFmtId="0" fontId="35" fillId="15" borderId="27" xfId="0" applyFont="1" applyFill="1" applyBorder="1" applyAlignment="1" applyProtection="1">
      <alignment horizontal="left" vertical="center"/>
      <protection locked="0"/>
    </xf>
    <xf numFmtId="0" fontId="36" fillId="15" borderId="28" xfId="0" applyFont="1" applyFill="1" applyBorder="1" applyAlignment="1" applyProtection="1">
      <alignment horizontal="left" vertical="center"/>
      <protection locked="0"/>
    </xf>
    <xf numFmtId="0" fontId="36" fillId="15" borderId="8" xfId="0" applyFont="1" applyFill="1" applyBorder="1" applyAlignment="1" applyProtection="1">
      <alignment horizontal="left" vertical="top"/>
      <protection locked="0"/>
    </xf>
    <xf numFmtId="0" fontId="36" fillId="15" borderId="8" xfId="0" applyFont="1" applyFill="1" applyBorder="1" applyAlignment="1" applyProtection="1">
      <alignment horizontal="left" vertical="top" wrapText="1"/>
      <protection locked="0"/>
    </xf>
    <xf numFmtId="178" fontId="40" fillId="11" borderId="32" xfId="0" applyNumberFormat="1" applyFont="1" applyFill="1" applyBorder="1" applyAlignment="1" applyProtection="1">
      <alignment horizontal="center" vertical="center" textRotation="255"/>
      <protection locked="0"/>
    </xf>
    <xf numFmtId="0" fontId="35" fillId="15" borderId="23" xfId="0" applyFont="1" applyFill="1" applyBorder="1" applyAlignment="1" applyProtection="1">
      <alignment horizontal="left" vertical="center"/>
      <protection locked="0"/>
    </xf>
    <xf numFmtId="0" fontId="36" fillId="15" borderId="24" xfId="0" applyFont="1" applyFill="1" applyBorder="1" applyAlignment="1" applyProtection="1">
      <alignment horizontal="left" vertical="center"/>
      <protection locked="0"/>
    </xf>
    <xf numFmtId="0" fontId="36" fillId="15" borderId="29" xfId="0" applyFont="1" applyFill="1" applyBorder="1" applyAlignment="1" applyProtection="1">
      <alignment horizontal="left" vertical="top" wrapText="1"/>
      <protection locked="0"/>
    </xf>
    <xf numFmtId="0" fontId="38" fillId="0" borderId="29" xfId="0" applyFont="1" applyBorder="1" applyAlignment="1">
      <alignment horizontal="left" vertical="center"/>
    </xf>
    <xf numFmtId="178" fontId="41" fillId="11" borderId="31" xfId="0" applyNumberFormat="1" applyFont="1" applyFill="1" applyBorder="1" applyAlignment="1" applyProtection="1">
      <alignment horizontal="center" vertical="center" textRotation="255"/>
      <protection locked="0"/>
    </xf>
    <xf numFmtId="0" fontId="35" fillId="16" borderId="33" xfId="0" applyFont="1" applyFill="1" applyBorder="1" applyAlignment="1" applyProtection="1">
      <alignment horizontal="left" vertical="center"/>
      <protection locked="0"/>
    </xf>
    <xf numFmtId="0" fontId="35" fillId="16" borderId="5" xfId="0" applyFont="1" applyFill="1" applyBorder="1" applyAlignment="1" applyProtection="1">
      <alignment horizontal="left" vertical="center"/>
      <protection locked="0"/>
    </xf>
    <xf numFmtId="0" fontId="36" fillId="16" borderId="2" xfId="0" applyFont="1" applyFill="1" applyBorder="1" applyAlignment="1" applyProtection="1">
      <alignment horizontal="left" vertical="top"/>
      <protection locked="0"/>
    </xf>
    <xf numFmtId="0" fontId="36" fillId="16" borderId="28" xfId="0" applyFont="1" applyFill="1" applyBorder="1" applyAlignment="1" applyProtection="1">
      <alignment horizontal="left" vertical="top"/>
      <protection locked="0"/>
    </xf>
    <xf numFmtId="0" fontId="35" fillId="16" borderId="34" xfId="0" applyFont="1" applyFill="1" applyBorder="1" applyAlignment="1" applyProtection="1">
      <alignment horizontal="left" vertical="center"/>
      <protection locked="0"/>
    </xf>
    <xf numFmtId="0" fontId="35" fillId="16" borderId="35" xfId="0" applyFont="1" applyFill="1" applyBorder="1" applyAlignment="1" applyProtection="1">
      <alignment horizontal="left" vertical="center"/>
      <protection locked="0"/>
    </xf>
    <xf numFmtId="178" fontId="41" fillId="11" borderId="32" xfId="0" applyNumberFormat="1" applyFont="1" applyFill="1" applyBorder="1" applyAlignment="1" applyProtection="1">
      <alignment horizontal="center" vertical="center" textRotation="255"/>
      <protection locked="0"/>
    </xf>
    <xf numFmtId="0" fontId="35" fillId="16" borderId="36" xfId="0" applyFont="1" applyFill="1" applyBorder="1" applyAlignment="1" applyProtection="1">
      <alignment horizontal="left" vertical="center"/>
      <protection locked="0"/>
    </xf>
    <xf numFmtId="0" fontId="35" fillId="16" borderId="37" xfId="0" applyFont="1" applyFill="1" applyBorder="1" applyAlignment="1" applyProtection="1">
      <alignment horizontal="left" vertical="center"/>
      <protection locked="0"/>
    </xf>
    <xf numFmtId="0" fontId="36" fillId="16" borderId="29" xfId="0" applyFont="1" applyFill="1" applyBorder="1" applyAlignment="1" applyProtection="1">
      <alignment horizontal="left" vertical="top"/>
      <protection locked="0"/>
    </xf>
    <xf numFmtId="178" fontId="42" fillId="11" borderId="38" xfId="0" applyNumberFormat="1" applyFont="1" applyFill="1" applyBorder="1" applyAlignment="1" applyProtection="1">
      <alignment horizontal="center" vertical="center" textRotation="255"/>
      <protection locked="0"/>
    </xf>
    <xf numFmtId="0" fontId="30" fillId="17" borderId="0" xfId="0" applyFont="1" applyFill="1" applyAlignment="1">
      <alignment horizontal="center" vertical="center"/>
    </xf>
    <xf numFmtId="0" fontId="30" fillId="17" borderId="39" xfId="0" applyFont="1" applyFill="1" applyBorder="1" applyAlignment="1">
      <alignment horizontal="center" vertical="center"/>
    </xf>
    <xf numFmtId="0" fontId="43" fillId="17" borderId="27" xfId="0" applyFont="1" applyFill="1" applyBorder="1" applyAlignment="1">
      <alignment horizontal="left" vertical="center"/>
    </xf>
    <xf numFmtId="0" fontId="43" fillId="17" borderId="8" xfId="0" applyFont="1" applyFill="1" applyBorder="1" applyAlignment="1">
      <alignment horizontal="left" vertical="center"/>
    </xf>
    <xf numFmtId="0" fontId="43" fillId="17" borderId="7" xfId="0" applyFont="1" applyFill="1" applyBorder="1" applyAlignment="1">
      <alignment horizontal="left" vertical="center"/>
    </xf>
    <xf numFmtId="0" fontId="43" fillId="17" borderId="35" xfId="0" applyFont="1" applyFill="1" applyBorder="1" applyAlignment="1">
      <alignment horizontal="left" vertical="center"/>
    </xf>
    <xf numFmtId="0" fontId="43" fillId="17" borderId="40" xfId="0" applyFont="1" applyFill="1" applyBorder="1" applyAlignment="1">
      <alignment horizontal="left" vertical="center"/>
    </xf>
    <xf numFmtId="0" fontId="43" fillId="17" borderId="41" xfId="0" applyFont="1" applyFill="1" applyBorder="1" applyAlignment="1">
      <alignment horizontal="left" vertical="center"/>
    </xf>
    <xf numFmtId="178" fontId="42" fillId="11" borderId="42" xfId="0" applyNumberFormat="1" applyFont="1" applyFill="1" applyBorder="1" applyAlignment="1" applyProtection="1">
      <alignment horizontal="center" vertical="center" textRotation="255"/>
      <protection locked="0"/>
    </xf>
    <xf numFmtId="0" fontId="43" fillId="0" borderId="3" xfId="0" applyFont="1" applyBorder="1" applyAlignment="1" applyProtection="1">
      <alignment horizontal="left" vertical="center"/>
      <protection locked="0"/>
    </xf>
    <xf numFmtId="0" fontId="43" fillId="0" borderId="35" xfId="0" applyFont="1" applyBorder="1" applyAlignment="1" applyProtection="1">
      <alignment horizontal="left" vertical="center"/>
      <protection locked="0"/>
    </xf>
    <xf numFmtId="177" fontId="44" fillId="11" borderId="43" xfId="0" applyNumberFormat="1" applyFont="1" applyFill="1" applyBorder="1" applyAlignment="1">
      <alignment horizontal="left" vertical="center"/>
    </xf>
    <xf numFmtId="177" fontId="44" fillId="11" borderId="44" xfId="0" applyNumberFormat="1" applyFont="1" applyFill="1" applyBorder="1" applyAlignment="1">
      <alignment horizontal="left" vertical="center"/>
    </xf>
    <xf numFmtId="177" fontId="44" fillId="11" borderId="45" xfId="0" applyNumberFormat="1" applyFont="1" applyFill="1" applyBorder="1" applyAlignment="1">
      <alignment horizontal="left" vertical="center"/>
    </xf>
    <xf numFmtId="0" fontId="44" fillId="11" borderId="46" xfId="0" applyFont="1" applyFill="1" applyBorder="1" applyAlignment="1">
      <alignment horizontal="left" vertical="center"/>
    </xf>
    <xf numFmtId="0" fontId="44" fillId="11" borderId="47" xfId="0" applyFont="1" applyFill="1" applyBorder="1" applyAlignment="1">
      <alignment horizontal="left" vertical="center"/>
    </xf>
    <xf numFmtId="0" fontId="44" fillId="11" borderId="48" xfId="0" applyFont="1" applyFill="1" applyBorder="1" applyAlignment="1">
      <alignment horizontal="left" vertical="center"/>
    </xf>
    <xf numFmtId="0" fontId="27" fillId="0" borderId="0" xfId="0" applyFont="1" applyAlignment="1" applyProtection="1">
      <alignment horizontal="center" vertical="center"/>
      <protection locked="0"/>
    </xf>
    <xf numFmtId="0" fontId="45" fillId="0" borderId="0" xfId="0" applyFont="1">
      <alignment vertical="center"/>
    </xf>
    <xf numFmtId="179" fontId="45" fillId="0" borderId="0" xfId="0" applyNumberFormat="1" applyFont="1">
      <alignment vertical="center"/>
    </xf>
    <xf numFmtId="0" fontId="45" fillId="0" borderId="0" xfId="0" applyFont="1" applyAlignment="1">
      <alignment horizontal="center" vertical="center"/>
    </xf>
    <xf numFmtId="0" fontId="45" fillId="0" borderId="0" xfId="0" applyFont="1" applyAlignment="1">
      <alignment horizontal="left" vertical="top" wrapText="1"/>
    </xf>
    <xf numFmtId="0" fontId="46" fillId="9" borderId="49" xfId="0" applyFont="1" applyFill="1" applyBorder="1" applyAlignment="1">
      <alignment horizontal="center" vertical="center"/>
    </xf>
    <xf numFmtId="180" fontId="47" fillId="18" borderId="50" xfId="0" applyNumberFormat="1" applyFont="1" applyFill="1" applyBorder="1" applyAlignment="1">
      <alignment horizontal="center" vertical="center"/>
    </xf>
    <xf numFmtId="181" fontId="48" fillId="11" borderId="0" xfId="0" applyNumberFormat="1" applyFont="1" applyFill="1" applyAlignment="1">
      <alignment horizontal="center" vertical="center"/>
    </xf>
    <xf numFmtId="0" fontId="30" fillId="0" borderId="8" xfId="0" applyFont="1" applyBorder="1" applyAlignment="1" applyProtection="1">
      <alignment horizontal="center" vertical="center"/>
      <protection locked="0"/>
    </xf>
    <xf numFmtId="0" fontId="30" fillId="19" borderId="8" xfId="0" applyFont="1" applyFill="1" applyBorder="1" applyAlignment="1" applyProtection="1">
      <alignment horizontal="center" vertical="center"/>
      <protection locked="0"/>
    </xf>
    <xf numFmtId="0" fontId="30" fillId="0" borderId="30" xfId="0" applyFont="1" applyBorder="1" applyAlignment="1" applyProtection="1">
      <alignment horizontal="center" vertical="center"/>
      <protection locked="0"/>
    </xf>
    <xf numFmtId="0" fontId="30" fillId="19" borderId="30" xfId="0" applyFont="1" applyFill="1" applyBorder="1" applyAlignment="1" applyProtection="1">
      <alignment horizontal="center" vertical="center"/>
      <protection locked="0"/>
    </xf>
    <xf numFmtId="0" fontId="30" fillId="0" borderId="8" xfId="0" applyFont="1" applyFill="1" applyBorder="1" applyAlignment="1" applyProtection="1">
      <alignment horizontal="center" vertical="center"/>
      <protection locked="0"/>
    </xf>
    <xf numFmtId="0" fontId="49" fillId="0" borderId="51" xfId="0" applyFont="1" applyFill="1" applyBorder="1" applyAlignment="1">
      <alignment horizontal="center" vertical="center"/>
    </xf>
    <xf numFmtId="0" fontId="49" fillId="11" borderId="51" xfId="0" applyFont="1" applyFill="1" applyBorder="1" applyAlignment="1">
      <alignment horizontal="center" vertical="center"/>
    </xf>
    <xf numFmtId="0" fontId="50" fillId="4" borderId="52" xfId="0" applyFont="1" applyFill="1" applyBorder="1" applyAlignment="1" applyProtection="1">
      <alignment horizontal="center" vertical="center"/>
      <protection locked="0"/>
    </xf>
    <xf numFmtId="0" fontId="45" fillId="0" borderId="0" xfId="0" applyFont="1" applyAlignment="1">
      <alignment vertical="center"/>
    </xf>
    <xf numFmtId="0" fontId="51" fillId="0" borderId="0" xfId="0" applyFont="1">
      <alignment vertical="center"/>
    </xf>
    <xf numFmtId="0" fontId="45" fillId="0" borderId="0" xfId="0" applyFont="1" applyAlignment="1">
      <alignment horizontal="left" vertical="center" wrapText="1"/>
    </xf>
    <xf numFmtId="182" fontId="45" fillId="0" borderId="0" xfId="56" applyNumberFormat="1" applyFont="1" applyAlignment="1">
      <alignment horizontal="center" vertical="center"/>
    </xf>
    <xf numFmtId="1" fontId="52" fillId="0" borderId="0" xfId="0" applyNumberFormat="1" applyFont="1">
      <alignment vertical="center"/>
    </xf>
    <xf numFmtId="9" fontId="52" fillId="0" borderId="0" xfId="3" applyFont="1" applyAlignment="1" applyProtection="1">
      <alignment vertical="center"/>
    </xf>
    <xf numFmtId="0" fontId="27" fillId="0" borderId="0" xfId="0" applyFont="1" applyProtection="1">
      <alignment vertical="center"/>
      <protection locked="0"/>
    </xf>
    <xf numFmtId="0" fontId="53" fillId="0" borderId="0" xfId="0" applyFont="1" applyProtection="1">
      <alignment vertical="center"/>
      <protection locked="0"/>
    </xf>
    <xf numFmtId="0" fontId="54" fillId="11" borderId="53" xfId="0" applyFont="1" applyFill="1" applyBorder="1" applyAlignment="1">
      <alignment horizontal="center" vertical="center"/>
    </xf>
    <xf numFmtId="0" fontId="54" fillId="11" borderId="54" xfId="0" applyFont="1" applyFill="1" applyBorder="1" applyAlignment="1">
      <alignment horizontal="center" vertical="center"/>
    </xf>
    <xf numFmtId="0" fontId="55" fillId="11" borderId="55" xfId="0" applyFont="1" applyFill="1" applyBorder="1" applyAlignment="1">
      <alignment horizontal="center" vertical="center"/>
    </xf>
    <xf numFmtId="0" fontId="55" fillId="11" borderId="56" xfId="0" applyFont="1" applyFill="1" applyBorder="1" applyAlignment="1">
      <alignment horizontal="center" vertical="center"/>
    </xf>
    <xf numFmtId="0" fontId="44" fillId="11" borderId="57" xfId="0" applyFont="1" applyFill="1" applyBorder="1" applyAlignment="1">
      <alignment horizontal="center" vertical="center"/>
    </xf>
    <xf numFmtId="0" fontId="46" fillId="9" borderId="58" xfId="0" applyFont="1" applyFill="1" applyBorder="1" applyAlignment="1">
      <alignment horizontal="center" vertical="center"/>
    </xf>
    <xf numFmtId="0" fontId="46" fillId="0" borderId="0" xfId="0" applyFont="1" applyAlignment="1" applyProtection="1">
      <alignment horizontal="center" vertical="center"/>
      <protection locked="0"/>
    </xf>
    <xf numFmtId="0" fontId="30" fillId="0" borderId="0" xfId="0" applyFont="1" applyProtection="1">
      <alignment vertical="center"/>
      <protection locked="0"/>
    </xf>
    <xf numFmtId="0" fontId="54" fillId="11" borderId="59" xfId="0" applyFont="1" applyFill="1" applyBorder="1" applyAlignment="1">
      <alignment horizontal="center" vertical="center"/>
    </xf>
    <xf numFmtId="0" fontId="54" fillId="11" borderId="60" xfId="0" applyFont="1" applyFill="1" applyBorder="1" applyAlignment="1">
      <alignment horizontal="center" vertical="center"/>
    </xf>
    <xf numFmtId="0" fontId="5" fillId="0" borderId="0" xfId="0" applyFont="1" applyProtection="1">
      <alignment vertical="center"/>
      <protection locked="0"/>
    </xf>
    <xf numFmtId="183" fontId="55" fillId="11" borderId="59" xfId="0" applyNumberFormat="1" applyFont="1" applyFill="1" applyBorder="1" applyAlignment="1">
      <alignment horizontal="center" vertical="center"/>
    </xf>
    <xf numFmtId="0" fontId="38" fillId="0" borderId="0" xfId="0" applyFont="1" applyProtection="1">
      <alignment vertical="center"/>
      <protection locked="0"/>
    </xf>
    <xf numFmtId="183" fontId="55" fillId="11" borderId="61" xfId="0" applyNumberFormat="1" applyFont="1" applyFill="1" applyBorder="1" applyAlignment="1">
      <alignment horizontal="center" vertical="center"/>
    </xf>
    <xf numFmtId="0" fontId="32" fillId="0" borderId="0" xfId="0" applyFont="1" applyProtection="1">
      <alignment vertical="center"/>
      <protection locked="0"/>
    </xf>
    <xf numFmtId="0" fontId="44" fillId="11" borderId="62" xfId="0" applyFont="1" applyFill="1" applyBorder="1" applyAlignment="1">
      <alignment horizontal="center" vertical="center"/>
    </xf>
    <xf numFmtId="0" fontId="0" fillId="0" borderId="0" xfId="0" applyProtection="1">
      <alignment vertical="center"/>
      <protection locked="0"/>
    </xf>
    <xf numFmtId="0" fontId="24" fillId="0" borderId="0" xfId="0" applyFont="1" applyProtection="1">
      <alignment vertical="center"/>
      <protection locked="0"/>
    </xf>
    <xf numFmtId="0" fontId="25" fillId="0" borderId="0" xfId="0" applyFont="1" applyProtection="1">
      <alignment vertical="center"/>
      <protection locked="0"/>
    </xf>
    <xf numFmtId="0" fontId="26" fillId="0" borderId="0" xfId="0" applyFont="1" applyProtection="1">
      <alignment vertical="center"/>
      <protection locked="0"/>
    </xf>
  </cellXfs>
  <cellStyles count="64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6" xfId="49"/>
    <cellStyle name="好 2" xfId="50"/>
    <cellStyle name="超链接 2 2" xfId="51"/>
    <cellStyle name="好 3" xfId="52"/>
    <cellStyle name="常规 2 2" xfId="53"/>
    <cellStyle name="常规 3" xfId="54"/>
    <cellStyle name="0,0_x000a__x000a_NA_x000a__x000a_" xfId="55"/>
    <cellStyle name="Normal_12" xfId="56"/>
    <cellStyle name="常规 2" xfId="57"/>
    <cellStyle name="千位分隔 2" xfId="58"/>
    <cellStyle name="常规 4" xfId="59"/>
    <cellStyle name="常规 4 3" xfId="60"/>
    <cellStyle name="常规 5" xfId="61"/>
    <cellStyle name="超链接 2" xfId="62"/>
    <cellStyle name="好 2 2" xfId="63"/>
  </cellStyles>
  <dxfs count="8">
    <dxf>
      <fill>
        <patternFill patternType="solid">
          <bgColor indexed="24"/>
        </patternFill>
      </fill>
    </dxf>
    <dxf>
      <font>
        <color rgb="FFFF0000"/>
      </font>
    </dxf>
    <dxf>
      <font>
        <b val="1"/>
        <i val="0"/>
        <color rgb="FFFF0000"/>
      </font>
    </dxf>
    <dxf>
      <font>
        <b val="0"/>
        <i val="0"/>
        <color rgb="FF1217EA"/>
      </font>
    </dxf>
    <dxf>
      <font>
        <b val="1"/>
        <i val="0"/>
        <color theme="0"/>
      </font>
      <fill>
        <patternFill patternType="solid">
          <bgColor rgb="FFFF00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0" tint="-0.149937437055574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0028F6EF"/>
      <color rgb="00A1FD3F"/>
      <color rgb="000000BC"/>
      <color rgb="001FFFFD"/>
      <color rgb="001217EA"/>
      <color rgb="00FFFF66"/>
      <color rgb="000000FF"/>
      <color rgb="00FFFF00"/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2.xml"/><Relationship Id="rId8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customXml" Target="../customXml/item4.xml"/><Relationship Id="rId10" Type="http://schemas.openxmlformats.org/officeDocument/2006/relationships/customXml" Target="../customXml/item3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395370</xdr:colOff>
      <xdr:row>42</xdr:row>
      <xdr:rowOff>53</xdr:rowOff>
    </xdr:to>
    <xdr:pic>
      <xdr:nvPicPr>
        <xdr:cNvPr id="4" name="图片 3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887710" cy="7680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93345</xdr:colOff>
      <xdr:row>0</xdr:row>
      <xdr:rowOff>83820</xdr:rowOff>
    </xdr:from>
    <xdr:to>
      <xdr:col>3</xdr:col>
      <xdr:colOff>550545</xdr:colOff>
      <xdr:row>0</xdr:row>
      <xdr:rowOff>227965</xdr:rowOff>
    </xdr:to>
    <xdr:sp>
      <xdr:nvSpPr>
        <xdr:cNvPr id="2" name="左箭头 1" descr="1c1bc843-e9de-47af-915f-27dfe244351d"/>
        <xdr:cNvSpPr/>
      </xdr:nvSpPr>
      <xdr:spPr>
        <a:xfrm>
          <a:off x="2738755" y="83820"/>
          <a:ext cx="457200" cy="144145"/>
        </a:xfrm>
        <a:prstGeom prst="leftArrow">
          <a:avLst/>
        </a:prstGeom>
        <a:solidFill>
          <a:srgbClr val="1FFFFD"/>
        </a:solidFill>
        <a:ln>
          <a:solidFill>
            <a:srgbClr val="1FFFFD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zoomScale="90" zoomScaleNormal="90" workbookViewId="0">
      <selection activeCell="S23" sqref="S23"/>
    </sheetView>
  </sheetViews>
  <sheetFormatPr defaultColWidth="9" defaultRowHeight="14.4"/>
  <sheetData/>
  <sheetProtection password="CC65" sheet="1" selectLockedCells="1" objects="1"/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AY67"/>
  <sheetViews>
    <sheetView showGridLines="0" tabSelected="1" zoomScale="70" zoomScaleNormal="70" workbookViewId="0">
      <pane xSplit="8" ySplit="3" topLeftCell="M4" activePane="bottomRight" state="frozen"/>
      <selection/>
      <selection pane="topRight"/>
      <selection pane="bottomLeft"/>
      <selection pane="bottomRight" activeCell="O17" sqref="O17"/>
    </sheetView>
  </sheetViews>
  <sheetFormatPr defaultColWidth="8.88888888888889" defaultRowHeight="14.4"/>
  <cols>
    <col min="1" max="1" width="6.11111111111111" customWidth="1"/>
    <col min="2" max="2" width="17.6666666666667" customWidth="1"/>
    <col min="3" max="3" width="14.7962962962963" customWidth="1"/>
    <col min="4" max="4" width="19.6666666666667" customWidth="1"/>
    <col min="5" max="5" width="29.4444444444444" customWidth="1"/>
    <col min="6" max="6" width="18.9074074074074" customWidth="1"/>
    <col min="7" max="7" width="11.3333333333333" customWidth="1"/>
    <col min="8" max="8" width="11.2222222222222" customWidth="1"/>
    <col min="9" max="39" width="4.44444444444444" customWidth="1"/>
    <col min="40" max="41" width="9.88888888888889" customWidth="1"/>
    <col min="42" max="42" width="6.88888888888889" customWidth="1"/>
    <col min="43" max="46" width="8.88888888888889" customWidth="1"/>
  </cols>
  <sheetData>
    <row r="1" ht="23.4" spans="1:50">
      <c r="A1" s="108"/>
      <c r="B1" s="109" t="s">
        <v>0</v>
      </c>
      <c r="C1" s="110" t="s">
        <v>1</v>
      </c>
      <c r="D1" s="111" t="s">
        <v>2</v>
      </c>
      <c r="E1" s="112" t="str">
        <f>VLOOKUP(C1,员工信息!B:G,2,0)</f>
        <v>AI应用产品中心</v>
      </c>
      <c r="F1" s="113" t="str">
        <f>VLOOKUP(C1,员工信息!B:G,3,0)</f>
        <v>AI工程部</v>
      </c>
      <c r="G1" s="114" t="str">
        <f>VLOOKUP(C1,员工信息!B:G,4,0)</f>
        <v>基础研发部</v>
      </c>
      <c r="H1" s="115"/>
      <c r="I1" s="192"/>
      <c r="J1" s="192"/>
      <c r="K1" s="192"/>
      <c r="L1" s="192"/>
      <c r="M1" s="192"/>
      <c r="N1" s="192"/>
      <c r="O1" s="192"/>
      <c r="P1" s="192"/>
      <c r="Q1" s="192"/>
      <c r="R1" s="192"/>
      <c r="S1" s="192"/>
      <c r="T1" s="192"/>
      <c r="U1" s="192"/>
      <c r="V1" s="192"/>
      <c r="W1" s="192"/>
      <c r="X1" s="192"/>
      <c r="Y1" s="192"/>
      <c r="Z1" s="192"/>
      <c r="AA1" s="192"/>
      <c r="AB1" s="192"/>
      <c r="AC1" s="192"/>
      <c r="AD1" s="192"/>
      <c r="AE1" s="192"/>
      <c r="AF1" s="192"/>
      <c r="AG1" s="192"/>
      <c r="AH1" s="192"/>
      <c r="AI1" s="192"/>
      <c r="AJ1" s="192"/>
      <c r="AK1" s="192"/>
      <c r="AL1" s="192"/>
      <c r="AM1" s="192"/>
      <c r="AN1" s="192"/>
      <c r="AO1" s="216"/>
      <c r="AQ1" s="217"/>
      <c r="AR1" s="217"/>
      <c r="AS1" s="217"/>
      <c r="AT1" s="217"/>
      <c r="AU1" s="218"/>
      <c r="AV1" s="218"/>
      <c r="AW1" s="227"/>
      <c r="AX1" s="227"/>
    </row>
    <row r="2" ht="15" customHeight="1" spans="1:50">
      <c r="A2" s="116"/>
      <c r="B2" s="117" t="s">
        <v>3</v>
      </c>
      <c r="C2" s="118">
        <v>2023</v>
      </c>
      <c r="D2" s="119" t="s">
        <v>4</v>
      </c>
      <c r="E2" s="120" t="str">
        <f>VLOOKUP(C1,员工信息!B:G,5,0)</f>
        <v>侯飞冰</v>
      </c>
      <c r="F2" s="119" t="s">
        <v>5</v>
      </c>
      <c r="G2" s="121" t="str">
        <f>VLOOKUP(C1,员工信息!B:G,6,0)</f>
        <v>上海</v>
      </c>
      <c r="H2" s="122"/>
      <c r="I2" s="193">
        <f>I3</f>
        <v>45072</v>
      </c>
      <c r="J2" s="193">
        <f t="shared" ref="J2:AM2" si="0">J3</f>
        <v>45073</v>
      </c>
      <c r="K2" s="193">
        <f t="shared" si="0"/>
        <v>45074</v>
      </c>
      <c r="L2" s="193">
        <f t="shared" si="0"/>
        <v>45075</v>
      </c>
      <c r="M2" s="193">
        <f t="shared" si="0"/>
        <v>45076</v>
      </c>
      <c r="N2" s="193">
        <f t="shared" si="0"/>
        <v>45077</v>
      </c>
      <c r="O2" s="193">
        <f t="shared" si="0"/>
        <v>45078</v>
      </c>
      <c r="P2" s="193">
        <f t="shared" si="0"/>
        <v>45079</v>
      </c>
      <c r="Q2" s="193">
        <f t="shared" si="0"/>
        <v>45080</v>
      </c>
      <c r="R2" s="193">
        <f t="shared" si="0"/>
        <v>45081</v>
      </c>
      <c r="S2" s="193">
        <f t="shared" si="0"/>
        <v>45082</v>
      </c>
      <c r="T2" s="193">
        <f t="shared" si="0"/>
        <v>45083</v>
      </c>
      <c r="U2" s="193">
        <f t="shared" si="0"/>
        <v>45084</v>
      </c>
      <c r="V2" s="193">
        <f t="shared" si="0"/>
        <v>45085</v>
      </c>
      <c r="W2" s="193">
        <f t="shared" si="0"/>
        <v>45086</v>
      </c>
      <c r="X2" s="193">
        <f t="shared" si="0"/>
        <v>45087</v>
      </c>
      <c r="Y2" s="193">
        <f t="shared" si="0"/>
        <v>45088</v>
      </c>
      <c r="Z2" s="193">
        <f t="shared" si="0"/>
        <v>45089</v>
      </c>
      <c r="AA2" s="193">
        <f t="shared" si="0"/>
        <v>45090</v>
      </c>
      <c r="AB2" s="193">
        <f t="shared" si="0"/>
        <v>45091</v>
      </c>
      <c r="AC2" s="193">
        <f t="shared" si="0"/>
        <v>45092</v>
      </c>
      <c r="AD2" s="193">
        <f t="shared" si="0"/>
        <v>45093</v>
      </c>
      <c r="AE2" s="193">
        <f t="shared" si="0"/>
        <v>45094</v>
      </c>
      <c r="AF2" s="193">
        <f t="shared" si="0"/>
        <v>45095</v>
      </c>
      <c r="AG2" s="193">
        <f t="shared" si="0"/>
        <v>45096</v>
      </c>
      <c r="AH2" s="193">
        <f t="shared" si="0"/>
        <v>45097</v>
      </c>
      <c r="AI2" s="193">
        <f t="shared" si="0"/>
        <v>45098</v>
      </c>
      <c r="AJ2" s="193">
        <f t="shared" si="0"/>
        <v>45099</v>
      </c>
      <c r="AK2" s="193">
        <f t="shared" si="0"/>
        <v>45100</v>
      </c>
      <c r="AL2" s="193">
        <f t="shared" si="0"/>
        <v>45101</v>
      </c>
      <c r="AM2" s="193">
        <f t="shared" si="0"/>
        <v>45102</v>
      </c>
      <c r="AN2" s="211" t="s">
        <v>6</v>
      </c>
      <c r="AO2" s="219" t="s">
        <v>7</v>
      </c>
      <c r="AQ2" s="218"/>
      <c r="AR2" s="218"/>
      <c r="AS2" s="218"/>
      <c r="AT2" s="218"/>
      <c r="AU2" s="218"/>
      <c r="AV2" s="218"/>
      <c r="AW2" s="227"/>
      <c r="AX2" s="227"/>
    </row>
    <row r="3" s="103" customFormat="1" ht="15" customHeight="1" spans="1:50">
      <c r="A3" s="123" t="s">
        <v>8</v>
      </c>
      <c r="B3" s="124" t="s">
        <v>9</v>
      </c>
      <c r="C3" s="124"/>
      <c r="D3" s="125" t="s">
        <v>10</v>
      </c>
      <c r="E3" s="124" t="s">
        <v>11</v>
      </c>
      <c r="F3" s="124" t="s">
        <v>12</v>
      </c>
      <c r="G3" s="126" t="s">
        <v>13</v>
      </c>
      <c r="H3" s="124" t="s">
        <v>14</v>
      </c>
      <c r="I3" s="194">
        <v>45072</v>
      </c>
      <c r="J3" s="194">
        <v>45073</v>
      </c>
      <c r="K3" s="194">
        <v>45074</v>
      </c>
      <c r="L3" s="194">
        <v>45075</v>
      </c>
      <c r="M3" s="194">
        <v>45076</v>
      </c>
      <c r="N3" s="194">
        <v>45077</v>
      </c>
      <c r="O3" s="194">
        <v>45078</v>
      </c>
      <c r="P3" s="194">
        <v>45079</v>
      </c>
      <c r="Q3" s="194">
        <v>45080</v>
      </c>
      <c r="R3" s="194">
        <v>45081</v>
      </c>
      <c r="S3" s="194">
        <v>45082</v>
      </c>
      <c r="T3" s="194">
        <v>45083</v>
      </c>
      <c r="U3" s="194">
        <v>45084</v>
      </c>
      <c r="V3" s="194">
        <v>45085</v>
      </c>
      <c r="W3" s="194">
        <v>45086</v>
      </c>
      <c r="X3" s="194">
        <v>45087</v>
      </c>
      <c r="Y3" s="194">
        <v>45088</v>
      </c>
      <c r="Z3" s="194">
        <v>45089</v>
      </c>
      <c r="AA3" s="194">
        <v>45090</v>
      </c>
      <c r="AB3" s="194">
        <v>45091</v>
      </c>
      <c r="AC3" s="194">
        <v>45092</v>
      </c>
      <c r="AD3" s="194">
        <v>45093</v>
      </c>
      <c r="AE3" s="194">
        <v>45094</v>
      </c>
      <c r="AF3" s="194">
        <v>45095</v>
      </c>
      <c r="AG3" s="194">
        <v>45096</v>
      </c>
      <c r="AH3" s="194">
        <v>45097</v>
      </c>
      <c r="AI3" s="194">
        <v>45098</v>
      </c>
      <c r="AJ3" s="194">
        <v>45099</v>
      </c>
      <c r="AK3" s="194">
        <v>45100</v>
      </c>
      <c r="AL3" s="194">
        <v>45101</v>
      </c>
      <c r="AM3" s="194">
        <v>45102</v>
      </c>
      <c r="AN3" s="212" t="s">
        <v>15</v>
      </c>
      <c r="AO3" s="220" t="s">
        <v>16</v>
      </c>
      <c r="AP3" s="221"/>
      <c r="AR3" s="221"/>
      <c r="AS3" s="221"/>
      <c r="AT3" s="221"/>
      <c r="AU3" s="221"/>
      <c r="AV3" s="221"/>
      <c r="AW3" s="228"/>
      <c r="AX3" s="228"/>
    </row>
    <row r="4" s="104" customFormat="1" ht="14.1" customHeight="1" spans="1:51">
      <c r="A4" s="127" t="s">
        <v>17</v>
      </c>
      <c r="B4" s="128"/>
      <c r="C4" s="128"/>
      <c r="D4" s="129"/>
      <c r="E4" s="130"/>
      <c r="F4" s="131" t="str">
        <f ca="1">IF(B4="","",IF(OR(D4="",E4=""),"工时大类与细分为必选 !",VLOOKUP(B4,交付项目信息!A:D,4,0)))</f>
        <v/>
      </c>
      <c r="G4" s="132" t="str">
        <f ca="1">IF(B4="","",VLOOKUP(B4,交付项目信息!A:F,6,0))</f>
        <v/>
      </c>
      <c r="H4" s="133" t="str">
        <f ca="1">IF(B4="","",VLOOKUP(B4,交付项目信息!A:C,3,0))</f>
        <v/>
      </c>
      <c r="I4" s="195"/>
      <c r="J4" s="196"/>
      <c r="K4" s="196"/>
      <c r="L4" s="195"/>
      <c r="M4" s="195"/>
      <c r="N4" s="195"/>
      <c r="O4" s="195"/>
      <c r="P4" s="195"/>
      <c r="Q4" s="196"/>
      <c r="R4" s="196"/>
      <c r="S4" s="195"/>
      <c r="T4" s="195"/>
      <c r="U4" s="195"/>
      <c r="V4" s="195"/>
      <c r="W4" s="195"/>
      <c r="X4" s="196"/>
      <c r="Y4" s="196"/>
      <c r="Z4" s="195"/>
      <c r="AA4" s="195"/>
      <c r="AB4" s="195"/>
      <c r="AC4" s="195"/>
      <c r="AD4" s="195"/>
      <c r="AE4" s="196"/>
      <c r="AF4" s="196"/>
      <c r="AG4" s="195"/>
      <c r="AH4" s="195"/>
      <c r="AI4" s="195"/>
      <c r="AJ4" s="196"/>
      <c r="AK4" s="196"/>
      <c r="AL4" s="196"/>
      <c r="AM4" s="195"/>
      <c r="AN4" s="213">
        <f t="shared" ref="AN4:AN14" si="1">SUM(I4:AM4)</f>
        <v>0</v>
      </c>
      <c r="AO4" s="222">
        <f t="shared" ref="AO4:AO14" si="2">AN4/8</f>
        <v>0</v>
      </c>
      <c r="AP4" s="223"/>
      <c r="AR4" s="223"/>
      <c r="AS4" s="223"/>
      <c r="AT4" s="223"/>
      <c r="AU4" s="223"/>
      <c r="AV4" s="223"/>
      <c r="AW4" s="223"/>
      <c r="AX4" s="229"/>
      <c r="AY4" s="229"/>
    </row>
    <row r="5" s="104" customFormat="1" ht="14.1" customHeight="1" spans="1:51">
      <c r="A5" s="127"/>
      <c r="B5" s="128"/>
      <c r="C5" s="128"/>
      <c r="D5" s="134"/>
      <c r="E5" s="130"/>
      <c r="F5" s="131" t="str">
        <f ca="1">IF(B5="","",IF(OR(D5="",E5=""),"工时大类与细分为必选 !",VLOOKUP(B5,交付项目信息!A:D,4,0)))</f>
        <v/>
      </c>
      <c r="G5" s="132" t="str">
        <f ca="1">IF(B5="","",VLOOKUP(B5,交付项目信息!A:F,6,0))</f>
        <v/>
      </c>
      <c r="H5" s="133" t="str">
        <f ca="1">IF(B5="","",VLOOKUP(B5,交付项目信息!A:C,3,0))</f>
        <v/>
      </c>
      <c r="I5" s="195"/>
      <c r="J5" s="196"/>
      <c r="K5" s="196"/>
      <c r="L5" s="195"/>
      <c r="M5" s="195"/>
      <c r="N5" s="195"/>
      <c r="O5" s="195"/>
      <c r="P5" s="195"/>
      <c r="Q5" s="196"/>
      <c r="R5" s="196"/>
      <c r="S5" s="195"/>
      <c r="T5" s="195"/>
      <c r="U5" s="195"/>
      <c r="V5" s="195"/>
      <c r="W5" s="195"/>
      <c r="X5" s="196"/>
      <c r="Y5" s="196"/>
      <c r="Z5" s="195"/>
      <c r="AA5" s="195"/>
      <c r="AB5" s="195"/>
      <c r="AC5" s="195"/>
      <c r="AD5" s="195"/>
      <c r="AE5" s="196"/>
      <c r="AF5" s="196"/>
      <c r="AG5" s="195"/>
      <c r="AH5" s="195"/>
      <c r="AI5" s="195"/>
      <c r="AJ5" s="196"/>
      <c r="AK5" s="196"/>
      <c r="AL5" s="196"/>
      <c r="AM5" s="195"/>
      <c r="AN5" s="213">
        <f t="shared" si="1"/>
        <v>0</v>
      </c>
      <c r="AO5" s="222">
        <f t="shared" si="2"/>
        <v>0</v>
      </c>
      <c r="AP5" s="223"/>
      <c r="AR5" s="223"/>
      <c r="AS5" s="223"/>
      <c r="AT5" s="223"/>
      <c r="AU5" s="223"/>
      <c r="AV5" s="223"/>
      <c r="AW5" s="223"/>
      <c r="AX5" s="229"/>
      <c r="AY5" s="229"/>
    </row>
    <row r="6" s="104" customFormat="1" ht="14.1" customHeight="1" spans="1:51">
      <c r="A6" s="127"/>
      <c r="B6" s="128"/>
      <c r="C6" s="128"/>
      <c r="D6" s="134"/>
      <c r="E6" s="130"/>
      <c r="F6" s="131" t="str">
        <f ca="1">IF(B6="","",IF(OR(D6="",E6=""),"工时大类与细分为必选 !",VLOOKUP(B6,交付项目信息!A:D,4,0)))</f>
        <v/>
      </c>
      <c r="G6" s="132" t="str">
        <f ca="1">IF(B6="","",VLOOKUP(B6,交付项目信息!A:F,6,0))</f>
        <v/>
      </c>
      <c r="H6" s="133" t="str">
        <f ca="1">IF(B6="","",VLOOKUP(B6,交付项目信息!A:C,3,0))</f>
        <v/>
      </c>
      <c r="I6" s="195"/>
      <c r="J6" s="196"/>
      <c r="K6" s="196"/>
      <c r="L6" s="195"/>
      <c r="M6" s="195"/>
      <c r="N6" s="195"/>
      <c r="O6" s="195"/>
      <c r="P6" s="195"/>
      <c r="Q6" s="196"/>
      <c r="R6" s="196"/>
      <c r="S6" s="195"/>
      <c r="T6" s="195"/>
      <c r="U6" s="195"/>
      <c r="V6" s="195"/>
      <c r="W6" s="195"/>
      <c r="X6" s="196"/>
      <c r="Y6" s="196"/>
      <c r="Z6" s="195"/>
      <c r="AA6" s="195"/>
      <c r="AB6" s="195"/>
      <c r="AC6" s="195"/>
      <c r="AD6" s="195"/>
      <c r="AE6" s="196"/>
      <c r="AF6" s="196"/>
      <c r="AG6" s="195"/>
      <c r="AH6" s="195"/>
      <c r="AI6" s="195"/>
      <c r="AJ6" s="196"/>
      <c r="AK6" s="196"/>
      <c r="AL6" s="196"/>
      <c r="AM6" s="195"/>
      <c r="AN6" s="213">
        <f t="shared" si="1"/>
        <v>0</v>
      </c>
      <c r="AO6" s="222">
        <f t="shared" si="2"/>
        <v>0</v>
      </c>
      <c r="AP6" s="223"/>
      <c r="AR6" s="223"/>
      <c r="AS6" s="223"/>
      <c r="AT6" s="223"/>
      <c r="AU6" s="223"/>
      <c r="AV6" s="223"/>
      <c r="AW6" s="223"/>
      <c r="AX6" s="229"/>
      <c r="AY6" s="229"/>
    </row>
    <row r="7" s="104" customFormat="1" ht="14.1" customHeight="1" spans="1:51">
      <c r="A7" s="127"/>
      <c r="B7" s="128"/>
      <c r="C7" s="128"/>
      <c r="D7" s="134"/>
      <c r="E7" s="130"/>
      <c r="F7" s="131" t="str">
        <f ca="1">IF(B7="","",IF(OR(D7="",E7=""),"工时大类与细分为必选 !",VLOOKUP(B7,交付项目信息!A:D,4,0)))</f>
        <v/>
      </c>
      <c r="G7" s="132" t="str">
        <f ca="1">IF(B7="","",VLOOKUP(B7,交付项目信息!A:F,6,0))</f>
        <v/>
      </c>
      <c r="H7" s="133" t="str">
        <f ca="1">IF(B7="","",VLOOKUP(B7,交付项目信息!A:C,3,0))</f>
        <v/>
      </c>
      <c r="I7" s="195"/>
      <c r="J7" s="196"/>
      <c r="K7" s="196"/>
      <c r="L7" s="195"/>
      <c r="M7" s="195"/>
      <c r="N7" s="195"/>
      <c r="O7" s="195"/>
      <c r="P7" s="195"/>
      <c r="Q7" s="196"/>
      <c r="R7" s="196"/>
      <c r="S7" s="195"/>
      <c r="T7" s="195"/>
      <c r="U7" s="195"/>
      <c r="V7" s="195"/>
      <c r="W7" s="195"/>
      <c r="X7" s="196"/>
      <c r="Y7" s="196"/>
      <c r="Z7" s="195"/>
      <c r="AA7" s="195"/>
      <c r="AB7" s="195"/>
      <c r="AC7" s="195"/>
      <c r="AD7" s="195"/>
      <c r="AE7" s="196"/>
      <c r="AF7" s="196"/>
      <c r="AG7" s="195"/>
      <c r="AH7" s="195"/>
      <c r="AI7" s="195"/>
      <c r="AJ7" s="196"/>
      <c r="AK7" s="196"/>
      <c r="AL7" s="196"/>
      <c r="AM7" s="195"/>
      <c r="AN7" s="213">
        <f t="shared" si="1"/>
        <v>0</v>
      </c>
      <c r="AO7" s="222">
        <f t="shared" si="2"/>
        <v>0</v>
      </c>
      <c r="AP7" s="223"/>
      <c r="AR7" s="223"/>
      <c r="AS7" s="223"/>
      <c r="AT7" s="223"/>
      <c r="AU7" s="223"/>
      <c r="AV7" s="223"/>
      <c r="AW7" s="223"/>
      <c r="AX7" s="229"/>
      <c r="AY7" s="229"/>
    </row>
    <row r="8" s="104" customFormat="1" ht="14.1" customHeight="1" spans="1:51">
      <c r="A8" s="127"/>
      <c r="B8" s="128"/>
      <c r="C8" s="128"/>
      <c r="D8" s="134"/>
      <c r="E8" s="130"/>
      <c r="F8" s="131" t="str">
        <f ca="1">IF(B8="","",IF(OR(D8="",E8=""),"工时大类与细分为必选 !",VLOOKUP(B8,交付项目信息!A:D,4,0)))</f>
        <v/>
      </c>
      <c r="G8" s="132" t="str">
        <f ca="1">IF(B8="","",VLOOKUP(B8,交付项目信息!A:F,6,0))</f>
        <v/>
      </c>
      <c r="H8" s="133" t="str">
        <f ca="1">IF(B8="","",VLOOKUP(B8,交付项目信息!A:C,3,0))</f>
        <v/>
      </c>
      <c r="I8" s="195"/>
      <c r="J8" s="196"/>
      <c r="K8" s="196"/>
      <c r="L8" s="195"/>
      <c r="M8" s="195"/>
      <c r="N8" s="195"/>
      <c r="O8" s="195"/>
      <c r="P8" s="195"/>
      <c r="Q8" s="196"/>
      <c r="R8" s="196"/>
      <c r="S8" s="195"/>
      <c r="T8" s="195"/>
      <c r="U8" s="195"/>
      <c r="V8" s="195"/>
      <c r="W8" s="195"/>
      <c r="X8" s="196"/>
      <c r="Y8" s="196"/>
      <c r="Z8" s="195"/>
      <c r="AA8" s="195"/>
      <c r="AB8" s="195"/>
      <c r="AC8" s="195"/>
      <c r="AD8" s="195"/>
      <c r="AE8" s="196"/>
      <c r="AF8" s="196"/>
      <c r="AG8" s="195"/>
      <c r="AH8" s="195"/>
      <c r="AI8" s="195"/>
      <c r="AJ8" s="196"/>
      <c r="AK8" s="196"/>
      <c r="AL8" s="196"/>
      <c r="AM8" s="195"/>
      <c r="AN8" s="213">
        <f t="shared" si="1"/>
        <v>0</v>
      </c>
      <c r="AO8" s="222">
        <f t="shared" si="2"/>
        <v>0</v>
      </c>
      <c r="AP8" s="223"/>
      <c r="AR8" s="223"/>
      <c r="AS8" s="223"/>
      <c r="AT8" s="223"/>
      <c r="AU8" s="223"/>
      <c r="AV8" s="223"/>
      <c r="AW8" s="223"/>
      <c r="AX8" s="229"/>
      <c r="AY8" s="229"/>
    </row>
    <row r="9" s="104" customFormat="1" ht="14.1" customHeight="1" spans="1:51">
      <c r="A9" s="127"/>
      <c r="B9" s="135"/>
      <c r="C9" s="135"/>
      <c r="D9" s="136"/>
      <c r="E9" s="137"/>
      <c r="F9" s="138" t="str">
        <f ca="1">IF(B9="","",IF(OR(D9="",E9=""),"工时大类与细分为必选 !",VLOOKUP(B9,交付项目信息!A:D,4,0)))</f>
        <v/>
      </c>
      <c r="G9" s="139" t="str">
        <f ca="1">IF(B9="","",VLOOKUP(B9,交付项目信息!A:F,6,0))</f>
        <v/>
      </c>
      <c r="H9" s="140" t="str">
        <f ca="1">IF(B9="","",VLOOKUP(B9,交付项目信息!A:C,3,0))</f>
        <v/>
      </c>
      <c r="I9" s="197"/>
      <c r="J9" s="198"/>
      <c r="K9" s="198"/>
      <c r="L9" s="197"/>
      <c r="M9" s="197"/>
      <c r="N9" s="197"/>
      <c r="O9" s="197"/>
      <c r="P9" s="197"/>
      <c r="Q9" s="198"/>
      <c r="R9" s="198"/>
      <c r="S9" s="197"/>
      <c r="T9" s="197"/>
      <c r="U9" s="197"/>
      <c r="V9" s="197"/>
      <c r="W9" s="197"/>
      <c r="X9" s="198"/>
      <c r="Y9" s="198"/>
      <c r="Z9" s="197"/>
      <c r="AA9" s="197"/>
      <c r="AB9" s="197"/>
      <c r="AC9" s="197"/>
      <c r="AD9" s="197"/>
      <c r="AE9" s="198"/>
      <c r="AF9" s="198"/>
      <c r="AG9" s="197"/>
      <c r="AH9" s="197"/>
      <c r="AI9" s="197"/>
      <c r="AJ9" s="198"/>
      <c r="AK9" s="198"/>
      <c r="AL9" s="198"/>
      <c r="AM9" s="197"/>
      <c r="AN9" s="214">
        <f t="shared" si="1"/>
        <v>0</v>
      </c>
      <c r="AO9" s="224">
        <f t="shared" si="2"/>
        <v>0</v>
      </c>
      <c r="AP9" s="223"/>
      <c r="AR9" s="223"/>
      <c r="AS9" s="223"/>
      <c r="AT9" s="223"/>
      <c r="AU9" s="223"/>
      <c r="AV9" s="223"/>
      <c r="AW9" s="223"/>
      <c r="AX9" s="229"/>
      <c r="AY9" s="229"/>
    </row>
    <row r="10" s="104" customFormat="1" ht="14.1" customHeight="1" spans="1:51">
      <c r="A10" s="141" t="s">
        <v>18</v>
      </c>
      <c r="B10" s="142" t="s">
        <v>19</v>
      </c>
      <c r="C10" s="142"/>
      <c r="D10" s="143" t="str">
        <f t="shared" ref="D10:D15" si="3">IF(B10="","","产品研发")</f>
        <v>产品研发</v>
      </c>
      <c r="E10" s="144" t="s">
        <v>20</v>
      </c>
      <c r="F10" s="131" t="str">
        <f ca="1">IF(B10="","",IF(OR(D10="",E10=""),"工时细分为必选 !",VLOOKUP(B10,研发项目信息!A:D,4,0)))</f>
        <v>AI应用产品中心-AI 工程部</v>
      </c>
      <c r="G10" s="132" t="str">
        <f ca="1">IF(B10="","",VLOOKUP(B10,研发项目信息!A:E,5,0))</f>
        <v>侯飞冰</v>
      </c>
      <c r="H10" s="133" t="str">
        <f ca="1">IF(B10="","",VLOOKUP(B10,研发项目信息!A:C,3,0))</f>
        <v>R2023003</v>
      </c>
      <c r="I10" s="195">
        <v>8</v>
      </c>
      <c r="J10" s="196"/>
      <c r="K10" s="196"/>
      <c r="L10" s="195">
        <v>8</v>
      </c>
      <c r="M10" s="195">
        <v>8</v>
      </c>
      <c r="N10" s="195">
        <v>8</v>
      </c>
      <c r="O10" s="195">
        <v>8</v>
      </c>
      <c r="P10" s="195">
        <v>8</v>
      </c>
      <c r="Q10" s="196"/>
      <c r="R10" s="196"/>
      <c r="S10" s="195">
        <v>8</v>
      </c>
      <c r="T10" s="195">
        <v>8</v>
      </c>
      <c r="U10" s="195">
        <v>8</v>
      </c>
      <c r="V10" s="195">
        <v>8</v>
      </c>
      <c r="W10" s="195">
        <v>8</v>
      </c>
      <c r="X10" s="196"/>
      <c r="Y10" s="196"/>
      <c r="Z10" s="195">
        <v>8</v>
      </c>
      <c r="AA10" s="195">
        <v>8</v>
      </c>
      <c r="AB10" s="195">
        <v>8</v>
      </c>
      <c r="AC10" s="195">
        <v>8</v>
      </c>
      <c r="AD10" s="195">
        <v>8</v>
      </c>
      <c r="AE10" s="196"/>
      <c r="AF10" s="196"/>
      <c r="AG10" s="195">
        <v>8</v>
      </c>
      <c r="AH10" s="195">
        <v>8</v>
      </c>
      <c r="AI10" s="195">
        <v>8</v>
      </c>
      <c r="AJ10" s="196"/>
      <c r="AK10" s="196"/>
      <c r="AL10" s="196"/>
      <c r="AM10" s="195">
        <v>8</v>
      </c>
      <c r="AN10" s="213">
        <f t="shared" si="1"/>
        <v>160</v>
      </c>
      <c r="AO10" s="222">
        <f t="shared" si="2"/>
        <v>20</v>
      </c>
      <c r="AP10" s="223"/>
      <c r="AR10" s="223"/>
      <c r="AS10" s="223"/>
      <c r="AT10" s="223"/>
      <c r="AU10" s="223"/>
      <c r="AV10" s="223"/>
      <c r="AW10" s="223"/>
      <c r="AX10" s="229"/>
      <c r="AY10" s="229"/>
    </row>
    <row r="11" s="104" customFormat="1" ht="14.1" customHeight="1" spans="1:51">
      <c r="A11" s="141"/>
      <c r="B11" s="142"/>
      <c r="C11" s="142"/>
      <c r="D11" s="143" t="str">
        <f t="shared" si="3"/>
        <v/>
      </c>
      <c r="E11" s="144"/>
      <c r="F11" s="131" t="str">
        <f ca="1">IF(B11="","",IF(OR(D11="",E11=""),"工时细分为必选 !",VLOOKUP(B11,研发项目信息!A:D,4,0)))</f>
        <v/>
      </c>
      <c r="G11" s="132" t="str">
        <f ca="1">IF(B11="","",VLOOKUP(B11,研发项目信息!A:E,5,0))</f>
        <v/>
      </c>
      <c r="H11" s="133" t="str">
        <f ca="1">IF(B11="","",VLOOKUP(B11,研发项目信息!A:C,3,0))</f>
        <v/>
      </c>
      <c r="I11" s="195"/>
      <c r="J11" s="196"/>
      <c r="K11" s="196"/>
      <c r="L11" s="195"/>
      <c r="M11" s="195"/>
      <c r="N11" s="195"/>
      <c r="O11" s="195"/>
      <c r="P11" s="195"/>
      <c r="Q11" s="196"/>
      <c r="R11" s="196"/>
      <c r="S11" s="195"/>
      <c r="T11" s="195"/>
      <c r="U11" s="195"/>
      <c r="V11" s="195"/>
      <c r="W11" s="195"/>
      <c r="X11" s="196"/>
      <c r="Y11" s="196"/>
      <c r="Z11" s="195"/>
      <c r="AA11" s="195"/>
      <c r="AB11" s="195"/>
      <c r="AC11" s="195"/>
      <c r="AD11" s="195"/>
      <c r="AE11" s="196"/>
      <c r="AF11" s="196"/>
      <c r="AG11" s="195"/>
      <c r="AH11" s="195"/>
      <c r="AI11" s="195"/>
      <c r="AJ11" s="196"/>
      <c r="AK11" s="196"/>
      <c r="AL11" s="196"/>
      <c r="AM11" s="195"/>
      <c r="AN11" s="213">
        <f t="shared" si="1"/>
        <v>0</v>
      </c>
      <c r="AO11" s="222">
        <f t="shared" si="2"/>
        <v>0</v>
      </c>
      <c r="AP11" s="223"/>
      <c r="AR11" s="223"/>
      <c r="AS11" s="223"/>
      <c r="AT11" s="223"/>
      <c r="AU11" s="223"/>
      <c r="AV11" s="223"/>
      <c r="AW11" s="223"/>
      <c r="AX11" s="229"/>
      <c r="AY11" s="229"/>
    </row>
    <row r="12" s="104" customFormat="1" ht="14.1" customHeight="1" spans="1:51">
      <c r="A12" s="141"/>
      <c r="B12" s="142"/>
      <c r="C12" s="142"/>
      <c r="D12" s="143" t="str">
        <f t="shared" si="3"/>
        <v/>
      </c>
      <c r="E12" s="144"/>
      <c r="F12" s="131" t="str">
        <f ca="1">IF(B12="","",IF(OR(D12="",E12=""),"工时细分为必选 !",VLOOKUP(B12,研发项目信息!A:D,4,0)))</f>
        <v/>
      </c>
      <c r="G12" s="132" t="str">
        <f ca="1">IF(B12="","",VLOOKUP(B12,研发项目信息!A:E,5,0))</f>
        <v/>
      </c>
      <c r="H12" s="133" t="str">
        <f ca="1">IF(B12="","",VLOOKUP(B12,研发项目信息!A:C,3,0))</f>
        <v/>
      </c>
      <c r="I12" s="195"/>
      <c r="J12" s="196"/>
      <c r="K12" s="196"/>
      <c r="L12" s="195"/>
      <c r="M12" s="195"/>
      <c r="N12" s="195"/>
      <c r="O12" s="195"/>
      <c r="P12" s="195"/>
      <c r="Q12" s="196"/>
      <c r="R12" s="196"/>
      <c r="S12" s="195"/>
      <c r="T12" s="195"/>
      <c r="U12" s="195"/>
      <c r="V12" s="195"/>
      <c r="W12" s="195"/>
      <c r="X12" s="196"/>
      <c r="Y12" s="196"/>
      <c r="Z12" s="195"/>
      <c r="AA12" s="195"/>
      <c r="AB12" s="195"/>
      <c r="AC12" s="195"/>
      <c r="AD12" s="195"/>
      <c r="AE12" s="196"/>
      <c r="AF12" s="196"/>
      <c r="AG12" s="195"/>
      <c r="AH12" s="195"/>
      <c r="AI12" s="195"/>
      <c r="AJ12" s="196"/>
      <c r="AK12" s="196"/>
      <c r="AL12" s="196"/>
      <c r="AM12" s="195"/>
      <c r="AN12" s="213">
        <f t="shared" si="1"/>
        <v>0</v>
      </c>
      <c r="AO12" s="222">
        <f t="shared" si="2"/>
        <v>0</v>
      </c>
      <c r="AP12" s="223"/>
      <c r="AR12" s="223"/>
      <c r="AS12" s="223"/>
      <c r="AT12" s="223"/>
      <c r="AU12" s="223"/>
      <c r="AV12" s="223"/>
      <c r="AW12" s="223"/>
      <c r="AX12" s="229"/>
      <c r="AY12" s="229"/>
    </row>
    <row r="13" s="104" customFormat="1" ht="14.1" customHeight="1" spans="1:51">
      <c r="A13" s="141"/>
      <c r="B13" s="142" t="s">
        <v>21</v>
      </c>
      <c r="C13" s="142"/>
      <c r="D13" s="143" t="str">
        <f t="shared" si="3"/>
        <v/>
      </c>
      <c r="E13" s="144"/>
      <c r="F13" s="131" t="str">
        <f ca="1">IF(B13="","",IF(OR(D13="",E13=""),"工时细分为必选 !",VLOOKUP(B13,研发项目信息!A:D,4,0)))</f>
        <v/>
      </c>
      <c r="G13" s="132" t="str">
        <f ca="1">IF(B13="","",VLOOKUP(B13,研发项目信息!A:E,5,0))</f>
        <v/>
      </c>
      <c r="H13" s="133" t="str">
        <f ca="1">IF(B13="","",VLOOKUP(B13,研发项目信息!A:C,3,0))</f>
        <v/>
      </c>
      <c r="I13" s="195"/>
      <c r="J13" s="196"/>
      <c r="K13" s="196"/>
      <c r="L13" s="195"/>
      <c r="M13" s="195"/>
      <c r="N13" s="195"/>
      <c r="O13" s="195"/>
      <c r="P13" s="195"/>
      <c r="Q13" s="196"/>
      <c r="R13" s="196"/>
      <c r="S13" s="195"/>
      <c r="T13" s="195"/>
      <c r="U13" s="195"/>
      <c r="V13" s="195"/>
      <c r="W13" s="195"/>
      <c r="X13" s="196"/>
      <c r="Y13" s="196"/>
      <c r="Z13" s="195"/>
      <c r="AA13" s="195"/>
      <c r="AB13" s="195"/>
      <c r="AC13" s="195"/>
      <c r="AD13" s="195"/>
      <c r="AE13" s="196"/>
      <c r="AF13" s="196"/>
      <c r="AG13" s="195"/>
      <c r="AH13" s="195"/>
      <c r="AI13" s="195"/>
      <c r="AJ13" s="196"/>
      <c r="AK13" s="196"/>
      <c r="AL13" s="196"/>
      <c r="AM13" s="195"/>
      <c r="AN13" s="213">
        <f t="shared" si="1"/>
        <v>0</v>
      </c>
      <c r="AO13" s="222">
        <f t="shared" si="2"/>
        <v>0</v>
      </c>
      <c r="AP13" s="223"/>
      <c r="AR13" s="223"/>
      <c r="AS13" s="223"/>
      <c r="AT13" s="223"/>
      <c r="AU13" s="223"/>
      <c r="AV13" s="223"/>
      <c r="AW13" s="223"/>
      <c r="AX13" s="229"/>
      <c r="AY13" s="229"/>
    </row>
    <row r="14" s="104" customFormat="1" ht="14.1" customHeight="1" spans="1:51">
      <c r="A14" s="141"/>
      <c r="B14" s="142"/>
      <c r="C14" s="142"/>
      <c r="D14" s="143" t="str">
        <f t="shared" si="3"/>
        <v/>
      </c>
      <c r="E14" s="144"/>
      <c r="F14" s="131" t="str">
        <f ca="1">IF(B14="","",IF(OR(D14="",E14=""),"工时细分为必选 !",VLOOKUP(B14,研发项目信息!A:D,4,0)))</f>
        <v/>
      </c>
      <c r="G14" s="132" t="str">
        <f ca="1">IF(B14="","",VLOOKUP(B14,研发项目信息!A:E,5,0))</f>
        <v/>
      </c>
      <c r="H14" s="133" t="str">
        <f ca="1">IF(B14="","",VLOOKUP(B14,研发项目信息!A:C,3,0))</f>
        <v/>
      </c>
      <c r="I14" s="195"/>
      <c r="J14" s="196"/>
      <c r="K14" s="196"/>
      <c r="L14" s="195"/>
      <c r="M14" s="195"/>
      <c r="N14" s="195"/>
      <c r="O14" s="195"/>
      <c r="P14" s="195"/>
      <c r="Q14" s="196"/>
      <c r="R14" s="196"/>
      <c r="S14" s="195"/>
      <c r="T14" s="195"/>
      <c r="U14" s="195"/>
      <c r="V14" s="195"/>
      <c r="W14" s="195"/>
      <c r="X14" s="196"/>
      <c r="Y14" s="196"/>
      <c r="Z14" s="195"/>
      <c r="AA14" s="195"/>
      <c r="AB14" s="195"/>
      <c r="AC14" s="195"/>
      <c r="AD14" s="195"/>
      <c r="AE14" s="196"/>
      <c r="AF14" s="196"/>
      <c r="AG14" s="195"/>
      <c r="AH14" s="195"/>
      <c r="AI14" s="195"/>
      <c r="AJ14" s="196"/>
      <c r="AK14" s="196"/>
      <c r="AL14" s="196"/>
      <c r="AM14" s="195"/>
      <c r="AN14" s="213">
        <f t="shared" si="1"/>
        <v>0</v>
      </c>
      <c r="AO14" s="222">
        <f t="shared" si="2"/>
        <v>0</v>
      </c>
      <c r="AP14" s="223"/>
      <c r="AR14" s="223"/>
      <c r="AS14" s="223"/>
      <c r="AT14" s="223"/>
      <c r="AU14" s="223"/>
      <c r="AV14" s="223"/>
      <c r="AW14" s="223"/>
      <c r="AX14" s="229"/>
      <c r="AY14" s="229"/>
    </row>
    <row r="15" s="104" customFormat="1" ht="14.1" customHeight="1" spans="1:51">
      <c r="A15" s="141"/>
      <c r="B15" s="145"/>
      <c r="C15" s="145"/>
      <c r="D15" s="146" t="str">
        <f t="shared" si="3"/>
        <v/>
      </c>
      <c r="E15" s="147"/>
      <c r="F15" s="138" t="str">
        <f ca="1">IF(B15="","",IF(OR(D15="",E15=""),"工时细分为必选 !",VLOOKUP(B15,研发项目信息!A:D,4,0)))</f>
        <v/>
      </c>
      <c r="G15" s="139" t="str">
        <f ca="1">IF(B15="","",VLOOKUP(B15,研发项目信息!A:E,5,0))</f>
        <v/>
      </c>
      <c r="H15" s="140" t="str">
        <f ca="1">IF(B15="","",VLOOKUP(B15,研发项目信息!A:C,3,0))</f>
        <v/>
      </c>
      <c r="I15" s="197"/>
      <c r="J15" s="198"/>
      <c r="K15" s="198"/>
      <c r="L15" s="197"/>
      <c r="M15" s="197"/>
      <c r="N15" s="197"/>
      <c r="O15" s="197"/>
      <c r="P15" s="197"/>
      <c r="Q15" s="198"/>
      <c r="R15" s="198"/>
      <c r="S15" s="197"/>
      <c r="T15" s="197"/>
      <c r="U15" s="197"/>
      <c r="V15" s="197"/>
      <c r="W15" s="197"/>
      <c r="X15" s="198"/>
      <c r="Y15" s="198"/>
      <c r="Z15" s="197"/>
      <c r="AA15" s="197"/>
      <c r="AB15" s="197"/>
      <c r="AC15" s="197"/>
      <c r="AD15" s="197"/>
      <c r="AE15" s="198"/>
      <c r="AF15" s="198"/>
      <c r="AG15" s="197"/>
      <c r="AH15" s="197"/>
      <c r="AI15" s="197"/>
      <c r="AJ15" s="198"/>
      <c r="AK15" s="198"/>
      <c r="AL15" s="198"/>
      <c r="AM15" s="197"/>
      <c r="AN15" s="214">
        <f t="shared" ref="AN15:AN28" si="4">SUM(I15:AM15)</f>
        <v>0</v>
      </c>
      <c r="AO15" s="224">
        <f t="shared" ref="AO15:AO28" si="5">AN15/8</f>
        <v>0</v>
      </c>
      <c r="AP15" s="223"/>
      <c r="AR15" s="223"/>
      <c r="AS15" s="223"/>
      <c r="AT15" s="223"/>
      <c r="AU15" s="223"/>
      <c r="AV15" s="223"/>
      <c r="AW15" s="223"/>
      <c r="AX15" s="229"/>
      <c r="AY15" s="229"/>
    </row>
    <row r="16" s="104" customFormat="1" ht="15" spans="1:51">
      <c r="A16" s="148" t="s">
        <v>22</v>
      </c>
      <c r="B16" s="149"/>
      <c r="C16" s="149"/>
      <c r="D16" s="150"/>
      <c r="E16" s="151" t="str">
        <f>IF(B16="","","请在此处详细填写工作内容！新商机客户须注明客户名称！")</f>
        <v/>
      </c>
      <c r="F16" s="131" t="str">
        <f ca="1">IF(B16="","",IF(D16="","工时大类为必选 !",VLOOKUP(B16,'商机信息 '!A:D,4,0)))</f>
        <v/>
      </c>
      <c r="G16" s="132" t="str">
        <f>IF(B16="","",$E$2)</f>
        <v/>
      </c>
      <c r="H16" s="133" t="str">
        <f ca="1">IF(B16="","",VLOOKUP(B16,'商机信息 '!A:C,3,0))</f>
        <v/>
      </c>
      <c r="I16" s="195"/>
      <c r="J16" s="196"/>
      <c r="K16" s="196"/>
      <c r="L16" s="195"/>
      <c r="M16" s="195"/>
      <c r="N16" s="195"/>
      <c r="O16" s="195"/>
      <c r="P16" s="195"/>
      <c r="Q16" s="196"/>
      <c r="R16" s="196"/>
      <c r="S16" s="195"/>
      <c r="T16" s="195"/>
      <c r="U16" s="195"/>
      <c r="V16" s="195"/>
      <c r="W16" s="195"/>
      <c r="X16" s="196"/>
      <c r="Y16" s="196"/>
      <c r="Z16" s="195"/>
      <c r="AA16" s="195"/>
      <c r="AB16" s="195"/>
      <c r="AC16" s="195"/>
      <c r="AD16" s="195"/>
      <c r="AE16" s="196"/>
      <c r="AF16" s="196"/>
      <c r="AG16" s="195"/>
      <c r="AH16" s="195"/>
      <c r="AI16" s="195"/>
      <c r="AJ16" s="196"/>
      <c r="AK16" s="196"/>
      <c r="AL16" s="196"/>
      <c r="AM16" s="195"/>
      <c r="AN16" s="213">
        <f t="shared" si="4"/>
        <v>0</v>
      </c>
      <c r="AO16" s="222">
        <f t="shared" si="5"/>
        <v>0</v>
      </c>
      <c r="AP16" s="223"/>
      <c r="AR16" s="223"/>
      <c r="AS16" s="223"/>
      <c r="AT16" s="223"/>
      <c r="AU16" s="223"/>
      <c r="AV16" s="223"/>
      <c r="AW16" s="223"/>
      <c r="AX16" s="229"/>
      <c r="AY16" s="229"/>
    </row>
    <row r="17" s="104" customFormat="1" ht="14.1" customHeight="1" spans="1:51">
      <c r="A17" s="148"/>
      <c r="B17" s="149"/>
      <c r="C17" s="149"/>
      <c r="D17" s="150"/>
      <c r="E17" s="152" t="str">
        <f t="shared" ref="E17:E30" si="6">IF(B17="","","请在此处详细填写工作内容！新商机客户须注明客户名称！")</f>
        <v/>
      </c>
      <c r="F17" s="131" t="str">
        <f ca="1">IF(B17="","",IF(D17="","工时大类为必选 !",VLOOKUP(B17,'商机信息 '!A:D,4,0)))</f>
        <v/>
      </c>
      <c r="G17" s="132" t="str">
        <f>IF(B17="","",$E$2)</f>
        <v/>
      </c>
      <c r="H17" s="133" t="str">
        <f ca="1">IF(B17="","",VLOOKUP(B17,'商机信息 '!A:C,3,0))</f>
        <v/>
      </c>
      <c r="I17" s="195"/>
      <c r="J17" s="196"/>
      <c r="K17" s="196"/>
      <c r="L17" s="195"/>
      <c r="M17" s="195"/>
      <c r="N17" s="195"/>
      <c r="O17" s="195"/>
      <c r="P17" s="195"/>
      <c r="Q17" s="196"/>
      <c r="R17" s="196"/>
      <c r="S17" s="195"/>
      <c r="T17" s="195"/>
      <c r="U17" s="195"/>
      <c r="V17" s="195"/>
      <c r="W17" s="195"/>
      <c r="X17" s="196"/>
      <c r="Y17" s="196"/>
      <c r="Z17" s="195"/>
      <c r="AA17" s="195"/>
      <c r="AB17" s="195"/>
      <c r="AC17" s="195"/>
      <c r="AD17" s="195"/>
      <c r="AE17" s="196"/>
      <c r="AF17" s="196"/>
      <c r="AG17" s="195"/>
      <c r="AH17" s="195"/>
      <c r="AI17" s="195"/>
      <c r="AJ17" s="196"/>
      <c r="AK17" s="196"/>
      <c r="AL17" s="196"/>
      <c r="AM17" s="195"/>
      <c r="AN17" s="213">
        <f t="shared" si="4"/>
        <v>0</v>
      </c>
      <c r="AO17" s="222">
        <f t="shared" si="5"/>
        <v>0</v>
      </c>
      <c r="AP17" s="223"/>
      <c r="AR17" s="223"/>
      <c r="AS17" s="223"/>
      <c r="AT17" s="223"/>
      <c r="AU17" s="223"/>
      <c r="AV17" s="223"/>
      <c r="AW17" s="223"/>
      <c r="AX17" s="229"/>
      <c r="AY17" s="229"/>
    </row>
    <row r="18" s="104" customFormat="1" ht="14.1" customHeight="1" spans="1:51">
      <c r="A18" s="148"/>
      <c r="B18" s="149"/>
      <c r="C18" s="149"/>
      <c r="D18" s="150"/>
      <c r="E18" s="152" t="str">
        <f t="shared" si="6"/>
        <v/>
      </c>
      <c r="F18" s="131" t="str">
        <f ca="1">IF(B18="","",IF(D18="","工时大类为必选 !",VLOOKUP(B18,'商机信息 '!A:D,4,0)))</f>
        <v/>
      </c>
      <c r="G18" s="132" t="str">
        <f t="shared" ref="G18:G36" si="7">IF(B18="","",$E$2)</f>
        <v/>
      </c>
      <c r="H18" s="133" t="str">
        <f ca="1">IF(B18="","",VLOOKUP(B18,'商机信息 '!A:C,3,0))</f>
        <v/>
      </c>
      <c r="I18" s="195"/>
      <c r="J18" s="196"/>
      <c r="K18" s="196"/>
      <c r="L18" s="195"/>
      <c r="M18" s="195"/>
      <c r="N18" s="195"/>
      <c r="O18" s="195"/>
      <c r="P18" s="195"/>
      <c r="Q18" s="196"/>
      <c r="R18" s="196"/>
      <c r="S18" s="195"/>
      <c r="T18" s="195"/>
      <c r="U18" s="195"/>
      <c r="V18" s="195"/>
      <c r="W18" s="195"/>
      <c r="X18" s="196"/>
      <c r="Y18" s="196"/>
      <c r="Z18" s="195"/>
      <c r="AA18" s="195"/>
      <c r="AB18" s="195"/>
      <c r="AC18" s="195"/>
      <c r="AD18" s="195"/>
      <c r="AE18" s="196"/>
      <c r="AF18" s="196"/>
      <c r="AG18" s="195"/>
      <c r="AH18" s="195"/>
      <c r="AI18" s="195"/>
      <c r="AJ18" s="196"/>
      <c r="AK18" s="196"/>
      <c r="AL18" s="196"/>
      <c r="AM18" s="195"/>
      <c r="AN18" s="213">
        <f t="shared" si="4"/>
        <v>0</v>
      </c>
      <c r="AO18" s="222">
        <f t="shared" si="5"/>
        <v>0</v>
      </c>
      <c r="AP18" s="223"/>
      <c r="AR18" s="223"/>
      <c r="AS18" s="223"/>
      <c r="AT18" s="223"/>
      <c r="AU18" s="223"/>
      <c r="AV18" s="223"/>
      <c r="AW18" s="223"/>
      <c r="AX18" s="229"/>
      <c r="AY18" s="229"/>
    </row>
    <row r="19" s="104" customFormat="1" ht="14.1" customHeight="1" spans="1:51">
      <c r="A19" s="148"/>
      <c r="B19" s="149"/>
      <c r="C19" s="149"/>
      <c r="D19" s="150"/>
      <c r="E19" s="152" t="str">
        <f t="shared" si="6"/>
        <v/>
      </c>
      <c r="F19" s="131" t="str">
        <f ca="1">IF(B19="","",IF(D19="","工时大类为必选 !",VLOOKUP(B19,'商机信息 '!A:D,4,0)))</f>
        <v/>
      </c>
      <c r="G19" s="132" t="str">
        <f t="shared" si="7"/>
        <v/>
      </c>
      <c r="H19" s="133" t="str">
        <f ca="1">IF(B19="","",VLOOKUP(B19,'商机信息 '!A:C,3,0))</f>
        <v/>
      </c>
      <c r="I19" s="195"/>
      <c r="J19" s="196"/>
      <c r="K19" s="196"/>
      <c r="L19" s="195"/>
      <c r="M19" s="195"/>
      <c r="N19" s="195"/>
      <c r="O19" s="195"/>
      <c r="P19" s="195"/>
      <c r="Q19" s="196"/>
      <c r="R19" s="196"/>
      <c r="S19" s="195"/>
      <c r="T19" s="195"/>
      <c r="U19" s="195"/>
      <c r="V19" s="195"/>
      <c r="W19" s="195"/>
      <c r="X19" s="196"/>
      <c r="Y19" s="196"/>
      <c r="Z19" s="195"/>
      <c r="AA19" s="195"/>
      <c r="AB19" s="195"/>
      <c r="AC19" s="195"/>
      <c r="AD19" s="195"/>
      <c r="AE19" s="196"/>
      <c r="AF19" s="196"/>
      <c r="AG19" s="195"/>
      <c r="AH19" s="195"/>
      <c r="AI19" s="195"/>
      <c r="AJ19" s="196"/>
      <c r="AK19" s="196"/>
      <c r="AL19" s="196"/>
      <c r="AM19" s="195"/>
      <c r="AN19" s="213">
        <f t="shared" si="4"/>
        <v>0</v>
      </c>
      <c r="AO19" s="222">
        <f t="shared" si="5"/>
        <v>0</v>
      </c>
      <c r="AP19" s="223"/>
      <c r="AR19" s="223"/>
      <c r="AS19" s="223"/>
      <c r="AT19" s="223"/>
      <c r="AU19" s="223"/>
      <c r="AV19" s="223"/>
      <c r="AW19" s="223"/>
      <c r="AX19" s="229"/>
      <c r="AY19" s="229"/>
    </row>
    <row r="20" s="104" customFormat="1" ht="14.1" customHeight="1" spans="1:51">
      <c r="A20" s="148"/>
      <c r="B20" s="149"/>
      <c r="C20" s="149"/>
      <c r="D20" s="150"/>
      <c r="E20" s="152" t="str">
        <f t="shared" si="6"/>
        <v/>
      </c>
      <c r="F20" s="131" t="str">
        <f ca="1">IF(B20="","",IF(D20="","工时大类为必选 !",VLOOKUP(B20,'商机信息 '!A:D,4,0)))</f>
        <v/>
      </c>
      <c r="G20" s="132" t="str">
        <f t="shared" si="7"/>
        <v/>
      </c>
      <c r="H20" s="133" t="str">
        <f ca="1">IF(B20="","",VLOOKUP(B20,'商机信息 '!A:C,3,0))</f>
        <v/>
      </c>
      <c r="I20" s="195"/>
      <c r="J20" s="196"/>
      <c r="K20" s="196"/>
      <c r="L20" s="195"/>
      <c r="M20" s="195"/>
      <c r="N20" s="195"/>
      <c r="O20" s="195"/>
      <c r="P20" s="195"/>
      <c r="Q20" s="196"/>
      <c r="R20" s="196"/>
      <c r="S20" s="195"/>
      <c r="T20" s="195"/>
      <c r="U20" s="195"/>
      <c r="V20" s="195"/>
      <c r="W20" s="195"/>
      <c r="X20" s="196"/>
      <c r="Y20" s="196"/>
      <c r="Z20" s="195"/>
      <c r="AA20" s="195"/>
      <c r="AB20" s="195"/>
      <c r="AC20" s="195"/>
      <c r="AD20" s="195"/>
      <c r="AE20" s="196"/>
      <c r="AF20" s="196"/>
      <c r="AG20" s="195"/>
      <c r="AH20" s="195"/>
      <c r="AI20" s="195"/>
      <c r="AJ20" s="196"/>
      <c r="AK20" s="196"/>
      <c r="AL20" s="196"/>
      <c r="AM20" s="195"/>
      <c r="AN20" s="213">
        <f t="shared" si="4"/>
        <v>0</v>
      </c>
      <c r="AO20" s="222">
        <f t="shared" si="5"/>
        <v>0</v>
      </c>
      <c r="AP20" s="223"/>
      <c r="AR20" s="223"/>
      <c r="AS20" s="223"/>
      <c r="AT20" s="223"/>
      <c r="AU20" s="223"/>
      <c r="AV20" s="223"/>
      <c r="AW20" s="223"/>
      <c r="AX20" s="229"/>
      <c r="AY20" s="229"/>
    </row>
    <row r="21" s="104" customFormat="1" ht="14.1" customHeight="1" spans="1:51">
      <c r="A21" s="148"/>
      <c r="B21" s="149"/>
      <c r="C21" s="149"/>
      <c r="D21" s="150"/>
      <c r="E21" s="152" t="str">
        <f t="shared" si="6"/>
        <v/>
      </c>
      <c r="F21" s="131" t="str">
        <f ca="1">IF(B21="","",IF(D21="","工时大类为必选 !",VLOOKUP(B21,'商机信息 '!A:D,4,0)))</f>
        <v/>
      </c>
      <c r="G21" s="132" t="str">
        <f t="shared" si="7"/>
        <v/>
      </c>
      <c r="H21" s="133" t="str">
        <f ca="1">IF(B21="","",VLOOKUP(B21,'商机信息 '!A:C,3,0))</f>
        <v/>
      </c>
      <c r="I21" s="195"/>
      <c r="J21" s="196"/>
      <c r="K21" s="196"/>
      <c r="L21" s="195"/>
      <c r="M21" s="195"/>
      <c r="N21" s="195"/>
      <c r="O21" s="195"/>
      <c r="P21" s="195"/>
      <c r="Q21" s="196"/>
      <c r="R21" s="196"/>
      <c r="S21" s="195"/>
      <c r="T21" s="195"/>
      <c r="U21" s="195"/>
      <c r="V21" s="195"/>
      <c r="W21" s="195"/>
      <c r="X21" s="196"/>
      <c r="Y21" s="196"/>
      <c r="Z21" s="195"/>
      <c r="AA21" s="195"/>
      <c r="AB21" s="195"/>
      <c r="AC21" s="195"/>
      <c r="AD21" s="195"/>
      <c r="AE21" s="196"/>
      <c r="AF21" s="196"/>
      <c r="AG21" s="195"/>
      <c r="AH21" s="195"/>
      <c r="AI21" s="195"/>
      <c r="AJ21" s="196"/>
      <c r="AK21" s="196"/>
      <c r="AL21" s="196"/>
      <c r="AM21" s="195"/>
      <c r="AN21" s="213">
        <f t="shared" si="4"/>
        <v>0</v>
      </c>
      <c r="AO21" s="222">
        <f t="shared" si="5"/>
        <v>0</v>
      </c>
      <c r="AP21" s="223"/>
      <c r="AR21" s="223"/>
      <c r="AS21" s="223"/>
      <c r="AT21" s="223"/>
      <c r="AU21" s="223"/>
      <c r="AV21" s="223"/>
      <c r="AW21" s="223"/>
      <c r="AX21" s="229"/>
      <c r="AY21" s="229"/>
    </row>
    <row r="22" s="104" customFormat="1" ht="14.1" customHeight="1" spans="1:51">
      <c r="A22" s="148"/>
      <c r="B22" s="149"/>
      <c r="C22" s="149"/>
      <c r="D22" s="150"/>
      <c r="E22" s="152" t="str">
        <f t="shared" si="6"/>
        <v/>
      </c>
      <c r="F22" s="131" t="str">
        <f ca="1">IF(B22="","",IF(D22="","工时大类为必选 !",VLOOKUP(B22,'商机信息 '!A:D,4,0)))</f>
        <v/>
      </c>
      <c r="G22" s="132" t="str">
        <f t="shared" si="7"/>
        <v/>
      </c>
      <c r="H22" s="133" t="str">
        <f ca="1">IF(B22="","",VLOOKUP(B22,'商机信息 '!A:C,3,0))</f>
        <v/>
      </c>
      <c r="I22" s="195"/>
      <c r="J22" s="196"/>
      <c r="K22" s="196"/>
      <c r="L22" s="195"/>
      <c r="M22" s="195"/>
      <c r="N22" s="195"/>
      <c r="O22" s="195"/>
      <c r="P22" s="195"/>
      <c r="Q22" s="196"/>
      <c r="R22" s="196"/>
      <c r="S22" s="195"/>
      <c r="T22" s="195"/>
      <c r="U22" s="195"/>
      <c r="V22" s="195"/>
      <c r="W22" s="195"/>
      <c r="X22" s="196"/>
      <c r="Y22" s="196"/>
      <c r="Z22" s="195"/>
      <c r="AA22" s="195"/>
      <c r="AB22" s="195"/>
      <c r="AC22" s="195"/>
      <c r="AD22" s="195"/>
      <c r="AE22" s="196"/>
      <c r="AF22" s="196"/>
      <c r="AG22" s="195"/>
      <c r="AH22" s="195"/>
      <c r="AI22" s="195"/>
      <c r="AJ22" s="196"/>
      <c r="AK22" s="196"/>
      <c r="AL22" s="196"/>
      <c r="AM22" s="195"/>
      <c r="AN22" s="213">
        <f t="shared" si="4"/>
        <v>0</v>
      </c>
      <c r="AO22" s="222">
        <f t="shared" si="5"/>
        <v>0</v>
      </c>
      <c r="AP22" s="223"/>
      <c r="AR22" s="223"/>
      <c r="AS22" s="223"/>
      <c r="AT22" s="223"/>
      <c r="AU22" s="223"/>
      <c r="AV22" s="223"/>
      <c r="AW22" s="223"/>
      <c r="AX22" s="229"/>
      <c r="AY22" s="229"/>
    </row>
    <row r="23" s="104" customFormat="1" ht="14.1" customHeight="1" spans="1:51">
      <c r="A23" s="148"/>
      <c r="B23" s="149"/>
      <c r="C23" s="149"/>
      <c r="D23" s="150"/>
      <c r="E23" s="152" t="str">
        <f t="shared" si="6"/>
        <v/>
      </c>
      <c r="F23" s="131" t="str">
        <f ca="1">IF(B23="","",IF(D23="","工时大类为必选 !",VLOOKUP(B23,'商机信息 '!A:D,4,0)))</f>
        <v/>
      </c>
      <c r="G23" s="132" t="str">
        <f t="shared" si="7"/>
        <v/>
      </c>
      <c r="H23" s="133" t="str">
        <f ca="1">IF(B23="","",VLOOKUP(B23,'商机信息 '!A:C,3,0))</f>
        <v/>
      </c>
      <c r="I23" s="195"/>
      <c r="J23" s="196"/>
      <c r="K23" s="196"/>
      <c r="L23" s="195"/>
      <c r="M23" s="195"/>
      <c r="N23" s="195"/>
      <c r="O23" s="195"/>
      <c r="P23" s="195"/>
      <c r="Q23" s="196"/>
      <c r="R23" s="196"/>
      <c r="S23" s="195"/>
      <c r="T23" s="195"/>
      <c r="U23" s="195"/>
      <c r="V23" s="195"/>
      <c r="W23" s="195"/>
      <c r="X23" s="196"/>
      <c r="Y23" s="196"/>
      <c r="Z23" s="195"/>
      <c r="AA23" s="195"/>
      <c r="AB23" s="195"/>
      <c r="AC23" s="195"/>
      <c r="AD23" s="195"/>
      <c r="AE23" s="196"/>
      <c r="AF23" s="196"/>
      <c r="AG23" s="195"/>
      <c r="AH23" s="195"/>
      <c r="AI23" s="195"/>
      <c r="AJ23" s="196"/>
      <c r="AK23" s="196"/>
      <c r="AL23" s="196"/>
      <c r="AM23" s="195"/>
      <c r="AN23" s="213">
        <f t="shared" si="4"/>
        <v>0</v>
      </c>
      <c r="AO23" s="222">
        <f t="shared" si="5"/>
        <v>0</v>
      </c>
      <c r="AP23" s="223"/>
      <c r="AR23" s="223"/>
      <c r="AS23" s="223"/>
      <c r="AT23" s="223"/>
      <c r="AU23" s="223"/>
      <c r="AV23" s="223"/>
      <c r="AW23" s="223"/>
      <c r="AX23" s="229"/>
      <c r="AY23" s="229"/>
    </row>
    <row r="24" s="104" customFormat="1" ht="14.1" customHeight="1" spans="1:51">
      <c r="A24" s="148"/>
      <c r="B24" s="149"/>
      <c r="C24" s="149"/>
      <c r="D24" s="150"/>
      <c r="E24" s="152" t="str">
        <f t="shared" si="6"/>
        <v/>
      </c>
      <c r="F24" s="131" t="str">
        <f ca="1">IF(B24="","",IF(D24="","工时大类为必选 !",VLOOKUP(B24,'商机信息 '!A:D,4,0)))</f>
        <v/>
      </c>
      <c r="G24" s="132" t="str">
        <f t="shared" si="7"/>
        <v/>
      </c>
      <c r="H24" s="133" t="str">
        <f ca="1">IF(B24="","",VLOOKUP(B24,'商机信息 '!A:C,3,0))</f>
        <v/>
      </c>
      <c r="I24" s="195"/>
      <c r="J24" s="196"/>
      <c r="K24" s="196"/>
      <c r="L24" s="195"/>
      <c r="M24" s="195"/>
      <c r="N24" s="195"/>
      <c r="O24" s="195"/>
      <c r="P24" s="195"/>
      <c r="Q24" s="196"/>
      <c r="R24" s="196"/>
      <c r="S24" s="195"/>
      <c r="T24" s="195"/>
      <c r="U24" s="195"/>
      <c r="V24" s="195"/>
      <c r="W24" s="195"/>
      <c r="X24" s="196"/>
      <c r="Y24" s="196"/>
      <c r="Z24" s="195"/>
      <c r="AA24" s="195"/>
      <c r="AB24" s="195"/>
      <c r="AC24" s="195"/>
      <c r="AD24" s="195"/>
      <c r="AE24" s="196"/>
      <c r="AF24" s="196"/>
      <c r="AG24" s="195"/>
      <c r="AH24" s="195"/>
      <c r="AI24" s="195"/>
      <c r="AJ24" s="196"/>
      <c r="AK24" s="196"/>
      <c r="AL24" s="196"/>
      <c r="AM24" s="195"/>
      <c r="AN24" s="213">
        <f t="shared" si="4"/>
        <v>0</v>
      </c>
      <c r="AO24" s="222">
        <f t="shared" si="5"/>
        <v>0</v>
      </c>
      <c r="AP24" s="223"/>
      <c r="AR24" s="223"/>
      <c r="AS24" s="223"/>
      <c r="AT24" s="223"/>
      <c r="AU24" s="223"/>
      <c r="AV24" s="223"/>
      <c r="AW24" s="223"/>
      <c r="AX24" s="229"/>
      <c r="AY24" s="229"/>
    </row>
    <row r="25" s="104" customFormat="1" ht="14.1" customHeight="1" spans="1:51">
      <c r="A25" s="148"/>
      <c r="B25" s="149"/>
      <c r="C25" s="149"/>
      <c r="D25" s="150"/>
      <c r="E25" s="152" t="str">
        <f t="shared" si="6"/>
        <v/>
      </c>
      <c r="F25" s="131" t="str">
        <f ca="1">IF(B25="","",IF(D25="","工时大类为必选 !",VLOOKUP(B25,'商机信息 '!A:D,4,0)))</f>
        <v/>
      </c>
      <c r="G25" s="132" t="str">
        <f t="shared" si="7"/>
        <v/>
      </c>
      <c r="H25" s="133" t="str">
        <f ca="1">IF(B25="","",VLOOKUP(B25,'商机信息 '!A:C,3,0))</f>
        <v/>
      </c>
      <c r="I25" s="195"/>
      <c r="J25" s="196"/>
      <c r="K25" s="196"/>
      <c r="L25" s="195"/>
      <c r="M25" s="195"/>
      <c r="N25" s="195"/>
      <c r="O25" s="195"/>
      <c r="P25" s="195"/>
      <c r="Q25" s="196"/>
      <c r="R25" s="196"/>
      <c r="S25" s="195"/>
      <c r="T25" s="195"/>
      <c r="U25" s="195"/>
      <c r="V25" s="195"/>
      <c r="W25" s="195"/>
      <c r="X25" s="196"/>
      <c r="Y25" s="196"/>
      <c r="Z25" s="195"/>
      <c r="AA25" s="195"/>
      <c r="AB25" s="195"/>
      <c r="AC25" s="195"/>
      <c r="AD25" s="195"/>
      <c r="AE25" s="196"/>
      <c r="AF25" s="196"/>
      <c r="AG25" s="195"/>
      <c r="AH25" s="195"/>
      <c r="AI25" s="195"/>
      <c r="AJ25" s="196"/>
      <c r="AK25" s="196"/>
      <c r="AL25" s="196"/>
      <c r="AM25" s="195"/>
      <c r="AN25" s="213">
        <f t="shared" si="4"/>
        <v>0</v>
      </c>
      <c r="AO25" s="222">
        <f t="shared" si="5"/>
        <v>0</v>
      </c>
      <c r="AP25" s="223"/>
      <c r="AR25" s="223"/>
      <c r="AS25" s="223"/>
      <c r="AT25" s="223"/>
      <c r="AU25" s="223"/>
      <c r="AV25" s="223"/>
      <c r="AW25" s="223"/>
      <c r="AX25" s="229"/>
      <c r="AY25" s="229"/>
    </row>
    <row r="26" s="104" customFormat="1" ht="14.1" customHeight="1" spans="1:51">
      <c r="A26" s="148"/>
      <c r="B26" s="149"/>
      <c r="C26" s="149"/>
      <c r="D26" s="150"/>
      <c r="E26" s="152" t="str">
        <f t="shared" si="6"/>
        <v/>
      </c>
      <c r="F26" s="131" t="str">
        <f ca="1">IF(B26="","",IF(D26="","工时大类为必选 !",VLOOKUP(B26,'商机信息 '!A:D,4,0)))</f>
        <v/>
      </c>
      <c r="G26" s="132" t="str">
        <f t="shared" si="7"/>
        <v/>
      </c>
      <c r="H26" s="133" t="str">
        <f ca="1">IF(B26="","",VLOOKUP(B26,'商机信息 '!A:C,3,0))</f>
        <v/>
      </c>
      <c r="I26" s="195"/>
      <c r="J26" s="196"/>
      <c r="K26" s="196"/>
      <c r="L26" s="195"/>
      <c r="M26" s="195"/>
      <c r="N26" s="195"/>
      <c r="O26" s="195"/>
      <c r="P26" s="195"/>
      <c r="Q26" s="196"/>
      <c r="R26" s="196"/>
      <c r="S26" s="195"/>
      <c r="T26" s="195"/>
      <c r="U26" s="195"/>
      <c r="V26" s="195"/>
      <c r="W26" s="195"/>
      <c r="X26" s="196"/>
      <c r="Y26" s="196"/>
      <c r="Z26" s="195"/>
      <c r="AA26" s="195"/>
      <c r="AB26" s="195"/>
      <c r="AC26" s="195"/>
      <c r="AD26" s="195"/>
      <c r="AE26" s="196"/>
      <c r="AF26" s="196"/>
      <c r="AG26" s="195"/>
      <c r="AH26" s="195"/>
      <c r="AI26" s="195"/>
      <c r="AJ26" s="196"/>
      <c r="AK26" s="196"/>
      <c r="AL26" s="196"/>
      <c r="AM26" s="195"/>
      <c r="AN26" s="213">
        <f t="shared" si="4"/>
        <v>0</v>
      </c>
      <c r="AO26" s="222">
        <f t="shared" si="5"/>
        <v>0</v>
      </c>
      <c r="AP26" s="223"/>
      <c r="AR26" s="223"/>
      <c r="AS26" s="223"/>
      <c r="AT26" s="223"/>
      <c r="AU26" s="223"/>
      <c r="AV26" s="223"/>
      <c r="AW26" s="223"/>
      <c r="AX26" s="229"/>
      <c r="AY26" s="229"/>
    </row>
    <row r="27" s="104" customFormat="1" ht="14.1" customHeight="1" spans="1:51">
      <c r="A27" s="148"/>
      <c r="B27" s="149"/>
      <c r="C27" s="149"/>
      <c r="D27" s="150"/>
      <c r="E27" s="152" t="str">
        <f t="shared" si="6"/>
        <v/>
      </c>
      <c r="F27" s="131" t="str">
        <f ca="1">IF(B27="","",IF(D27="","工时大类为必选 !",VLOOKUP(B27,'商机信息 '!A:D,4,0)))</f>
        <v/>
      </c>
      <c r="G27" s="132" t="str">
        <f t="shared" si="7"/>
        <v/>
      </c>
      <c r="H27" s="133" t="str">
        <f ca="1">IF(B27="","",VLOOKUP(B27,'商机信息 '!A:C,3,0))</f>
        <v/>
      </c>
      <c r="I27" s="195"/>
      <c r="J27" s="196"/>
      <c r="K27" s="196"/>
      <c r="L27" s="195"/>
      <c r="M27" s="195"/>
      <c r="N27" s="195"/>
      <c r="O27" s="195"/>
      <c r="P27" s="195"/>
      <c r="Q27" s="196"/>
      <c r="R27" s="196"/>
      <c r="S27" s="195"/>
      <c r="T27" s="195"/>
      <c r="U27" s="195"/>
      <c r="V27" s="195"/>
      <c r="W27" s="195"/>
      <c r="X27" s="196"/>
      <c r="Y27" s="196"/>
      <c r="Z27" s="195"/>
      <c r="AA27" s="195"/>
      <c r="AB27" s="195"/>
      <c r="AC27" s="195"/>
      <c r="AD27" s="195"/>
      <c r="AE27" s="196"/>
      <c r="AF27" s="196"/>
      <c r="AG27" s="195"/>
      <c r="AH27" s="195"/>
      <c r="AI27" s="195"/>
      <c r="AJ27" s="196"/>
      <c r="AK27" s="196"/>
      <c r="AL27" s="196"/>
      <c r="AM27" s="195"/>
      <c r="AN27" s="213">
        <f t="shared" si="4"/>
        <v>0</v>
      </c>
      <c r="AO27" s="222">
        <f t="shared" si="5"/>
        <v>0</v>
      </c>
      <c r="AP27" s="223"/>
      <c r="AR27" s="223"/>
      <c r="AS27" s="223"/>
      <c r="AT27" s="223"/>
      <c r="AU27" s="223"/>
      <c r="AV27" s="223"/>
      <c r="AW27" s="223"/>
      <c r="AX27" s="229"/>
      <c r="AY27" s="229"/>
    </row>
    <row r="28" s="104" customFormat="1" ht="14.1" customHeight="1" spans="1:51">
      <c r="A28" s="148"/>
      <c r="B28" s="149"/>
      <c r="C28" s="149"/>
      <c r="D28" s="150"/>
      <c r="E28" s="152" t="str">
        <f t="shared" si="6"/>
        <v/>
      </c>
      <c r="F28" s="131" t="str">
        <f ca="1">IF(B28="","",IF(D28="","工时大类为必选 !",VLOOKUP(B28,'商机信息 '!A:D,4,0)))</f>
        <v/>
      </c>
      <c r="G28" s="132" t="str">
        <f t="shared" si="7"/>
        <v/>
      </c>
      <c r="H28" s="133" t="str">
        <f ca="1">IF(B28="","",VLOOKUP(B28,'商机信息 '!A:C,3,0))</f>
        <v/>
      </c>
      <c r="I28" s="195"/>
      <c r="J28" s="196"/>
      <c r="K28" s="196"/>
      <c r="L28" s="195"/>
      <c r="M28" s="195"/>
      <c r="N28" s="195"/>
      <c r="O28" s="195"/>
      <c r="P28" s="195"/>
      <c r="Q28" s="196"/>
      <c r="R28" s="196"/>
      <c r="S28" s="195"/>
      <c r="T28" s="195"/>
      <c r="U28" s="195"/>
      <c r="V28" s="195"/>
      <c r="W28" s="195"/>
      <c r="X28" s="196"/>
      <c r="Y28" s="196"/>
      <c r="Z28" s="195"/>
      <c r="AA28" s="195"/>
      <c r="AB28" s="195"/>
      <c r="AC28" s="195"/>
      <c r="AD28" s="195"/>
      <c r="AE28" s="196"/>
      <c r="AF28" s="196"/>
      <c r="AG28" s="195"/>
      <c r="AH28" s="195"/>
      <c r="AI28" s="195"/>
      <c r="AJ28" s="196"/>
      <c r="AK28" s="196"/>
      <c r="AL28" s="196"/>
      <c r="AM28" s="195"/>
      <c r="AN28" s="213">
        <f t="shared" si="4"/>
        <v>0</v>
      </c>
      <c r="AO28" s="222">
        <f t="shared" si="5"/>
        <v>0</v>
      </c>
      <c r="AP28" s="223"/>
      <c r="AR28" s="223"/>
      <c r="AS28" s="223"/>
      <c r="AT28" s="223"/>
      <c r="AU28" s="223"/>
      <c r="AV28" s="223"/>
      <c r="AW28" s="223"/>
      <c r="AX28" s="229"/>
      <c r="AY28" s="229"/>
    </row>
    <row r="29" s="104" customFormat="1" ht="14.1" customHeight="1" spans="1:51">
      <c r="A29" s="148"/>
      <c r="B29" s="149"/>
      <c r="C29" s="149"/>
      <c r="D29" s="150"/>
      <c r="E29" s="152" t="str">
        <f t="shared" si="6"/>
        <v/>
      </c>
      <c r="F29" s="131" t="str">
        <f ca="1">IF(B29="","",IF(D29="","工时大类为必选 !",VLOOKUP(B29,'商机信息 '!A:D,4,0)))</f>
        <v/>
      </c>
      <c r="G29" s="132" t="str">
        <f t="shared" si="7"/>
        <v/>
      </c>
      <c r="H29" s="133" t="str">
        <f ca="1">IF(B29="","",VLOOKUP(B29,'商机信息 '!A:C,3,0))</f>
        <v/>
      </c>
      <c r="I29" s="195"/>
      <c r="J29" s="196"/>
      <c r="K29" s="196"/>
      <c r="L29" s="195"/>
      <c r="M29" s="195"/>
      <c r="N29" s="195"/>
      <c r="O29" s="195"/>
      <c r="P29" s="195"/>
      <c r="Q29" s="196"/>
      <c r="R29" s="196"/>
      <c r="S29" s="195"/>
      <c r="T29" s="195"/>
      <c r="U29" s="195"/>
      <c r="V29" s="195"/>
      <c r="W29" s="195"/>
      <c r="X29" s="196"/>
      <c r="Y29" s="196"/>
      <c r="Z29" s="195"/>
      <c r="AA29" s="195"/>
      <c r="AB29" s="195"/>
      <c r="AC29" s="195"/>
      <c r="AD29" s="195"/>
      <c r="AE29" s="196"/>
      <c r="AF29" s="196"/>
      <c r="AG29" s="195"/>
      <c r="AH29" s="195"/>
      <c r="AI29" s="195"/>
      <c r="AJ29" s="196"/>
      <c r="AK29" s="196"/>
      <c r="AL29" s="196"/>
      <c r="AM29" s="195"/>
      <c r="AN29" s="213">
        <f t="shared" ref="AN29:AN37" si="8">SUM(I29:AM29)</f>
        <v>0</v>
      </c>
      <c r="AO29" s="222">
        <f t="shared" ref="AO29:AO37" si="9">AN29/8</f>
        <v>0</v>
      </c>
      <c r="AP29" s="223"/>
      <c r="AR29" s="223"/>
      <c r="AS29" s="223"/>
      <c r="AT29" s="223"/>
      <c r="AU29" s="223"/>
      <c r="AV29" s="223"/>
      <c r="AW29" s="223"/>
      <c r="AX29" s="229"/>
      <c r="AY29" s="229"/>
    </row>
    <row r="30" s="104" customFormat="1" ht="14.1" customHeight="1" spans="1:51">
      <c r="A30" s="153"/>
      <c r="B30" s="154"/>
      <c r="C30" s="154"/>
      <c r="D30" s="155"/>
      <c r="E30" s="156" t="str">
        <f t="shared" si="6"/>
        <v/>
      </c>
      <c r="F30" s="138" t="str">
        <f ca="1">IF(B30="","",IF(D30="","工时大类为必选 !",VLOOKUP(B30,'商机信息 '!A:D,4,0)))</f>
        <v/>
      </c>
      <c r="G30" s="139" t="str">
        <f t="shared" si="7"/>
        <v/>
      </c>
      <c r="H30" s="157" t="str">
        <f ca="1">IF(B30="","",VLOOKUP(B30,'商机信息 '!A:C,3,0))</f>
        <v/>
      </c>
      <c r="I30" s="197"/>
      <c r="J30" s="198"/>
      <c r="K30" s="198"/>
      <c r="L30" s="197"/>
      <c r="M30" s="197"/>
      <c r="N30" s="197"/>
      <c r="O30" s="197"/>
      <c r="P30" s="197"/>
      <c r="Q30" s="198"/>
      <c r="R30" s="198"/>
      <c r="S30" s="197"/>
      <c r="T30" s="197"/>
      <c r="U30" s="197"/>
      <c r="V30" s="197"/>
      <c r="W30" s="197"/>
      <c r="X30" s="198"/>
      <c r="Y30" s="198"/>
      <c r="Z30" s="197"/>
      <c r="AA30" s="197"/>
      <c r="AB30" s="197"/>
      <c r="AC30" s="197"/>
      <c r="AD30" s="197"/>
      <c r="AE30" s="198"/>
      <c r="AF30" s="198"/>
      <c r="AG30" s="197"/>
      <c r="AH30" s="197"/>
      <c r="AI30" s="197"/>
      <c r="AJ30" s="198"/>
      <c r="AK30" s="198"/>
      <c r="AL30" s="198"/>
      <c r="AM30" s="197"/>
      <c r="AN30" s="214">
        <f t="shared" si="8"/>
        <v>0</v>
      </c>
      <c r="AO30" s="224">
        <f t="shared" si="9"/>
        <v>0</v>
      </c>
      <c r="AP30" s="223"/>
      <c r="AR30" s="223"/>
      <c r="AS30" s="223"/>
      <c r="AT30" s="223"/>
      <c r="AU30" s="223"/>
      <c r="AV30" s="223"/>
      <c r="AW30" s="223"/>
      <c r="AX30" s="229"/>
      <c r="AY30" s="229"/>
    </row>
    <row r="31" s="104" customFormat="1" ht="14.1" customHeight="1" spans="1:51">
      <c r="A31" s="158" t="s">
        <v>23</v>
      </c>
      <c r="B31" s="159"/>
      <c r="C31" s="160"/>
      <c r="D31" s="161"/>
      <c r="E31" s="162" t="str">
        <f>IF(B31="","","请在此处详细填写工作内容！")</f>
        <v/>
      </c>
      <c r="F31" s="131" t="str">
        <f>IF(B31="","",IF(D31="","工时大类为必选 !",$E$1))</f>
        <v/>
      </c>
      <c r="G31" s="132" t="str">
        <f t="shared" si="7"/>
        <v/>
      </c>
      <c r="H31" s="133" t="str">
        <f t="shared" ref="H31:H36" si="10">IF(B31="","",0)</f>
        <v/>
      </c>
      <c r="I31" s="195"/>
      <c r="J31" s="196"/>
      <c r="K31" s="196"/>
      <c r="L31" s="195"/>
      <c r="M31" s="195"/>
      <c r="N31" s="195"/>
      <c r="O31" s="195"/>
      <c r="P31" s="195"/>
      <c r="Q31" s="196"/>
      <c r="R31" s="196"/>
      <c r="S31" s="195"/>
      <c r="T31" s="195"/>
      <c r="U31" s="195"/>
      <c r="V31" s="195"/>
      <c r="W31" s="195"/>
      <c r="X31" s="196"/>
      <c r="Y31" s="196"/>
      <c r="Z31" s="195"/>
      <c r="AA31" s="195"/>
      <c r="AB31" s="195"/>
      <c r="AC31" s="195"/>
      <c r="AD31" s="195"/>
      <c r="AE31" s="196"/>
      <c r="AF31" s="196"/>
      <c r="AG31" s="195"/>
      <c r="AH31" s="195"/>
      <c r="AI31" s="195"/>
      <c r="AJ31" s="196"/>
      <c r="AK31" s="196"/>
      <c r="AL31" s="196"/>
      <c r="AM31" s="195"/>
      <c r="AN31" s="213">
        <f t="shared" si="8"/>
        <v>0</v>
      </c>
      <c r="AO31" s="222">
        <f t="shared" si="9"/>
        <v>0</v>
      </c>
      <c r="AP31" s="223"/>
      <c r="AR31" s="223"/>
      <c r="AS31" s="223"/>
      <c r="AT31" s="223"/>
      <c r="AU31" s="223"/>
      <c r="AV31" s="223"/>
      <c r="AW31" s="223"/>
      <c r="AX31" s="229"/>
      <c r="AY31" s="229"/>
    </row>
    <row r="32" s="104" customFormat="1" ht="14.1" customHeight="1" spans="1:51">
      <c r="A32" s="158"/>
      <c r="B32" s="163"/>
      <c r="C32" s="164"/>
      <c r="D32" s="161"/>
      <c r="E32" s="162" t="str">
        <f t="shared" ref="E32:E36" si="11">IF(B32="","","请在此处详细填写工作内容！")</f>
        <v/>
      </c>
      <c r="F32" s="131" t="str">
        <f>IF(B32="","",IF(D32="","工时大类为必选 !",$E$1))</f>
        <v/>
      </c>
      <c r="G32" s="132" t="str">
        <f t="shared" si="7"/>
        <v/>
      </c>
      <c r="H32" s="133" t="str">
        <f t="shared" si="10"/>
        <v/>
      </c>
      <c r="I32" s="195"/>
      <c r="J32" s="196"/>
      <c r="K32" s="196"/>
      <c r="L32" s="195"/>
      <c r="M32" s="195"/>
      <c r="N32" s="195"/>
      <c r="O32" s="195"/>
      <c r="P32" s="195"/>
      <c r="Q32" s="196"/>
      <c r="R32" s="196"/>
      <c r="S32" s="195"/>
      <c r="T32" s="195"/>
      <c r="U32" s="195"/>
      <c r="V32" s="195"/>
      <c r="W32" s="195"/>
      <c r="X32" s="196"/>
      <c r="Y32" s="196"/>
      <c r="Z32" s="195"/>
      <c r="AA32" s="195"/>
      <c r="AB32" s="195"/>
      <c r="AC32" s="195"/>
      <c r="AD32" s="195"/>
      <c r="AE32" s="196"/>
      <c r="AF32" s="196"/>
      <c r="AG32" s="195"/>
      <c r="AH32" s="195"/>
      <c r="AI32" s="195"/>
      <c r="AJ32" s="196"/>
      <c r="AK32" s="196"/>
      <c r="AL32" s="196"/>
      <c r="AM32" s="195"/>
      <c r="AN32" s="213">
        <f t="shared" si="8"/>
        <v>0</v>
      </c>
      <c r="AO32" s="222">
        <f t="shared" si="9"/>
        <v>0</v>
      </c>
      <c r="AP32" s="223"/>
      <c r="AR32" s="223"/>
      <c r="AS32" s="223"/>
      <c r="AT32" s="223"/>
      <c r="AU32" s="223"/>
      <c r="AV32" s="223"/>
      <c r="AW32" s="223"/>
      <c r="AX32" s="229"/>
      <c r="AY32" s="229"/>
    </row>
    <row r="33" s="104" customFormat="1" ht="14.1" customHeight="1" spans="1:51">
      <c r="A33" s="158"/>
      <c r="B33" s="163"/>
      <c r="C33" s="164"/>
      <c r="D33" s="161"/>
      <c r="E33" s="162" t="str">
        <f t="shared" si="11"/>
        <v/>
      </c>
      <c r="F33" s="131" t="str">
        <f>IF(B33="","",IF(D33="","工时大类为必选 !",$E$1))</f>
        <v/>
      </c>
      <c r="G33" s="132" t="str">
        <f t="shared" si="7"/>
        <v/>
      </c>
      <c r="H33" s="133" t="str">
        <f t="shared" si="10"/>
        <v/>
      </c>
      <c r="I33" s="195"/>
      <c r="J33" s="196"/>
      <c r="K33" s="196"/>
      <c r="L33" s="195"/>
      <c r="M33" s="195"/>
      <c r="N33" s="195"/>
      <c r="O33" s="195"/>
      <c r="P33" s="195"/>
      <c r="Q33" s="196"/>
      <c r="R33" s="196"/>
      <c r="S33" s="195"/>
      <c r="T33" s="195"/>
      <c r="U33" s="195"/>
      <c r="V33" s="195"/>
      <c r="W33" s="195"/>
      <c r="X33" s="196"/>
      <c r="Y33" s="196"/>
      <c r="Z33" s="195"/>
      <c r="AA33" s="195"/>
      <c r="AB33" s="195"/>
      <c r="AC33" s="195"/>
      <c r="AD33" s="195"/>
      <c r="AE33" s="196"/>
      <c r="AF33" s="196"/>
      <c r="AG33" s="195"/>
      <c r="AH33" s="195"/>
      <c r="AI33" s="195"/>
      <c r="AJ33" s="196"/>
      <c r="AK33" s="196"/>
      <c r="AL33" s="196"/>
      <c r="AM33" s="195"/>
      <c r="AN33" s="213">
        <f t="shared" si="8"/>
        <v>0</v>
      </c>
      <c r="AO33" s="222">
        <f t="shared" si="9"/>
        <v>0</v>
      </c>
      <c r="AP33" s="223"/>
      <c r="AR33" s="223"/>
      <c r="AS33" s="223"/>
      <c r="AT33" s="223"/>
      <c r="AU33" s="223"/>
      <c r="AV33" s="223"/>
      <c r="AW33" s="223"/>
      <c r="AX33" s="229"/>
      <c r="AY33" s="229"/>
    </row>
    <row r="34" s="104" customFormat="1" ht="14.1" customHeight="1" spans="1:51">
      <c r="A34" s="158"/>
      <c r="B34" s="163"/>
      <c r="C34" s="164"/>
      <c r="D34" s="161"/>
      <c r="E34" s="162" t="str">
        <f t="shared" si="11"/>
        <v/>
      </c>
      <c r="F34" s="131" t="str">
        <f>IF(B34="","",IF(D34="","工时大类为必选 !",$E$1))</f>
        <v/>
      </c>
      <c r="G34" s="132" t="str">
        <f t="shared" si="7"/>
        <v/>
      </c>
      <c r="H34" s="133" t="str">
        <f t="shared" si="10"/>
        <v/>
      </c>
      <c r="I34" s="195"/>
      <c r="J34" s="196"/>
      <c r="K34" s="196"/>
      <c r="L34" s="195"/>
      <c r="M34" s="195"/>
      <c r="N34" s="195"/>
      <c r="O34" s="195"/>
      <c r="P34" s="195"/>
      <c r="Q34" s="196"/>
      <c r="R34" s="196"/>
      <c r="S34" s="195"/>
      <c r="T34" s="195"/>
      <c r="U34" s="195"/>
      <c r="V34" s="195"/>
      <c r="W34" s="195"/>
      <c r="X34" s="196"/>
      <c r="Y34" s="196"/>
      <c r="Z34" s="195"/>
      <c r="AA34" s="195"/>
      <c r="AB34" s="195"/>
      <c r="AC34" s="195"/>
      <c r="AD34" s="195"/>
      <c r="AE34" s="196"/>
      <c r="AF34" s="196"/>
      <c r="AG34" s="195"/>
      <c r="AH34" s="195"/>
      <c r="AI34" s="195"/>
      <c r="AJ34" s="196"/>
      <c r="AK34" s="196"/>
      <c r="AL34" s="196"/>
      <c r="AM34" s="195"/>
      <c r="AN34" s="213">
        <f t="shared" si="8"/>
        <v>0</v>
      </c>
      <c r="AO34" s="222">
        <f t="shared" si="9"/>
        <v>0</v>
      </c>
      <c r="AP34" s="223"/>
      <c r="AR34" s="223"/>
      <c r="AS34" s="223"/>
      <c r="AT34" s="223"/>
      <c r="AU34" s="223"/>
      <c r="AV34" s="223"/>
      <c r="AW34" s="223"/>
      <c r="AX34" s="229"/>
      <c r="AY34" s="229"/>
    </row>
    <row r="35" s="104" customFormat="1" ht="14.1" customHeight="1" spans="1:51">
      <c r="A35" s="158"/>
      <c r="B35" s="163"/>
      <c r="C35" s="164"/>
      <c r="D35" s="161"/>
      <c r="E35" s="162" t="str">
        <f t="shared" si="11"/>
        <v/>
      </c>
      <c r="F35" s="131" t="str">
        <f>IF(B35="","",IF(D35="","工时大类为必选 !",$E$1))</f>
        <v/>
      </c>
      <c r="G35" s="132" t="str">
        <f t="shared" si="7"/>
        <v/>
      </c>
      <c r="H35" s="133" t="str">
        <f t="shared" si="10"/>
        <v/>
      </c>
      <c r="I35" s="195"/>
      <c r="J35" s="196"/>
      <c r="K35" s="196"/>
      <c r="L35" s="195"/>
      <c r="M35" s="195"/>
      <c r="N35" s="195"/>
      <c r="O35" s="195"/>
      <c r="P35" s="195"/>
      <c r="Q35" s="196"/>
      <c r="R35" s="196"/>
      <c r="S35" s="195"/>
      <c r="T35" s="195"/>
      <c r="U35" s="195"/>
      <c r="V35" s="195"/>
      <c r="W35" s="195"/>
      <c r="X35" s="196"/>
      <c r="Y35" s="196"/>
      <c r="Z35" s="195"/>
      <c r="AA35" s="195"/>
      <c r="AB35" s="195"/>
      <c r="AC35" s="195"/>
      <c r="AD35" s="195"/>
      <c r="AE35" s="196"/>
      <c r="AF35" s="196"/>
      <c r="AG35" s="195"/>
      <c r="AH35" s="195"/>
      <c r="AI35" s="195"/>
      <c r="AJ35" s="196"/>
      <c r="AK35" s="196"/>
      <c r="AL35" s="196"/>
      <c r="AM35" s="195"/>
      <c r="AN35" s="213">
        <f t="shared" si="8"/>
        <v>0</v>
      </c>
      <c r="AO35" s="222">
        <f t="shared" si="9"/>
        <v>0</v>
      </c>
      <c r="AP35" s="223"/>
      <c r="AR35" s="223"/>
      <c r="AS35" s="223"/>
      <c r="AT35" s="223"/>
      <c r="AU35" s="223"/>
      <c r="AV35" s="223"/>
      <c r="AW35" s="223"/>
      <c r="AX35" s="229"/>
      <c r="AY35" s="229"/>
    </row>
    <row r="36" s="104" customFormat="1" ht="14.1" customHeight="1" spans="1:51">
      <c r="A36" s="165"/>
      <c r="B36" s="166"/>
      <c r="C36" s="167"/>
      <c r="D36" s="168"/>
      <c r="E36" s="168" t="str">
        <f t="shared" si="11"/>
        <v/>
      </c>
      <c r="F36" s="138" t="str">
        <f>IF(B36="","",IF(D36="","工时大类为必选 !",$E$1))</f>
        <v/>
      </c>
      <c r="G36" s="139" t="str">
        <f t="shared" si="7"/>
        <v/>
      </c>
      <c r="H36" s="140" t="str">
        <f t="shared" si="10"/>
        <v/>
      </c>
      <c r="I36" s="197"/>
      <c r="J36" s="198"/>
      <c r="K36" s="198"/>
      <c r="L36" s="197"/>
      <c r="M36" s="197"/>
      <c r="N36" s="197"/>
      <c r="O36" s="197"/>
      <c r="P36" s="197"/>
      <c r="Q36" s="198"/>
      <c r="R36" s="198"/>
      <c r="S36" s="197"/>
      <c r="T36" s="197"/>
      <c r="U36" s="197"/>
      <c r="V36" s="197"/>
      <c r="W36" s="197"/>
      <c r="X36" s="198"/>
      <c r="Y36" s="198"/>
      <c r="Z36" s="197"/>
      <c r="AA36" s="197"/>
      <c r="AB36" s="197"/>
      <c r="AC36" s="197"/>
      <c r="AD36" s="197"/>
      <c r="AE36" s="198"/>
      <c r="AF36" s="198"/>
      <c r="AG36" s="197"/>
      <c r="AH36" s="197"/>
      <c r="AI36" s="197"/>
      <c r="AJ36" s="198"/>
      <c r="AK36" s="198"/>
      <c r="AL36" s="198"/>
      <c r="AM36" s="197"/>
      <c r="AN36" s="214">
        <f t="shared" si="8"/>
        <v>0</v>
      </c>
      <c r="AO36" s="224">
        <f t="shared" si="9"/>
        <v>0</v>
      </c>
      <c r="AP36" s="223"/>
      <c r="AR36" s="223"/>
      <c r="AS36" s="223"/>
      <c r="AT36" s="223"/>
      <c r="AU36" s="223"/>
      <c r="AV36" s="223"/>
      <c r="AW36" s="223"/>
      <c r="AX36" s="229"/>
      <c r="AY36" s="229"/>
    </row>
    <row r="37" ht="15" customHeight="1" spans="1:50">
      <c r="A37" s="169" t="s">
        <v>24</v>
      </c>
      <c r="B37" s="170" t="s">
        <v>25</v>
      </c>
      <c r="C37" s="171"/>
      <c r="D37" s="172" t="s">
        <v>26</v>
      </c>
      <c r="E37" s="172"/>
      <c r="F37" s="172"/>
      <c r="G37" s="172"/>
      <c r="H37" s="173"/>
      <c r="I37" s="199"/>
      <c r="J37" s="196"/>
      <c r="K37" s="196"/>
      <c r="L37" s="195"/>
      <c r="M37" s="195"/>
      <c r="N37" s="195"/>
      <c r="O37" s="195"/>
      <c r="P37" s="195"/>
      <c r="Q37" s="196"/>
      <c r="R37" s="196"/>
      <c r="S37" s="195"/>
      <c r="T37" s="195"/>
      <c r="U37" s="195"/>
      <c r="V37" s="195"/>
      <c r="W37" s="195"/>
      <c r="X37" s="196"/>
      <c r="Y37" s="196"/>
      <c r="Z37" s="195"/>
      <c r="AA37" s="195"/>
      <c r="AB37" s="195"/>
      <c r="AC37" s="195"/>
      <c r="AD37" s="195"/>
      <c r="AE37" s="196"/>
      <c r="AF37" s="196"/>
      <c r="AG37" s="195"/>
      <c r="AH37" s="195"/>
      <c r="AI37" s="195"/>
      <c r="AJ37" s="196"/>
      <c r="AK37" s="196"/>
      <c r="AL37" s="196"/>
      <c r="AM37" s="195"/>
      <c r="AN37" s="213">
        <f t="shared" si="8"/>
        <v>0</v>
      </c>
      <c r="AO37" s="222">
        <f t="shared" si="9"/>
        <v>0</v>
      </c>
      <c r="AQ37" s="218"/>
      <c r="AR37" s="218"/>
      <c r="AS37" s="218"/>
      <c r="AT37" s="218"/>
      <c r="AU37" s="218"/>
      <c r="AV37" s="218"/>
      <c r="AW37" s="227"/>
      <c r="AX37" s="227"/>
    </row>
    <row r="38" ht="15" customHeight="1" spans="1:50">
      <c r="A38" s="169"/>
      <c r="B38" s="170"/>
      <c r="C38" s="171"/>
      <c r="D38" s="174" t="s">
        <v>27</v>
      </c>
      <c r="E38" s="174"/>
      <c r="F38" s="174"/>
      <c r="G38" s="174"/>
      <c r="H38" s="175"/>
      <c r="I38" s="199"/>
      <c r="J38" s="196"/>
      <c r="K38" s="196"/>
      <c r="L38" s="195"/>
      <c r="M38" s="195"/>
      <c r="N38" s="195"/>
      <c r="O38" s="195"/>
      <c r="P38" s="195"/>
      <c r="Q38" s="196"/>
      <c r="R38" s="196"/>
      <c r="S38" s="195"/>
      <c r="T38" s="195"/>
      <c r="U38" s="195"/>
      <c r="V38" s="195"/>
      <c r="W38" s="195"/>
      <c r="X38" s="196"/>
      <c r="Y38" s="196"/>
      <c r="Z38" s="195"/>
      <c r="AA38" s="195"/>
      <c r="AB38" s="195"/>
      <c r="AC38" s="195"/>
      <c r="AD38" s="195"/>
      <c r="AE38" s="196"/>
      <c r="AF38" s="196"/>
      <c r="AG38" s="195"/>
      <c r="AH38" s="195"/>
      <c r="AI38" s="195"/>
      <c r="AJ38" s="196"/>
      <c r="AK38" s="196"/>
      <c r="AL38" s="196"/>
      <c r="AM38" s="195"/>
      <c r="AN38" s="213">
        <f t="shared" ref="AN38:AN47" si="12">SUM(I38:AM38)</f>
        <v>0</v>
      </c>
      <c r="AO38" s="222">
        <f t="shared" ref="AO38:AO48" si="13">AN38/8</f>
        <v>0</v>
      </c>
      <c r="AQ38" s="218"/>
      <c r="AR38" s="218"/>
      <c r="AS38" s="218"/>
      <c r="AT38" s="218"/>
      <c r="AU38" s="218"/>
      <c r="AV38" s="218"/>
      <c r="AW38" s="227"/>
      <c r="AX38" s="227"/>
    </row>
    <row r="39" ht="15" customHeight="1" spans="1:50">
      <c r="A39" s="169"/>
      <c r="B39" s="170"/>
      <c r="C39" s="171"/>
      <c r="D39" s="174" t="s">
        <v>28</v>
      </c>
      <c r="E39" s="174"/>
      <c r="F39" s="174"/>
      <c r="G39" s="174"/>
      <c r="H39" s="175"/>
      <c r="I39" s="199"/>
      <c r="J39" s="196"/>
      <c r="K39" s="196"/>
      <c r="L39" s="195"/>
      <c r="M39" s="195"/>
      <c r="N39" s="195"/>
      <c r="O39" s="195"/>
      <c r="P39" s="195"/>
      <c r="Q39" s="196"/>
      <c r="R39" s="196"/>
      <c r="S39" s="195"/>
      <c r="T39" s="195"/>
      <c r="U39" s="195"/>
      <c r="V39" s="195"/>
      <c r="W39" s="195"/>
      <c r="X39" s="196"/>
      <c r="Y39" s="196"/>
      <c r="Z39" s="195"/>
      <c r="AA39" s="195"/>
      <c r="AB39" s="195"/>
      <c r="AC39" s="195"/>
      <c r="AD39" s="195"/>
      <c r="AE39" s="196"/>
      <c r="AF39" s="196"/>
      <c r="AG39" s="195"/>
      <c r="AH39" s="195"/>
      <c r="AI39" s="195"/>
      <c r="AJ39" s="196"/>
      <c r="AK39" s="196"/>
      <c r="AL39" s="196"/>
      <c r="AM39" s="195"/>
      <c r="AN39" s="213">
        <f t="shared" si="12"/>
        <v>0</v>
      </c>
      <c r="AO39" s="222">
        <f t="shared" si="13"/>
        <v>0</v>
      </c>
      <c r="AQ39" s="218"/>
      <c r="AR39" s="218"/>
      <c r="AS39" s="218"/>
      <c r="AT39" s="218"/>
      <c r="AU39" s="218"/>
      <c r="AV39" s="218"/>
      <c r="AW39" s="227"/>
      <c r="AX39" s="227"/>
    </row>
    <row r="40" ht="15" customHeight="1" spans="1:50">
      <c r="A40" s="169"/>
      <c r="B40" s="170"/>
      <c r="C40" s="171"/>
      <c r="D40" s="176" t="s">
        <v>29</v>
      </c>
      <c r="E40" s="176"/>
      <c r="F40" s="176"/>
      <c r="G40" s="176"/>
      <c r="H40" s="177"/>
      <c r="I40" s="199"/>
      <c r="J40" s="196"/>
      <c r="K40" s="196"/>
      <c r="L40" s="195"/>
      <c r="M40" s="195"/>
      <c r="N40" s="195"/>
      <c r="O40" s="195"/>
      <c r="P40" s="195"/>
      <c r="Q40" s="196"/>
      <c r="R40" s="196"/>
      <c r="S40" s="195"/>
      <c r="T40" s="195"/>
      <c r="U40" s="195"/>
      <c r="V40" s="195"/>
      <c r="W40" s="195"/>
      <c r="X40" s="196"/>
      <c r="Y40" s="196"/>
      <c r="Z40" s="195"/>
      <c r="AA40" s="195"/>
      <c r="AB40" s="195"/>
      <c r="AC40" s="195"/>
      <c r="AD40" s="195"/>
      <c r="AE40" s="196"/>
      <c r="AF40" s="196"/>
      <c r="AG40" s="195"/>
      <c r="AH40" s="195"/>
      <c r="AI40" s="195"/>
      <c r="AJ40" s="196"/>
      <c r="AK40" s="196"/>
      <c r="AL40" s="196"/>
      <c r="AM40" s="195"/>
      <c r="AN40" s="213">
        <f t="shared" si="12"/>
        <v>0</v>
      </c>
      <c r="AO40" s="222">
        <f t="shared" si="13"/>
        <v>0</v>
      </c>
      <c r="AQ40" s="218"/>
      <c r="AR40" s="218"/>
      <c r="AS40" s="218"/>
      <c r="AT40" s="218"/>
      <c r="AU40" s="218"/>
      <c r="AV40" s="218"/>
      <c r="AW40" s="227"/>
      <c r="AX40" s="227"/>
    </row>
    <row r="41" ht="15" customHeight="1" spans="1:50">
      <c r="A41" s="169"/>
      <c r="B41" s="170"/>
      <c r="C41" s="171"/>
      <c r="D41" s="176" t="s">
        <v>30</v>
      </c>
      <c r="E41" s="176"/>
      <c r="F41" s="176"/>
      <c r="G41" s="176"/>
      <c r="H41" s="177"/>
      <c r="I41" s="199"/>
      <c r="J41" s="196"/>
      <c r="K41" s="196"/>
      <c r="L41" s="195"/>
      <c r="M41" s="195"/>
      <c r="N41" s="195"/>
      <c r="O41" s="195"/>
      <c r="P41" s="195"/>
      <c r="Q41" s="196"/>
      <c r="R41" s="196"/>
      <c r="S41" s="195"/>
      <c r="T41" s="195"/>
      <c r="U41" s="195"/>
      <c r="V41" s="195"/>
      <c r="W41" s="195"/>
      <c r="X41" s="196"/>
      <c r="Y41" s="196"/>
      <c r="Z41" s="195"/>
      <c r="AA41" s="195"/>
      <c r="AB41" s="195"/>
      <c r="AC41" s="195"/>
      <c r="AD41" s="195"/>
      <c r="AE41" s="196"/>
      <c r="AF41" s="196"/>
      <c r="AG41" s="195"/>
      <c r="AH41" s="195"/>
      <c r="AI41" s="195"/>
      <c r="AJ41" s="196"/>
      <c r="AK41" s="196"/>
      <c r="AL41" s="196"/>
      <c r="AM41" s="195"/>
      <c r="AN41" s="213">
        <f t="shared" si="12"/>
        <v>0</v>
      </c>
      <c r="AO41" s="222">
        <f t="shared" si="13"/>
        <v>0</v>
      </c>
      <c r="AQ41" s="218"/>
      <c r="AR41" s="218"/>
      <c r="AS41" s="218"/>
      <c r="AT41" s="218"/>
      <c r="AU41" s="218"/>
      <c r="AV41" s="218"/>
      <c r="AW41" s="227"/>
      <c r="AX41" s="227"/>
    </row>
    <row r="42" ht="15" customHeight="1" spans="1:50">
      <c r="A42" s="169"/>
      <c r="B42" s="170"/>
      <c r="C42" s="171"/>
      <c r="D42" s="176" t="s">
        <v>31</v>
      </c>
      <c r="E42" s="176"/>
      <c r="F42" s="176"/>
      <c r="G42" s="176"/>
      <c r="H42" s="177"/>
      <c r="I42" s="199"/>
      <c r="J42" s="196"/>
      <c r="K42" s="196"/>
      <c r="L42" s="195"/>
      <c r="M42" s="195"/>
      <c r="N42" s="195"/>
      <c r="O42" s="195"/>
      <c r="P42" s="195"/>
      <c r="Q42" s="196"/>
      <c r="R42" s="196"/>
      <c r="S42" s="195"/>
      <c r="T42" s="195"/>
      <c r="U42" s="195"/>
      <c r="V42" s="195"/>
      <c r="W42" s="195"/>
      <c r="X42" s="196"/>
      <c r="Y42" s="196"/>
      <c r="Z42" s="195"/>
      <c r="AA42" s="195"/>
      <c r="AB42" s="195"/>
      <c r="AC42" s="195"/>
      <c r="AD42" s="195"/>
      <c r="AE42" s="196"/>
      <c r="AF42" s="196"/>
      <c r="AG42" s="195"/>
      <c r="AH42" s="195"/>
      <c r="AI42" s="195"/>
      <c r="AJ42" s="196"/>
      <c r="AK42" s="196"/>
      <c r="AL42" s="196"/>
      <c r="AM42" s="195"/>
      <c r="AN42" s="213">
        <f t="shared" si="12"/>
        <v>0</v>
      </c>
      <c r="AO42" s="222">
        <f t="shared" si="13"/>
        <v>0</v>
      </c>
      <c r="AQ42" s="218"/>
      <c r="AR42" s="218"/>
      <c r="AS42" s="218"/>
      <c r="AT42" s="218"/>
      <c r="AU42" s="218"/>
      <c r="AV42" s="218"/>
      <c r="AW42" s="227"/>
      <c r="AX42" s="227"/>
    </row>
    <row r="43" ht="15" customHeight="1" spans="1:50">
      <c r="A43" s="169"/>
      <c r="B43" s="170"/>
      <c r="C43" s="171"/>
      <c r="D43" s="176" t="s">
        <v>32</v>
      </c>
      <c r="E43" s="176"/>
      <c r="F43" s="176"/>
      <c r="G43" s="176"/>
      <c r="H43" s="177"/>
      <c r="I43" s="199"/>
      <c r="J43" s="196"/>
      <c r="K43" s="196"/>
      <c r="L43" s="195"/>
      <c r="M43" s="195"/>
      <c r="N43" s="195"/>
      <c r="O43" s="195"/>
      <c r="P43" s="195"/>
      <c r="Q43" s="196"/>
      <c r="R43" s="196"/>
      <c r="S43" s="195"/>
      <c r="T43" s="195"/>
      <c r="U43" s="195"/>
      <c r="V43" s="195"/>
      <c r="W43" s="195"/>
      <c r="X43" s="196"/>
      <c r="Y43" s="196"/>
      <c r="Z43" s="195"/>
      <c r="AA43" s="195"/>
      <c r="AB43" s="195"/>
      <c r="AC43" s="195"/>
      <c r="AD43" s="195"/>
      <c r="AE43" s="196"/>
      <c r="AF43" s="196"/>
      <c r="AG43" s="195"/>
      <c r="AH43" s="195"/>
      <c r="AI43" s="195"/>
      <c r="AJ43" s="196"/>
      <c r="AK43" s="196"/>
      <c r="AL43" s="196"/>
      <c r="AM43" s="195"/>
      <c r="AN43" s="213">
        <f t="shared" si="12"/>
        <v>0</v>
      </c>
      <c r="AO43" s="222">
        <f t="shared" si="13"/>
        <v>0</v>
      </c>
      <c r="AQ43" s="218"/>
      <c r="AR43" s="218"/>
      <c r="AS43" s="218"/>
      <c r="AT43" s="218"/>
      <c r="AU43" s="218"/>
      <c r="AV43" s="218"/>
      <c r="AW43" s="227"/>
      <c r="AX43" s="227"/>
    </row>
    <row r="44" ht="15" customHeight="1" spans="1:50">
      <c r="A44" s="169"/>
      <c r="B44" s="170"/>
      <c r="C44" s="171"/>
      <c r="D44" s="176" t="s">
        <v>33</v>
      </c>
      <c r="E44" s="176"/>
      <c r="F44" s="176"/>
      <c r="G44" s="176"/>
      <c r="H44" s="177"/>
      <c r="I44" s="199"/>
      <c r="J44" s="196"/>
      <c r="K44" s="196"/>
      <c r="L44" s="195"/>
      <c r="M44" s="195"/>
      <c r="N44" s="195"/>
      <c r="O44" s="195"/>
      <c r="P44" s="195"/>
      <c r="Q44" s="196"/>
      <c r="R44" s="196"/>
      <c r="S44" s="195"/>
      <c r="T44" s="195"/>
      <c r="U44" s="195"/>
      <c r="V44" s="195"/>
      <c r="W44" s="195"/>
      <c r="X44" s="196"/>
      <c r="Y44" s="196"/>
      <c r="Z44" s="195"/>
      <c r="AA44" s="195"/>
      <c r="AB44" s="195"/>
      <c r="AC44" s="195"/>
      <c r="AD44" s="195"/>
      <c r="AE44" s="196"/>
      <c r="AF44" s="196"/>
      <c r="AG44" s="195"/>
      <c r="AH44" s="195"/>
      <c r="AI44" s="195"/>
      <c r="AJ44" s="196"/>
      <c r="AK44" s="196"/>
      <c r="AL44" s="196"/>
      <c r="AM44" s="195"/>
      <c r="AN44" s="213">
        <f t="shared" si="12"/>
        <v>0</v>
      </c>
      <c r="AO44" s="222">
        <f t="shared" si="13"/>
        <v>0</v>
      </c>
      <c r="AQ44" s="218"/>
      <c r="AR44" s="218"/>
      <c r="AS44" s="218"/>
      <c r="AT44" s="218"/>
      <c r="AU44" s="218"/>
      <c r="AV44" s="218"/>
      <c r="AW44" s="227"/>
      <c r="AX44" s="227"/>
    </row>
    <row r="45" ht="15" customHeight="1" spans="1:50">
      <c r="A45" s="178"/>
      <c r="B45" s="170"/>
      <c r="C45" s="171"/>
      <c r="D45" s="176" t="s">
        <v>34</v>
      </c>
      <c r="E45" s="176"/>
      <c r="F45" s="176"/>
      <c r="G45" s="176"/>
      <c r="H45" s="177"/>
      <c r="I45" s="199"/>
      <c r="J45" s="196"/>
      <c r="K45" s="196"/>
      <c r="L45" s="195"/>
      <c r="M45" s="195"/>
      <c r="N45" s="195"/>
      <c r="O45" s="195"/>
      <c r="P45" s="195"/>
      <c r="Q45" s="196"/>
      <c r="R45" s="196"/>
      <c r="S45" s="195"/>
      <c r="T45" s="195"/>
      <c r="U45" s="195"/>
      <c r="V45" s="195"/>
      <c r="W45" s="195"/>
      <c r="X45" s="196"/>
      <c r="Y45" s="196"/>
      <c r="Z45" s="195"/>
      <c r="AA45" s="195"/>
      <c r="AB45" s="195"/>
      <c r="AC45" s="195"/>
      <c r="AD45" s="195"/>
      <c r="AE45" s="196"/>
      <c r="AF45" s="196"/>
      <c r="AG45" s="195"/>
      <c r="AH45" s="195"/>
      <c r="AI45" s="195"/>
      <c r="AJ45" s="196"/>
      <c r="AK45" s="196"/>
      <c r="AL45" s="196"/>
      <c r="AM45" s="195"/>
      <c r="AN45" s="213">
        <f t="shared" si="12"/>
        <v>0</v>
      </c>
      <c r="AO45" s="222">
        <f t="shared" si="13"/>
        <v>0</v>
      </c>
      <c r="AQ45" s="218"/>
      <c r="AR45" s="218"/>
      <c r="AS45" s="218"/>
      <c r="AT45" s="218"/>
      <c r="AU45" s="218"/>
      <c r="AV45" s="218"/>
      <c r="AW45" s="227"/>
      <c r="AX45" s="227"/>
    </row>
    <row r="46" ht="15" customHeight="1" spans="1:50">
      <c r="A46" s="178"/>
      <c r="B46" s="170"/>
      <c r="C46" s="171"/>
      <c r="D46" s="176" t="s">
        <v>35</v>
      </c>
      <c r="E46" s="176"/>
      <c r="F46" s="176"/>
      <c r="G46" s="176"/>
      <c r="H46" s="177"/>
      <c r="I46" s="199"/>
      <c r="J46" s="196"/>
      <c r="K46" s="196"/>
      <c r="L46" s="195"/>
      <c r="M46" s="195"/>
      <c r="N46" s="195"/>
      <c r="O46" s="195"/>
      <c r="P46" s="195"/>
      <c r="Q46" s="196"/>
      <c r="R46" s="196"/>
      <c r="S46" s="195"/>
      <c r="T46" s="195"/>
      <c r="U46" s="195"/>
      <c r="V46" s="195"/>
      <c r="W46" s="195"/>
      <c r="X46" s="196"/>
      <c r="Y46" s="196"/>
      <c r="Z46" s="195"/>
      <c r="AA46" s="195"/>
      <c r="AB46" s="195"/>
      <c r="AC46" s="195"/>
      <c r="AD46" s="195"/>
      <c r="AE46" s="196"/>
      <c r="AF46" s="196"/>
      <c r="AG46" s="195"/>
      <c r="AH46" s="195"/>
      <c r="AI46" s="195"/>
      <c r="AJ46" s="196"/>
      <c r="AK46" s="196"/>
      <c r="AL46" s="196"/>
      <c r="AM46" s="195"/>
      <c r="AN46" s="213">
        <f t="shared" si="12"/>
        <v>0</v>
      </c>
      <c r="AO46" s="222">
        <f t="shared" si="13"/>
        <v>0</v>
      </c>
      <c r="AQ46" s="218"/>
      <c r="AR46" s="218"/>
      <c r="AS46" s="218"/>
      <c r="AT46" s="218"/>
      <c r="AU46" s="218"/>
      <c r="AV46" s="218"/>
      <c r="AW46" s="227"/>
      <c r="AX46" s="227"/>
    </row>
    <row r="47" ht="15" customHeight="1" spans="1:50">
      <c r="A47" s="178"/>
      <c r="B47" s="170"/>
      <c r="C47" s="171"/>
      <c r="D47" s="176" t="s">
        <v>36</v>
      </c>
      <c r="E47" s="176"/>
      <c r="F47" s="176"/>
      <c r="G47" s="179" t="s">
        <v>37</v>
      </c>
      <c r="H47" s="180"/>
      <c r="I47" s="199"/>
      <c r="J47" s="196"/>
      <c r="K47" s="196"/>
      <c r="L47" s="195"/>
      <c r="M47" s="195"/>
      <c r="N47" s="195"/>
      <c r="O47" s="195"/>
      <c r="P47" s="195"/>
      <c r="Q47" s="196"/>
      <c r="R47" s="196"/>
      <c r="S47" s="195"/>
      <c r="T47" s="195"/>
      <c r="U47" s="195"/>
      <c r="V47" s="195"/>
      <c r="W47" s="195"/>
      <c r="X47" s="196"/>
      <c r="Y47" s="196"/>
      <c r="Z47" s="195"/>
      <c r="AA47" s="195"/>
      <c r="AB47" s="195"/>
      <c r="AC47" s="195"/>
      <c r="AD47" s="195"/>
      <c r="AE47" s="196"/>
      <c r="AF47" s="196"/>
      <c r="AG47" s="195"/>
      <c r="AH47" s="195"/>
      <c r="AI47" s="195"/>
      <c r="AJ47" s="196"/>
      <c r="AK47" s="196"/>
      <c r="AL47" s="196"/>
      <c r="AM47" s="195"/>
      <c r="AN47" s="213">
        <f t="shared" si="12"/>
        <v>0</v>
      </c>
      <c r="AO47" s="222">
        <f t="shared" si="13"/>
        <v>0</v>
      </c>
      <c r="AQ47" s="218"/>
      <c r="AR47" s="218"/>
      <c r="AS47" s="218"/>
      <c r="AT47" s="218"/>
      <c r="AU47" s="218"/>
      <c r="AV47" s="218"/>
      <c r="AW47" s="227"/>
      <c r="AX47" s="227"/>
    </row>
    <row r="48" s="105" customFormat="1" ht="18" customHeight="1" spans="1:50">
      <c r="A48" s="181" t="s">
        <v>38</v>
      </c>
      <c r="B48" s="182"/>
      <c r="C48" s="182"/>
      <c r="D48" s="182"/>
      <c r="E48" s="182"/>
      <c r="F48" s="182"/>
      <c r="G48" s="182"/>
      <c r="H48" s="183"/>
      <c r="I48" s="200">
        <f>SUM(I4:I47)</f>
        <v>8</v>
      </c>
      <c r="J48" s="201">
        <f t="shared" ref="J48:N48" si="14">SUM(J4:J47)</f>
        <v>0</v>
      </c>
      <c r="K48" s="201">
        <f t="shared" si="14"/>
        <v>0</v>
      </c>
      <c r="L48" s="201">
        <f t="shared" si="14"/>
        <v>8</v>
      </c>
      <c r="M48" s="201">
        <f t="shared" si="14"/>
        <v>8</v>
      </c>
      <c r="N48" s="201">
        <f t="shared" si="14"/>
        <v>8</v>
      </c>
      <c r="O48" s="201">
        <f t="shared" ref="O48:AN48" si="15">SUM(O4:O47)</f>
        <v>8</v>
      </c>
      <c r="P48" s="201">
        <f t="shared" si="15"/>
        <v>8</v>
      </c>
      <c r="Q48" s="201">
        <f t="shared" si="15"/>
        <v>0</v>
      </c>
      <c r="R48" s="201">
        <f t="shared" si="15"/>
        <v>0</v>
      </c>
      <c r="S48" s="201">
        <f t="shared" si="15"/>
        <v>8</v>
      </c>
      <c r="T48" s="201">
        <f t="shared" si="15"/>
        <v>8</v>
      </c>
      <c r="U48" s="201">
        <f t="shared" si="15"/>
        <v>8</v>
      </c>
      <c r="V48" s="201">
        <f t="shared" si="15"/>
        <v>8</v>
      </c>
      <c r="W48" s="201">
        <f t="shared" si="15"/>
        <v>8</v>
      </c>
      <c r="X48" s="201">
        <f t="shared" si="15"/>
        <v>0</v>
      </c>
      <c r="Y48" s="201">
        <f t="shared" si="15"/>
        <v>0</v>
      </c>
      <c r="Z48" s="201">
        <f t="shared" si="15"/>
        <v>8</v>
      </c>
      <c r="AA48" s="201">
        <f t="shared" si="15"/>
        <v>8</v>
      </c>
      <c r="AB48" s="201">
        <f t="shared" si="15"/>
        <v>8</v>
      </c>
      <c r="AC48" s="201">
        <f t="shared" si="15"/>
        <v>8</v>
      </c>
      <c r="AD48" s="201">
        <f t="shared" si="15"/>
        <v>8</v>
      </c>
      <c r="AE48" s="201">
        <f t="shared" si="15"/>
        <v>0</v>
      </c>
      <c r="AF48" s="201">
        <f t="shared" si="15"/>
        <v>0</v>
      </c>
      <c r="AG48" s="201">
        <f t="shared" si="15"/>
        <v>8</v>
      </c>
      <c r="AH48" s="201">
        <f t="shared" si="15"/>
        <v>8</v>
      </c>
      <c r="AI48" s="201">
        <f t="shared" si="15"/>
        <v>8</v>
      </c>
      <c r="AJ48" s="201">
        <f t="shared" si="15"/>
        <v>0</v>
      </c>
      <c r="AK48" s="201">
        <f t="shared" si="15"/>
        <v>0</v>
      </c>
      <c r="AL48" s="201">
        <f t="shared" si="15"/>
        <v>0</v>
      </c>
      <c r="AM48" s="201">
        <f t="shared" si="15"/>
        <v>8</v>
      </c>
      <c r="AN48" s="213">
        <f t="shared" si="15"/>
        <v>160</v>
      </c>
      <c r="AO48" s="222">
        <f t="shared" si="13"/>
        <v>20</v>
      </c>
      <c r="AQ48" s="225"/>
      <c r="AR48" s="225"/>
      <c r="AS48" s="225"/>
      <c r="AT48" s="225"/>
      <c r="AU48" s="225"/>
      <c r="AV48" s="225"/>
      <c r="AW48" s="230"/>
      <c r="AX48" s="230"/>
    </row>
    <row r="49" ht="18" customHeight="1" spans="1:50">
      <c r="A49" s="184" t="s">
        <v>39</v>
      </c>
      <c r="B49" s="185"/>
      <c r="C49" s="185"/>
      <c r="D49" s="185"/>
      <c r="E49" s="185"/>
      <c r="F49" s="185"/>
      <c r="G49" s="185"/>
      <c r="H49" s="186"/>
      <c r="I49" s="202"/>
      <c r="J49" s="202" t="s">
        <v>40</v>
      </c>
      <c r="K49" s="202" t="s">
        <v>40</v>
      </c>
      <c r="L49" s="202"/>
      <c r="M49" s="202"/>
      <c r="N49" s="202"/>
      <c r="O49" s="202"/>
      <c r="P49" s="202"/>
      <c r="Q49" s="202" t="s">
        <v>40</v>
      </c>
      <c r="R49" s="202" t="s">
        <v>40</v>
      </c>
      <c r="S49" s="202"/>
      <c r="T49" s="202"/>
      <c r="U49" s="202"/>
      <c r="V49" s="202"/>
      <c r="W49" s="202"/>
      <c r="X49" s="202" t="s">
        <v>40</v>
      </c>
      <c r="Y49" s="202" t="s">
        <v>40</v>
      </c>
      <c r="Z49" s="202"/>
      <c r="AA49" s="202"/>
      <c r="AB49" s="202"/>
      <c r="AC49" s="202"/>
      <c r="AD49" s="202"/>
      <c r="AE49" s="202" t="s">
        <v>40</v>
      </c>
      <c r="AF49" s="202" t="s">
        <v>40</v>
      </c>
      <c r="AG49" s="202"/>
      <c r="AH49" s="202"/>
      <c r="AI49" s="202"/>
      <c r="AJ49" s="202" t="s">
        <v>40</v>
      </c>
      <c r="AK49" s="202" t="s">
        <v>40</v>
      </c>
      <c r="AL49" s="202" t="s">
        <v>40</v>
      </c>
      <c r="AM49" s="202"/>
      <c r="AN49" s="215"/>
      <c r="AO49" s="226"/>
      <c r="AQ49" s="218"/>
      <c r="AR49" s="218"/>
      <c r="AS49" s="218"/>
      <c r="AT49" s="218"/>
      <c r="AU49" s="218"/>
      <c r="AV49" s="218"/>
      <c r="AW49" s="227"/>
      <c r="AX49" s="227"/>
    </row>
    <row r="50" ht="17.1" customHeight="1" spans="1:50">
      <c r="A50" s="187"/>
      <c r="B50" s="188" t="s">
        <v>41</v>
      </c>
      <c r="C50" s="189"/>
      <c r="D50" s="188"/>
      <c r="E50" s="188"/>
      <c r="F50" s="188"/>
      <c r="G50" s="190"/>
      <c r="H50" s="188"/>
      <c r="I50" s="188"/>
      <c r="J50" s="188"/>
      <c r="K50" s="188"/>
      <c r="L50" s="188"/>
      <c r="M50" s="188"/>
      <c r="N50" s="188"/>
      <c r="O50" s="188"/>
      <c r="P50" s="188"/>
      <c r="Q50" s="188"/>
      <c r="R50" s="188"/>
      <c r="S50" s="188"/>
      <c r="T50" s="206"/>
      <c r="U50" s="190"/>
      <c r="V50" s="207"/>
      <c r="W50" s="208"/>
      <c r="X50" s="208"/>
      <c r="Y50" s="209"/>
      <c r="Z50" s="209"/>
      <c r="AA50" s="209"/>
      <c r="AB50" s="209"/>
      <c r="AC50" s="209"/>
      <c r="AD50" s="209"/>
      <c r="AE50" s="209"/>
      <c r="AF50" s="209"/>
      <c r="AG50" s="209"/>
      <c r="AH50" s="209"/>
      <c r="AI50" s="209"/>
      <c r="AJ50" s="209"/>
      <c r="AK50" s="209"/>
      <c r="AL50" s="209"/>
      <c r="AM50" s="209"/>
      <c r="AN50" s="209"/>
      <c r="AO50" s="209"/>
      <c r="AQ50" s="209"/>
      <c r="AR50" s="209"/>
      <c r="AS50" s="209"/>
      <c r="AT50" s="209"/>
      <c r="AU50" s="209"/>
      <c r="AV50" s="209"/>
      <c r="AW50" s="227"/>
      <c r="AX50" s="227"/>
    </row>
    <row r="51" ht="17.85" customHeight="1" spans="1:50">
      <c r="A51" s="187"/>
      <c r="B51" s="191" t="s">
        <v>42</v>
      </c>
      <c r="C51" s="191"/>
      <c r="D51" s="191"/>
      <c r="E51" s="191"/>
      <c r="F51" s="191"/>
      <c r="G51" s="191"/>
      <c r="H51" s="191"/>
      <c r="I51" s="203"/>
      <c r="J51" s="203"/>
      <c r="K51" s="203"/>
      <c r="L51" s="203"/>
      <c r="M51" s="203"/>
      <c r="N51" s="203"/>
      <c r="O51" s="203"/>
      <c r="P51" s="203"/>
      <c r="Q51" s="203"/>
      <c r="R51" s="203"/>
      <c r="S51" s="203"/>
      <c r="T51" s="203"/>
      <c r="U51" s="188"/>
      <c r="V51" s="188"/>
      <c r="W51" s="188"/>
      <c r="X51" s="188"/>
      <c r="Y51" s="210"/>
      <c r="Z51" s="210"/>
      <c r="AA51" s="209"/>
      <c r="AB51" s="209"/>
      <c r="AC51" s="209"/>
      <c r="AD51" s="209"/>
      <c r="AE51" s="209"/>
      <c r="AF51" s="209"/>
      <c r="AG51" s="209"/>
      <c r="AH51" s="209"/>
      <c r="AI51" s="209"/>
      <c r="AJ51" s="209"/>
      <c r="AK51" s="209"/>
      <c r="AL51" s="209"/>
      <c r="AM51" s="209"/>
      <c r="AN51" s="209"/>
      <c r="AO51" s="209"/>
      <c r="AQ51" s="209"/>
      <c r="AR51" s="209"/>
      <c r="AS51" s="209"/>
      <c r="AT51" s="209"/>
      <c r="AU51" s="209"/>
      <c r="AV51" s="209"/>
      <c r="AW51" s="227"/>
      <c r="AX51" s="227"/>
    </row>
    <row r="52" s="106" customFormat="1" ht="17.85" customHeight="1" spans="2:8">
      <c r="B52" s="191"/>
      <c r="C52" s="191"/>
      <c r="D52" s="191"/>
      <c r="E52" s="191"/>
      <c r="F52" s="191"/>
      <c r="G52" s="191"/>
      <c r="H52" s="191"/>
    </row>
    <row r="53" s="106" customFormat="1" ht="17.85" customHeight="1" spans="2:8">
      <c r="B53" s="191"/>
      <c r="C53" s="191"/>
      <c r="D53" s="191"/>
      <c r="E53" s="191"/>
      <c r="F53" s="191"/>
      <c r="G53" s="191"/>
      <c r="H53" s="191"/>
    </row>
    <row r="54" s="106" customFormat="1" ht="17.85" customHeight="1" spans="2:8">
      <c r="B54" s="191"/>
      <c r="C54" s="191"/>
      <c r="D54" s="191"/>
      <c r="E54" s="191"/>
      <c r="F54" s="191"/>
      <c r="G54" s="191"/>
      <c r="H54" s="191"/>
    </row>
    <row r="55" s="106" customFormat="1" ht="17.1" customHeight="1" spans="2:8">
      <c r="B55" s="191"/>
      <c r="C55" s="191"/>
      <c r="D55" s="191"/>
      <c r="E55" s="191"/>
      <c r="F55" s="191"/>
      <c r="G55" s="191"/>
      <c r="H55" s="191"/>
    </row>
    <row r="56" s="106" customFormat="1" ht="17.1" customHeight="1" spans="2:8">
      <c r="B56" s="191"/>
      <c r="C56" s="191"/>
      <c r="D56" s="191"/>
      <c r="E56" s="191"/>
      <c r="F56" s="191"/>
      <c r="G56" s="191"/>
      <c r="H56" s="191"/>
    </row>
    <row r="57" s="106" customFormat="1" ht="17.1" customHeight="1" spans="2:8">
      <c r="B57" s="191"/>
      <c r="C57" s="191"/>
      <c r="D57" s="191"/>
      <c r="E57" s="191"/>
      <c r="F57" s="191"/>
      <c r="G57" s="191"/>
      <c r="H57" s="191"/>
    </row>
    <row r="58" s="106" customFormat="1" ht="17.4" customHeight="1" spans="2:8">
      <c r="B58" s="191"/>
      <c r="C58" s="191"/>
      <c r="D58" s="191"/>
      <c r="E58" s="191"/>
      <c r="F58" s="191"/>
      <c r="G58" s="191"/>
      <c r="H58" s="191"/>
    </row>
    <row r="59" s="106" customFormat="1" ht="15.6" customHeight="1" spans="2:8">
      <c r="B59" s="191"/>
      <c r="C59" s="191"/>
      <c r="D59" s="191"/>
      <c r="E59" s="191"/>
      <c r="F59" s="191"/>
      <c r="G59" s="191"/>
      <c r="H59" s="191"/>
    </row>
    <row r="60" s="107" customFormat="1" ht="15.6" spans="2:15">
      <c r="B60" s="191"/>
      <c r="C60" s="191"/>
      <c r="D60" s="191"/>
      <c r="E60" s="191"/>
      <c r="F60" s="191"/>
      <c r="G60" s="191"/>
      <c r="H60" s="191"/>
      <c r="I60" s="204"/>
      <c r="J60" s="204"/>
      <c r="K60" s="204"/>
      <c r="L60" s="204"/>
      <c r="M60" s="205"/>
      <c r="N60" s="205"/>
      <c r="O60" s="205"/>
    </row>
    <row r="61" s="107" customFormat="1" ht="15.6" spans="2:15">
      <c r="B61" s="191"/>
      <c r="C61" s="191"/>
      <c r="D61" s="191"/>
      <c r="E61" s="191"/>
      <c r="F61" s="191"/>
      <c r="G61" s="191"/>
      <c r="H61" s="191"/>
      <c r="I61" s="204"/>
      <c r="J61" s="204"/>
      <c r="K61" s="204"/>
      <c r="L61" s="204"/>
      <c r="M61" s="205"/>
      <c r="N61" s="205"/>
      <c r="O61" s="205"/>
    </row>
    <row r="62" customHeight="1" spans="2:8">
      <c r="B62" s="191"/>
      <c r="C62" s="191"/>
      <c r="D62" s="191"/>
      <c r="E62" s="191"/>
      <c r="F62" s="191"/>
      <c r="G62" s="191"/>
      <c r="H62" s="191"/>
    </row>
    <row r="63" customHeight="1" spans="2:8">
      <c r="B63" s="191"/>
      <c r="C63" s="191"/>
      <c r="D63" s="191"/>
      <c r="E63" s="191"/>
      <c r="F63" s="191"/>
      <c r="G63" s="191"/>
      <c r="H63" s="191"/>
    </row>
    <row r="64" customHeight="1" spans="2:8">
      <c r="B64" s="191"/>
      <c r="C64" s="191"/>
      <c r="D64" s="191"/>
      <c r="E64" s="191"/>
      <c r="F64" s="191"/>
      <c r="G64" s="191"/>
      <c r="H64" s="191"/>
    </row>
    <row r="65" customHeight="1" spans="2:8">
      <c r="B65" s="191"/>
      <c r="C65" s="191"/>
      <c r="D65" s="191"/>
      <c r="E65" s="191"/>
      <c r="F65" s="191"/>
      <c r="G65" s="191"/>
      <c r="H65" s="191"/>
    </row>
    <row r="66" spans="2:8">
      <c r="B66" s="191"/>
      <c r="C66" s="191"/>
      <c r="D66" s="191"/>
      <c r="E66" s="191"/>
      <c r="F66" s="191"/>
      <c r="G66" s="191"/>
      <c r="H66" s="191"/>
    </row>
    <row r="67" spans="2:2">
      <c r="B67" s="204"/>
    </row>
  </sheetData>
  <sheetProtection password="CC69" sheet="1" selectLockedCells="1" formatCells="0" formatColumns="0" formatRows="0" insertRows="0" sort="0" autoFilter="0" pivotTables="0"/>
  <protectedRanges>
    <protectedRange sqref="I10 I10" name="範圍1_4_2_3_2"/>
    <protectedRange sqref="I10 I10" name="区域7_1_2"/>
    <protectedRange sqref="I10" name="範圍1_5_4_1_1_3"/>
    <protectedRange sqref="I10" name="範圍1_5_5_1_2_3"/>
    <protectedRange sqref="I10" name="範圍1_4_2_2_1_1_3"/>
    <protectedRange sqref="I10" name="区域7_1_2_2_1_3"/>
    <protectedRange sqref="I10" name="範圍1_5_1_2_2_2"/>
    <protectedRange sqref="I10" name="範圍1_5_4_1_1_1_2"/>
    <protectedRange sqref="I10" name="範圍1_5_5_1_2_1_2"/>
    <protectedRange sqref="I10" name="区域7_1_2_1_1_2"/>
    <protectedRange sqref="I10" name="範圍1_4_2_1_2_1_1_2"/>
    <protectedRange sqref="I10" name="範圍1_5_1_2_1_1_2"/>
    <protectedRange sqref="I10" name="範圍1_4_2_2_1_1_1_2"/>
    <protectedRange sqref="I10" name="区域7_2_2_1_1_2"/>
    <protectedRange sqref="I10" name="区域7_1_2_2_1_1_2"/>
    <protectedRange sqref="I10" name="範圍1_4_2_1_2_2_2"/>
    <protectedRange sqref="I10" name="区域7_1_1_2_1_1_2"/>
    <protectedRange sqref="I10" name="区域7_2_1_1_1_2"/>
    <protectedRange sqref="I10" name="範圍1_5_1_1_2_1_1_2"/>
    <protectedRange sqref="L10 L10" name="範圍1_4_2_3_2_1"/>
    <protectedRange sqref="L10 L10" name="区域7_1_2_1"/>
    <protectedRange sqref="L10" name="範圍1_5_4_1_1_3_1"/>
    <protectedRange sqref="L10" name="範圍1_5_5_1_2_3_1"/>
    <protectedRange sqref="L10" name="範圍1_4_2_2_1_1_3_1"/>
    <protectedRange sqref="L10" name="区域7_1_2_2_1_3_1"/>
    <protectedRange sqref="L10" name="範圍1_5_1_2_2_2_1"/>
    <protectedRange sqref="L10" name="範圍1_5_4_1_1_1_2_1"/>
    <protectedRange sqref="L10" name="範圍1_5_5_1_2_1_2_1"/>
    <protectedRange sqref="L10" name="区域7_1_2_1_1_2_1"/>
    <protectedRange sqref="L10" name="範圍1_4_2_1_2_1_1_2_1"/>
    <protectedRange sqref="L10" name="範圍1_5_1_2_1_1_2_1"/>
    <protectedRange sqref="L10" name="範圍1_4_2_2_1_1_1_2_1"/>
    <protectedRange sqref="L10" name="区域7_2_2_1_1_2_1"/>
    <protectedRange sqref="L10" name="区域7_1_2_2_1_1_2_1"/>
    <protectedRange sqref="L10" name="範圍1_4_2_1_2_2_2_1"/>
    <protectedRange sqref="L10" name="区域7_1_1_2_1_1_2_1"/>
    <protectedRange sqref="L10" name="区域7_2_1_1_1_2_1"/>
    <protectedRange sqref="L10" name="範圍1_5_1_1_2_1_1_2_1"/>
    <protectedRange sqref="M10 M10" name="範圍1_4_2_3_2_2"/>
    <protectedRange sqref="M10 M10" name="区域7_1_2_2"/>
    <protectedRange sqref="M10" name="範圍1_5_4_1_1_3_2"/>
    <protectedRange sqref="M10" name="範圍1_5_5_1_2_3_2"/>
    <protectedRange sqref="M10" name="範圍1_4_2_2_1_1_3_2"/>
    <protectedRange sqref="M10" name="区域7_1_2_2_1_3_2"/>
    <protectedRange sqref="M10" name="範圍1_5_1_2_2_2_2"/>
    <protectedRange sqref="M10" name="範圍1_5_4_1_1_1_2_2"/>
    <protectedRange sqref="M10" name="範圍1_5_5_1_2_1_2_2"/>
    <protectedRange sqref="M10" name="区域7_1_2_1_1_2_2"/>
    <protectedRange sqref="M10" name="範圍1_4_2_1_2_1_1_2_2"/>
    <protectedRange sqref="M10" name="範圍1_5_1_2_1_1_2_2"/>
    <protectedRange sqref="M10" name="範圍1_4_2_2_1_1_1_2_2"/>
    <protectedRange sqref="M10" name="区域7_2_2_1_1_2_2"/>
    <protectedRange sqref="M10" name="区域7_1_2_2_1_1_2_2"/>
    <protectedRange sqref="M10" name="範圍1_4_2_1_2_2_2_2"/>
    <protectedRange sqref="M10" name="区域7_1_1_2_1_1_2_2"/>
    <protectedRange sqref="M10" name="区域7_2_1_1_1_2_2"/>
    <protectedRange sqref="M10" name="範圍1_5_1_1_2_1_1_2_2"/>
    <protectedRange sqref="M10 M10" name="範圍1_4_2_3_2_3"/>
    <protectedRange sqref="M10 M10" name="区域7_1_2_3"/>
    <protectedRange sqref="M10" name="範圍1_5_4_1_1_3_3"/>
    <protectedRange sqref="M10" name="範圍1_5_5_1_2_3_3"/>
    <protectedRange sqref="M10" name="範圍1_4_2_2_1_1_3_3"/>
    <protectedRange sqref="M10" name="区域7_1_2_2_1_3_3"/>
    <protectedRange sqref="M10" name="範圍1_5_1_2_2_2_3"/>
    <protectedRange sqref="M10" name="範圍1_5_4_1_1_1_2_3"/>
    <protectedRange sqref="M10" name="範圍1_5_5_1_2_1_2_3"/>
    <protectedRange sqref="M10" name="区域7_1_2_1_1_2_3"/>
    <protectedRange sqref="M10" name="範圍1_4_2_1_2_1_1_2_3"/>
    <protectedRange sqref="M10" name="範圍1_5_1_2_1_1_2_3"/>
    <protectedRange sqref="M10" name="範圍1_4_2_2_1_1_1_2_3"/>
    <protectedRange sqref="M10" name="区域7_2_2_1_1_2_3"/>
    <protectedRange sqref="M10" name="区域7_1_2_2_1_1_2_3"/>
    <protectedRange sqref="M10" name="範圍1_4_2_1_2_2_2_3"/>
    <protectedRange sqref="M10" name="区域7_1_1_2_1_1_2_3"/>
    <protectedRange sqref="M10" name="区域7_2_1_1_1_2_3"/>
    <protectedRange sqref="M10" name="範圍1_5_1_1_2_1_1_2_3"/>
    <protectedRange sqref="N10 N10" name="範圍1_4_2_3_2_4"/>
    <protectedRange sqref="N10 N10" name="区域7_1_2_4"/>
    <protectedRange sqref="N10" name="範圍1_5_4_1_1_3_4"/>
    <protectedRange sqref="N10" name="範圍1_5_5_1_2_3_4"/>
    <protectedRange sqref="N10" name="範圍1_4_2_2_1_1_3_4"/>
    <protectedRange sqref="N10" name="区域7_1_2_2_1_3_4"/>
    <protectedRange sqref="N10" name="範圍1_5_1_2_2_2_4"/>
    <protectedRange sqref="N10" name="範圍1_5_4_1_1_1_2_4"/>
    <protectedRange sqref="N10" name="範圍1_5_5_1_2_1_2_4"/>
    <protectedRange sqref="N10" name="区域7_1_2_1_1_2_4"/>
    <protectedRange sqref="N10" name="範圍1_4_2_1_2_1_1_2_4"/>
    <protectedRange sqref="N10" name="範圍1_5_1_2_1_1_2_4"/>
    <protectedRange sqref="N10" name="範圍1_4_2_2_1_1_1_2_4"/>
    <protectedRange sqref="N10" name="区域7_2_2_1_1_2_4"/>
    <protectedRange sqref="N10" name="区域7_1_2_2_1_1_2_4"/>
    <protectedRange sqref="N10" name="範圍1_4_2_1_2_2_2_4"/>
    <protectedRange sqref="N10" name="区域7_1_1_2_1_1_2_4"/>
    <protectedRange sqref="N10" name="区域7_2_1_1_1_2_4"/>
    <protectedRange sqref="N10" name="範圍1_5_1_1_2_1_1_2_4"/>
    <protectedRange sqref="M10 M10" name="範圍1_4_2_3_2_5"/>
    <protectedRange sqref="M10 M10" name="区域7_1_2_5"/>
    <protectedRange sqref="M10" name="範圍1_5_4_1_1_3_5"/>
    <protectedRange sqref="M10" name="範圍1_5_5_1_2_3_5"/>
    <protectedRange sqref="M10" name="範圍1_4_2_2_1_1_3_5"/>
    <protectedRange sqref="M10" name="区域7_1_2_2_1_3_5"/>
    <protectedRange sqref="M10" name="範圍1_5_1_2_2_2_5"/>
    <protectedRange sqref="M10" name="範圍1_5_4_1_1_1_2_5"/>
    <protectedRange sqref="M10" name="範圍1_5_5_1_2_1_2_5"/>
    <protectedRange sqref="M10" name="区域7_1_2_1_1_2_5"/>
    <protectedRange sqref="M10" name="範圍1_4_2_1_2_1_1_2_5"/>
    <protectedRange sqref="M10" name="範圍1_5_1_2_1_1_2_5"/>
    <protectedRange sqref="M10" name="範圍1_4_2_2_1_1_1_2_5"/>
    <protectedRange sqref="M10" name="区域7_2_2_1_1_2_5"/>
    <protectedRange sqref="M10" name="区域7_1_2_2_1_1_2_5"/>
    <protectedRange sqref="M10" name="範圍1_4_2_1_2_2_2_5"/>
    <protectedRange sqref="M10" name="区域7_1_1_2_1_1_2_5"/>
    <protectedRange sqref="M10" name="区域7_2_1_1_1_2_5"/>
    <protectedRange sqref="M10" name="範圍1_5_1_1_2_1_1_2_5"/>
    <protectedRange sqref="N10 N10" name="範圍1_4_2_3_2_6"/>
    <protectedRange sqref="N10 N10" name="区域7_1_2_6"/>
    <protectedRange sqref="N10" name="範圍1_5_4_1_1_3_6"/>
    <protectedRange sqref="N10" name="範圍1_5_5_1_2_3_6"/>
    <protectedRange sqref="N10" name="範圍1_4_2_2_1_1_3_6"/>
    <protectedRange sqref="N10" name="区域7_1_2_2_1_3_6"/>
    <protectedRange sqref="N10" name="範圍1_5_1_2_2_2_6"/>
    <protectedRange sqref="N10" name="範圍1_5_4_1_1_1_2_6"/>
    <protectedRange sqref="N10" name="範圍1_5_5_1_2_1_2_6"/>
    <protectedRange sqref="N10" name="区域7_1_2_1_1_2_6"/>
    <protectedRange sqref="N10" name="範圍1_4_2_1_2_1_1_2_6"/>
    <protectedRange sqref="N10" name="範圍1_5_1_2_1_1_2_6"/>
    <protectedRange sqref="N10" name="範圍1_4_2_2_1_1_1_2_6"/>
    <protectedRange sqref="N10" name="区域7_2_2_1_1_2_6"/>
    <protectedRange sqref="N10" name="区域7_1_2_2_1_1_2_6"/>
    <protectedRange sqref="N10" name="範圍1_4_2_1_2_2_2_6"/>
    <protectedRange sqref="N10" name="区域7_1_1_2_1_1_2_6"/>
    <protectedRange sqref="N10" name="区域7_2_1_1_1_2_6"/>
    <protectedRange sqref="N10" name="範圍1_5_1_1_2_1_1_2_6"/>
    <protectedRange sqref="O10 O10" name="範圍1_4_2_3_2_7"/>
    <protectedRange sqref="O10 O10" name="区域7_1_2_7"/>
    <protectedRange sqref="O10" name="範圍1_5_4_1_1_3_7"/>
    <protectedRange sqref="O10" name="範圍1_5_5_1_2_3_7"/>
    <protectedRange sqref="O10" name="範圍1_4_2_2_1_1_3_7"/>
    <protectedRange sqref="O10" name="区域7_1_2_2_1_3_7"/>
    <protectedRange sqref="O10" name="範圍1_5_1_2_2_2_7"/>
    <protectedRange sqref="O10" name="範圍1_5_4_1_1_1_2_7"/>
    <protectedRange sqref="O10" name="範圍1_5_5_1_2_1_2_7"/>
    <protectedRange sqref="O10" name="区域7_1_2_1_1_2_7"/>
    <protectedRange sqref="O10" name="範圍1_4_2_1_2_1_1_2_7"/>
    <protectedRange sqref="O10" name="範圍1_5_1_2_1_1_2_7"/>
    <protectedRange sqref="O10" name="範圍1_4_2_2_1_1_1_2_7"/>
    <protectedRange sqref="O10" name="区域7_2_2_1_1_2_7"/>
    <protectedRange sqref="O10" name="区域7_1_2_2_1_1_2_7"/>
    <protectedRange sqref="O10" name="範圍1_4_2_1_2_2_2_7"/>
    <protectedRange sqref="O10" name="区域7_1_1_2_1_1_2_7"/>
    <protectedRange sqref="O10" name="区域7_2_1_1_1_2_7"/>
    <protectedRange sqref="O10" name="範圍1_5_1_1_2_1_1_2_7"/>
    <protectedRange sqref="M10 M10" name="範圍1_4_2_3_2_8"/>
    <protectedRange sqref="M10 M10" name="区域7_1_2_8"/>
    <protectedRange sqref="M10" name="範圍1_5_4_1_1_3_8"/>
    <protectedRange sqref="M10" name="範圍1_5_5_1_2_3_8"/>
    <protectedRange sqref="M10" name="範圍1_4_2_2_1_1_3_8"/>
    <protectedRange sqref="M10" name="区域7_1_2_2_1_3_8"/>
    <protectedRange sqref="M10" name="範圍1_5_1_2_2_2_8"/>
    <protectedRange sqref="M10" name="範圍1_5_4_1_1_1_2_8"/>
    <protectedRange sqref="M10" name="範圍1_5_5_1_2_1_2_8"/>
    <protectedRange sqref="M10" name="区域7_1_2_1_1_2_8"/>
    <protectedRange sqref="M10" name="範圍1_4_2_1_2_1_1_2_8"/>
    <protectedRange sqref="M10" name="範圍1_5_1_2_1_1_2_8"/>
    <protectedRange sqref="M10" name="範圍1_4_2_2_1_1_1_2_8"/>
    <protectedRange sqref="M10" name="区域7_2_2_1_1_2_8"/>
    <protectedRange sqref="M10" name="区域7_1_2_2_1_1_2_8"/>
    <protectedRange sqref="M10" name="範圍1_4_2_1_2_2_2_8"/>
    <protectedRange sqref="M10" name="区域7_1_1_2_1_1_2_8"/>
    <protectedRange sqref="M10" name="区域7_2_1_1_1_2_8"/>
    <protectedRange sqref="M10" name="範圍1_5_1_1_2_1_1_2_8"/>
    <protectedRange sqref="N10 N10" name="範圍1_4_2_3_2_9"/>
    <protectedRange sqref="N10 N10" name="区域7_1_2_9"/>
    <protectedRange sqref="N10" name="範圍1_5_4_1_1_3_9"/>
    <protectedRange sqref="N10" name="範圍1_5_5_1_2_3_9"/>
    <protectedRange sqref="N10" name="範圍1_4_2_2_1_1_3_9"/>
    <protectedRange sqref="N10" name="区域7_1_2_2_1_3_9"/>
    <protectedRange sqref="N10" name="範圍1_5_1_2_2_2_9"/>
    <protectedRange sqref="N10" name="範圍1_5_4_1_1_1_2_9"/>
    <protectedRange sqref="N10" name="範圍1_5_5_1_2_1_2_9"/>
    <protectedRange sqref="N10" name="区域7_1_2_1_1_2_9"/>
    <protectedRange sqref="N10" name="範圍1_4_2_1_2_1_1_2_9"/>
    <protectedRange sqref="N10" name="範圍1_5_1_2_1_1_2_9"/>
    <protectedRange sqref="N10" name="範圍1_4_2_2_1_1_1_2_9"/>
    <protectedRange sqref="N10" name="区域7_2_2_1_1_2_9"/>
    <protectedRange sqref="N10" name="区域7_1_2_2_1_1_2_9"/>
    <protectedRange sqref="N10" name="範圍1_4_2_1_2_2_2_9"/>
    <protectedRange sqref="N10" name="区域7_1_1_2_1_1_2_9"/>
    <protectedRange sqref="N10" name="区域7_2_1_1_1_2_9"/>
    <protectedRange sqref="N10" name="範圍1_5_1_1_2_1_1_2_9"/>
    <protectedRange sqref="O10 O10" name="範圍1_4_2_3_2_10"/>
    <protectedRange sqref="O10 O10" name="区域7_1_2_10"/>
    <protectedRange sqref="O10" name="範圍1_5_4_1_1_3_10"/>
    <protectedRange sqref="O10" name="範圍1_5_5_1_2_3_10"/>
    <protectedRange sqref="O10" name="範圍1_4_2_2_1_1_3_10"/>
    <protectedRange sqref="O10" name="区域7_1_2_2_1_3_10"/>
    <protectedRange sqref="O10" name="範圍1_5_1_2_2_2_10"/>
    <protectedRange sqref="O10" name="範圍1_5_4_1_1_1_2_10"/>
    <protectedRange sqref="O10" name="範圍1_5_5_1_2_1_2_10"/>
    <protectedRange sqref="O10" name="区域7_1_2_1_1_2_10"/>
    <protectedRange sqref="O10" name="範圍1_4_2_1_2_1_1_2_10"/>
    <protectedRange sqref="O10" name="範圍1_5_1_2_1_1_2_10"/>
    <protectedRange sqref="O10" name="範圍1_4_2_2_1_1_1_2_10"/>
    <protectedRange sqref="O10" name="区域7_2_2_1_1_2_10"/>
    <protectedRange sqref="O10" name="区域7_1_2_2_1_1_2_10"/>
    <protectedRange sqref="O10" name="範圍1_4_2_1_2_2_2_10"/>
    <protectedRange sqref="O10" name="区域7_1_1_2_1_1_2_10"/>
    <protectedRange sqref="O10" name="区域7_2_1_1_1_2_10"/>
    <protectedRange sqref="O10" name="範圍1_5_1_1_2_1_1_2_10"/>
    <protectedRange sqref="P10 P10" name="範圍1_4_2_3_2_11"/>
    <protectedRange sqref="P10 P10" name="区域7_1_2_11"/>
    <protectedRange sqref="P10" name="範圍1_5_4_1_1_3_11"/>
    <protectedRange sqref="P10" name="範圍1_5_5_1_2_3_11"/>
    <protectedRange sqref="P10" name="範圍1_4_2_2_1_1_3_11"/>
    <protectedRange sqref="P10" name="区域7_1_2_2_1_3_11"/>
    <protectedRange sqref="P10" name="範圍1_5_1_2_2_2_11"/>
    <protectedRange sqref="P10" name="範圍1_5_4_1_1_1_2_11"/>
    <protectedRange sqref="P10" name="範圍1_5_5_1_2_1_2_11"/>
    <protectedRange sqref="P10" name="区域7_1_2_1_1_2_11"/>
    <protectedRange sqref="P10" name="範圍1_4_2_1_2_1_1_2_11"/>
    <protectedRange sqref="P10" name="範圍1_5_1_2_1_1_2_11"/>
    <protectedRange sqref="P10" name="範圍1_4_2_2_1_1_1_2_11"/>
    <protectedRange sqref="P10" name="区域7_2_2_1_1_2_11"/>
    <protectedRange sqref="P10" name="区域7_1_2_2_1_1_2_11"/>
    <protectedRange sqref="P10" name="範圍1_4_2_1_2_2_2_11"/>
    <protectedRange sqref="P10" name="区域7_1_1_2_1_1_2_11"/>
    <protectedRange sqref="P10" name="区域7_2_1_1_1_2_11"/>
    <protectedRange sqref="P10" name="範圍1_5_1_1_2_1_1_2_11"/>
    <protectedRange sqref="S10 S10" name="範圍1_4_2_3_2_12"/>
    <protectedRange sqref="T10 T10" name="範圍1_4_2_3_2_13"/>
    <protectedRange sqref="U10 U10" name="範圍1_4_2_3_2_14"/>
    <protectedRange sqref="V10 V10" name="範圍1_4_2_3_2_15"/>
    <protectedRange sqref="W10 W10" name="範圍1_4_2_3_2_16"/>
    <protectedRange sqref="S10 S10" name="区域7_1_2_12"/>
    <protectedRange sqref="T10 T10" name="区域7_1_2_13"/>
    <protectedRange sqref="U10 U10" name="区域7_1_2_14"/>
    <protectedRange sqref="V10 V10" name="区域7_1_2_15"/>
    <protectedRange sqref="W10 W10" name="区域7_1_2_16"/>
    <protectedRange sqref="S10:W10" name="範圍1_5_4_1_1_3_12"/>
    <protectedRange sqref="S10:W10" name="範圍1_5_5_1_2_3_12"/>
    <protectedRange sqref="S10:W10" name="範圍1_4_2_2_1_1_3_12"/>
    <protectedRange sqref="S10:W10" name="区域7_1_2_2_1_3_12"/>
    <protectedRange sqref="S10:W10" name="範圍1_5_1_2_2_2_12"/>
    <protectedRange sqref="S10:W10" name="範圍1_5_4_1_1_1_2_12"/>
    <protectedRange sqref="S10:W10" name="範圍1_5_5_1_2_1_2_12"/>
    <protectedRange sqref="S10:W10" name="区域7_1_2_1_1_2_12"/>
    <protectedRange sqref="S10:W10" name="範圍1_4_2_1_2_1_1_2_12"/>
    <protectedRange sqref="S10:W10" name="範圍1_5_1_2_1_1_2_12"/>
    <protectedRange sqref="S10:W10" name="範圍1_4_2_2_1_1_1_2_12"/>
    <protectedRange sqref="S10:W10" name="区域7_2_2_1_1_2_12"/>
    <protectedRange sqref="S10:W10" name="区域7_1_2_2_1_1_2_12"/>
    <protectedRange sqref="S10:W10" name="範圍1_4_2_1_2_2_2_12"/>
    <protectedRange sqref="S10:W10" name="区域7_1_1_2_1_1_2_12"/>
    <protectedRange sqref="S10:W10" name="区域7_2_1_1_1_2_12"/>
    <protectedRange sqref="S10:W10" name="範圍1_5_1_1_2_1_1_2_12"/>
    <protectedRange sqref="Z10 Z10" name="範圍1_4_2_3_2_17"/>
    <protectedRange sqref="AA10 AA10" name="範圍1_4_2_3_2_18"/>
    <protectedRange sqref="AB10 AB10" name="範圍1_4_2_3_2_19"/>
    <protectedRange sqref="AC10 AC10" name="範圍1_4_2_3_2_20"/>
    <protectedRange sqref="AD10 AD10" name="範圍1_4_2_3_2_21"/>
    <protectedRange sqref="Z10 Z10" name="区域7_1_2_17"/>
    <protectedRange sqref="AA10 AA10" name="区域7_1_2_18"/>
    <protectedRange sqref="AB10 AB10" name="区域7_1_2_19"/>
    <protectedRange sqref="AC10 AC10" name="区域7_1_2_20"/>
    <protectedRange sqref="AD10 AD10" name="区域7_1_2_21"/>
    <protectedRange sqref="Z10:AD10" name="範圍1_5_4_1_1_3_13"/>
    <protectedRange sqref="Z10:AD10" name="範圍1_5_5_1_2_3_13"/>
    <protectedRange sqref="Z10:AD10" name="範圍1_4_2_2_1_1_3_13"/>
    <protectedRange sqref="Z10:AD10" name="区域7_1_2_2_1_3_13"/>
    <protectedRange sqref="Z10:AD10" name="範圍1_5_1_2_2_2_13"/>
    <protectedRange sqref="Z10:AD10" name="範圍1_5_4_1_1_1_2_13"/>
    <protectedRange sqref="Z10:AD10" name="範圍1_5_5_1_2_1_2_13"/>
    <protectedRange sqref="Z10:AD10" name="区域7_1_2_1_1_2_13"/>
    <protectedRange sqref="Z10:AD10" name="範圍1_4_2_1_2_1_1_2_13"/>
    <protectedRange sqref="Z10:AD10" name="範圍1_5_1_2_1_1_2_13"/>
    <protectedRange sqref="Z10:AD10" name="範圍1_4_2_2_1_1_1_2_13"/>
    <protectedRange sqref="Z10:AD10" name="区域7_2_2_1_1_2_13"/>
    <protectedRange sqref="Z10:AD10" name="区域7_1_2_2_1_1_2_13"/>
    <protectedRange sqref="Z10:AD10" name="範圍1_4_2_1_2_2_2_13"/>
    <protectedRange sqref="Z10:AD10" name="区域7_1_1_2_1_1_2_13"/>
    <protectedRange sqref="Z10:AD10" name="区域7_2_1_1_1_2_13"/>
    <protectedRange sqref="Z10:AD10" name="範圍1_5_1_1_2_1_1_2_13"/>
    <protectedRange sqref="AG10 AG10" name="範圍1_4_2_3_2_22"/>
    <protectedRange sqref="AH10 AH10" name="範圍1_4_2_3_2_23"/>
    <protectedRange sqref="AI10 AI10" name="範圍1_4_2_3_2_24"/>
    <protectedRange sqref="AG10 AG10" name="区域7_1_2_22"/>
    <protectedRange sqref="AH10 AH10" name="区域7_1_2_23"/>
    <protectedRange sqref="AI10 AI10" name="区域7_1_2_24"/>
    <protectedRange sqref="AG10:AI10" name="範圍1_5_4_1_1_3_14"/>
    <protectedRange sqref="AG10:AI10" name="範圍1_5_5_1_2_3_14"/>
    <protectedRange sqref="AG10:AI10" name="範圍1_4_2_2_1_1_3_14"/>
    <protectedRange sqref="AG10:AI10" name="区域7_1_2_2_1_3_14"/>
    <protectedRange sqref="AG10:AI10" name="範圍1_5_1_2_2_2_14"/>
    <protectedRange sqref="AG10:AI10" name="範圍1_5_4_1_1_1_2_14"/>
    <protectedRange sqref="AG10:AI10" name="範圍1_5_5_1_2_1_2_14"/>
    <protectedRange sqref="AG10:AI10" name="区域7_1_2_1_1_2_14"/>
    <protectedRange sqref="AG10:AI10" name="範圍1_4_2_1_2_1_1_2_14"/>
    <protectedRange sqref="AG10:AI10" name="範圍1_5_1_2_1_1_2_14"/>
    <protectedRange sqref="AG10:AI10" name="範圍1_4_2_2_1_1_1_2_14"/>
    <protectedRange sqref="AG10:AI10" name="区域7_2_2_1_1_2_14"/>
    <protectedRange sqref="AG10:AI10" name="区域7_1_2_2_1_1_2_14"/>
    <protectedRange sqref="AG10:AI10" name="範圍1_4_2_1_2_2_2_14"/>
    <protectedRange sqref="AG10:AI10" name="区域7_1_1_2_1_1_2_14"/>
    <protectedRange sqref="AG10:AI10" name="区域7_2_1_1_1_2_14"/>
    <protectedRange sqref="AG10:AI10" name="範圍1_5_1_1_2_1_1_2_14"/>
    <protectedRange sqref="AM10 AM10" name="範圍1_4_2_3_2_25"/>
    <protectedRange sqref="AM10 AM10" name="区域7_1_2_25"/>
    <protectedRange sqref="AM10" name="範圍1_5_4_1_1_3_15"/>
    <protectedRange sqref="AM10" name="範圍1_5_5_1_2_3_15"/>
    <protectedRange sqref="AM10" name="範圍1_4_2_2_1_1_3_15"/>
    <protectedRange sqref="AM10" name="区域7_1_2_2_1_3_15"/>
    <protectedRange sqref="AM10" name="範圍1_5_1_2_2_2_15"/>
    <protectedRange sqref="AM10" name="範圍1_5_4_1_1_1_2_15"/>
    <protectedRange sqref="AM10" name="範圍1_5_5_1_2_1_2_15"/>
    <protectedRange sqref="AM10" name="区域7_1_2_1_1_2_15"/>
    <protectedRange sqref="AM10" name="範圍1_4_2_1_2_1_1_2_15"/>
    <protectedRange sqref="AM10" name="範圍1_5_1_2_1_1_2_15"/>
    <protectedRange sqref="AM10" name="範圍1_4_2_2_1_1_1_2_15"/>
    <protectedRange sqref="AM10" name="区域7_2_2_1_1_2_15"/>
    <protectedRange sqref="AM10" name="区域7_1_2_2_1_1_2_15"/>
    <protectedRange sqref="AM10" name="範圍1_4_2_1_2_2_2_15"/>
    <protectedRange sqref="AM10" name="区域7_1_1_2_1_1_2_15"/>
    <protectedRange sqref="AM10" name="区域7_2_1_1_1_2_15"/>
    <protectedRange sqref="AM10" name="範圍1_5_1_1_2_1_1_2_15"/>
  </protectedRanges>
  <mergeCells count="63">
    <mergeCell ref="G1:H1"/>
    <mergeCell ref="I1:AO1"/>
    <mergeCell ref="G2:H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D37:H37"/>
    <mergeCell ref="D38:H38"/>
    <mergeCell ref="D39:H39"/>
    <mergeCell ref="D40:H40"/>
    <mergeCell ref="D41:H41"/>
    <mergeCell ref="D42:H42"/>
    <mergeCell ref="D43:H43"/>
    <mergeCell ref="D44:H44"/>
    <mergeCell ref="D45:H45"/>
    <mergeCell ref="D46:H46"/>
    <mergeCell ref="D47:F47"/>
    <mergeCell ref="G47:H47"/>
    <mergeCell ref="A48:H48"/>
    <mergeCell ref="A49:H49"/>
    <mergeCell ref="AN49:AO49"/>
    <mergeCell ref="T50:U50"/>
    <mergeCell ref="W50:X50"/>
    <mergeCell ref="M60:O60"/>
    <mergeCell ref="M61:O61"/>
    <mergeCell ref="A4:A9"/>
    <mergeCell ref="A10:A15"/>
    <mergeCell ref="A16:A30"/>
    <mergeCell ref="A31:A36"/>
    <mergeCell ref="A37:A47"/>
    <mergeCell ref="B51:H66"/>
    <mergeCell ref="B37:C47"/>
  </mergeCells>
  <conditionalFormatting sqref="A3:B3">
    <cfRule type="expression" dxfId="0" priority="1228" stopIfTrue="1">
      <formula>"WEEKDAY(DATE($C$4,$E$4,G$10),2)=(6,7)"</formula>
    </cfRule>
  </conditionalFormatting>
  <conditionalFormatting sqref="E31">
    <cfRule type="containsText" dxfId="1" priority="3" operator="between" text="请在此处详细填写工作内容！">
      <formula>NOT(ISERROR(SEARCH("请在此处详细填写工作内容！",E31)))</formula>
    </cfRule>
  </conditionalFormatting>
  <conditionalFormatting sqref="A37:A44">
    <cfRule type="expression" dxfId="0" priority="729" stopIfTrue="1">
      <formula>"WEEKDAY(DATE($C$4,$E$4,G$10),2)=(6,7)"</formula>
    </cfRule>
  </conditionalFormatting>
  <conditionalFormatting sqref="E16:E30">
    <cfRule type="containsText" dxfId="1" priority="19" operator="between" text="请在此处备注清楚相应的工作内容！">
      <formula>NOT(ISERROR(SEARCH("请在此处备注清楚相应的工作内容！",E16)))</formula>
    </cfRule>
    <cfRule type="containsText" dxfId="1" priority="4" operator="between" text="请在此处详细填写工作内容！新商机客户须注明客户名称！">
      <formula>NOT(ISERROR(SEARCH("请在此处详细填写工作内容！新商机客户须注明客户名称！",E16)))</formula>
    </cfRule>
  </conditionalFormatting>
  <conditionalFormatting sqref="E31:E36">
    <cfRule type="containsText" dxfId="2" priority="113" operator="between" text="请在此处填写详细的工作内容！">
      <formula>NOT(ISERROR(SEARCH("请在此处填写详细的工作内容！",E31)))</formula>
    </cfRule>
    <cfRule type="containsText" dxfId="1" priority="2" operator="between" text="请在此处详细填写工作内容！">
      <formula>NOT(ISERROR(SEARCH("请在此处详细填写工作内容！",E31)))</formula>
    </cfRule>
  </conditionalFormatting>
  <conditionalFormatting sqref="F4:F9">
    <cfRule type="containsText" dxfId="2" priority="114" operator="between" text="工时大类与细分为必选 !">
      <formula>NOT(ISERROR(SEARCH("工时大类与细分为必选 !",F4)))</formula>
    </cfRule>
  </conditionalFormatting>
  <conditionalFormatting sqref="F10:F15">
    <cfRule type="containsText" dxfId="1" priority="20" operator="between" text="工时细分为必选 !">
      <formula>NOT(ISERROR(SEARCH("工时细分为必选 !",F10)))</formula>
    </cfRule>
  </conditionalFormatting>
  <conditionalFormatting sqref="F16:F30">
    <cfRule type="containsText" dxfId="1" priority="21" operator="between" text="工时大类为必选 !">
      <formula>NOT(ISERROR(SEARCH("工时大类为必选 !",F16)))</formula>
    </cfRule>
  </conditionalFormatting>
  <conditionalFormatting sqref="F31:F36">
    <cfRule type="containsText" dxfId="1" priority="1" operator="between" text="工时大类为必选 !">
      <formula>NOT(ISERROR(SEARCH("工时大类为必选 !",F31)))</formula>
    </cfRule>
  </conditionalFormatting>
  <conditionalFormatting sqref="G4:G36">
    <cfRule type="containsText" dxfId="3" priority="490" operator="between" text="直属领导">
      <formula>NOT(ISERROR(SEARCH("直属领导",G4)))</formula>
    </cfRule>
  </conditionalFormatting>
  <conditionalFormatting sqref="D31:E36">
    <cfRule type="containsText" dxfId="1" priority="18" operator="between" text="请在此处备注清楚相应的工作内容！">
      <formula>NOT(ISERROR(SEARCH("请在此处备注清楚相应的工作内容！",D31)))</formula>
    </cfRule>
  </conditionalFormatting>
  <conditionalFormatting sqref="I48 L48:P48 S48:W48 Z48:AD48 AG48:AI48 AM48">
    <cfRule type="cellIs" dxfId="4" priority="16" operator="lessThan">
      <formula>8</formula>
    </cfRule>
  </conditionalFormatting>
  <dataValidations count="14">
    <dataValidation type="list" allowBlank="1" showInputMessage="1" showErrorMessage="1" sqref="E4 E5:E9">
      <formula1>INDIRECT(D4)</formula1>
    </dataValidation>
    <dataValidation type="list" allowBlank="1" showInputMessage="1" showErrorMessage="1" sqref="B31:C31 B32:C36">
      <formula1>辅助字段!$A$19:$B$19</formula1>
    </dataValidation>
    <dataValidation type="list" allowBlank="1" showInputMessage="1" showErrorMessage="1" sqref="D31">
      <formula1>INDIRECT($B$31)</formula1>
    </dataValidation>
    <dataValidation type="list" allowBlank="1" showInputMessage="1" showErrorMessage="1" sqref="I49:S49 T49 U49:AM49">
      <formula1>"本地,公司,出差,家,休假"</formula1>
    </dataValidation>
    <dataValidation type="list" allowBlank="1" showInputMessage="1" showErrorMessage="1" sqref="D4:D9">
      <formula1>辅助字段!$A$2:$F$2</formula1>
    </dataValidation>
    <dataValidation type="list" allowBlank="1" showInputMessage="1" showErrorMessage="1" sqref="D16:D30">
      <formula1>辅助字段!$A$11:$A$16</formula1>
    </dataValidation>
    <dataValidation type="list" allowBlank="1" showInputMessage="1" showErrorMessage="1" sqref="D32:D36">
      <formula1>INDIRECT(B32)</formula1>
    </dataValidation>
    <dataValidation type="list" allowBlank="1" showInputMessage="1" showErrorMessage="1" sqref="E10:E15">
      <formula1>辅助字段!$H$3:$H$11</formula1>
    </dataValidation>
    <dataValidation type="list" allowBlank="1" showInputMessage="1" errorTitle="内容无效！" error="输入有效关键词，下拉选择完整任务名称！" sqref="B4:C9">
      <formula1>交付项目信息!$B$2:$B$105</formula1>
    </dataValidation>
    <dataValidation type="list" allowBlank="1" showInputMessage="1" errorTitle="内容无效！" error="输入有效关键词，下拉选择完整任务名称！" sqref="B10:C15">
      <formula1>研发项目信息!$B$2:$B$20</formula1>
    </dataValidation>
    <dataValidation type="custom" showInputMessage="1" showErrorMessage="1" errorTitle="未填写姓名！" error="工时表第一步，先填写自己的姓名！" sqref="I6:AM36">
      <formula1>OR($C$1&lt;&gt;"")</formula1>
    </dataValidation>
    <dataValidation type="custom" showInputMessage="1" showErrorMessage="1" errorTitle="未填写姓名！" error="工时表第一步，先填写自己的姓名！" sqref="I37:AM47" errorStyle="warning">
      <formula1>OR($C$1&lt;&gt;"")</formula1>
    </dataValidation>
    <dataValidation type="list" allowBlank="1" showInputMessage="1" errorTitle="内容无效！" error="输入有效关键词，下拉选择完整任务名称！" sqref="B16:C30">
      <formula1>'商机信息 '!$B$2:$B$517</formula1>
    </dataValidation>
    <dataValidation type="custom" showInputMessage="1" showErrorMessage="1" errorTitle="未填姓名！" error="工时表第一步，填写姓名！" sqref="I4:AM5">
      <formula1>OR($C$1&lt;&gt;"")</formula1>
    </dataValidation>
  </dataValidations>
  <pageMargins left="0.75" right="0.75" top="1" bottom="1" header="0.5" footer="0.5"/>
  <pageSetup paperSize="9" orientation="portrait" horizontalDpi="300" verticalDpi="300"/>
  <headerFooter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6"/>
  <sheetViews>
    <sheetView showGridLines="0" workbookViewId="0">
      <selection activeCell="A19" sqref="A19"/>
    </sheetView>
  </sheetViews>
  <sheetFormatPr defaultColWidth="9" defaultRowHeight="14.4"/>
  <cols>
    <col min="1" max="1" width="16" style="89" customWidth="1"/>
    <col min="2" max="2" width="17.4444444444444" style="89" customWidth="1"/>
    <col min="3" max="3" width="13.7777777777778" style="89" customWidth="1"/>
    <col min="4" max="4" width="13.8888888888889" style="89" customWidth="1"/>
    <col min="5" max="5" width="11.5555555555556" style="89" customWidth="1"/>
    <col min="6" max="6" width="10.7777777777778" style="89" customWidth="1"/>
    <col min="7" max="7" width="5.44444444444444" customWidth="1"/>
    <col min="8" max="8" width="11.3333333333333" customWidth="1"/>
    <col min="9" max="9" width="61.5555555555556" customWidth="1"/>
    <col min="10" max="10" width="42.7777777777778" customWidth="1"/>
  </cols>
  <sheetData>
    <row r="1" spans="1:10">
      <c r="A1" s="90" t="s">
        <v>43</v>
      </c>
      <c r="B1" s="91"/>
      <c r="C1" s="91"/>
      <c r="D1" s="91"/>
      <c r="E1" s="91"/>
      <c r="F1" s="91"/>
      <c r="H1" s="90" t="s">
        <v>44</v>
      </c>
      <c r="I1" s="89"/>
      <c r="J1" s="89"/>
    </row>
    <row r="2" spans="1:10">
      <c r="A2" s="92" t="s">
        <v>45</v>
      </c>
      <c r="B2" s="92" t="s">
        <v>46</v>
      </c>
      <c r="C2" s="92" t="s">
        <v>47</v>
      </c>
      <c r="D2" s="92" t="s">
        <v>48</v>
      </c>
      <c r="E2" s="92" t="s">
        <v>49</v>
      </c>
      <c r="F2" s="92" t="s">
        <v>50</v>
      </c>
      <c r="H2" s="92" t="s">
        <v>51</v>
      </c>
      <c r="I2" s="89"/>
      <c r="J2" s="89"/>
    </row>
    <row r="3" spans="1:10">
      <c r="A3" s="93" t="s">
        <v>52</v>
      </c>
      <c r="B3" s="93" t="s">
        <v>53</v>
      </c>
      <c r="C3" s="93" t="s">
        <v>54</v>
      </c>
      <c r="D3" s="93" t="s">
        <v>55</v>
      </c>
      <c r="E3" s="93" t="s">
        <v>56</v>
      </c>
      <c r="F3" s="93" t="s">
        <v>50</v>
      </c>
      <c r="H3" s="94" t="s">
        <v>57</v>
      </c>
      <c r="I3" s="101" t="s">
        <v>58</v>
      </c>
      <c r="J3" s="98" t="s">
        <v>59</v>
      </c>
    </row>
    <row r="4" spans="1:10">
      <c r="A4" s="93" t="s">
        <v>60</v>
      </c>
      <c r="B4" s="93" t="s">
        <v>61</v>
      </c>
      <c r="C4" s="93" t="s">
        <v>62</v>
      </c>
      <c r="D4" s="93" t="s">
        <v>63</v>
      </c>
      <c r="E4" s="93" t="s">
        <v>64</v>
      </c>
      <c r="H4" s="94" t="s">
        <v>65</v>
      </c>
      <c r="I4" s="101" t="s">
        <v>58</v>
      </c>
      <c r="J4" s="98" t="s">
        <v>59</v>
      </c>
    </row>
    <row r="5" spans="1:10">
      <c r="A5" s="93" t="s">
        <v>66</v>
      </c>
      <c r="B5" s="93" t="s">
        <v>67</v>
      </c>
      <c r="C5" s="93" t="s">
        <v>68</v>
      </c>
      <c r="D5" s="93" t="s">
        <v>69</v>
      </c>
      <c r="E5" s="93" t="s">
        <v>70</v>
      </c>
      <c r="H5" s="94" t="s">
        <v>20</v>
      </c>
      <c r="I5" s="101" t="s">
        <v>58</v>
      </c>
      <c r="J5" s="98" t="s">
        <v>59</v>
      </c>
    </row>
    <row r="6" spans="1:10">
      <c r="A6" s="93" t="s">
        <v>71</v>
      </c>
      <c r="B6" s="93" t="s">
        <v>72</v>
      </c>
      <c r="C6" s="93" t="s">
        <v>73</v>
      </c>
      <c r="D6" s="93" t="s">
        <v>74</v>
      </c>
      <c r="E6" s="93" t="s">
        <v>75</v>
      </c>
      <c r="H6" s="94" t="s">
        <v>76</v>
      </c>
      <c r="I6" s="101" t="s">
        <v>58</v>
      </c>
      <c r="J6" s="98" t="s">
        <v>59</v>
      </c>
    </row>
    <row r="7" spans="2:10">
      <c r="B7" s="93" t="s">
        <v>77</v>
      </c>
      <c r="C7" s="93" t="s">
        <v>75</v>
      </c>
      <c r="D7" s="93" t="s">
        <v>75</v>
      </c>
      <c r="E7" s="93" t="s">
        <v>78</v>
      </c>
      <c r="H7" s="94" t="s">
        <v>79</v>
      </c>
      <c r="I7" s="101" t="s">
        <v>58</v>
      </c>
      <c r="J7" s="98" t="s">
        <v>59</v>
      </c>
    </row>
    <row r="8" ht="20.4" spans="3:10">
      <c r="C8" s="93" t="s">
        <v>78</v>
      </c>
      <c r="D8" s="93" t="s">
        <v>78</v>
      </c>
      <c r="H8" s="94" t="s">
        <v>80</v>
      </c>
      <c r="I8" s="102" t="s">
        <v>81</v>
      </c>
      <c r="J8" s="98" t="s">
        <v>59</v>
      </c>
    </row>
    <row r="9" spans="1:10">
      <c r="A9" s="91"/>
      <c r="B9" s="91"/>
      <c r="C9" s="91"/>
      <c r="D9" s="95"/>
      <c r="E9" s="95"/>
      <c r="F9" s="95"/>
      <c r="H9" s="94" t="s">
        <v>82</v>
      </c>
      <c r="I9" s="102" t="s">
        <v>83</v>
      </c>
      <c r="J9" s="98" t="s">
        <v>59</v>
      </c>
    </row>
    <row r="10" ht="20.4" spans="1:10">
      <c r="A10" s="90" t="s">
        <v>84</v>
      </c>
      <c r="B10" s="96"/>
      <c r="E10" s="97"/>
      <c r="F10" s="97"/>
      <c r="H10" s="94" t="s">
        <v>85</v>
      </c>
      <c r="I10" s="102" t="s">
        <v>86</v>
      </c>
      <c r="J10" s="98" t="s">
        <v>59</v>
      </c>
    </row>
    <row r="11" ht="20.4" spans="1:10">
      <c r="A11" s="93" t="s">
        <v>87</v>
      </c>
      <c r="B11" s="96"/>
      <c r="E11" s="97"/>
      <c r="F11" s="97"/>
      <c r="H11" s="94" t="s">
        <v>88</v>
      </c>
      <c r="I11" s="102" t="s">
        <v>89</v>
      </c>
      <c r="J11" s="91" t="s">
        <v>90</v>
      </c>
    </row>
    <row r="12" spans="1:6">
      <c r="A12" s="93" t="s">
        <v>91</v>
      </c>
      <c r="B12" s="96"/>
      <c r="E12" s="97"/>
      <c r="F12" s="97"/>
    </row>
    <row r="13" spans="1:11">
      <c r="A13" s="93" t="s">
        <v>92</v>
      </c>
      <c r="B13" s="96"/>
      <c r="D13" s="91"/>
      <c r="E13" s="91"/>
      <c r="F13" s="91"/>
      <c r="I13" s="89"/>
      <c r="J13" s="89"/>
      <c r="K13" s="89"/>
    </row>
    <row r="14" spans="1:11">
      <c r="A14" s="93" t="s">
        <v>93</v>
      </c>
      <c r="B14" s="96"/>
      <c r="H14" s="98"/>
      <c r="I14" s="98"/>
      <c r="J14" s="98"/>
      <c r="K14" s="98"/>
    </row>
    <row r="15" spans="1:11">
      <c r="A15" s="93" t="s">
        <v>94</v>
      </c>
      <c r="B15" s="96"/>
      <c r="H15" s="98"/>
      <c r="I15" s="98"/>
      <c r="J15" s="98"/>
      <c r="K15" s="98"/>
    </row>
    <row r="16" spans="1:11">
      <c r="A16" s="93" t="s">
        <v>95</v>
      </c>
      <c r="H16" s="99"/>
      <c r="I16" s="99"/>
      <c r="J16" s="99"/>
      <c r="K16" s="99"/>
    </row>
    <row r="17" spans="8:11">
      <c r="H17" s="98"/>
      <c r="I17" s="98"/>
      <c r="J17" s="98"/>
      <c r="K17" s="98"/>
    </row>
    <row r="18" spans="1:4">
      <c r="A18" s="90" t="s">
        <v>96</v>
      </c>
      <c r="D18" s="91"/>
    </row>
    <row r="19" spans="1:6">
      <c r="A19" s="92" t="s">
        <v>97</v>
      </c>
      <c r="B19" s="92" t="s">
        <v>98</v>
      </c>
      <c r="C19"/>
      <c r="D19"/>
      <c r="E19"/>
      <c r="F19"/>
    </row>
    <row r="20" spans="1:6">
      <c r="A20" s="93" t="s">
        <v>99</v>
      </c>
      <c r="B20" s="93" t="s">
        <v>100</v>
      </c>
      <c r="C20"/>
      <c r="D20"/>
      <c r="E20"/>
      <c r="F20"/>
    </row>
    <row r="21" spans="1:6">
      <c r="A21" s="93" t="s">
        <v>101</v>
      </c>
      <c r="B21" s="93" t="s">
        <v>102</v>
      </c>
      <c r="C21"/>
      <c r="D21"/>
      <c r="E21"/>
      <c r="F21"/>
    </row>
    <row r="22" spans="1:6">
      <c r="A22" s="93" t="s">
        <v>103</v>
      </c>
      <c r="B22" s="93" t="s">
        <v>104</v>
      </c>
      <c r="C22"/>
      <c r="D22"/>
      <c r="E22"/>
      <c r="F22"/>
    </row>
    <row r="23" spans="1:6">
      <c r="A23" s="93" t="s">
        <v>105</v>
      </c>
      <c r="B23"/>
      <c r="C23"/>
      <c r="D23"/>
      <c r="E23"/>
      <c r="F23"/>
    </row>
    <row r="24" spans="1:6">
      <c r="A24" s="93" t="s">
        <v>100</v>
      </c>
      <c r="B24" s="100"/>
      <c r="C24"/>
      <c r="D24"/>
      <c r="E24"/>
      <c r="F24"/>
    </row>
    <row r="25" spans="1:6">
      <c r="A25" s="93" t="s">
        <v>104</v>
      </c>
      <c r="B25" s="100"/>
      <c r="C25"/>
      <c r="D25"/>
      <c r="E25"/>
      <c r="F25"/>
    </row>
    <row r="26" spans="2:6">
      <c r="B26"/>
      <c r="C26"/>
      <c r="D26"/>
      <c r="E26"/>
      <c r="F26"/>
    </row>
  </sheetData>
  <mergeCells count="1">
    <mergeCell ref="H16:K16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showGridLines="0" zoomScale="110" zoomScaleNormal="110"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8.88888888888889" defaultRowHeight="13.2" outlineLevelCol="5"/>
  <cols>
    <col min="1" max="1" width="53.6666666666667" style="56" customWidth="1"/>
    <col min="2" max="2" width="24.1111111111111" style="56" customWidth="1"/>
    <col min="3" max="3" width="13.4444444444444" style="79" customWidth="1"/>
    <col min="4" max="4" width="22.3333333333333" style="56" customWidth="1"/>
    <col min="5" max="5" width="12" style="79" customWidth="1"/>
    <col min="6" max="6" width="11.1111111111111" style="79" customWidth="1"/>
    <col min="7" max="16384" width="8.88888888888889" style="58"/>
  </cols>
  <sheetData>
    <row r="1" s="54" customFormat="1" ht="16.35" customHeight="1" spans="1:6">
      <c r="A1" s="38" t="s">
        <v>106</v>
      </c>
      <c r="B1" s="38" t="s">
        <v>107</v>
      </c>
      <c r="C1" s="40" t="s">
        <v>108</v>
      </c>
      <c r="D1" s="39" t="s">
        <v>109</v>
      </c>
      <c r="E1" s="40" t="s">
        <v>110</v>
      </c>
      <c r="F1" s="40" t="s">
        <v>111</v>
      </c>
    </row>
    <row r="2" spans="1:6">
      <c r="A2" s="80" t="s">
        <v>112</v>
      </c>
      <c r="B2" s="42" t="str">
        <f ca="1" t="array" ref="B2">INDEX(A:A,SMALL(IF(ISNUMBER(FIND(CELL("contents"),A$2:A$20)),ROW($2:$20),4^8),ROW(A1)))&amp;""</f>
        <v/>
      </c>
      <c r="C2" s="81" t="s">
        <v>113</v>
      </c>
      <c r="D2" s="44" t="s">
        <v>114</v>
      </c>
      <c r="E2" s="81" t="s">
        <v>115</v>
      </c>
      <c r="F2" s="82">
        <v>45230</v>
      </c>
    </row>
    <row r="3" customFormat="1" ht="14.4" spans="1:6">
      <c r="A3" s="46" t="s">
        <v>116</v>
      </c>
      <c r="B3" s="42" t="str">
        <f ca="1" t="array" ref="B3">INDEX(A:A,SMALL(IF(ISNUMBER(FIND(CELL("contents"),A$2:A$20)),ROW($2:$20),4^8),ROW(A2)))&amp;""</f>
        <v/>
      </c>
      <c r="C3" s="30" t="s">
        <v>117</v>
      </c>
      <c r="D3" s="46" t="s">
        <v>118</v>
      </c>
      <c r="E3" s="30" t="s">
        <v>119</v>
      </c>
      <c r="F3" s="83">
        <v>45046</v>
      </c>
    </row>
    <row r="4" customFormat="1" ht="14.4" spans="1:6">
      <c r="A4" s="46" t="s">
        <v>120</v>
      </c>
      <c r="B4" s="42" t="str">
        <f ca="1" t="array" ref="B4">INDEX(A:A,SMALL(IF(ISNUMBER(FIND(CELL("contents"),A$2:A$20)),ROW($2:$20),4^8),ROW(A3)))&amp;""</f>
        <v/>
      </c>
      <c r="C4" s="30" t="s">
        <v>121</v>
      </c>
      <c r="D4" s="46" t="s">
        <v>122</v>
      </c>
      <c r="E4" s="30" t="s">
        <v>123</v>
      </c>
      <c r="F4" s="84">
        <v>45197</v>
      </c>
    </row>
    <row r="5" customFormat="1" ht="14.4" spans="1:6">
      <c r="A5" s="46" t="s">
        <v>124</v>
      </c>
      <c r="B5" s="42" t="str">
        <f ca="1" t="array" ref="B5">INDEX(A:A,SMALL(IF(ISNUMBER(FIND(CELL("contents"),A$2:A$20)),ROW($2:$20),4^8),ROW(A4)))&amp;""</f>
        <v/>
      </c>
      <c r="C5" s="30" t="s">
        <v>125</v>
      </c>
      <c r="D5" s="46" t="s">
        <v>126</v>
      </c>
      <c r="E5" s="30" t="s">
        <v>127</v>
      </c>
      <c r="F5" s="83">
        <v>45275</v>
      </c>
    </row>
    <row r="6" customFormat="1" ht="14.4" spans="1:6">
      <c r="A6" s="46" t="s">
        <v>128</v>
      </c>
      <c r="B6" s="42" t="str">
        <f ca="1" t="array" ref="B6">INDEX(A:A,SMALL(IF(ISNUMBER(FIND(CELL("contents"),A$2:A$20)),ROW($2:$20),4^8),ROW(A5)))&amp;""</f>
        <v/>
      </c>
      <c r="C6" s="30" t="s">
        <v>129</v>
      </c>
      <c r="D6" s="46" t="s">
        <v>130</v>
      </c>
      <c r="E6" s="30" t="s">
        <v>131</v>
      </c>
      <c r="F6" s="85">
        <v>45291</v>
      </c>
    </row>
    <row r="7" customFormat="1" ht="14.4" spans="1:6">
      <c r="A7" s="46" t="s">
        <v>132</v>
      </c>
      <c r="B7" s="42" t="str">
        <f ca="1" t="array" ref="B7">INDEX(A:A,SMALL(IF(ISNUMBER(FIND(CELL("contents"),A$2:A$20)),ROW($2:$20),4^8),ROW(A6)))&amp;""</f>
        <v/>
      </c>
      <c r="C7" s="30" t="s">
        <v>133</v>
      </c>
      <c r="D7" s="46" t="s">
        <v>130</v>
      </c>
      <c r="E7" s="30" t="s">
        <v>131</v>
      </c>
      <c r="F7" s="85">
        <v>45291</v>
      </c>
    </row>
    <row r="8" customFormat="1" ht="14.4" spans="1:6">
      <c r="A8" s="46" t="s">
        <v>19</v>
      </c>
      <c r="B8" s="42" t="str">
        <f ca="1" t="array" ref="B8">INDEX(A:A,SMALL(IF(ISNUMBER(FIND(CELL("contents"),A$2:A$20)),ROW($2:$20),4^8),ROW(A7)))&amp;""</f>
        <v/>
      </c>
      <c r="C8" s="30" t="s">
        <v>134</v>
      </c>
      <c r="D8" s="46" t="s">
        <v>135</v>
      </c>
      <c r="E8" s="30" t="s">
        <v>136</v>
      </c>
      <c r="F8" s="83">
        <v>45289</v>
      </c>
    </row>
    <row r="9" customFormat="1" ht="14.4" spans="1:6">
      <c r="A9" s="46" t="s">
        <v>137</v>
      </c>
      <c r="B9" s="42" t="str">
        <f ca="1" t="array" ref="B9">INDEX(A:A,SMALL(IF(ISNUMBER(FIND(CELL("contents"),A$2:A$20)),ROW($2:$20),4^8),ROW(A8)))&amp;""</f>
        <v/>
      </c>
      <c r="C9" s="30" t="s">
        <v>138</v>
      </c>
      <c r="D9" s="46" t="s">
        <v>139</v>
      </c>
      <c r="E9" s="30" t="s">
        <v>140</v>
      </c>
      <c r="F9" s="85">
        <v>45092</v>
      </c>
    </row>
    <row r="10" customFormat="1" ht="14.4" spans="1:6">
      <c r="A10" s="46" t="s">
        <v>141</v>
      </c>
      <c r="B10" s="42" t="str">
        <f ca="1" t="array" ref="B10">INDEX(A:A,SMALL(IF(ISNUMBER(FIND(CELL("contents"),A$2:A$20)),ROW($2:$20),4^8),ROW(A9)))&amp;""</f>
        <v/>
      </c>
      <c r="C10" s="30" t="s">
        <v>142</v>
      </c>
      <c r="D10" s="46" t="s">
        <v>143</v>
      </c>
      <c r="E10" s="30" t="s">
        <v>144</v>
      </c>
      <c r="F10" s="85">
        <v>45107</v>
      </c>
    </row>
    <row r="11" customFormat="1" ht="14.4" spans="1:6">
      <c r="A11" s="46" t="s">
        <v>145</v>
      </c>
      <c r="B11" s="42" t="str">
        <f ca="1" t="array" ref="B11">INDEX(A:A,SMALL(IF(ISNUMBER(FIND(CELL("contents"),A$2:A$20)),ROW($2:$20),4^8),ROW(A10)))&amp;""</f>
        <v/>
      </c>
      <c r="C11" s="30" t="s">
        <v>146</v>
      </c>
      <c r="D11" s="46" t="s">
        <v>147</v>
      </c>
      <c r="E11" s="30" t="s">
        <v>148</v>
      </c>
      <c r="F11" s="83">
        <v>45289</v>
      </c>
    </row>
    <row r="12" customFormat="1" ht="14.4" spans="1:6">
      <c r="A12" s="46" t="s">
        <v>149</v>
      </c>
      <c r="B12" s="42" t="str">
        <f ca="1" t="array" ref="B12">INDEX(A:A,SMALL(IF(ISNUMBER(FIND(CELL("contents"),A$2:A$20)),ROW($2:$20),4^8),ROW(A11)))&amp;""</f>
        <v/>
      </c>
      <c r="C12" s="30" t="s">
        <v>150</v>
      </c>
      <c r="D12" s="46" t="s">
        <v>151</v>
      </c>
      <c r="E12" s="30" t="s">
        <v>152</v>
      </c>
      <c r="F12" s="84">
        <v>45230</v>
      </c>
    </row>
    <row r="13" customFormat="1" ht="14.4" spans="1:6">
      <c r="A13" s="46" t="s">
        <v>153</v>
      </c>
      <c r="B13" s="42" t="str">
        <f ca="1" t="array" ref="B13">INDEX(A:A,SMALL(IF(ISNUMBER(FIND(CELL("contents"),A$2:A$20)),ROW($2:$20),4^8),ROW(A12)))&amp;""</f>
        <v/>
      </c>
      <c r="C13" s="30" t="s">
        <v>154</v>
      </c>
      <c r="D13" s="46" t="s">
        <v>155</v>
      </c>
      <c r="E13" s="30" t="s">
        <v>156</v>
      </c>
      <c r="F13" s="83">
        <v>45291</v>
      </c>
    </row>
    <row r="14" customFormat="1" ht="14.4" spans="1:6">
      <c r="A14" s="46" t="s">
        <v>157</v>
      </c>
      <c r="B14" s="42" t="str">
        <f ca="1" t="array" ref="B14">INDEX(A:A,SMALL(IF(ISNUMBER(FIND(CELL("contents"),A$2:A$20)),ROW($2:$20),4^8),ROW(A13)))&amp;""</f>
        <v/>
      </c>
      <c r="C14" s="30" t="s">
        <v>158</v>
      </c>
      <c r="D14" s="46" t="s">
        <v>159</v>
      </c>
      <c r="E14" s="30" t="s">
        <v>160</v>
      </c>
      <c r="F14" s="86">
        <v>45345</v>
      </c>
    </row>
    <row r="15" customFormat="1" ht="14.4" spans="1:6">
      <c r="A15" s="46" t="s">
        <v>161</v>
      </c>
      <c r="B15" s="42" t="str">
        <f ca="1" t="array" ref="B15">INDEX(A:A,SMALL(IF(ISNUMBER(FIND(CELL("contents"),A$2:A$20)),ROW($2:$20),4^8),ROW(A14)))&amp;""</f>
        <v/>
      </c>
      <c r="C15" s="30" t="s">
        <v>162</v>
      </c>
      <c r="D15" s="46" t="s">
        <v>126</v>
      </c>
      <c r="E15" s="30" t="s">
        <v>127</v>
      </c>
      <c r="F15" s="83">
        <v>45107</v>
      </c>
    </row>
    <row r="16" customFormat="1" ht="14.4" spans="1:6">
      <c r="A16" s="46" t="s">
        <v>163</v>
      </c>
      <c r="B16" s="42" t="str">
        <f ca="1" t="array" ref="B16">INDEX(A:A,SMALL(IF(ISNUMBER(FIND(CELL("contents"),A$2:A$20)),ROW($2:$20),4^8),ROW(A15)))&amp;""</f>
        <v/>
      </c>
      <c r="C16" s="30" t="s">
        <v>164</v>
      </c>
      <c r="D16" s="46" t="s">
        <v>165</v>
      </c>
      <c r="E16" s="30" t="s">
        <v>166</v>
      </c>
      <c r="F16" s="83">
        <v>45380</v>
      </c>
    </row>
    <row r="17" customFormat="1" ht="14.4" spans="1:6">
      <c r="A17" s="46" t="s">
        <v>167</v>
      </c>
      <c r="B17" s="42" t="str">
        <f ca="1" t="array" ref="B17">INDEX(A:A,SMALL(IF(ISNUMBER(FIND(CELL("contents"),A$2:A$20)),ROW($2:$20),4^8),ROW(A16)))&amp;""</f>
        <v/>
      </c>
      <c r="C17" s="30" t="s">
        <v>168</v>
      </c>
      <c r="D17" s="46" t="s">
        <v>169</v>
      </c>
      <c r="E17" s="30" t="s">
        <v>170</v>
      </c>
      <c r="F17" s="86">
        <v>45291</v>
      </c>
    </row>
    <row r="18" customFormat="1" ht="14.4" spans="1:6">
      <c r="A18" s="46" t="s">
        <v>171</v>
      </c>
      <c r="B18" s="42" t="str">
        <f ca="1" t="array" ref="B18">INDEX(A:A,SMALL(IF(ISNUMBER(FIND(CELL("contents"),A$2:A$20)),ROW($2:$20),4^8),ROW(A17)))&amp;""</f>
        <v/>
      </c>
      <c r="C18" s="30" t="s">
        <v>172</v>
      </c>
      <c r="D18" s="46" t="s">
        <v>118</v>
      </c>
      <c r="E18" s="30" t="s">
        <v>119</v>
      </c>
      <c r="F18" s="83">
        <v>45197</v>
      </c>
    </row>
    <row r="19" customFormat="1" ht="14.4" spans="1:6">
      <c r="A19" s="46" t="s">
        <v>173</v>
      </c>
      <c r="B19" s="42" t="str">
        <f ca="1" t="array" ref="B19">INDEX(A:A,SMALL(IF(ISNUMBER(FIND(CELL("contents"),A$2:A$20)),ROW($2:$20),4^8),ROW(A18)))&amp;""</f>
        <v/>
      </c>
      <c r="C19" s="30" t="s">
        <v>174</v>
      </c>
      <c r="D19" s="46" t="s">
        <v>139</v>
      </c>
      <c r="E19" s="30" t="s">
        <v>175</v>
      </c>
      <c r="F19" s="83">
        <v>45199</v>
      </c>
    </row>
    <row r="20" spans="1:6">
      <c r="A20" s="87" t="s">
        <v>176</v>
      </c>
      <c r="B20" s="42" t="str">
        <f ca="1" t="array" ref="B20">INDEX(A:A,SMALL(IF(ISNUMBER(FIND(CELL("contents"),A$2:A$20)),ROW($2:$20),4^8),ROW(A19)))&amp;""</f>
        <v/>
      </c>
      <c r="C20" s="88" t="s">
        <v>177</v>
      </c>
      <c r="D20" s="43" t="s">
        <v>151</v>
      </c>
      <c r="E20" s="88" t="s">
        <v>152</v>
      </c>
      <c r="F20" s="45">
        <v>45020</v>
      </c>
    </row>
  </sheetData>
  <sheetProtection selectLockedCells="1" selectUnlockedCells="1"/>
  <conditionalFormatting sqref="A1">
    <cfRule type="duplicateValues" dxfId="5" priority="3979"/>
  </conditionalFormatting>
  <conditionalFormatting sqref="A1:B1">
    <cfRule type="duplicateValues" dxfId="5" priority="3978"/>
  </conditionalFormatting>
  <conditionalFormatting sqref="C1">
    <cfRule type="duplicateValues" dxfId="5" priority="3982"/>
  </conditionalFormatting>
  <conditionalFormatting sqref="D1">
    <cfRule type="duplicateValues" dxfId="5" priority="681"/>
    <cfRule type="duplicateValues" dxfId="5" priority="682"/>
  </conditionalFormatting>
  <conditionalFormatting sqref="F14">
    <cfRule type="cellIs" dxfId="6" priority="3" operator="equal">
      <formula>0</formula>
    </cfRule>
    <cfRule type="cellIs" dxfId="6" priority="2" operator="equal">
      <formula>0</formula>
    </cfRule>
    <cfRule type="cellIs" dxfId="7" priority="1" operator="equal">
      <formula>0</formula>
    </cfRule>
  </conditionalFormatting>
  <conditionalFormatting sqref="A20">
    <cfRule type="duplicateValues" dxfId="5" priority="206"/>
  </conditionalFormatting>
  <conditionalFormatting sqref="A1:A2">
    <cfRule type="duplicateValues" dxfId="5" priority="210"/>
  </conditionalFormatting>
  <conditionalFormatting sqref="F10:F11">
    <cfRule type="cellIs" dxfId="6" priority="5" operator="equal">
      <formula>0</formula>
    </cfRule>
    <cfRule type="cellIs" dxfId="7" priority="4" operator="equal">
      <formula>0</formula>
    </cfRule>
  </conditionalFormatting>
  <conditionalFormatting sqref="A1:A2 A20">
    <cfRule type="duplicateValues" dxfId="5" priority="115"/>
  </conditionalFormatting>
  <conditionalFormatting sqref="C1:C2 C20">
    <cfRule type="duplicateValues" dxfId="5" priority="171"/>
    <cfRule type="duplicateValues" dxfId="5" priority="196"/>
  </conditionalFormatting>
  <conditionalFormatting sqref="F3 F4 F5:F7 F8:F9">
    <cfRule type="cellIs" dxfId="6" priority="7" operator="equal">
      <formula>0</formula>
    </cfRule>
    <cfRule type="cellIs" dxfId="7" priority="6" operator="equal">
      <formula>0</formula>
    </cfRule>
  </conditionalFormatting>
  <dataValidations count="1">
    <dataValidation allowBlank="1" showInputMessage="1" showErrorMessage="1" error="You sure?" sqref="F10" errorStyle="warning"/>
  </dataValidations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5"/>
  <sheetViews>
    <sheetView showGridLines="0" zoomScale="90" zoomScaleNormal="90" workbookViewId="0">
      <pane xSplit="1" ySplit="1" topLeftCell="B2" activePane="bottomRight" state="frozen"/>
      <selection/>
      <selection pane="topRight"/>
      <selection pane="bottomLeft"/>
      <selection pane="bottomRight" activeCell="G31" sqref="G31"/>
    </sheetView>
  </sheetViews>
  <sheetFormatPr defaultColWidth="8.88888888888889" defaultRowHeight="13.2"/>
  <cols>
    <col min="1" max="1" width="46.6666666666667" style="56" customWidth="1"/>
    <col min="2" max="2" width="19.5555555555556" style="56" customWidth="1"/>
    <col min="3" max="3" width="13.4444444444444" style="56" customWidth="1"/>
    <col min="4" max="4" width="22.3333333333333" style="56" customWidth="1"/>
    <col min="5" max="5" width="11.8888888888889" style="56" customWidth="1"/>
    <col min="6" max="6" width="12" style="56" customWidth="1"/>
    <col min="7" max="7" width="11.1111111111111" style="56" customWidth="1"/>
    <col min="8" max="8" width="8.88888888888889" style="56" customWidth="1"/>
    <col min="9" max="9" width="20.1111111111111" style="57" customWidth="1"/>
    <col min="10" max="16384" width="8.88888888888889" style="58"/>
  </cols>
  <sheetData>
    <row r="1" s="54" customFormat="1" ht="16.35" customHeight="1" spans="1:9">
      <c r="A1" s="59" t="s">
        <v>106</v>
      </c>
      <c r="B1" s="60" t="s">
        <v>107</v>
      </c>
      <c r="C1" s="61" t="s">
        <v>178</v>
      </c>
      <c r="D1" s="61" t="s">
        <v>179</v>
      </c>
      <c r="E1" s="61" t="s">
        <v>180</v>
      </c>
      <c r="F1" s="61" t="s">
        <v>110</v>
      </c>
      <c r="G1" s="61" t="s">
        <v>181</v>
      </c>
      <c r="H1" s="62" t="s">
        <v>182</v>
      </c>
      <c r="I1" s="74" t="s">
        <v>183</v>
      </c>
    </row>
    <row r="2" spans="1:8">
      <c r="A2" s="63" t="s">
        <v>184</v>
      </c>
      <c r="B2" s="64" t="str">
        <f ca="1" t="array" ref="B2">INDEX(A:A,SMALL(IF(ISNUMBER(FIND(CELL("contents"),A$2:A$105)),ROW($2:$105),4^8),ROW(A1)))&amp;""</f>
        <v/>
      </c>
      <c r="C2" s="65" t="s">
        <v>185</v>
      </c>
      <c r="D2" s="66" t="s">
        <v>186</v>
      </c>
      <c r="E2" s="66" t="s">
        <v>187</v>
      </c>
      <c r="F2" s="66" t="s">
        <v>188</v>
      </c>
      <c r="G2" s="67">
        <v>45097</v>
      </c>
      <c r="H2" s="68" t="s">
        <v>189</v>
      </c>
    </row>
    <row r="3" s="55" customFormat="1" spans="1:9">
      <c r="A3" s="69" t="s">
        <v>190</v>
      </c>
      <c r="B3" s="64" t="str">
        <f ca="1" t="array" ref="B3">INDEX(A:A,SMALL(IF(ISNUMBER(FIND(CELL("contents"),A$2:A$105)),ROW($2:$105),4^8),ROW(A2)))&amp;""</f>
        <v/>
      </c>
      <c r="C3" s="69" t="s">
        <v>191</v>
      </c>
      <c r="D3" s="69" t="s">
        <v>186</v>
      </c>
      <c r="E3" s="6" t="s">
        <v>187</v>
      </c>
      <c r="F3" s="69" t="s">
        <v>188</v>
      </c>
      <c r="G3" s="70">
        <v>45097</v>
      </c>
      <c r="H3" s="68" t="s">
        <v>189</v>
      </c>
      <c r="I3" s="75"/>
    </row>
    <row r="4" s="55" customFormat="1" spans="1:9">
      <c r="A4" s="69" t="s">
        <v>192</v>
      </c>
      <c r="B4" s="64" t="str">
        <f ca="1" t="array" ref="B4">INDEX(A:A,SMALL(IF(ISNUMBER(FIND(CELL("contents"),A$2:A$105)),ROW($2:$105),4^8),ROW(A3)))&amp;""</f>
        <v/>
      </c>
      <c r="C4" s="69" t="s">
        <v>193</v>
      </c>
      <c r="D4" s="69" t="s">
        <v>186</v>
      </c>
      <c r="E4" s="6" t="s">
        <v>187</v>
      </c>
      <c r="F4" s="69" t="s">
        <v>188</v>
      </c>
      <c r="G4" s="70">
        <v>45097</v>
      </c>
      <c r="H4" s="68" t="s">
        <v>189</v>
      </c>
      <c r="I4" s="75"/>
    </row>
    <row r="5" s="55" customFormat="1" spans="1:9">
      <c r="A5" s="69" t="s">
        <v>194</v>
      </c>
      <c r="B5" s="64" t="str">
        <f ca="1" t="array" ref="B5">INDEX(A:A,SMALL(IF(ISNUMBER(FIND(CELL("contents"),A$2:A$105)),ROW($2:$105),4^8),ROW(A4)))&amp;""</f>
        <v/>
      </c>
      <c r="C5" s="69" t="s">
        <v>195</v>
      </c>
      <c r="D5" s="69" t="s">
        <v>186</v>
      </c>
      <c r="E5" s="6" t="s">
        <v>187</v>
      </c>
      <c r="F5" s="69" t="s">
        <v>188</v>
      </c>
      <c r="G5" s="70">
        <v>45097</v>
      </c>
      <c r="H5" s="68" t="s">
        <v>189</v>
      </c>
      <c r="I5" s="75"/>
    </row>
    <row r="6" s="55" customFormat="1" spans="1:9">
      <c r="A6" s="69" t="s">
        <v>196</v>
      </c>
      <c r="B6" s="64" t="str">
        <f ca="1" t="array" ref="B6">INDEX(A:A,SMALL(IF(ISNUMBER(FIND(CELL("contents"),A$2:A$105)),ROW($2:$105),4^8),ROW(A5)))&amp;""</f>
        <v/>
      </c>
      <c r="C6" s="69" t="s">
        <v>197</v>
      </c>
      <c r="D6" s="69" t="s">
        <v>198</v>
      </c>
      <c r="E6" s="6" t="s">
        <v>199</v>
      </c>
      <c r="F6" s="69" t="s">
        <v>200</v>
      </c>
      <c r="G6" s="70">
        <v>45089</v>
      </c>
      <c r="H6" s="68" t="s">
        <v>189</v>
      </c>
      <c r="I6" s="75">
        <v>45435</v>
      </c>
    </row>
    <row r="7" s="55" customFormat="1" spans="1:9">
      <c r="A7" s="69" t="s">
        <v>201</v>
      </c>
      <c r="B7" s="64" t="str">
        <f ca="1" t="array" ref="B7">INDEX(A:A,SMALL(IF(ISNUMBER(FIND(CELL("contents"),A$2:A$105)),ROW($2:$105),4^8),ROW(A6)))&amp;""</f>
        <v/>
      </c>
      <c r="C7" s="69" t="s">
        <v>202</v>
      </c>
      <c r="D7" s="69" t="s">
        <v>198</v>
      </c>
      <c r="E7" s="6" t="s">
        <v>199</v>
      </c>
      <c r="F7" s="69" t="s">
        <v>203</v>
      </c>
      <c r="G7" s="70">
        <v>45083</v>
      </c>
      <c r="H7" s="68" t="s">
        <v>189</v>
      </c>
      <c r="I7" s="75"/>
    </row>
    <row r="8" s="55" customFormat="1" spans="1:9">
      <c r="A8" s="69" t="s">
        <v>204</v>
      </c>
      <c r="B8" s="64" t="str">
        <f ca="1" t="array" ref="B8">INDEX(A:A,SMALL(IF(ISNUMBER(FIND(CELL("contents"),A$2:A$105)),ROW($2:$105),4^8),ROW(A7)))&amp;""</f>
        <v/>
      </c>
      <c r="C8" s="69" t="s">
        <v>205</v>
      </c>
      <c r="D8" s="69" t="s">
        <v>186</v>
      </c>
      <c r="E8" s="6" t="s">
        <v>206</v>
      </c>
      <c r="F8" s="69" t="s">
        <v>207</v>
      </c>
      <c r="G8" s="70">
        <v>45071</v>
      </c>
      <c r="H8" s="68" t="s">
        <v>189</v>
      </c>
      <c r="I8" s="75"/>
    </row>
    <row r="9" s="55" customFormat="1" spans="1:9">
      <c r="A9" s="69" t="s">
        <v>208</v>
      </c>
      <c r="B9" s="64" t="str">
        <f ca="1" t="array" ref="B9">INDEX(A:A,SMALL(IF(ISNUMBER(FIND(CELL("contents"),A$2:A$105)),ROW($2:$105),4^8),ROW(A8)))&amp;""</f>
        <v/>
      </c>
      <c r="C9" s="69" t="s">
        <v>209</v>
      </c>
      <c r="D9" s="69" t="s">
        <v>210</v>
      </c>
      <c r="E9" s="6" t="s">
        <v>211</v>
      </c>
      <c r="F9" s="69" t="s">
        <v>212</v>
      </c>
      <c r="G9" s="70">
        <v>45071</v>
      </c>
      <c r="H9" s="68" t="s">
        <v>189</v>
      </c>
      <c r="I9" s="75"/>
    </row>
    <row r="10" s="55" customFormat="1" spans="1:9">
      <c r="A10" s="69" t="s">
        <v>213</v>
      </c>
      <c r="B10" s="64" t="str">
        <f ca="1" t="array" ref="B10">INDEX(A:A,SMALL(IF(ISNUMBER(FIND(CELL("contents"),A$2:A$105)),ROW($2:$105),4^8),ROW(A9)))&amp;""</f>
        <v/>
      </c>
      <c r="C10" s="69" t="s">
        <v>214</v>
      </c>
      <c r="D10" s="69" t="s">
        <v>210</v>
      </c>
      <c r="E10" s="6" t="s">
        <v>211</v>
      </c>
      <c r="F10" s="69" t="s">
        <v>212</v>
      </c>
      <c r="G10" s="70">
        <v>45070</v>
      </c>
      <c r="H10" s="68" t="s">
        <v>189</v>
      </c>
      <c r="I10" s="75">
        <v>45657</v>
      </c>
    </row>
    <row r="11" s="55" customFormat="1" spans="1:9">
      <c r="A11" s="69" t="s">
        <v>215</v>
      </c>
      <c r="B11" s="64" t="str">
        <f ca="1" t="array" ref="B11">INDEX(A:A,SMALL(IF(ISNUMBER(FIND(CELL("contents"),A$2:A$105)),ROW($2:$105),4^8),ROW(A10)))&amp;""</f>
        <v/>
      </c>
      <c r="C11" s="69" t="s">
        <v>216</v>
      </c>
      <c r="D11" s="69" t="s">
        <v>217</v>
      </c>
      <c r="E11" s="6" t="s">
        <v>218</v>
      </c>
      <c r="F11" s="69" t="s">
        <v>219</v>
      </c>
      <c r="G11" s="70">
        <v>45070</v>
      </c>
      <c r="H11" s="68" t="s">
        <v>189</v>
      </c>
      <c r="I11" s="75">
        <v>45107</v>
      </c>
    </row>
    <row r="12" s="55" customFormat="1" spans="1:9">
      <c r="A12" s="69" t="s">
        <v>220</v>
      </c>
      <c r="B12" s="64" t="str">
        <f ca="1" t="array" ref="B12">INDEX(A:A,SMALL(IF(ISNUMBER(FIND(CELL("contents"),A$2:A$105)),ROW($2:$105),4^8),ROW(A11)))&amp;""</f>
        <v/>
      </c>
      <c r="C12" s="69" t="s">
        <v>221</v>
      </c>
      <c r="D12" s="69" t="s">
        <v>198</v>
      </c>
      <c r="E12" s="6" t="s">
        <v>222</v>
      </c>
      <c r="F12" s="69" t="s">
        <v>223</v>
      </c>
      <c r="G12" s="70">
        <v>45070</v>
      </c>
      <c r="H12" s="68" t="s">
        <v>189</v>
      </c>
      <c r="I12" s="75"/>
    </row>
    <row r="13" s="55" customFormat="1" spans="1:9">
      <c r="A13" s="69" t="s">
        <v>224</v>
      </c>
      <c r="B13" s="64" t="str">
        <f ca="1" t="array" ref="B13">INDEX(A:A,SMALL(IF(ISNUMBER(FIND(CELL("contents"),A$2:A$105)),ROW($2:$105),4^8),ROW(A12)))&amp;""</f>
        <v/>
      </c>
      <c r="C13" s="69" t="s">
        <v>225</v>
      </c>
      <c r="D13" s="69" t="s">
        <v>226</v>
      </c>
      <c r="E13" s="6" t="s">
        <v>227</v>
      </c>
      <c r="F13" s="69" t="s">
        <v>228</v>
      </c>
      <c r="G13" s="70">
        <v>45052</v>
      </c>
      <c r="H13" s="68" t="s">
        <v>189</v>
      </c>
      <c r="I13" s="75">
        <v>45194</v>
      </c>
    </row>
    <row r="14" s="55" customFormat="1" spans="1:9">
      <c r="A14" s="69" t="s">
        <v>229</v>
      </c>
      <c r="B14" s="64" t="str">
        <f ca="1" t="array" ref="B14">INDEX(A:A,SMALL(IF(ISNUMBER(FIND(CELL("contents"),A$2:A$105)),ROW($2:$105),4^8),ROW(A13)))&amp;""</f>
        <v/>
      </c>
      <c r="C14" s="69" t="s">
        <v>230</v>
      </c>
      <c r="D14" s="69" t="s">
        <v>210</v>
      </c>
      <c r="E14" s="6" t="s">
        <v>211</v>
      </c>
      <c r="F14" s="69" t="s">
        <v>212</v>
      </c>
      <c r="G14" s="70">
        <v>45050</v>
      </c>
      <c r="H14" s="68" t="s">
        <v>189</v>
      </c>
      <c r="I14" s="75" t="s">
        <v>231</v>
      </c>
    </row>
    <row r="15" s="55" customFormat="1" spans="1:9">
      <c r="A15" s="69" t="s">
        <v>232</v>
      </c>
      <c r="B15" s="64" t="str">
        <f ca="1" t="array" ref="B15">INDEX(A:A,SMALL(IF(ISNUMBER(FIND(CELL("contents"),A$2:A$105)),ROW($2:$105),4^8),ROW(A14)))&amp;""</f>
        <v/>
      </c>
      <c r="C15" s="69" t="s">
        <v>233</v>
      </c>
      <c r="D15" s="69" t="s">
        <v>186</v>
      </c>
      <c r="E15" s="6" t="s">
        <v>234</v>
      </c>
      <c r="F15" s="69" t="s">
        <v>235</v>
      </c>
      <c r="G15" s="70">
        <v>45043</v>
      </c>
      <c r="H15" s="68" t="s">
        <v>189</v>
      </c>
      <c r="I15" s="75">
        <v>45295</v>
      </c>
    </row>
    <row r="16" s="55" customFormat="1" spans="1:9">
      <c r="A16" s="69" t="s">
        <v>236</v>
      </c>
      <c r="B16" s="64" t="str">
        <f ca="1" t="array" ref="B16">INDEX(A:A,SMALL(IF(ISNUMBER(FIND(CELL("contents"),A$2:A$105)),ROW($2:$105),4^8),ROW(A15)))&amp;""</f>
        <v/>
      </c>
      <c r="C16" s="69" t="s">
        <v>237</v>
      </c>
      <c r="D16" s="69" t="s">
        <v>186</v>
      </c>
      <c r="E16" s="6" t="s">
        <v>187</v>
      </c>
      <c r="F16" s="69" t="s">
        <v>188</v>
      </c>
      <c r="G16" s="70">
        <v>45042</v>
      </c>
      <c r="H16" s="68" t="s">
        <v>189</v>
      </c>
      <c r="I16" s="75">
        <v>45260</v>
      </c>
    </row>
    <row r="17" s="55" customFormat="1" spans="1:9">
      <c r="A17" s="69" t="s">
        <v>238</v>
      </c>
      <c r="B17" s="64" t="str">
        <f ca="1" t="array" ref="B17">INDEX(A:A,SMALL(IF(ISNUMBER(FIND(CELL("contents"),A$2:A$105)),ROW($2:$105),4^8),ROW(A16)))&amp;""</f>
        <v/>
      </c>
      <c r="C17" s="69" t="s">
        <v>239</v>
      </c>
      <c r="D17" s="69" t="s">
        <v>198</v>
      </c>
      <c r="E17" s="6" t="s">
        <v>240</v>
      </c>
      <c r="F17" s="69" t="s">
        <v>241</v>
      </c>
      <c r="G17" s="70">
        <v>45036</v>
      </c>
      <c r="H17" s="68" t="s">
        <v>189</v>
      </c>
      <c r="I17" s="75">
        <v>45291</v>
      </c>
    </row>
    <row r="18" s="55" customFormat="1" spans="1:9">
      <c r="A18" s="69" t="s">
        <v>242</v>
      </c>
      <c r="B18" s="64" t="str">
        <f ca="1" t="array" ref="B18">INDEX(A:A,SMALL(IF(ISNUMBER(FIND(CELL("contents"),A$2:A$105)),ROW($2:$105),4^8),ROW(A17)))&amp;""</f>
        <v/>
      </c>
      <c r="C18" s="69" t="s">
        <v>243</v>
      </c>
      <c r="D18" s="69" t="s">
        <v>186</v>
      </c>
      <c r="E18" s="6" t="s">
        <v>187</v>
      </c>
      <c r="F18" s="69" t="s">
        <v>244</v>
      </c>
      <c r="G18" s="70">
        <v>45030</v>
      </c>
      <c r="H18" s="68" t="s">
        <v>189</v>
      </c>
      <c r="I18" s="75">
        <v>45382</v>
      </c>
    </row>
    <row r="19" s="55" customFormat="1" spans="1:9">
      <c r="A19" s="69" t="s">
        <v>245</v>
      </c>
      <c r="B19" s="64" t="str">
        <f ca="1" t="array" ref="B19">INDEX(A:A,SMALL(IF(ISNUMBER(FIND(CELL("contents"),A$2:A$105)),ROW($2:$105),4^8),ROW(A18)))&amp;""</f>
        <v/>
      </c>
      <c r="C19" s="69" t="s">
        <v>246</v>
      </c>
      <c r="D19" s="69" t="s">
        <v>247</v>
      </c>
      <c r="E19" s="6" t="s">
        <v>248</v>
      </c>
      <c r="F19" s="69" t="s">
        <v>249</v>
      </c>
      <c r="G19" s="70">
        <v>45030</v>
      </c>
      <c r="H19" s="68" t="s">
        <v>189</v>
      </c>
      <c r="I19" s="75">
        <v>45310</v>
      </c>
    </row>
    <row r="20" s="55" customFormat="1" spans="1:9">
      <c r="A20" s="69" t="s">
        <v>250</v>
      </c>
      <c r="B20" s="64" t="str">
        <f ca="1" t="array" ref="B20">INDEX(A:A,SMALL(IF(ISNUMBER(FIND(CELL("contents"),A$2:A$105)),ROW($2:$105),4^8),ROW(A19)))&amp;""</f>
        <v/>
      </c>
      <c r="C20" s="69" t="s">
        <v>251</v>
      </c>
      <c r="D20" s="69" t="s">
        <v>186</v>
      </c>
      <c r="E20" s="6" t="s">
        <v>187</v>
      </c>
      <c r="F20" s="71" t="s">
        <v>252</v>
      </c>
      <c r="G20" s="70">
        <v>45023</v>
      </c>
      <c r="H20" s="68" t="s">
        <v>189</v>
      </c>
      <c r="I20" s="75">
        <v>45382</v>
      </c>
    </row>
    <row r="21" s="55" customFormat="1" spans="1:9">
      <c r="A21" s="69" t="s">
        <v>253</v>
      </c>
      <c r="B21" s="64" t="str">
        <f ca="1" t="array" ref="B21">INDEX(A:A,SMALL(IF(ISNUMBER(FIND(CELL("contents"),A$2:A$105)),ROW($2:$105),4^8),ROW(A20)))&amp;""</f>
        <v/>
      </c>
      <c r="C21" s="69" t="s">
        <v>254</v>
      </c>
      <c r="D21" s="69" t="s">
        <v>186</v>
      </c>
      <c r="E21" s="6" t="s">
        <v>187</v>
      </c>
      <c r="F21" s="71" t="s">
        <v>255</v>
      </c>
      <c r="G21" s="70">
        <v>45023</v>
      </c>
      <c r="H21" s="68" t="s">
        <v>189</v>
      </c>
      <c r="I21" s="75">
        <v>45412</v>
      </c>
    </row>
    <row r="22" s="55" customFormat="1" spans="1:9">
      <c r="A22" s="69" t="s">
        <v>256</v>
      </c>
      <c r="B22" s="64" t="str">
        <f ca="1" t="array" ref="B22">INDEX(A:A,SMALL(IF(ISNUMBER(FIND(CELL("contents"),A$2:A$105)),ROW($2:$105),4^8),ROW(A21)))&amp;""</f>
        <v/>
      </c>
      <c r="C22" s="69" t="s">
        <v>257</v>
      </c>
      <c r="D22" s="69" t="s">
        <v>186</v>
      </c>
      <c r="E22" s="6" t="s">
        <v>234</v>
      </c>
      <c r="F22" s="71" t="s">
        <v>258</v>
      </c>
      <c r="G22" s="70">
        <v>45020</v>
      </c>
      <c r="H22" s="68" t="s">
        <v>189</v>
      </c>
      <c r="I22" s="75">
        <v>45351</v>
      </c>
    </row>
    <row r="23" s="55" customFormat="1" spans="1:9">
      <c r="A23" s="69" t="s">
        <v>259</v>
      </c>
      <c r="B23" s="64" t="str">
        <f ca="1" t="array" ref="B23">INDEX(A:A,SMALL(IF(ISNUMBER(FIND(CELL("contents"),A$2:A$105)),ROW($2:$105),4^8),ROW(A22)))&amp;""</f>
        <v/>
      </c>
      <c r="C23" s="69" t="s">
        <v>260</v>
      </c>
      <c r="D23" s="69" t="s">
        <v>217</v>
      </c>
      <c r="E23" s="6" t="s">
        <v>261</v>
      </c>
      <c r="F23" s="71" t="s">
        <v>219</v>
      </c>
      <c r="G23" s="70">
        <v>45016</v>
      </c>
      <c r="H23" s="68" t="s">
        <v>189</v>
      </c>
      <c r="I23" s="75">
        <v>45192</v>
      </c>
    </row>
    <row r="24" s="55" customFormat="1" spans="1:9">
      <c r="A24" s="69" t="s">
        <v>262</v>
      </c>
      <c r="B24" s="64" t="str">
        <f ca="1" t="array" ref="B24">INDEX(A:A,SMALL(IF(ISNUMBER(FIND(CELL("contents"),A$2:A$105)),ROW($2:$105),4^8),ROW(A23)))&amp;""</f>
        <v/>
      </c>
      <c r="C24" s="72" t="s">
        <v>263</v>
      </c>
      <c r="D24" s="69" t="s">
        <v>198</v>
      </c>
      <c r="E24" s="6" t="s">
        <v>199</v>
      </c>
      <c r="F24" s="71" t="s">
        <v>241</v>
      </c>
      <c r="G24" s="70">
        <v>45009</v>
      </c>
      <c r="H24" s="68" t="s">
        <v>189</v>
      </c>
      <c r="I24" s="75">
        <v>45107</v>
      </c>
    </row>
    <row r="25" s="55" customFormat="1" spans="1:9">
      <c r="A25" s="69" t="s">
        <v>264</v>
      </c>
      <c r="B25" s="64" t="str">
        <f ca="1" t="array" ref="B25">INDEX(A:A,SMALL(IF(ISNUMBER(FIND(CELL("contents"),A$2:A$105)),ROW($2:$105),4^8),ROW(A24)))&amp;""</f>
        <v/>
      </c>
      <c r="C25" s="69" t="s">
        <v>265</v>
      </c>
      <c r="D25" s="69" t="s">
        <v>198</v>
      </c>
      <c r="E25" s="6" t="s">
        <v>240</v>
      </c>
      <c r="F25" s="71" t="s">
        <v>266</v>
      </c>
      <c r="G25" s="70">
        <v>44929</v>
      </c>
      <c r="H25" s="68" t="s">
        <v>189</v>
      </c>
      <c r="I25" s="75">
        <v>45322</v>
      </c>
    </row>
    <row r="26" s="55" customFormat="1" spans="1:9">
      <c r="A26" s="69" t="s">
        <v>267</v>
      </c>
      <c r="B26" s="64" t="str">
        <f ca="1" t="array" ref="B26">INDEX(A:A,SMALL(IF(ISNUMBER(FIND(CELL("contents"),A$2:A$105)),ROW($2:$105),4^8),ROW(A25)))&amp;""</f>
        <v/>
      </c>
      <c r="C26" s="69" t="s">
        <v>268</v>
      </c>
      <c r="D26" s="69" t="s">
        <v>198</v>
      </c>
      <c r="E26" s="6" t="s">
        <v>240</v>
      </c>
      <c r="F26" s="71" t="s">
        <v>269</v>
      </c>
      <c r="G26" s="70">
        <v>44979</v>
      </c>
      <c r="H26" s="68" t="s">
        <v>189</v>
      </c>
      <c r="I26" s="75">
        <v>45107</v>
      </c>
    </row>
    <row r="27" s="55" customFormat="1" spans="1:9">
      <c r="A27" s="69" t="s">
        <v>270</v>
      </c>
      <c r="B27" s="64" t="str">
        <f ca="1" t="array" ref="B27">INDEX(A:A,SMALL(IF(ISNUMBER(FIND(CELL("contents"),A$2:A$105)),ROW($2:$105),4^8),ROW(A26)))&amp;""</f>
        <v/>
      </c>
      <c r="C27" s="69" t="s">
        <v>271</v>
      </c>
      <c r="D27" s="69" t="s">
        <v>226</v>
      </c>
      <c r="E27" s="6" t="s">
        <v>227</v>
      </c>
      <c r="F27" s="71" t="s">
        <v>272</v>
      </c>
      <c r="G27" s="70">
        <v>44972</v>
      </c>
      <c r="H27" s="68" t="s">
        <v>189</v>
      </c>
      <c r="I27" s="75">
        <v>45107</v>
      </c>
    </row>
    <row r="28" s="55" customFormat="1" spans="1:9">
      <c r="A28" s="69" t="s">
        <v>273</v>
      </c>
      <c r="B28" s="64" t="str">
        <f ca="1" t="array" ref="B28">INDEX(A:A,SMALL(IF(ISNUMBER(FIND(CELL("contents"),A$2:A$105)),ROW($2:$105),4^8),ROW(A27)))&amp;""</f>
        <v/>
      </c>
      <c r="C28" s="69" t="s">
        <v>274</v>
      </c>
      <c r="D28" s="69" t="s">
        <v>186</v>
      </c>
      <c r="E28" s="6" t="s">
        <v>187</v>
      </c>
      <c r="F28" s="70" t="s">
        <v>275</v>
      </c>
      <c r="G28" s="70">
        <v>44972</v>
      </c>
      <c r="H28" s="68" t="s">
        <v>189</v>
      </c>
      <c r="I28" s="75">
        <v>45382</v>
      </c>
    </row>
    <row r="29" s="55" customFormat="1" spans="1:9">
      <c r="A29" s="69" t="s">
        <v>276</v>
      </c>
      <c r="B29" s="64" t="str">
        <f ca="1" t="array" ref="B29">INDEX(A:A,SMALL(IF(ISNUMBER(FIND(CELL("contents"),A$2:A$105)),ROW($2:$105),4^8),ROW(A28)))&amp;""</f>
        <v/>
      </c>
      <c r="C29" s="69" t="s">
        <v>277</v>
      </c>
      <c r="D29" s="69" t="s">
        <v>217</v>
      </c>
      <c r="E29" s="6" t="s">
        <v>218</v>
      </c>
      <c r="F29" s="71" t="s">
        <v>212</v>
      </c>
      <c r="G29" s="70">
        <v>44972</v>
      </c>
      <c r="H29" s="68" t="s">
        <v>189</v>
      </c>
      <c r="I29" s="75">
        <v>45335</v>
      </c>
    </row>
    <row r="30" s="55" customFormat="1" spans="1:9">
      <c r="A30" s="69" t="s">
        <v>278</v>
      </c>
      <c r="B30" s="64" t="str">
        <f ca="1" t="array" ref="B30">INDEX(A:A,SMALL(IF(ISNUMBER(FIND(CELL("contents"),A$2:A$105)),ROW($2:$105),4^8),ROW(A29)))&amp;""</f>
        <v/>
      </c>
      <c r="C30" s="69" t="s">
        <v>279</v>
      </c>
      <c r="D30" s="69" t="s">
        <v>198</v>
      </c>
      <c r="E30" s="6" t="s">
        <v>199</v>
      </c>
      <c r="F30" s="71" t="s">
        <v>280</v>
      </c>
      <c r="G30" s="70">
        <v>44971</v>
      </c>
      <c r="H30" s="68" t="s">
        <v>189</v>
      </c>
      <c r="I30" s="75">
        <v>45210</v>
      </c>
    </row>
    <row r="31" s="55" customFormat="1" spans="1:9">
      <c r="A31" s="69" t="s">
        <v>281</v>
      </c>
      <c r="B31" s="64" t="str">
        <f ca="1" t="array" ref="B31">INDEX(A:A,SMALL(IF(ISNUMBER(FIND(CELL("contents"),A$2:A$105)),ROW($2:$105),4^8),ROW(A30)))&amp;""</f>
        <v/>
      </c>
      <c r="C31" s="69" t="s">
        <v>282</v>
      </c>
      <c r="D31" s="69" t="s">
        <v>198</v>
      </c>
      <c r="E31" s="6" t="s">
        <v>222</v>
      </c>
      <c r="F31" s="71" t="s">
        <v>283</v>
      </c>
      <c r="G31" s="70">
        <v>44965</v>
      </c>
      <c r="H31" s="68" t="s">
        <v>189</v>
      </c>
      <c r="I31" s="75">
        <v>45335</v>
      </c>
    </row>
    <row r="32" s="55" customFormat="1" spans="1:9">
      <c r="A32" s="69" t="s">
        <v>284</v>
      </c>
      <c r="B32" s="64" t="str">
        <f ca="1" t="array" ref="B32">INDEX(A:A,SMALL(IF(ISNUMBER(FIND(CELL("contents"),A$2:A$105)),ROW($2:$105),4^8),ROW(A31)))&amp;""</f>
        <v/>
      </c>
      <c r="C32" s="69" t="s">
        <v>285</v>
      </c>
      <c r="D32" s="69" t="s">
        <v>198</v>
      </c>
      <c r="E32" s="6" t="s">
        <v>240</v>
      </c>
      <c r="F32" s="71" t="s">
        <v>269</v>
      </c>
      <c r="G32" s="70">
        <v>44960</v>
      </c>
      <c r="H32" s="68" t="s">
        <v>189</v>
      </c>
      <c r="I32" s="75">
        <v>45077</v>
      </c>
    </row>
    <row r="33" s="55" customFormat="1" spans="1:9">
      <c r="A33" s="69" t="s">
        <v>286</v>
      </c>
      <c r="B33" s="64" t="str">
        <f ca="1" t="array" ref="B33">INDEX(A:A,SMALL(IF(ISNUMBER(FIND(CELL("contents"),A$2:A$105)),ROW($2:$105),4^8),ROW(A32)))&amp;""</f>
        <v/>
      </c>
      <c r="C33" s="69" t="s">
        <v>287</v>
      </c>
      <c r="D33" s="69" t="s">
        <v>186</v>
      </c>
      <c r="E33" s="6" t="s">
        <v>187</v>
      </c>
      <c r="F33" s="71" t="s">
        <v>288</v>
      </c>
      <c r="G33" s="70">
        <v>44938</v>
      </c>
      <c r="H33" s="68" t="s">
        <v>189</v>
      </c>
      <c r="I33" s="75">
        <v>45290</v>
      </c>
    </row>
    <row r="34" s="55" customFormat="1" spans="1:9">
      <c r="A34" s="69" t="s">
        <v>289</v>
      </c>
      <c r="B34" s="64" t="str">
        <f ca="1" t="array" ref="B34">INDEX(A:A,SMALL(IF(ISNUMBER(FIND(CELL("contents"),A$2:A$105)),ROW($2:$105),4^8),ROW(A33)))&amp;""</f>
        <v/>
      </c>
      <c r="C34" s="69" t="s">
        <v>290</v>
      </c>
      <c r="D34" s="69" t="s">
        <v>186</v>
      </c>
      <c r="E34" s="6" t="s">
        <v>234</v>
      </c>
      <c r="F34" s="71" t="s">
        <v>207</v>
      </c>
      <c r="G34" s="70">
        <v>44937</v>
      </c>
      <c r="H34" s="68" t="s">
        <v>189</v>
      </c>
      <c r="I34" s="75">
        <v>45255</v>
      </c>
    </row>
    <row r="35" s="55" customFormat="1" spans="1:9">
      <c r="A35" s="69" t="s">
        <v>291</v>
      </c>
      <c r="B35" s="64" t="str">
        <f ca="1" t="array" ref="B35">INDEX(A:A,SMALL(IF(ISNUMBER(FIND(CELL("contents"),A$2:A$105)),ROW($2:$105),4^8),ROW(A34)))&amp;""</f>
        <v/>
      </c>
      <c r="C35" s="69" t="s">
        <v>292</v>
      </c>
      <c r="D35" s="69" t="s">
        <v>198</v>
      </c>
      <c r="E35" s="6" t="s">
        <v>199</v>
      </c>
      <c r="F35" s="71" t="s">
        <v>293</v>
      </c>
      <c r="G35" s="70">
        <v>44936</v>
      </c>
      <c r="H35" s="68" t="s">
        <v>189</v>
      </c>
      <c r="I35" s="75">
        <v>45291</v>
      </c>
    </row>
    <row r="36" s="55" customFormat="1" spans="1:9">
      <c r="A36" s="69" t="s">
        <v>294</v>
      </c>
      <c r="B36" s="64" t="str">
        <f ca="1" t="array" ref="B36">INDEX(A:A,SMALL(IF(ISNUMBER(FIND(CELL("contents"),A$2:A$105)),ROW($2:$105),4^8),ROW(A35)))&amp;""</f>
        <v/>
      </c>
      <c r="C36" s="69" t="s">
        <v>295</v>
      </c>
      <c r="D36" s="69" t="s">
        <v>217</v>
      </c>
      <c r="E36" s="6" t="s">
        <v>296</v>
      </c>
      <c r="F36" s="71" t="s">
        <v>297</v>
      </c>
      <c r="G36" s="70">
        <v>44931</v>
      </c>
      <c r="H36" s="68" t="s">
        <v>189</v>
      </c>
      <c r="I36" s="75">
        <v>45351</v>
      </c>
    </row>
    <row r="37" s="55" customFormat="1" spans="1:9">
      <c r="A37" s="69" t="s">
        <v>298</v>
      </c>
      <c r="B37" s="64" t="str">
        <f ca="1" t="array" ref="B37">INDEX(A:A,SMALL(IF(ISNUMBER(FIND(CELL("contents"),A$2:A$105)),ROW($2:$105),4^8),ROW(A36)))&amp;""</f>
        <v/>
      </c>
      <c r="C37" s="69" t="s">
        <v>299</v>
      </c>
      <c r="D37" s="69" t="s">
        <v>198</v>
      </c>
      <c r="E37" s="6" t="s">
        <v>199</v>
      </c>
      <c r="F37" s="71" t="s">
        <v>293</v>
      </c>
      <c r="G37" s="70">
        <v>44931</v>
      </c>
      <c r="H37" s="68" t="s">
        <v>189</v>
      </c>
      <c r="I37" s="75">
        <v>45230</v>
      </c>
    </row>
    <row r="38" s="55" customFormat="1" spans="1:9">
      <c r="A38" s="69" t="s">
        <v>300</v>
      </c>
      <c r="B38" s="64" t="str">
        <f ca="1" t="array" ref="B38">INDEX(A:A,SMALL(IF(ISNUMBER(FIND(CELL("contents"),A$2:A$105)),ROW($2:$105),4^8),ROW(A37)))&amp;""</f>
        <v/>
      </c>
      <c r="C38" s="69" t="s">
        <v>301</v>
      </c>
      <c r="D38" s="69" t="s">
        <v>198</v>
      </c>
      <c r="E38" s="6" t="s">
        <v>222</v>
      </c>
      <c r="F38" s="71" t="s">
        <v>223</v>
      </c>
      <c r="G38" s="70">
        <v>44931</v>
      </c>
      <c r="H38" s="68" t="s">
        <v>189</v>
      </c>
      <c r="I38" s="75">
        <v>45138</v>
      </c>
    </row>
    <row r="39" s="55" customFormat="1" spans="1:9">
      <c r="A39" s="69" t="s">
        <v>302</v>
      </c>
      <c r="B39" s="64" t="str">
        <f ca="1" t="array" ref="B39">INDEX(A:A,SMALL(IF(ISNUMBER(FIND(CELL("contents"),A$2:A$105)),ROW($2:$105),4^8),ROW(A38)))&amp;""</f>
        <v/>
      </c>
      <c r="C39" s="69" t="s">
        <v>303</v>
      </c>
      <c r="D39" s="69" t="s">
        <v>186</v>
      </c>
      <c r="E39" s="6" t="s">
        <v>234</v>
      </c>
      <c r="F39" s="71" t="s">
        <v>304</v>
      </c>
      <c r="G39" s="70">
        <v>44930</v>
      </c>
      <c r="H39" s="68" t="s">
        <v>189</v>
      </c>
      <c r="I39" s="75">
        <v>45443</v>
      </c>
    </row>
    <row r="40" s="55" customFormat="1" spans="1:9">
      <c r="A40" s="69" t="s">
        <v>305</v>
      </c>
      <c r="B40" s="64" t="str">
        <f ca="1" t="array" ref="B40">INDEX(A:A,SMALL(IF(ISNUMBER(FIND(CELL("contents"),A$2:A$105)),ROW($2:$105),4^8),ROW(A39)))&amp;""</f>
        <v/>
      </c>
      <c r="C40" s="69" t="s">
        <v>306</v>
      </c>
      <c r="D40" s="69" t="s">
        <v>247</v>
      </c>
      <c r="E40" s="6" t="s">
        <v>248</v>
      </c>
      <c r="F40" s="71" t="s">
        <v>249</v>
      </c>
      <c r="G40" s="70">
        <v>44925</v>
      </c>
      <c r="H40" s="68" t="s">
        <v>189</v>
      </c>
      <c r="I40" s="75">
        <v>45226</v>
      </c>
    </row>
    <row r="41" s="55" customFormat="1" spans="1:9">
      <c r="A41" s="69" t="s">
        <v>307</v>
      </c>
      <c r="B41" s="64" t="str">
        <f ca="1" t="array" ref="B41">INDEX(A:A,SMALL(IF(ISNUMBER(FIND(CELL("contents"),A$2:A$105)),ROW($2:$105),4^8),ROW(A40)))&amp;""</f>
        <v/>
      </c>
      <c r="C41" s="69" t="s">
        <v>308</v>
      </c>
      <c r="D41" s="69" t="s">
        <v>247</v>
      </c>
      <c r="E41" s="6" t="s">
        <v>309</v>
      </c>
      <c r="F41" s="71" t="s">
        <v>310</v>
      </c>
      <c r="G41" s="70">
        <v>44925</v>
      </c>
      <c r="H41" s="68" t="s">
        <v>189</v>
      </c>
      <c r="I41" s="75">
        <v>45226</v>
      </c>
    </row>
    <row r="42" s="55" customFormat="1" spans="1:9">
      <c r="A42" s="69" t="s">
        <v>311</v>
      </c>
      <c r="B42" s="64" t="str">
        <f ca="1" t="array" ref="B42">INDEX(A:A,SMALL(IF(ISNUMBER(FIND(CELL("contents"),A$2:A$105)),ROW($2:$105),4^8),ROW(A41)))&amp;""</f>
        <v/>
      </c>
      <c r="C42" s="69" t="s">
        <v>312</v>
      </c>
      <c r="D42" s="69" t="s">
        <v>186</v>
      </c>
      <c r="E42" s="6" t="s">
        <v>313</v>
      </c>
      <c r="F42" s="71" t="s">
        <v>314</v>
      </c>
      <c r="G42" s="70">
        <v>44921</v>
      </c>
      <c r="H42" s="68" t="s">
        <v>189</v>
      </c>
      <c r="I42" s="75">
        <v>45322</v>
      </c>
    </row>
    <row r="43" s="55" customFormat="1" spans="1:9">
      <c r="A43" s="72" t="s">
        <v>315</v>
      </c>
      <c r="B43" s="64" t="str">
        <f ca="1" t="array" ref="B43">INDEX(A:A,SMALL(IF(ISNUMBER(FIND(CELL("contents"),A$2:A$105)),ROW($2:$105),4^8),ROW(A42)))&amp;""</f>
        <v/>
      </c>
      <c r="C43" s="72" t="s">
        <v>316</v>
      </c>
      <c r="D43" s="72" t="s">
        <v>198</v>
      </c>
      <c r="E43" s="6" t="s">
        <v>240</v>
      </c>
      <c r="F43" s="71" t="s">
        <v>269</v>
      </c>
      <c r="G43" s="73">
        <v>44917</v>
      </c>
      <c r="H43" s="68" t="s">
        <v>189</v>
      </c>
      <c r="I43" s="75">
        <v>45387</v>
      </c>
    </row>
    <row r="44" s="55" customFormat="1" spans="1:9">
      <c r="A44" s="69" t="s">
        <v>317</v>
      </c>
      <c r="B44" s="64" t="str">
        <f ca="1" t="array" ref="B44">INDEX(A:A,SMALL(IF(ISNUMBER(FIND(CELL("contents"),A$2:A$105)),ROW($2:$105),4^8),ROW(A43)))&amp;""</f>
        <v/>
      </c>
      <c r="C44" s="69" t="s">
        <v>318</v>
      </c>
      <c r="D44" s="69" t="s">
        <v>210</v>
      </c>
      <c r="E44" s="6" t="s">
        <v>211</v>
      </c>
      <c r="F44" s="71" t="s">
        <v>319</v>
      </c>
      <c r="G44" s="70">
        <v>44902</v>
      </c>
      <c r="H44" s="68" t="s">
        <v>189</v>
      </c>
      <c r="I44" s="75">
        <v>45087</v>
      </c>
    </row>
    <row r="45" s="55" customFormat="1" spans="1:9">
      <c r="A45" s="72" t="s">
        <v>320</v>
      </c>
      <c r="B45" s="64" t="str">
        <f ca="1" t="array" ref="B45">INDEX(A:A,SMALL(IF(ISNUMBER(FIND(CELL("contents"),A$2:A$105)),ROW($2:$105),4^8),ROW(A44)))&amp;""</f>
        <v/>
      </c>
      <c r="C45" s="72" t="s">
        <v>321</v>
      </c>
      <c r="D45" s="72" t="s">
        <v>186</v>
      </c>
      <c r="E45" s="6" t="s">
        <v>187</v>
      </c>
      <c r="F45" s="71" t="s">
        <v>207</v>
      </c>
      <c r="G45" s="73">
        <v>44896</v>
      </c>
      <c r="H45" s="68" t="s">
        <v>189</v>
      </c>
      <c r="I45" s="75">
        <v>45107</v>
      </c>
    </row>
    <row r="46" s="55" customFormat="1" spans="1:9">
      <c r="A46" s="69" t="s">
        <v>322</v>
      </c>
      <c r="B46" s="64" t="str">
        <f ca="1" t="array" ref="B46">INDEX(A:A,SMALL(IF(ISNUMBER(FIND(CELL("contents"),A$2:A$105)),ROW($2:$105),4^8),ROW(A45)))&amp;""</f>
        <v/>
      </c>
      <c r="C46" s="69" t="s">
        <v>323</v>
      </c>
      <c r="D46" s="69" t="s">
        <v>186</v>
      </c>
      <c r="E46" s="6" t="s">
        <v>234</v>
      </c>
      <c r="F46" s="71" t="s">
        <v>207</v>
      </c>
      <c r="G46" s="70">
        <v>44890</v>
      </c>
      <c r="H46" s="68" t="s">
        <v>189</v>
      </c>
      <c r="I46" s="75">
        <v>45229</v>
      </c>
    </row>
    <row r="47" s="55" customFormat="1" spans="1:9">
      <c r="A47" s="69" t="s">
        <v>324</v>
      </c>
      <c r="B47" s="64" t="str">
        <f ca="1" t="array" ref="B47">INDEX(A:A,SMALL(IF(ISNUMBER(FIND(CELL("contents"),A$2:A$105)),ROW($2:$105),4^8),ROW(A46)))&amp;""</f>
        <v/>
      </c>
      <c r="C47" s="69" t="s">
        <v>325</v>
      </c>
      <c r="D47" s="69" t="s">
        <v>198</v>
      </c>
      <c r="E47" s="6" t="s">
        <v>199</v>
      </c>
      <c r="F47" s="71" t="s">
        <v>326</v>
      </c>
      <c r="G47" s="70">
        <v>44874</v>
      </c>
      <c r="H47" s="68" t="s">
        <v>189</v>
      </c>
      <c r="I47" s="75">
        <v>45291</v>
      </c>
    </row>
    <row r="48" s="55" customFormat="1" spans="1:9">
      <c r="A48" s="69" t="s">
        <v>327</v>
      </c>
      <c r="B48" s="64" t="str">
        <f ca="1" t="array" ref="B48">INDEX(A:A,SMALL(IF(ISNUMBER(FIND(CELL("contents"),A$2:A$105)),ROW($2:$105),4^8),ROW(A47)))&amp;""</f>
        <v/>
      </c>
      <c r="C48" s="69" t="s">
        <v>328</v>
      </c>
      <c r="D48" s="69" t="s">
        <v>198</v>
      </c>
      <c r="E48" s="6" t="s">
        <v>199</v>
      </c>
      <c r="F48" s="71" t="s">
        <v>329</v>
      </c>
      <c r="G48" s="70">
        <v>44874</v>
      </c>
      <c r="H48" s="68" t="s">
        <v>189</v>
      </c>
      <c r="I48" s="75">
        <v>45244</v>
      </c>
    </row>
    <row r="49" s="55" customFormat="1" spans="1:9">
      <c r="A49" s="69" t="s">
        <v>330</v>
      </c>
      <c r="B49" s="64" t="str">
        <f ca="1" t="array" ref="B49">INDEX(A:A,SMALL(IF(ISNUMBER(FIND(CELL("contents"),A$2:A$105)),ROW($2:$105),4^8),ROW(A48)))&amp;""</f>
        <v/>
      </c>
      <c r="C49" s="69" t="s">
        <v>331</v>
      </c>
      <c r="D49" s="69" t="s">
        <v>186</v>
      </c>
      <c r="E49" s="6" t="s">
        <v>313</v>
      </c>
      <c r="F49" s="71" t="s">
        <v>332</v>
      </c>
      <c r="G49" s="70">
        <v>44874</v>
      </c>
      <c r="H49" s="68" t="s">
        <v>189</v>
      </c>
      <c r="I49" s="75">
        <v>45169</v>
      </c>
    </row>
    <row r="50" s="55" customFormat="1" spans="1:9">
      <c r="A50" s="69" t="s">
        <v>333</v>
      </c>
      <c r="B50" s="64" t="str">
        <f ca="1" t="array" ref="B50">INDEX(A:A,SMALL(IF(ISNUMBER(FIND(CELL("contents"),A$2:A$105)),ROW($2:$105),4^8),ROW(A49)))&amp;""</f>
        <v/>
      </c>
      <c r="C50" s="69" t="s">
        <v>334</v>
      </c>
      <c r="D50" s="69" t="s">
        <v>186</v>
      </c>
      <c r="E50" s="6" t="s">
        <v>206</v>
      </c>
      <c r="F50" s="71" t="s">
        <v>207</v>
      </c>
      <c r="G50" s="70">
        <v>44862</v>
      </c>
      <c r="H50" s="68" t="s">
        <v>189</v>
      </c>
      <c r="I50" s="75">
        <v>45152</v>
      </c>
    </row>
    <row r="51" s="55" customFormat="1" spans="1:9">
      <c r="A51" s="69" t="s">
        <v>335</v>
      </c>
      <c r="B51" s="64" t="str">
        <f ca="1" t="array" ref="B51">INDEX(A:A,SMALL(IF(ISNUMBER(FIND(CELL("contents"),A$2:A$105)),ROW($2:$105),4^8),ROW(A50)))&amp;""</f>
        <v/>
      </c>
      <c r="C51" s="69" t="s">
        <v>336</v>
      </c>
      <c r="D51" s="69" t="s">
        <v>198</v>
      </c>
      <c r="E51" s="6" t="s">
        <v>199</v>
      </c>
      <c r="F51" s="71" t="s">
        <v>337</v>
      </c>
      <c r="G51" s="70">
        <v>44820</v>
      </c>
      <c r="H51" s="68" t="s">
        <v>189</v>
      </c>
      <c r="I51" s="75">
        <v>45245</v>
      </c>
    </row>
    <row r="52" s="55" customFormat="1" spans="1:9">
      <c r="A52" s="69" t="s">
        <v>338</v>
      </c>
      <c r="B52" s="64" t="str">
        <f ca="1" t="array" ref="B52">INDEX(A:A,SMALL(IF(ISNUMBER(FIND(CELL("contents"),A$2:A$105)),ROW($2:$105),4^8),ROW(A51)))&amp;""</f>
        <v/>
      </c>
      <c r="C52" s="69" t="s">
        <v>339</v>
      </c>
      <c r="D52" s="69" t="s">
        <v>186</v>
      </c>
      <c r="E52" s="6" t="s">
        <v>234</v>
      </c>
      <c r="F52" s="71" t="s">
        <v>340</v>
      </c>
      <c r="G52" s="70">
        <v>44809</v>
      </c>
      <c r="H52" s="68" t="s">
        <v>189</v>
      </c>
      <c r="I52" s="75">
        <v>45107</v>
      </c>
    </row>
    <row r="53" s="55" customFormat="1" spans="1:9">
      <c r="A53" s="69" t="s">
        <v>341</v>
      </c>
      <c r="B53" s="64" t="str">
        <f ca="1" t="array" ref="B53">INDEX(A:A,SMALL(IF(ISNUMBER(FIND(CELL("contents"),A$2:A$105)),ROW($2:$105),4^8),ROW(A52)))&amp;""</f>
        <v/>
      </c>
      <c r="C53" s="69" t="s">
        <v>342</v>
      </c>
      <c r="D53" s="69" t="s">
        <v>198</v>
      </c>
      <c r="E53" s="6" t="s">
        <v>199</v>
      </c>
      <c r="F53" s="71" t="s">
        <v>293</v>
      </c>
      <c r="G53" s="70">
        <v>44802</v>
      </c>
      <c r="H53" s="68" t="s">
        <v>189</v>
      </c>
      <c r="I53" s="75">
        <v>45107</v>
      </c>
    </row>
    <row r="54" s="55" customFormat="1" spans="1:9">
      <c r="A54" s="72" t="s">
        <v>343</v>
      </c>
      <c r="B54" s="64" t="str">
        <f ca="1" t="array" ref="B54">INDEX(A:A,SMALL(IF(ISNUMBER(FIND(CELL("contents"),A$2:A$105)),ROW($2:$105),4^8),ROW(A53)))&amp;""</f>
        <v/>
      </c>
      <c r="C54" s="72" t="s">
        <v>344</v>
      </c>
      <c r="D54" s="72" t="s">
        <v>210</v>
      </c>
      <c r="E54" s="6" t="s">
        <v>345</v>
      </c>
      <c r="F54" s="71" t="s">
        <v>212</v>
      </c>
      <c r="G54" s="73">
        <v>44805</v>
      </c>
      <c r="H54" s="68" t="s">
        <v>189</v>
      </c>
      <c r="I54" s="75">
        <v>45077</v>
      </c>
    </row>
    <row r="55" s="55" customFormat="1" spans="1:9">
      <c r="A55" s="69" t="s">
        <v>346</v>
      </c>
      <c r="B55" s="64" t="str">
        <f ca="1" t="array" ref="B55">INDEX(A:A,SMALL(IF(ISNUMBER(FIND(CELL("contents"),A$2:A$105)),ROW($2:$105),4^8),ROW(A54)))&amp;""</f>
        <v/>
      </c>
      <c r="C55" s="69" t="s">
        <v>347</v>
      </c>
      <c r="D55" s="69" t="s">
        <v>217</v>
      </c>
      <c r="E55" s="6" t="s">
        <v>348</v>
      </c>
      <c r="F55" s="71" t="s">
        <v>297</v>
      </c>
      <c r="G55" s="70">
        <v>44795</v>
      </c>
      <c r="H55" s="68" t="s">
        <v>189</v>
      </c>
      <c r="I55" s="75">
        <v>45169</v>
      </c>
    </row>
    <row r="56" s="55" customFormat="1" spans="1:9">
      <c r="A56" s="69" t="s">
        <v>349</v>
      </c>
      <c r="B56" s="64" t="str">
        <f ca="1" t="array" ref="B56">INDEX(A:A,SMALL(IF(ISNUMBER(FIND(CELL("contents"),A$2:A$105)),ROW($2:$105),4^8),ROW(A55)))&amp;""</f>
        <v/>
      </c>
      <c r="C56" s="69" t="s">
        <v>350</v>
      </c>
      <c r="D56" s="69" t="s">
        <v>198</v>
      </c>
      <c r="E56" s="6" t="s">
        <v>222</v>
      </c>
      <c r="F56" s="71" t="s">
        <v>222</v>
      </c>
      <c r="G56" s="70">
        <v>44775</v>
      </c>
      <c r="H56" s="68" t="s">
        <v>189</v>
      </c>
      <c r="I56" s="75">
        <v>45702</v>
      </c>
    </row>
    <row r="57" s="55" customFormat="1" spans="1:9">
      <c r="A57" s="69" t="s">
        <v>351</v>
      </c>
      <c r="B57" s="64" t="str">
        <f ca="1" t="array" ref="B57">INDEX(A:A,SMALL(IF(ISNUMBER(FIND(CELL("contents"),A$2:A$105)),ROW($2:$105),4^8),ROW(A56)))&amp;""</f>
        <v/>
      </c>
      <c r="C57" s="69" t="s">
        <v>352</v>
      </c>
      <c r="D57" s="69" t="s">
        <v>198</v>
      </c>
      <c r="E57" s="6" t="s">
        <v>353</v>
      </c>
      <c r="F57" s="71" t="s">
        <v>293</v>
      </c>
      <c r="G57" s="70">
        <v>44762</v>
      </c>
      <c r="H57" s="68" t="s">
        <v>189</v>
      </c>
      <c r="I57" s="75">
        <v>45107</v>
      </c>
    </row>
    <row r="58" s="55" customFormat="1" spans="1:9">
      <c r="A58" s="69" t="s">
        <v>354</v>
      </c>
      <c r="B58" s="64" t="str">
        <f ca="1" t="array" ref="B58">INDEX(A:A,SMALL(IF(ISNUMBER(FIND(CELL("contents"),A$2:A$105)),ROW($2:$105),4^8),ROW(A57)))&amp;""</f>
        <v/>
      </c>
      <c r="C58" s="69" t="s">
        <v>355</v>
      </c>
      <c r="D58" s="69" t="s">
        <v>210</v>
      </c>
      <c r="E58" s="6" t="s">
        <v>211</v>
      </c>
      <c r="F58" s="71" t="s">
        <v>319</v>
      </c>
      <c r="G58" s="70">
        <v>44743</v>
      </c>
      <c r="H58" s="68" t="s">
        <v>189</v>
      </c>
      <c r="I58" s="75">
        <v>45107</v>
      </c>
    </row>
    <row r="59" s="55" customFormat="1" spans="1:9">
      <c r="A59" s="69" t="s">
        <v>356</v>
      </c>
      <c r="B59" s="64" t="str">
        <f ca="1" t="array" ref="B59">INDEX(A:A,SMALL(IF(ISNUMBER(FIND(CELL("contents"),A$2:A$105)),ROW($2:$105),4^8),ROW(A58)))&amp;""</f>
        <v/>
      </c>
      <c r="C59" s="69" t="s">
        <v>357</v>
      </c>
      <c r="D59" s="69" t="s">
        <v>198</v>
      </c>
      <c r="E59" s="6" t="s">
        <v>240</v>
      </c>
      <c r="F59" s="71" t="s">
        <v>358</v>
      </c>
      <c r="G59" s="70">
        <v>44743</v>
      </c>
      <c r="H59" s="68" t="s">
        <v>189</v>
      </c>
      <c r="I59" s="75">
        <v>46072</v>
      </c>
    </row>
    <row r="60" s="55" customFormat="1" spans="1:9">
      <c r="A60" s="69" t="s">
        <v>359</v>
      </c>
      <c r="B60" s="64" t="str">
        <f ca="1" t="array" ref="B60">INDEX(A:A,SMALL(IF(ISNUMBER(FIND(CELL("contents"),A$2:A$105)),ROW($2:$105),4^8),ROW(A59)))&amp;""</f>
        <v/>
      </c>
      <c r="C60" s="69" t="s">
        <v>360</v>
      </c>
      <c r="D60" s="69" t="s">
        <v>217</v>
      </c>
      <c r="E60" s="6" t="s">
        <v>296</v>
      </c>
      <c r="F60" s="71" t="s">
        <v>297</v>
      </c>
      <c r="G60" s="70">
        <v>44732</v>
      </c>
      <c r="H60" s="68" t="s">
        <v>189</v>
      </c>
      <c r="I60" s="75">
        <v>45196</v>
      </c>
    </row>
    <row r="61" s="55" customFormat="1" spans="1:9">
      <c r="A61" s="69" t="s">
        <v>361</v>
      </c>
      <c r="B61" s="64" t="str">
        <f ca="1" t="array" ref="B61">INDEX(A:A,SMALL(IF(ISNUMBER(FIND(CELL("contents"),A$2:A$105)),ROW($2:$105),4^8),ROW(A60)))&amp;""</f>
        <v/>
      </c>
      <c r="C61" s="69" t="s">
        <v>362</v>
      </c>
      <c r="D61" s="69" t="s">
        <v>217</v>
      </c>
      <c r="E61" s="6" t="s">
        <v>218</v>
      </c>
      <c r="F61" s="71" t="s">
        <v>219</v>
      </c>
      <c r="G61" s="70">
        <v>44732</v>
      </c>
      <c r="H61" s="68" t="s">
        <v>189</v>
      </c>
      <c r="I61" s="75">
        <v>45107</v>
      </c>
    </row>
    <row r="62" s="55" customFormat="1" spans="1:9">
      <c r="A62" s="69" t="s">
        <v>363</v>
      </c>
      <c r="B62" s="64" t="str">
        <f ca="1" t="array" ref="B62">INDEX(A:A,SMALL(IF(ISNUMBER(FIND(CELL("contents"),A$2:A$105)),ROW($2:$105),4^8),ROW(A61)))&amp;""</f>
        <v/>
      </c>
      <c r="C62" s="69" t="s">
        <v>364</v>
      </c>
      <c r="D62" s="69" t="s">
        <v>186</v>
      </c>
      <c r="E62" s="6" t="s">
        <v>187</v>
      </c>
      <c r="F62" s="71" t="s">
        <v>188</v>
      </c>
      <c r="G62" s="70">
        <v>44727</v>
      </c>
      <c r="H62" s="68" t="s">
        <v>189</v>
      </c>
      <c r="I62" s="75">
        <v>45199</v>
      </c>
    </row>
    <row r="63" s="55" customFormat="1" spans="1:9">
      <c r="A63" s="69" t="s">
        <v>365</v>
      </c>
      <c r="B63" s="64" t="str">
        <f ca="1" t="array" ref="B63">INDEX(A:A,SMALL(IF(ISNUMBER(FIND(CELL("contents"),A$2:A$105)),ROW($2:$105),4^8),ROW(A62)))&amp;""</f>
        <v/>
      </c>
      <c r="C63" s="69" t="s">
        <v>366</v>
      </c>
      <c r="D63" s="69" t="s">
        <v>247</v>
      </c>
      <c r="E63" s="6" t="s">
        <v>309</v>
      </c>
      <c r="F63" s="71" t="s">
        <v>310</v>
      </c>
      <c r="G63" s="70">
        <v>44727</v>
      </c>
      <c r="H63" s="68" t="s">
        <v>189</v>
      </c>
      <c r="I63" s="75">
        <v>45107</v>
      </c>
    </row>
    <row r="64" s="55" customFormat="1" spans="1:9">
      <c r="A64" s="69" t="s">
        <v>367</v>
      </c>
      <c r="B64" s="64" t="str">
        <f ca="1" t="array" ref="B64">INDEX(A:A,SMALL(IF(ISNUMBER(FIND(CELL("contents"),A$2:A$105)),ROW($2:$105),4^8),ROW(A63)))&amp;""</f>
        <v/>
      </c>
      <c r="C64" s="69" t="s">
        <v>368</v>
      </c>
      <c r="D64" s="69" t="s">
        <v>217</v>
      </c>
      <c r="E64" s="6" t="s">
        <v>348</v>
      </c>
      <c r="F64" s="71" t="s">
        <v>212</v>
      </c>
      <c r="G64" s="70">
        <v>44721</v>
      </c>
      <c r="H64" s="68" t="s">
        <v>189</v>
      </c>
      <c r="I64" s="75">
        <v>45100</v>
      </c>
    </row>
    <row r="65" s="55" customFormat="1" spans="1:9">
      <c r="A65" s="69" t="s">
        <v>369</v>
      </c>
      <c r="B65" s="64" t="str">
        <f ca="1" t="array" ref="B65">INDEX(A:A,SMALL(IF(ISNUMBER(FIND(CELL("contents"),A$2:A$105)),ROW($2:$105),4^8),ROW(A64)))&amp;""</f>
        <v/>
      </c>
      <c r="C65" s="69" t="s">
        <v>370</v>
      </c>
      <c r="D65" s="69" t="s">
        <v>198</v>
      </c>
      <c r="E65" s="6" t="s">
        <v>199</v>
      </c>
      <c r="F65" s="71" t="s">
        <v>371</v>
      </c>
      <c r="G65" s="70">
        <v>44720</v>
      </c>
      <c r="H65" s="68" t="s">
        <v>189</v>
      </c>
      <c r="I65" s="75">
        <v>45380</v>
      </c>
    </row>
    <row r="66" s="55" customFormat="1" spans="1:9">
      <c r="A66" s="69" t="s">
        <v>372</v>
      </c>
      <c r="B66" s="64" t="str">
        <f ca="1" t="array" ref="B66">INDEX(A:A,SMALL(IF(ISNUMBER(FIND(CELL("contents"),A$2:A$105)),ROW($2:$105),4^8),ROW(A65)))&amp;""</f>
        <v/>
      </c>
      <c r="C66" s="69" t="s">
        <v>373</v>
      </c>
      <c r="D66" s="69" t="s">
        <v>247</v>
      </c>
      <c r="E66" s="6" t="s">
        <v>309</v>
      </c>
      <c r="F66" s="71" t="s">
        <v>310</v>
      </c>
      <c r="G66" s="70">
        <v>44707</v>
      </c>
      <c r="H66" s="68" t="s">
        <v>189</v>
      </c>
      <c r="I66" s="75">
        <v>45093</v>
      </c>
    </row>
    <row r="67" s="55" customFormat="1" spans="1:9">
      <c r="A67" s="69" t="s">
        <v>374</v>
      </c>
      <c r="B67" s="64" t="str">
        <f ca="1" t="array" ref="B67">INDEX(A:A,SMALL(IF(ISNUMBER(FIND(CELL("contents"),A$2:A$105)),ROW($2:$105),4^8),ROW(A66)))&amp;""</f>
        <v/>
      </c>
      <c r="C67" s="69" t="s">
        <v>375</v>
      </c>
      <c r="D67" s="69" t="s">
        <v>247</v>
      </c>
      <c r="E67" s="6" t="s">
        <v>248</v>
      </c>
      <c r="F67" s="71" t="s">
        <v>249</v>
      </c>
      <c r="G67" s="70">
        <v>44707</v>
      </c>
      <c r="H67" s="68" t="s">
        <v>189</v>
      </c>
      <c r="I67" s="75">
        <v>45300</v>
      </c>
    </row>
    <row r="68" s="55" customFormat="1" spans="1:9">
      <c r="A68" s="69" t="s">
        <v>376</v>
      </c>
      <c r="B68" s="64" t="str">
        <f ca="1" t="array" ref="B68">INDEX(A:A,SMALL(IF(ISNUMBER(FIND(CELL("contents"),A$2:A$105)),ROW($2:$105),4^8),ROW(A67)))&amp;""</f>
        <v/>
      </c>
      <c r="C68" s="69" t="s">
        <v>377</v>
      </c>
      <c r="D68" s="69" t="s">
        <v>198</v>
      </c>
      <c r="E68" s="6" t="s">
        <v>199</v>
      </c>
      <c r="F68" s="71" t="s">
        <v>337</v>
      </c>
      <c r="G68" s="70">
        <v>44706</v>
      </c>
      <c r="H68" s="68" t="s">
        <v>189</v>
      </c>
      <c r="I68" s="75">
        <v>45199</v>
      </c>
    </row>
    <row r="69" s="55" customFormat="1" spans="1:9">
      <c r="A69" s="69" t="s">
        <v>378</v>
      </c>
      <c r="B69" s="64" t="str">
        <f ca="1" t="array" ref="B69">INDEX(A:A,SMALL(IF(ISNUMBER(FIND(CELL("contents"),A$2:A$105)),ROW($2:$105),4^8),ROW(A68)))&amp;""</f>
        <v/>
      </c>
      <c r="C69" s="69" t="s">
        <v>379</v>
      </c>
      <c r="D69" s="69" t="s">
        <v>198</v>
      </c>
      <c r="E69" s="6" t="s">
        <v>199</v>
      </c>
      <c r="F69" s="71" t="s">
        <v>337</v>
      </c>
      <c r="G69" s="70">
        <v>44706</v>
      </c>
      <c r="H69" s="68" t="s">
        <v>189</v>
      </c>
      <c r="I69" s="75">
        <v>45199</v>
      </c>
    </row>
    <row r="70" s="55" customFormat="1" spans="1:9">
      <c r="A70" s="69" t="s">
        <v>380</v>
      </c>
      <c r="B70" s="64" t="str">
        <f ca="1" t="array" ref="B70">INDEX(A:A,SMALL(IF(ISNUMBER(FIND(CELL("contents"),A$2:A$105)),ROW($2:$105),4^8),ROW(A69)))&amp;""</f>
        <v/>
      </c>
      <c r="C70" s="69" t="s">
        <v>381</v>
      </c>
      <c r="D70" s="69" t="s">
        <v>198</v>
      </c>
      <c r="E70" s="6" t="s">
        <v>199</v>
      </c>
      <c r="F70" s="71" t="s">
        <v>382</v>
      </c>
      <c r="G70" s="70">
        <v>44705</v>
      </c>
      <c r="H70" s="68" t="s">
        <v>189</v>
      </c>
      <c r="I70" s="75">
        <v>45381</v>
      </c>
    </row>
    <row r="71" s="55" customFormat="1" spans="1:9">
      <c r="A71" s="69" t="s">
        <v>383</v>
      </c>
      <c r="B71" s="64" t="str">
        <f ca="1" t="array" ref="B71">INDEX(A:A,SMALL(IF(ISNUMBER(FIND(CELL("contents"),A$2:A$105)),ROW($2:$105),4^8),ROW(A70)))&amp;""</f>
        <v/>
      </c>
      <c r="C71" s="69" t="s">
        <v>384</v>
      </c>
      <c r="D71" s="69" t="s">
        <v>198</v>
      </c>
      <c r="E71" s="6" t="s">
        <v>199</v>
      </c>
      <c r="F71" s="71" t="s">
        <v>385</v>
      </c>
      <c r="G71" s="70">
        <v>44705</v>
      </c>
      <c r="H71" s="68" t="s">
        <v>189</v>
      </c>
      <c r="I71" s="75">
        <v>45148</v>
      </c>
    </row>
    <row r="72" s="55" customFormat="1" spans="1:9">
      <c r="A72" s="69" t="s">
        <v>386</v>
      </c>
      <c r="B72" s="64" t="str">
        <f ca="1" t="array" ref="B72">INDEX(A:A,SMALL(IF(ISNUMBER(FIND(CELL("contents"),A$2:A$105)),ROW($2:$105),4^8),ROW(A71)))&amp;""</f>
        <v/>
      </c>
      <c r="C72" s="69" t="s">
        <v>387</v>
      </c>
      <c r="D72" s="69" t="s">
        <v>186</v>
      </c>
      <c r="E72" s="6" t="s">
        <v>187</v>
      </c>
      <c r="F72" s="71" t="s">
        <v>188</v>
      </c>
      <c r="G72" s="70">
        <v>44705</v>
      </c>
      <c r="H72" s="68" t="s">
        <v>189</v>
      </c>
      <c r="I72" s="75">
        <v>45199</v>
      </c>
    </row>
    <row r="73" s="55" customFormat="1" spans="1:9">
      <c r="A73" s="72" t="s">
        <v>388</v>
      </c>
      <c r="B73" s="64" t="str">
        <f ca="1" t="array" ref="B73">INDEX(A:A,SMALL(IF(ISNUMBER(FIND(CELL("contents"),A$2:A$105)),ROW($2:$105),4^8),ROW(A72)))&amp;""</f>
        <v/>
      </c>
      <c r="C73" s="69" t="s">
        <v>389</v>
      </c>
      <c r="D73" s="69" t="s">
        <v>217</v>
      </c>
      <c r="E73" s="6" t="s">
        <v>218</v>
      </c>
      <c r="F73" s="71" t="s">
        <v>219</v>
      </c>
      <c r="G73" s="70">
        <v>44699</v>
      </c>
      <c r="H73" s="68" t="s">
        <v>189</v>
      </c>
      <c r="I73" s="75">
        <v>45069</v>
      </c>
    </row>
    <row r="74" s="55" customFormat="1" spans="1:9">
      <c r="A74" s="69" t="s">
        <v>390</v>
      </c>
      <c r="B74" s="64" t="str">
        <f ca="1" t="array" ref="B74">INDEX(A:A,SMALL(IF(ISNUMBER(FIND(CELL("contents"),A$2:A$105)),ROW($2:$105),4^8),ROW(A73)))&amp;""</f>
        <v/>
      </c>
      <c r="C74" s="69" t="s">
        <v>391</v>
      </c>
      <c r="D74" s="69" t="s">
        <v>198</v>
      </c>
      <c r="E74" s="6" t="s">
        <v>199</v>
      </c>
      <c r="F74" s="71" t="s">
        <v>293</v>
      </c>
      <c r="G74" s="70">
        <v>44698</v>
      </c>
      <c r="H74" s="68" t="s">
        <v>189</v>
      </c>
      <c r="I74" s="75">
        <v>45266</v>
      </c>
    </row>
    <row r="75" s="55" customFormat="1" spans="1:9">
      <c r="A75" s="69" t="s">
        <v>392</v>
      </c>
      <c r="B75" s="64" t="str">
        <f ca="1" t="array" ref="B75">INDEX(A:A,SMALL(IF(ISNUMBER(FIND(CELL("contents"),A$2:A$105)),ROW($2:$105),4^8),ROW(A74)))&amp;""</f>
        <v/>
      </c>
      <c r="C75" s="69" t="s">
        <v>393</v>
      </c>
      <c r="D75" s="69" t="s">
        <v>198</v>
      </c>
      <c r="E75" s="6" t="s">
        <v>240</v>
      </c>
      <c r="F75" s="71" t="s">
        <v>394</v>
      </c>
      <c r="G75" s="70">
        <v>44693</v>
      </c>
      <c r="H75" s="68" t="s">
        <v>189</v>
      </c>
      <c r="I75" s="75">
        <v>45250</v>
      </c>
    </row>
    <row r="76" s="55" customFormat="1" spans="1:9">
      <c r="A76" s="69" t="s">
        <v>395</v>
      </c>
      <c r="B76" s="64" t="str">
        <f ca="1" t="array" ref="B76">INDEX(A:A,SMALL(IF(ISNUMBER(FIND(CELL("contents"),A$2:A$105)),ROW($2:$105),4^8),ROW(A75)))&amp;""</f>
        <v/>
      </c>
      <c r="C76" s="69" t="s">
        <v>396</v>
      </c>
      <c r="D76" s="69" t="s">
        <v>186</v>
      </c>
      <c r="E76" s="6" t="s">
        <v>187</v>
      </c>
      <c r="F76" s="71" t="s">
        <v>188</v>
      </c>
      <c r="G76" s="70">
        <v>44670</v>
      </c>
      <c r="H76" s="68" t="s">
        <v>189</v>
      </c>
      <c r="I76" s="75">
        <v>45127</v>
      </c>
    </row>
    <row r="77" s="55" customFormat="1" spans="1:9">
      <c r="A77" s="69" t="s">
        <v>397</v>
      </c>
      <c r="B77" s="64" t="str">
        <f ca="1" t="array" ref="B77">INDEX(A:A,SMALL(IF(ISNUMBER(FIND(CELL("contents"),A$2:A$105)),ROW($2:$105),4^8),ROW(A76)))&amp;""</f>
        <v/>
      </c>
      <c r="C77" s="69" t="s">
        <v>398</v>
      </c>
      <c r="D77" s="69" t="s">
        <v>198</v>
      </c>
      <c r="E77" s="6" t="s">
        <v>199</v>
      </c>
      <c r="F77" s="71" t="s">
        <v>399</v>
      </c>
      <c r="G77" s="70">
        <v>44652</v>
      </c>
      <c r="H77" s="68" t="s">
        <v>189</v>
      </c>
      <c r="I77" s="75">
        <v>45199</v>
      </c>
    </row>
    <row r="78" s="55" customFormat="1" spans="1:9">
      <c r="A78" s="69" t="s">
        <v>400</v>
      </c>
      <c r="B78" s="64" t="str">
        <f ca="1" t="array" ref="B78">INDEX(A:A,SMALL(IF(ISNUMBER(FIND(CELL("contents"),A$2:A$105)),ROW($2:$105),4^8),ROW(A77)))&amp;""</f>
        <v/>
      </c>
      <c r="C78" s="69" t="s">
        <v>401</v>
      </c>
      <c r="D78" s="69" t="s">
        <v>210</v>
      </c>
      <c r="E78" s="6" t="s">
        <v>345</v>
      </c>
      <c r="F78" s="71" t="s">
        <v>319</v>
      </c>
      <c r="G78" s="70">
        <v>44638</v>
      </c>
      <c r="H78" s="68" t="s">
        <v>189</v>
      </c>
      <c r="I78" s="75">
        <v>45343</v>
      </c>
    </row>
    <row r="79" s="55" customFormat="1" spans="1:9">
      <c r="A79" s="69" t="s">
        <v>402</v>
      </c>
      <c r="B79" s="64" t="str">
        <f ca="1" t="array" ref="B79">INDEX(A:A,SMALL(IF(ISNUMBER(FIND(CELL("contents"),A$2:A$105)),ROW($2:$105),4^8),ROW(A78)))&amp;""</f>
        <v/>
      </c>
      <c r="C79" s="69" t="s">
        <v>403</v>
      </c>
      <c r="D79" s="69" t="s">
        <v>247</v>
      </c>
      <c r="E79" s="6" t="s">
        <v>248</v>
      </c>
      <c r="F79" s="71" t="s">
        <v>249</v>
      </c>
      <c r="G79" s="70">
        <v>44617</v>
      </c>
      <c r="H79" s="68" t="s">
        <v>189</v>
      </c>
      <c r="I79" s="75">
        <v>45183</v>
      </c>
    </row>
    <row r="80" s="55" customFormat="1" spans="1:9">
      <c r="A80" s="69" t="s">
        <v>404</v>
      </c>
      <c r="B80" s="64" t="str">
        <f ca="1" t="array" ref="B80">INDEX(A:A,SMALL(IF(ISNUMBER(FIND(CELL("contents"),A$2:A$105)),ROW($2:$105),4^8),ROW(A79)))&amp;""</f>
        <v/>
      </c>
      <c r="C80" s="69" t="s">
        <v>405</v>
      </c>
      <c r="D80" s="69" t="s">
        <v>210</v>
      </c>
      <c r="E80" s="6" t="s">
        <v>211</v>
      </c>
      <c r="F80" s="71" t="s">
        <v>212</v>
      </c>
      <c r="G80" s="70">
        <v>44585</v>
      </c>
      <c r="H80" s="68" t="s">
        <v>189</v>
      </c>
      <c r="I80" s="75">
        <v>45169</v>
      </c>
    </row>
    <row r="81" s="55" customFormat="1" spans="1:9">
      <c r="A81" s="69" t="s">
        <v>406</v>
      </c>
      <c r="B81" s="64" t="str">
        <f ca="1" t="array" ref="B81">INDEX(A:A,SMALL(IF(ISNUMBER(FIND(CELL("contents"),A$2:A$105)),ROW($2:$105),4^8),ROW(A80)))&amp;""</f>
        <v/>
      </c>
      <c r="C81" s="69" t="s">
        <v>407</v>
      </c>
      <c r="D81" s="69" t="s">
        <v>198</v>
      </c>
      <c r="E81" s="6" t="s">
        <v>222</v>
      </c>
      <c r="F81" s="71" t="s">
        <v>283</v>
      </c>
      <c r="G81" s="70">
        <v>44578</v>
      </c>
      <c r="H81" s="68" t="s">
        <v>189</v>
      </c>
      <c r="I81" s="75">
        <v>45107</v>
      </c>
    </row>
    <row r="82" s="55" customFormat="1" spans="1:9">
      <c r="A82" s="69" t="s">
        <v>408</v>
      </c>
      <c r="B82" s="64" t="str">
        <f ca="1" t="array" ref="B82">INDEX(A:A,SMALL(IF(ISNUMBER(FIND(CELL("contents"),A$2:A$105)),ROW($2:$105),4^8),ROW(A81)))&amp;""</f>
        <v/>
      </c>
      <c r="C82" s="69" t="s">
        <v>409</v>
      </c>
      <c r="D82" s="69" t="s">
        <v>198</v>
      </c>
      <c r="E82" s="6" t="s">
        <v>199</v>
      </c>
      <c r="F82" s="71" t="s">
        <v>410</v>
      </c>
      <c r="G82" s="70">
        <v>44567</v>
      </c>
      <c r="H82" s="68" t="s">
        <v>189</v>
      </c>
      <c r="I82" s="75">
        <v>45294</v>
      </c>
    </row>
    <row r="83" s="55" customFormat="1" spans="1:9">
      <c r="A83" s="69" t="s">
        <v>411</v>
      </c>
      <c r="B83" s="64" t="str">
        <f ca="1" t="array" ref="B83">INDEX(A:A,SMALL(IF(ISNUMBER(FIND(CELL("contents"),A$2:A$105)),ROW($2:$105),4^8),ROW(A82)))&amp;""</f>
        <v/>
      </c>
      <c r="C83" s="69" t="s">
        <v>412</v>
      </c>
      <c r="D83" s="69" t="s">
        <v>198</v>
      </c>
      <c r="E83" s="6" t="s">
        <v>199</v>
      </c>
      <c r="F83" s="71" t="s">
        <v>293</v>
      </c>
      <c r="G83" s="70">
        <v>44557</v>
      </c>
      <c r="H83" s="68" t="s">
        <v>189</v>
      </c>
      <c r="I83" s="75">
        <v>45260</v>
      </c>
    </row>
    <row r="84" s="55" customFormat="1" spans="1:9">
      <c r="A84" s="69" t="s">
        <v>413</v>
      </c>
      <c r="B84" s="64" t="str">
        <f ca="1" t="array" ref="B84">INDEX(A:A,SMALL(IF(ISNUMBER(FIND(CELL("contents"),A$2:A$105)),ROW($2:$105),4^8),ROW(A83)))&amp;""</f>
        <v/>
      </c>
      <c r="C84" s="69" t="s">
        <v>414</v>
      </c>
      <c r="D84" s="69" t="s">
        <v>247</v>
      </c>
      <c r="E84" s="6" t="s">
        <v>415</v>
      </c>
      <c r="F84" s="71" t="s">
        <v>309</v>
      </c>
      <c r="G84" s="70">
        <v>44538</v>
      </c>
      <c r="H84" s="68" t="s">
        <v>189</v>
      </c>
      <c r="I84" s="75">
        <v>45184</v>
      </c>
    </row>
    <row r="85" s="55" customFormat="1" spans="1:9">
      <c r="A85" s="72" t="s">
        <v>416</v>
      </c>
      <c r="B85" s="64" t="str">
        <f ca="1" t="array" ref="B85">INDEX(A:A,SMALL(IF(ISNUMBER(FIND(CELL("contents"),A$2:A$105)),ROW($2:$105),4^8),ROW(A84)))&amp;""</f>
        <v/>
      </c>
      <c r="C85" s="72" t="s">
        <v>417</v>
      </c>
      <c r="D85" s="72" t="s">
        <v>186</v>
      </c>
      <c r="E85" s="6" t="s">
        <v>187</v>
      </c>
      <c r="F85" s="71" t="s">
        <v>188</v>
      </c>
      <c r="G85" s="73">
        <v>44523</v>
      </c>
      <c r="H85" s="68" t="s">
        <v>189</v>
      </c>
      <c r="I85" s="75">
        <v>45229</v>
      </c>
    </row>
    <row r="86" s="55" customFormat="1" spans="1:9">
      <c r="A86" s="69" t="s">
        <v>418</v>
      </c>
      <c r="B86" s="64" t="str">
        <f ca="1" t="array" ref="B86">INDEX(A:A,SMALL(IF(ISNUMBER(FIND(CELL("contents"),A$2:A$105)),ROW($2:$105),4^8),ROW(A85)))&amp;""</f>
        <v/>
      </c>
      <c r="C86" s="69" t="s">
        <v>419</v>
      </c>
      <c r="D86" s="69" t="s">
        <v>186</v>
      </c>
      <c r="E86" s="6" t="s">
        <v>187</v>
      </c>
      <c r="F86" s="71" t="s">
        <v>188</v>
      </c>
      <c r="G86" s="70">
        <v>44516</v>
      </c>
      <c r="H86" s="68" t="s">
        <v>189</v>
      </c>
      <c r="I86" s="75">
        <v>45616</v>
      </c>
    </row>
    <row r="87" s="55" customFormat="1" spans="1:9">
      <c r="A87" s="69" t="s">
        <v>420</v>
      </c>
      <c r="B87" s="64" t="str">
        <f ca="1" t="array" ref="B87">INDEX(A:A,SMALL(IF(ISNUMBER(FIND(CELL("contents"),A$2:A$105)),ROW($2:$105),4^8),ROW(A86)))&amp;""</f>
        <v/>
      </c>
      <c r="C87" s="69" t="s">
        <v>421</v>
      </c>
      <c r="D87" s="69" t="s">
        <v>210</v>
      </c>
      <c r="E87" s="6" t="s">
        <v>345</v>
      </c>
      <c r="F87" s="71" t="s">
        <v>212</v>
      </c>
      <c r="G87" s="70">
        <v>44490</v>
      </c>
      <c r="H87" s="68" t="s">
        <v>189</v>
      </c>
      <c r="I87" s="75">
        <v>45107</v>
      </c>
    </row>
    <row r="88" s="55" customFormat="1" spans="1:9">
      <c r="A88" s="69" t="s">
        <v>422</v>
      </c>
      <c r="B88" s="64" t="str">
        <f ca="1" t="array" ref="B88">INDEX(A:A,SMALL(IF(ISNUMBER(FIND(CELL("contents"),A$2:A$105)),ROW($2:$105),4^8),ROW(A87)))&amp;""</f>
        <v/>
      </c>
      <c r="C88" s="69" t="s">
        <v>423</v>
      </c>
      <c r="D88" s="69" t="s">
        <v>198</v>
      </c>
      <c r="E88" s="6" t="s">
        <v>222</v>
      </c>
      <c r="F88" s="71" t="s">
        <v>223</v>
      </c>
      <c r="G88" s="70">
        <v>44489</v>
      </c>
      <c r="H88" s="68" t="s">
        <v>189</v>
      </c>
      <c r="I88" s="75">
        <v>45138</v>
      </c>
    </row>
    <row r="89" s="55" customFormat="1" spans="1:9">
      <c r="A89" s="69" t="s">
        <v>424</v>
      </c>
      <c r="B89" s="64" t="str">
        <f ca="1" t="array" ref="B89">INDEX(A:A,SMALL(IF(ISNUMBER(FIND(CELL("contents"),A$2:A$105)),ROW($2:$105),4^8),ROW(A88)))&amp;""</f>
        <v/>
      </c>
      <c r="C89" s="69" t="s">
        <v>425</v>
      </c>
      <c r="D89" s="69" t="s">
        <v>198</v>
      </c>
      <c r="E89" s="6" t="s">
        <v>222</v>
      </c>
      <c r="F89" s="71" t="s">
        <v>223</v>
      </c>
      <c r="G89" s="70">
        <v>44489</v>
      </c>
      <c r="H89" s="68" t="s">
        <v>189</v>
      </c>
      <c r="I89" s="75">
        <v>45138</v>
      </c>
    </row>
    <row r="90" s="55" customFormat="1" spans="1:9">
      <c r="A90" s="69" t="s">
        <v>426</v>
      </c>
      <c r="B90" s="64" t="str">
        <f ca="1" t="array" ref="B90">INDEX(A:A,SMALL(IF(ISNUMBER(FIND(CELL("contents"),A$2:A$105)),ROW($2:$105),4^8),ROW(A89)))&amp;""</f>
        <v/>
      </c>
      <c r="C90" s="69" t="s">
        <v>427</v>
      </c>
      <c r="D90" s="69" t="s">
        <v>186</v>
      </c>
      <c r="E90" s="6" t="s">
        <v>428</v>
      </c>
      <c r="F90" s="71" t="s">
        <v>314</v>
      </c>
      <c r="G90" s="70">
        <v>44482</v>
      </c>
      <c r="H90" s="68" t="s">
        <v>189</v>
      </c>
      <c r="I90" s="75">
        <v>45139</v>
      </c>
    </row>
    <row r="91" s="55" customFormat="1" spans="1:9">
      <c r="A91" s="69" t="s">
        <v>429</v>
      </c>
      <c r="B91" s="64" t="str">
        <f ca="1" t="array" ref="B91">INDEX(A:A,SMALL(IF(ISNUMBER(FIND(CELL("contents"),A$2:A$105)),ROW($2:$105),4^8),ROW(A90)))&amp;""</f>
        <v/>
      </c>
      <c r="C91" s="69" t="s">
        <v>430</v>
      </c>
      <c r="D91" s="69" t="s">
        <v>198</v>
      </c>
      <c r="E91" s="6" t="s">
        <v>240</v>
      </c>
      <c r="F91" s="71" t="s">
        <v>266</v>
      </c>
      <c r="G91" s="70">
        <v>44481</v>
      </c>
      <c r="H91" s="68" t="s">
        <v>189</v>
      </c>
      <c r="I91" s="75">
        <v>45039</v>
      </c>
    </row>
    <row r="92" s="55" customFormat="1" spans="1:9">
      <c r="A92" s="69" t="s">
        <v>431</v>
      </c>
      <c r="B92" s="64" t="str">
        <f ca="1" t="array" ref="B92">INDEX(A:A,SMALL(IF(ISNUMBER(FIND(CELL("contents"),A$2:A$105)),ROW($2:$105),4^8),ROW(A91)))&amp;""</f>
        <v/>
      </c>
      <c r="C92" s="69" t="s">
        <v>432</v>
      </c>
      <c r="D92" s="69" t="s">
        <v>186</v>
      </c>
      <c r="E92" s="6" t="s">
        <v>433</v>
      </c>
      <c r="F92" s="71" t="s">
        <v>115</v>
      </c>
      <c r="G92" s="70">
        <v>44433</v>
      </c>
      <c r="H92" s="68" t="s">
        <v>189</v>
      </c>
      <c r="I92" s="75">
        <v>45119</v>
      </c>
    </row>
    <row r="93" s="55" customFormat="1" spans="1:9">
      <c r="A93" s="69" t="s">
        <v>434</v>
      </c>
      <c r="B93" s="64" t="str">
        <f ca="1" t="array" ref="B93">INDEX(A:A,SMALL(IF(ISNUMBER(FIND(CELL("contents"),A$2:A$105)),ROW($2:$105),4^8),ROW(A92)))&amp;""</f>
        <v/>
      </c>
      <c r="C93" s="69" t="s">
        <v>435</v>
      </c>
      <c r="D93" s="69" t="s">
        <v>186</v>
      </c>
      <c r="E93" s="6" t="s">
        <v>428</v>
      </c>
      <c r="F93" s="71" t="s">
        <v>207</v>
      </c>
      <c r="G93" s="70">
        <v>44406</v>
      </c>
      <c r="H93" s="68" t="s">
        <v>189</v>
      </c>
      <c r="I93" s="75">
        <v>45223</v>
      </c>
    </row>
    <row r="94" s="55" customFormat="1" spans="1:9">
      <c r="A94" s="69" t="s">
        <v>436</v>
      </c>
      <c r="B94" s="64" t="str">
        <f ca="1" t="array" ref="B94">INDEX(A:A,SMALL(IF(ISNUMBER(FIND(CELL("contents"),A$2:A$105)),ROW($2:$105),4^8),ROW(A93)))&amp;""</f>
        <v/>
      </c>
      <c r="C94" s="69" t="s">
        <v>437</v>
      </c>
      <c r="D94" s="69" t="s">
        <v>198</v>
      </c>
      <c r="E94" s="6" t="s">
        <v>240</v>
      </c>
      <c r="F94" s="71" t="s">
        <v>438</v>
      </c>
      <c r="G94" s="70">
        <v>44362</v>
      </c>
      <c r="H94" s="68" t="s">
        <v>189</v>
      </c>
      <c r="I94" s="75">
        <v>45229</v>
      </c>
    </row>
    <row r="95" s="55" customFormat="1" spans="1:9">
      <c r="A95" s="69" t="s">
        <v>439</v>
      </c>
      <c r="B95" s="64" t="str">
        <f ca="1" t="array" ref="B95">INDEX(A:A,SMALL(IF(ISNUMBER(FIND(CELL("contents"),A$2:A$105)),ROW($2:$105),4^8),ROW(A94)))&amp;""</f>
        <v/>
      </c>
      <c r="C95" s="69" t="s">
        <v>440</v>
      </c>
      <c r="D95" s="69" t="s">
        <v>210</v>
      </c>
      <c r="E95" s="6" t="s">
        <v>211</v>
      </c>
      <c r="F95" s="71" t="s">
        <v>212</v>
      </c>
      <c r="G95" s="70">
        <v>44333</v>
      </c>
      <c r="H95" s="68" t="s">
        <v>189</v>
      </c>
      <c r="I95" s="75">
        <v>45107</v>
      </c>
    </row>
    <row r="96" s="55" customFormat="1" spans="1:9">
      <c r="A96" s="69" t="s">
        <v>441</v>
      </c>
      <c r="B96" s="64" t="str">
        <f ca="1" t="array" ref="B96">INDEX(A:A,SMALL(IF(ISNUMBER(FIND(CELL("contents"),A$2:A$105)),ROW($2:$105),4^8),ROW(A95)))&amp;""</f>
        <v/>
      </c>
      <c r="C96" s="69" t="s">
        <v>442</v>
      </c>
      <c r="D96" s="69" t="s">
        <v>198</v>
      </c>
      <c r="E96" s="6" t="s">
        <v>240</v>
      </c>
      <c r="F96" s="71" t="s">
        <v>443</v>
      </c>
      <c r="G96" s="70">
        <v>44316</v>
      </c>
      <c r="H96" s="68" t="s">
        <v>189</v>
      </c>
      <c r="I96" s="75">
        <v>45230</v>
      </c>
    </row>
    <row r="97" s="55" customFormat="1" spans="1:9">
      <c r="A97" s="69" t="s">
        <v>444</v>
      </c>
      <c r="B97" s="64" t="str">
        <f ca="1" t="array" ref="B97">INDEX(A:A,SMALL(IF(ISNUMBER(FIND(CELL("contents"),A$2:A$105)),ROW($2:$105),4^8),ROW(A96)))&amp;""</f>
        <v/>
      </c>
      <c r="C97" s="69" t="s">
        <v>445</v>
      </c>
      <c r="D97" s="69" t="s">
        <v>186</v>
      </c>
      <c r="E97" s="6" t="s">
        <v>428</v>
      </c>
      <c r="F97" s="71" t="s">
        <v>207</v>
      </c>
      <c r="G97" s="70">
        <v>44257</v>
      </c>
      <c r="H97" s="68" t="s">
        <v>189</v>
      </c>
      <c r="I97" s="75">
        <v>45112</v>
      </c>
    </row>
    <row r="98" s="55" customFormat="1" spans="1:9">
      <c r="A98" s="69" t="s">
        <v>446</v>
      </c>
      <c r="B98" s="64" t="str">
        <f ca="1" t="array" ref="B98">INDEX(A:A,SMALL(IF(ISNUMBER(FIND(CELL("contents"),A$2:A$105)),ROW($2:$105),4^8),ROW(A97)))&amp;""</f>
        <v/>
      </c>
      <c r="C98" s="69" t="s">
        <v>447</v>
      </c>
      <c r="D98" s="69" t="s">
        <v>186</v>
      </c>
      <c r="E98" s="6" t="s">
        <v>428</v>
      </c>
      <c r="F98" s="71" t="s">
        <v>115</v>
      </c>
      <c r="G98" s="70">
        <v>44148</v>
      </c>
      <c r="H98" s="68" t="s">
        <v>189</v>
      </c>
      <c r="I98" s="75">
        <v>45546</v>
      </c>
    </row>
    <row r="99" s="55" customFormat="1" spans="1:9">
      <c r="A99" s="69" t="s">
        <v>448</v>
      </c>
      <c r="B99" s="64" t="str">
        <f ca="1" t="array" ref="B99">INDEX(A:A,SMALL(IF(ISNUMBER(FIND(CELL("contents"),A$2:A$105)),ROW($2:$105),4^8),ROW(A98)))&amp;""</f>
        <v/>
      </c>
      <c r="C99" s="69" t="s">
        <v>449</v>
      </c>
      <c r="D99" s="69" t="s">
        <v>198</v>
      </c>
      <c r="E99" s="6" t="s">
        <v>450</v>
      </c>
      <c r="F99" s="71" t="s">
        <v>293</v>
      </c>
      <c r="G99" s="70">
        <v>44118</v>
      </c>
      <c r="H99" s="68" t="s">
        <v>189</v>
      </c>
      <c r="I99" s="75">
        <v>45195</v>
      </c>
    </row>
    <row r="100" s="55" customFormat="1" spans="1:9">
      <c r="A100" s="69" t="s">
        <v>451</v>
      </c>
      <c r="B100" s="64" t="str">
        <f ca="1" t="array" ref="B100">INDEX(A:A,SMALL(IF(ISNUMBER(FIND(CELL("contents"),A$2:A$105)),ROW($2:$105),4^8),ROW(A99)))&amp;""</f>
        <v/>
      </c>
      <c r="C100" s="69" t="s">
        <v>452</v>
      </c>
      <c r="D100" s="69" t="s">
        <v>186</v>
      </c>
      <c r="E100" s="6" t="s">
        <v>187</v>
      </c>
      <c r="F100" s="71" t="s">
        <v>453</v>
      </c>
      <c r="G100" s="70">
        <v>43999</v>
      </c>
      <c r="H100" s="68" t="s">
        <v>189</v>
      </c>
      <c r="I100" s="75">
        <v>45654</v>
      </c>
    </row>
    <row r="101" s="55" customFormat="1" spans="1:9">
      <c r="A101" s="69" t="s">
        <v>454</v>
      </c>
      <c r="B101" s="64" t="str">
        <f ca="1" t="array" ref="B101">INDEX(A:A,SMALL(IF(ISNUMBER(FIND(CELL("contents"),A$2:A$105)),ROW($2:$105),4^8),ROW(A100)))&amp;""</f>
        <v/>
      </c>
      <c r="C101" s="69" t="s">
        <v>455</v>
      </c>
      <c r="D101" s="69" t="s">
        <v>198</v>
      </c>
      <c r="E101" s="6" t="s">
        <v>450</v>
      </c>
      <c r="F101" s="71" t="s">
        <v>337</v>
      </c>
      <c r="G101" s="70">
        <v>43815</v>
      </c>
      <c r="H101" s="68" t="s">
        <v>189</v>
      </c>
      <c r="I101" s="75">
        <v>45114</v>
      </c>
    </row>
    <row r="102" s="55" customFormat="1" spans="1:9">
      <c r="A102" s="69" t="s">
        <v>456</v>
      </c>
      <c r="B102" s="64" t="str">
        <f ca="1" t="array" ref="B102">INDEX(A:A,SMALL(IF(ISNUMBER(FIND(CELL("contents"),A$2:A$105)),ROW($2:$105),4^8),ROW(A101)))&amp;""</f>
        <v/>
      </c>
      <c r="C102" s="69" t="s">
        <v>457</v>
      </c>
      <c r="D102" s="69" t="s">
        <v>186</v>
      </c>
      <c r="E102" s="6" t="s">
        <v>458</v>
      </c>
      <c r="F102" s="71" t="s">
        <v>115</v>
      </c>
      <c r="G102" s="70">
        <v>43703</v>
      </c>
      <c r="H102" s="68" t="s">
        <v>189</v>
      </c>
      <c r="I102" s="75">
        <v>45241</v>
      </c>
    </row>
    <row r="103" s="55" customFormat="1" spans="1:9">
      <c r="A103" s="69" t="s">
        <v>459</v>
      </c>
      <c r="B103" s="64" t="str">
        <f ca="1" t="array" ref="B103">INDEX(A:A,SMALL(IF(ISNUMBER(FIND(CELL("contents"),A$2:A$105)),ROW($2:$105),4^8),ROW(A102)))&amp;""</f>
        <v/>
      </c>
      <c r="C103" s="69" t="s">
        <v>460</v>
      </c>
      <c r="D103" s="69" t="s">
        <v>186</v>
      </c>
      <c r="E103" s="6" t="s">
        <v>428</v>
      </c>
      <c r="F103" s="71" t="s">
        <v>314</v>
      </c>
      <c r="G103" s="70">
        <v>43647</v>
      </c>
      <c r="H103" s="68" t="s">
        <v>189</v>
      </c>
      <c r="I103" s="75">
        <v>45107</v>
      </c>
    </row>
    <row r="104" s="55" customFormat="1" spans="1:9">
      <c r="A104" s="69" t="s">
        <v>461</v>
      </c>
      <c r="B104" s="64" t="str">
        <f ca="1" t="array" ref="B104">INDEX(A:A,SMALL(IF(ISNUMBER(FIND(CELL("contents"),A$2:A$105)),ROW($2:$105),4^8),ROW(A103)))&amp;""</f>
        <v/>
      </c>
      <c r="C104" s="69" t="s">
        <v>462</v>
      </c>
      <c r="D104" s="69" t="s">
        <v>198</v>
      </c>
      <c r="E104" s="6" t="s">
        <v>240</v>
      </c>
      <c r="F104" s="71" t="s">
        <v>438</v>
      </c>
      <c r="G104" s="70">
        <v>43640</v>
      </c>
      <c r="H104" s="68" t="s">
        <v>189</v>
      </c>
      <c r="I104" s="75">
        <v>45260</v>
      </c>
    </row>
    <row r="105" spans="1:9">
      <c r="A105" s="76" t="s">
        <v>463</v>
      </c>
      <c r="B105" s="64" t="str">
        <f ca="1" t="array" ref="B105">INDEX(A:A,SMALL(IF(ISNUMBER(FIND(CELL("contents"),A$2:A$105)),ROW($2:$105),4^8),ROW(A104)))&amp;""</f>
        <v/>
      </c>
      <c r="C105" s="65" t="s">
        <v>464</v>
      </c>
      <c r="D105" s="65" t="s">
        <v>186</v>
      </c>
      <c r="E105" s="65" t="s">
        <v>428</v>
      </c>
      <c r="F105" s="65" t="s">
        <v>314</v>
      </c>
      <c r="G105" s="77">
        <v>44788</v>
      </c>
      <c r="H105" s="78" t="s">
        <v>189</v>
      </c>
      <c r="I105" s="57" t="s">
        <v>465</v>
      </c>
    </row>
  </sheetData>
  <conditionalFormatting sqref="A1">
    <cfRule type="duplicateValues" dxfId="5" priority="324"/>
  </conditionalFormatting>
  <conditionalFormatting sqref="A1:B1">
    <cfRule type="duplicateValues" dxfId="5" priority="323"/>
  </conditionalFormatting>
  <conditionalFormatting sqref="C1">
    <cfRule type="duplicateValues" dxfId="5" priority="325"/>
  </conditionalFormatting>
  <conditionalFormatting sqref="D1:E1">
    <cfRule type="duplicateValues" dxfId="5" priority="321"/>
    <cfRule type="duplicateValues" dxfId="5" priority="322"/>
  </conditionalFormatting>
  <conditionalFormatting sqref="C14">
    <cfRule type="duplicateValues" dxfId="5" priority="35"/>
    <cfRule type="duplicateValues" dxfId="5" priority="29"/>
    <cfRule type="duplicateValues" dxfId="5" priority="23"/>
    <cfRule type="duplicateValues" dxfId="5" priority="17"/>
    <cfRule type="duplicateValues" dxfId="5" priority="11"/>
  </conditionalFormatting>
  <conditionalFormatting sqref="C15">
    <cfRule type="duplicateValues" dxfId="5" priority="34"/>
    <cfRule type="duplicateValues" dxfId="5" priority="28"/>
    <cfRule type="duplicateValues" dxfId="5" priority="22"/>
    <cfRule type="duplicateValues" dxfId="5" priority="16"/>
    <cfRule type="duplicateValues" dxfId="5" priority="10"/>
  </conditionalFormatting>
  <conditionalFormatting sqref="C16">
    <cfRule type="duplicateValues" dxfId="5" priority="33"/>
    <cfRule type="duplicateValues" dxfId="5" priority="27"/>
    <cfRule type="duplicateValues" dxfId="5" priority="21"/>
    <cfRule type="duplicateValues" dxfId="5" priority="15"/>
    <cfRule type="duplicateValues" dxfId="5" priority="9"/>
  </conditionalFormatting>
  <conditionalFormatting sqref="C17">
    <cfRule type="duplicateValues" dxfId="5" priority="32"/>
    <cfRule type="duplicateValues" dxfId="5" priority="26"/>
    <cfRule type="duplicateValues" dxfId="5" priority="20"/>
    <cfRule type="duplicateValues" dxfId="5" priority="14"/>
    <cfRule type="duplicateValues" dxfId="5" priority="8"/>
  </conditionalFormatting>
  <conditionalFormatting sqref="C18">
    <cfRule type="duplicateValues" dxfId="5" priority="65"/>
    <cfRule type="duplicateValues" dxfId="5" priority="64"/>
    <cfRule type="duplicateValues" dxfId="5" priority="63"/>
    <cfRule type="duplicateValues" dxfId="5" priority="62"/>
    <cfRule type="duplicateValues" dxfId="5" priority="61"/>
  </conditionalFormatting>
  <conditionalFormatting sqref="C19">
    <cfRule type="duplicateValues" dxfId="5" priority="31"/>
    <cfRule type="duplicateValues" dxfId="5" priority="25"/>
    <cfRule type="duplicateValues" dxfId="5" priority="19"/>
    <cfRule type="duplicateValues" dxfId="5" priority="13"/>
    <cfRule type="duplicateValues" dxfId="5" priority="7"/>
  </conditionalFormatting>
  <conditionalFormatting sqref="C25">
    <cfRule type="duplicateValues" dxfId="5" priority="84"/>
    <cfRule type="duplicateValues" dxfId="5" priority="83"/>
    <cfRule type="duplicateValues" dxfId="5" priority="82"/>
    <cfRule type="duplicateValues" dxfId="5" priority="81"/>
  </conditionalFormatting>
  <conditionalFormatting sqref="C26">
    <cfRule type="duplicateValues" dxfId="5" priority="91"/>
    <cfRule type="duplicateValues" dxfId="5" priority="89"/>
    <cfRule type="duplicateValues" dxfId="5" priority="87"/>
  </conditionalFormatting>
  <conditionalFormatting sqref="C28">
    <cfRule type="duplicateValues" dxfId="5" priority="98"/>
    <cfRule type="duplicateValues" dxfId="5" priority="95"/>
  </conditionalFormatting>
  <conditionalFormatting sqref="C29">
    <cfRule type="duplicateValues" dxfId="5" priority="97"/>
    <cfRule type="duplicateValues" dxfId="5" priority="94"/>
  </conditionalFormatting>
  <conditionalFormatting sqref="C30">
    <cfRule type="duplicateValues" dxfId="5" priority="96"/>
    <cfRule type="duplicateValues" dxfId="5" priority="93"/>
  </conditionalFormatting>
  <conditionalFormatting sqref="C84">
    <cfRule type="duplicateValues" dxfId="5" priority="100"/>
  </conditionalFormatting>
  <conditionalFormatting sqref="C85">
    <cfRule type="duplicateValues" dxfId="5" priority="102"/>
  </conditionalFormatting>
  <conditionalFormatting sqref="C94">
    <cfRule type="duplicateValues" dxfId="5" priority="59"/>
  </conditionalFormatting>
  <conditionalFormatting sqref="C95">
    <cfRule type="duplicateValues" dxfId="5" priority="58"/>
    <cfRule type="duplicateValues" dxfId="5" priority="57"/>
  </conditionalFormatting>
  <conditionalFormatting sqref="C96">
    <cfRule type="duplicateValues" dxfId="5" priority="56"/>
    <cfRule type="duplicateValues" dxfId="5" priority="55"/>
  </conditionalFormatting>
  <conditionalFormatting sqref="C97">
    <cfRule type="duplicateValues" dxfId="5" priority="54"/>
    <cfRule type="duplicateValues" dxfId="5" priority="53"/>
    <cfRule type="duplicateValues" dxfId="5" priority="52"/>
    <cfRule type="duplicateValues" dxfId="5" priority="51"/>
  </conditionalFormatting>
  <conditionalFormatting sqref="C98">
    <cfRule type="duplicateValues" dxfId="5" priority="50"/>
    <cfRule type="duplicateValues" dxfId="5" priority="49"/>
    <cfRule type="duplicateValues" dxfId="5" priority="48"/>
    <cfRule type="duplicateValues" dxfId="5" priority="47"/>
  </conditionalFormatting>
  <conditionalFormatting sqref="C101">
    <cfRule type="duplicateValues" dxfId="5" priority="41"/>
    <cfRule type="duplicateValues" dxfId="5" priority="40"/>
    <cfRule type="duplicateValues" dxfId="5" priority="39"/>
    <cfRule type="duplicateValues" dxfId="5" priority="38"/>
    <cfRule type="duplicateValues" dxfId="5" priority="37"/>
  </conditionalFormatting>
  <conditionalFormatting sqref="C102">
    <cfRule type="duplicateValues" dxfId="5" priority="6"/>
    <cfRule type="duplicateValues" dxfId="5" priority="5"/>
    <cfRule type="duplicateValues" dxfId="5" priority="4"/>
    <cfRule type="duplicateValues" dxfId="5" priority="3"/>
    <cfRule type="duplicateValues" dxfId="5" priority="2"/>
  </conditionalFormatting>
  <conditionalFormatting sqref="A105">
    <cfRule type="duplicateValues" dxfId="5" priority="317"/>
  </conditionalFormatting>
  <conditionalFormatting sqref="A1:A2">
    <cfRule type="duplicateValues" dxfId="5" priority="320"/>
  </conditionalFormatting>
  <conditionalFormatting sqref="C3:C13">
    <cfRule type="duplicateValues" dxfId="5" priority="36"/>
    <cfRule type="duplicateValues" dxfId="5" priority="30"/>
    <cfRule type="duplicateValues" dxfId="5" priority="24"/>
    <cfRule type="duplicateValues" dxfId="5" priority="18"/>
    <cfRule type="duplicateValues" dxfId="5" priority="12"/>
  </conditionalFormatting>
  <conditionalFormatting sqref="C3:C104">
    <cfRule type="duplicateValues" dxfId="5" priority="1"/>
  </conditionalFormatting>
  <conditionalFormatting sqref="C20:C23">
    <cfRule type="duplicateValues" dxfId="5" priority="80"/>
    <cfRule type="duplicateValues" dxfId="5" priority="79"/>
    <cfRule type="duplicateValues" dxfId="5" priority="78"/>
    <cfRule type="duplicateValues" dxfId="5" priority="77"/>
  </conditionalFormatting>
  <conditionalFormatting sqref="C31:C32">
    <cfRule type="duplicateValues" dxfId="5" priority="101"/>
  </conditionalFormatting>
  <conditionalFormatting sqref="C44:C58">
    <cfRule type="duplicateValues" dxfId="5" priority="75"/>
    <cfRule type="duplicateValues" dxfId="5" priority="74"/>
    <cfRule type="duplicateValues" dxfId="5" priority="73"/>
    <cfRule type="duplicateValues" dxfId="5" priority="72"/>
    <cfRule type="duplicateValues" dxfId="5" priority="71"/>
  </conditionalFormatting>
  <conditionalFormatting sqref="C59:C60">
    <cfRule type="duplicateValues" dxfId="5" priority="70"/>
    <cfRule type="duplicateValues" dxfId="5" priority="69"/>
    <cfRule type="duplicateValues" dxfId="5" priority="68"/>
    <cfRule type="duplicateValues" dxfId="5" priority="67"/>
    <cfRule type="duplicateValues" dxfId="5" priority="66"/>
  </conditionalFormatting>
  <conditionalFormatting sqref="C86:C93">
    <cfRule type="duplicateValues" dxfId="5" priority="60"/>
  </conditionalFormatting>
  <conditionalFormatting sqref="C99:C100">
    <cfRule type="duplicateValues" dxfId="5" priority="46"/>
    <cfRule type="duplicateValues" dxfId="5" priority="45"/>
    <cfRule type="duplicateValues" dxfId="5" priority="44"/>
    <cfRule type="duplicateValues" dxfId="5" priority="43"/>
    <cfRule type="duplicateValues" dxfId="5" priority="42"/>
  </conditionalFormatting>
  <conditionalFormatting sqref="A1:A2 A105">
    <cfRule type="duplicateValues" dxfId="5" priority="274"/>
  </conditionalFormatting>
  <conditionalFormatting sqref="C1:C2 C105">
    <cfRule type="duplicateValues" dxfId="5" priority="299"/>
    <cfRule type="duplicateValues" dxfId="5" priority="311"/>
  </conditionalFormatting>
  <conditionalFormatting sqref="C61:C85 C103:C104 C20:C43">
    <cfRule type="duplicateValues" dxfId="5" priority="76"/>
  </conditionalFormatting>
  <conditionalFormatting sqref="C33:C43 C24 C61:C66">
    <cfRule type="duplicateValues" dxfId="5" priority="104"/>
  </conditionalFormatting>
  <conditionalFormatting sqref="C31:C43 C61:C85 C24 C104">
    <cfRule type="duplicateValues" dxfId="5" priority="99"/>
  </conditionalFormatting>
  <conditionalFormatting sqref="C28:C43 C61:C85 C24 C104">
    <cfRule type="duplicateValues" dxfId="5" priority="92"/>
  </conditionalFormatting>
  <conditionalFormatting sqref="C24 C61:C85 C26:C43 C103:C104">
    <cfRule type="duplicateValues" dxfId="5" priority="85"/>
  </conditionalFormatting>
  <conditionalFormatting sqref="C103 C27">
    <cfRule type="duplicateValues" dxfId="5" priority="90"/>
    <cfRule type="duplicateValues" dxfId="5" priority="88"/>
    <cfRule type="duplicateValues" dxfId="5" priority="86"/>
  </conditionalFormatting>
  <conditionalFormatting sqref="C104 C67:C83">
    <cfRule type="duplicateValues" dxfId="5" priority="103"/>
  </conditionalFormatting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7"/>
  <sheetViews>
    <sheetView showGridLines="0" zoomScale="90" zoomScaleNormal="90" workbookViewId="0">
      <pane xSplit="1" ySplit="1" topLeftCell="B2" activePane="bottomRight" state="frozen"/>
      <selection/>
      <selection pane="topRight"/>
      <selection pane="bottomLeft"/>
      <selection pane="bottomRight" activeCell="G31" sqref="G31"/>
    </sheetView>
  </sheetViews>
  <sheetFormatPr defaultColWidth="8.88888888888889" defaultRowHeight="13.2" outlineLevelCol="6"/>
  <cols>
    <col min="1" max="1" width="44.3333333333333" style="36" customWidth="1"/>
    <col min="2" max="2" width="23.1111111111111" style="36" customWidth="1"/>
    <col min="3" max="3" width="13.4444444444444" style="36" customWidth="1"/>
    <col min="4" max="4" width="13.8888888888889" style="36" customWidth="1"/>
    <col min="5" max="5" width="11.8888888888889" style="36" customWidth="1"/>
    <col min="6" max="6" width="11.1111111111111" style="3" customWidth="1"/>
    <col min="7" max="7" width="8.88888888888889" style="36" customWidth="1"/>
    <col min="8" max="16384" width="8.88888888888889" style="37"/>
  </cols>
  <sheetData>
    <row r="1" s="35" customFormat="1" ht="16.35" customHeight="1" spans="1:7">
      <c r="A1" s="38" t="s">
        <v>466</v>
      </c>
      <c r="B1" s="38" t="s">
        <v>107</v>
      </c>
      <c r="C1" s="39" t="s">
        <v>467</v>
      </c>
      <c r="D1" s="39" t="s">
        <v>179</v>
      </c>
      <c r="E1" s="39" t="s">
        <v>180</v>
      </c>
      <c r="F1" s="40" t="s">
        <v>468</v>
      </c>
      <c r="G1" s="39" t="s">
        <v>182</v>
      </c>
    </row>
    <row r="2" s="6" customFormat="1" spans="1:7">
      <c r="A2" s="41" t="s">
        <v>469</v>
      </c>
      <c r="B2" s="42" t="str">
        <f ca="1" t="array" ref="B2">INDEX(A:A,SMALL(IF(ISNUMBER(FIND(CELL("contents"),A$2:A$517)),ROW($2:$517),4^8),ROW(A1)))&amp;""</f>
        <v/>
      </c>
      <c r="C2" s="43" t="s">
        <v>470</v>
      </c>
      <c r="D2" s="44" t="s">
        <v>217</v>
      </c>
      <c r="E2" s="43" t="s">
        <v>471</v>
      </c>
      <c r="F2" s="45">
        <v>44931</v>
      </c>
      <c r="G2" s="43" t="s">
        <v>472</v>
      </c>
    </row>
    <row r="3" s="6" customFormat="1" spans="1:7">
      <c r="A3" s="46" t="s">
        <v>473</v>
      </c>
      <c r="B3" s="42" t="str">
        <f ca="1" t="array" ref="B3">INDEX(A:A,SMALL(IF(ISNUMBER(FIND(CELL("contents"),A$2:A$517)),ROW($2:$517),4^8),ROW(A2)))&amp;""</f>
        <v/>
      </c>
      <c r="C3" s="47" t="s">
        <v>474</v>
      </c>
      <c r="D3" s="48" t="s">
        <v>186</v>
      </c>
      <c r="E3" s="48" t="s">
        <v>428</v>
      </c>
      <c r="F3" s="49">
        <v>44931</v>
      </c>
      <c r="G3" s="43" t="s">
        <v>472</v>
      </c>
    </row>
    <row r="4" s="6" customFormat="1" spans="1:7">
      <c r="A4" s="46" t="s">
        <v>475</v>
      </c>
      <c r="B4" s="42" t="str">
        <f ca="1" t="array" ref="B4">INDEX(A:A,SMALL(IF(ISNUMBER(FIND(CELL("contents"),A$2:A$517)),ROW($2:$517),4^8),ROW(A3)))&amp;""</f>
        <v/>
      </c>
      <c r="C4" s="47" t="s">
        <v>476</v>
      </c>
      <c r="D4" s="48" t="s">
        <v>186</v>
      </c>
      <c r="E4" s="48" t="s">
        <v>428</v>
      </c>
      <c r="F4" s="49">
        <v>44931</v>
      </c>
      <c r="G4" s="43" t="s">
        <v>472</v>
      </c>
    </row>
    <row r="5" s="6" customFormat="1" spans="1:7">
      <c r="A5" s="46" t="s">
        <v>477</v>
      </c>
      <c r="B5" s="42" t="str">
        <f ca="1" t="array" ref="B5">INDEX(A:A,SMALL(IF(ISNUMBER(FIND(CELL("contents"),A$2:A$517)),ROW($2:$517),4^8),ROW(A4)))&amp;""</f>
        <v/>
      </c>
      <c r="C5" s="47" t="s">
        <v>478</v>
      </c>
      <c r="D5" s="48" t="s">
        <v>198</v>
      </c>
      <c r="E5" s="48" t="s">
        <v>240</v>
      </c>
      <c r="F5" s="49">
        <v>44229</v>
      </c>
      <c r="G5" s="43" t="s">
        <v>472</v>
      </c>
    </row>
    <row r="6" s="6" customFormat="1" spans="1:7">
      <c r="A6" s="46" t="s">
        <v>479</v>
      </c>
      <c r="B6" s="42" t="str">
        <f ca="1" t="array" ref="B6">INDEX(A:A,SMALL(IF(ISNUMBER(FIND(CELL("contents"),A$2:A$517)),ROW($2:$517),4^8),ROW(A5)))&amp;""</f>
        <v/>
      </c>
      <c r="C6" s="47" t="s">
        <v>480</v>
      </c>
      <c r="D6" s="48" t="s">
        <v>481</v>
      </c>
      <c r="E6" s="48" t="s">
        <v>481</v>
      </c>
      <c r="F6" s="49">
        <v>44866</v>
      </c>
      <c r="G6" s="43" t="s">
        <v>472</v>
      </c>
    </row>
    <row r="7" s="6" customFormat="1" spans="1:7">
      <c r="A7" s="46" t="s">
        <v>482</v>
      </c>
      <c r="B7" s="42" t="str">
        <f ca="1" t="array" ref="B7">INDEX(A:A,SMALL(IF(ISNUMBER(FIND(CELL("contents"),A$2:A$517)),ROW($2:$517),4^8),ROW(A6)))&amp;""</f>
        <v/>
      </c>
      <c r="C7" s="47" t="s">
        <v>483</v>
      </c>
      <c r="D7" s="48" t="s">
        <v>186</v>
      </c>
      <c r="E7" s="48" t="s">
        <v>234</v>
      </c>
      <c r="F7" s="49">
        <v>44931</v>
      </c>
      <c r="G7" s="43" t="s">
        <v>472</v>
      </c>
    </row>
    <row r="8" s="6" customFormat="1" spans="1:7">
      <c r="A8" s="46" t="s">
        <v>484</v>
      </c>
      <c r="B8" s="42" t="str">
        <f ca="1" t="array" ref="B8">INDEX(A:A,SMALL(IF(ISNUMBER(FIND(CELL("contents"),A$2:A$517)),ROW($2:$517),4^8),ROW(A7)))&amp;""</f>
        <v/>
      </c>
      <c r="C8" s="47" t="s">
        <v>485</v>
      </c>
      <c r="D8" s="48" t="s">
        <v>186</v>
      </c>
      <c r="E8" s="48" t="s">
        <v>458</v>
      </c>
      <c r="F8" s="49">
        <v>44931</v>
      </c>
      <c r="G8" s="43" t="s">
        <v>472</v>
      </c>
    </row>
    <row r="9" s="6" customFormat="1" spans="1:7">
      <c r="A9" s="46" t="s">
        <v>486</v>
      </c>
      <c r="B9" s="42" t="str">
        <f ca="1" t="array" ref="B9">INDEX(A:A,SMALL(IF(ISNUMBER(FIND(CELL("contents"),A$2:A$517)),ROW($2:$517),4^8),ROW(A8)))&amp;""</f>
        <v/>
      </c>
      <c r="C9" s="47" t="s">
        <v>487</v>
      </c>
      <c r="D9" s="48" t="s">
        <v>198</v>
      </c>
      <c r="E9" s="48" t="s">
        <v>199</v>
      </c>
      <c r="F9" s="49">
        <v>44229</v>
      </c>
      <c r="G9" s="43" t="s">
        <v>472</v>
      </c>
    </row>
    <row r="10" s="6" customFormat="1" spans="1:7">
      <c r="A10" s="46" t="s">
        <v>488</v>
      </c>
      <c r="B10" s="42" t="str">
        <f ca="1" t="array" ref="B10">INDEX(A:A,SMALL(IF(ISNUMBER(FIND(CELL("contents"),A$2:A$517)),ROW($2:$517),4^8),ROW(A9)))&amp;""</f>
        <v/>
      </c>
      <c r="C10" s="47" t="s">
        <v>489</v>
      </c>
      <c r="D10" s="48" t="s">
        <v>186</v>
      </c>
      <c r="E10" s="48" t="s">
        <v>234</v>
      </c>
      <c r="F10" s="49">
        <v>44931</v>
      </c>
      <c r="G10" s="43" t="s">
        <v>472</v>
      </c>
    </row>
    <row r="11" s="6" customFormat="1" spans="1:7">
      <c r="A11" s="46" t="s">
        <v>490</v>
      </c>
      <c r="B11" s="42" t="str">
        <f ca="1" t="array" ref="B11">INDEX(A:A,SMALL(IF(ISNUMBER(FIND(CELL("contents"),A$2:A$517)),ROW($2:$517),4^8),ROW(A10)))&amp;""</f>
        <v/>
      </c>
      <c r="C11" s="47" t="s">
        <v>491</v>
      </c>
      <c r="D11" s="48" t="s">
        <v>217</v>
      </c>
      <c r="E11" s="48" t="s">
        <v>261</v>
      </c>
      <c r="F11" s="49">
        <v>44931</v>
      </c>
      <c r="G11" s="43" t="s">
        <v>472</v>
      </c>
    </row>
    <row r="12" s="6" customFormat="1" spans="1:7">
      <c r="A12" s="46" t="s">
        <v>492</v>
      </c>
      <c r="B12" s="42" t="str">
        <f ca="1" t="array" ref="B12">INDEX(A:A,SMALL(IF(ISNUMBER(FIND(CELL("contents"),A$2:A$517)),ROW($2:$517),4^8),ROW(A11)))&amp;""</f>
        <v/>
      </c>
      <c r="C12" s="47" t="s">
        <v>493</v>
      </c>
      <c r="D12" s="48" t="s">
        <v>481</v>
      </c>
      <c r="E12" s="48" t="s">
        <v>481</v>
      </c>
      <c r="F12" s="49">
        <v>44866</v>
      </c>
      <c r="G12" s="43" t="s">
        <v>472</v>
      </c>
    </row>
    <row r="13" s="6" customFormat="1" spans="1:7">
      <c r="A13" s="46" t="s">
        <v>494</v>
      </c>
      <c r="B13" s="42" t="str">
        <f ca="1" t="array" ref="B13">INDEX(A:A,SMALL(IF(ISNUMBER(FIND(CELL("contents"),A$2:A$517)),ROW($2:$517),4^8),ROW(A12)))&amp;""</f>
        <v/>
      </c>
      <c r="C13" s="47" t="s">
        <v>495</v>
      </c>
      <c r="D13" s="48" t="s">
        <v>217</v>
      </c>
      <c r="E13" s="48" t="s">
        <v>496</v>
      </c>
      <c r="F13" s="49">
        <v>44981</v>
      </c>
      <c r="G13" s="43" t="s">
        <v>472</v>
      </c>
    </row>
    <row r="14" s="6" customFormat="1" spans="1:7">
      <c r="A14" s="46" t="s">
        <v>497</v>
      </c>
      <c r="B14" s="42" t="str">
        <f ca="1" t="array" ref="B14">INDEX(A:A,SMALL(IF(ISNUMBER(FIND(CELL("contents"),A$2:A$517)),ROW($2:$517),4^8),ROW(A13)))&amp;""</f>
        <v/>
      </c>
      <c r="C14" s="47" t="s">
        <v>498</v>
      </c>
      <c r="D14" s="48" t="s">
        <v>186</v>
      </c>
      <c r="E14" s="48" t="s">
        <v>187</v>
      </c>
      <c r="F14" s="49">
        <v>44931</v>
      </c>
      <c r="G14" s="43" t="s">
        <v>472</v>
      </c>
    </row>
    <row r="15" s="6" customFormat="1" spans="1:7">
      <c r="A15" s="46" t="s">
        <v>499</v>
      </c>
      <c r="B15" s="42" t="str">
        <f ca="1" t="array" ref="B15">INDEX(A:A,SMALL(IF(ISNUMBER(FIND(CELL("contents"),A$2:A$517)),ROW($2:$517),4^8),ROW(A14)))&amp;""</f>
        <v/>
      </c>
      <c r="C15" s="47" t="s">
        <v>500</v>
      </c>
      <c r="D15" s="48" t="s">
        <v>186</v>
      </c>
      <c r="E15" s="48" t="s">
        <v>428</v>
      </c>
      <c r="F15" s="49">
        <v>44931</v>
      </c>
      <c r="G15" s="43" t="s">
        <v>472</v>
      </c>
    </row>
    <row r="16" s="6" customFormat="1" spans="1:7">
      <c r="A16" s="46" t="s">
        <v>501</v>
      </c>
      <c r="B16" s="42" t="str">
        <f ca="1" t="array" ref="B16">INDEX(A:A,SMALL(IF(ISNUMBER(FIND(CELL("contents"),A$2:A$517)),ROW($2:$517),4^8),ROW(A15)))&amp;""</f>
        <v/>
      </c>
      <c r="C16" s="47" t="s">
        <v>502</v>
      </c>
      <c r="D16" s="47" t="s">
        <v>481</v>
      </c>
      <c r="E16" s="47" t="s">
        <v>481</v>
      </c>
      <c r="F16" s="49">
        <v>44866</v>
      </c>
      <c r="G16" s="43" t="s">
        <v>472</v>
      </c>
    </row>
    <row r="17" s="6" customFormat="1" spans="1:7">
      <c r="A17" s="46" t="s">
        <v>503</v>
      </c>
      <c r="B17" s="42" t="str">
        <f ca="1" t="array" ref="B17">INDEX(A:A,SMALL(IF(ISNUMBER(FIND(CELL("contents"),A$2:A$517)),ROW($2:$517),4^8),ROW(A16)))&amp;""</f>
        <v/>
      </c>
      <c r="C17" s="47" t="s">
        <v>504</v>
      </c>
      <c r="D17" s="48" t="s">
        <v>217</v>
      </c>
      <c r="E17" s="48" t="s">
        <v>471</v>
      </c>
      <c r="F17" s="49">
        <v>44931</v>
      </c>
      <c r="G17" s="43" t="s">
        <v>472</v>
      </c>
    </row>
    <row r="18" s="6" customFormat="1" spans="1:7">
      <c r="A18" s="46" t="s">
        <v>505</v>
      </c>
      <c r="B18" s="42" t="str">
        <f ca="1" t="array" ref="B18">INDEX(A:A,SMALL(IF(ISNUMBER(FIND(CELL("contents"),A$2:A$517)),ROW($2:$517),4^8),ROW(A17)))&amp;""</f>
        <v/>
      </c>
      <c r="C18" s="47" t="s">
        <v>506</v>
      </c>
      <c r="D18" s="48" t="s">
        <v>217</v>
      </c>
      <c r="E18" s="48" t="s">
        <v>348</v>
      </c>
      <c r="F18" s="49">
        <v>44931</v>
      </c>
      <c r="G18" s="43" t="s">
        <v>472</v>
      </c>
    </row>
    <row r="19" s="6" customFormat="1" spans="1:7">
      <c r="A19" s="46" t="s">
        <v>507</v>
      </c>
      <c r="B19" s="42" t="str">
        <f ca="1" t="array" ref="B19">INDEX(A:A,SMALL(IF(ISNUMBER(FIND(CELL("contents"),A$2:A$517)),ROW($2:$517),4^8),ROW(A18)))&amp;""</f>
        <v/>
      </c>
      <c r="C19" s="47" t="s">
        <v>508</v>
      </c>
      <c r="D19" s="47" t="s">
        <v>481</v>
      </c>
      <c r="E19" s="47" t="s">
        <v>481</v>
      </c>
      <c r="F19" s="49">
        <v>44866</v>
      </c>
      <c r="G19" s="43" t="s">
        <v>472</v>
      </c>
    </row>
    <row r="20" s="6" customFormat="1" spans="1:7">
      <c r="A20" s="46" t="s">
        <v>509</v>
      </c>
      <c r="B20" s="42" t="str">
        <f ca="1" t="array" ref="B20">INDEX(A:A,SMALL(IF(ISNUMBER(FIND(CELL("contents"),A$2:A$517)),ROW($2:$517),4^8),ROW(A19)))&amp;""</f>
        <v/>
      </c>
      <c r="C20" s="47" t="s">
        <v>510</v>
      </c>
      <c r="D20" s="48" t="s">
        <v>481</v>
      </c>
      <c r="E20" s="48" t="s">
        <v>481</v>
      </c>
      <c r="F20" s="49">
        <v>44866</v>
      </c>
      <c r="G20" s="43" t="s">
        <v>472</v>
      </c>
    </row>
    <row r="21" s="6" customFormat="1" spans="1:7">
      <c r="A21" s="46" t="s">
        <v>511</v>
      </c>
      <c r="B21" s="42" t="str">
        <f ca="1" t="array" ref="B21">INDEX(A:A,SMALL(IF(ISNUMBER(FIND(CELL("contents"),A$2:A$517)),ROW($2:$517),4^8),ROW(A20)))&amp;""</f>
        <v/>
      </c>
      <c r="C21" s="47" t="s">
        <v>512</v>
      </c>
      <c r="D21" s="48" t="s">
        <v>186</v>
      </c>
      <c r="E21" s="48" t="s">
        <v>187</v>
      </c>
      <c r="F21" s="49">
        <v>44931</v>
      </c>
      <c r="G21" s="43" t="s">
        <v>472</v>
      </c>
    </row>
    <row r="22" s="6" customFormat="1" spans="1:7">
      <c r="A22" s="46" t="s">
        <v>513</v>
      </c>
      <c r="B22" s="42" t="str">
        <f ca="1" t="array" ref="B22">INDEX(A:A,SMALL(IF(ISNUMBER(FIND(CELL("contents"),A$2:A$517)),ROW($2:$517),4^8),ROW(A21)))&amp;""</f>
        <v/>
      </c>
      <c r="C22" s="47" t="s">
        <v>514</v>
      </c>
      <c r="D22" s="48" t="s">
        <v>217</v>
      </c>
      <c r="E22" s="48" t="s">
        <v>471</v>
      </c>
      <c r="F22" s="49">
        <v>44931</v>
      </c>
      <c r="G22" s="43" t="s">
        <v>472</v>
      </c>
    </row>
    <row r="23" s="6" customFormat="1" spans="1:7">
      <c r="A23" s="46" t="s">
        <v>515</v>
      </c>
      <c r="B23" s="42" t="str">
        <f ca="1" t="array" ref="B23">INDEX(A:A,SMALL(IF(ISNUMBER(FIND(CELL("contents"),A$2:A$517)),ROW($2:$517),4^8),ROW(A22)))&amp;""</f>
        <v/>
      </c>
      <c r="C23" s="47" t="s">
        <v>516</v>
      </c>
      <c r="D23" s="48" t="s">
        <v>481</v>
      </c>
      <c r="E23" s="48" t="s">
        <v>481</v>
      </c>
      <c r="F23" s="49">
        <v>44866</v>
      </c>
      <c r="G23" s="43" t="s">
        <v>472</v>
      </c>
    </row>
    <row r="24" s="6" customFormat="1" spans="1:7">
      <c r="A24" s="46" t="s">
        <v>517</v>
      </c>
      <c r="B24" s="42" t="str">
        <f ca="1" t="array" ref="B24">INDEX(A:A,SMALL(IF(ISNUMBER(FIND(CELL("contents"),A$2:A$517)),ROW($2:$517),4^8),ROW(A23)))&amp;""</f>
        <v/>
      </c>
      <c r="C24" s="47" t="s">
        <v>518</v>
      </c>
      <c r="D24" s="48" t="s">
        <v>481</v>
      </c>
      <c r="E24" s="48" t="s">
        <v>481</v>
      </c>
      <c r="F24" s="49">
        <v>44866</v>
      </c>
      <c r="G24" s="43" t="s">
        <v>472</v>
      </c>
    </row>
    <row r="25" s="6" customFormat="1" spans="1:7">
      <c r="A25" s="46" t="s">
        <v>519</v>
      </c>
      <c r="B25" s="42" t="str">
        <f ca="1" t="array" ref="B25">INDEX(A:A,SMALL(IF(ISNUMBER(FIND(CELL("contents"),A$2:A$517)),ROW($2:$517),4^8),ROW(A24)))&amp;""</f>
        <v/>
      </c>
      <c r="C25" s="47" t="s">
        <v>520</v>
      </c>
      <c r="D25" s="48" t="s">
        <v>217</v>
      </c>
      <c r="E25" s="48" t="s">
        <v>348</v>
      </c>
      <c r="F25" s="49">
        <v>44931</v>
      </c>
      <c r="G25" s="43" t="s">
        <v>472</v>
      </c>
    </row>
    <row r="26" s="6" customFormat="1" spans="1:7">
      <c r="A26" s="46" t="s">
        <v>521</v>
      </c>
      <c r="B26" s="42" t="str">
        <f ca="1" t="array" ref="B26">INDEX(A:A,SMALL(IF(ISNUMBER(FIND(CELL("contents"),A$2:A$517)),ROW($2:$517),4^8),ROW(A25)))&amp;""</f>
        <v/>
      </c>
      <c r="C26" s="47" t="s">
        <v>522</v>
      </c>
      <c r="D26" s="48" t="s">
        <v>186</v>
      </c>
      <c r="E26" s="48" t="s">
        <v>428</v>
      </c>
      <c r="F26" s="49">
        <v>44931</v>
      </c>
      <c r="G26" s="43" t="s">
        <v>472</v>
      </c>
    </row>
    <row r="27" s="6" customFormat="1" spans="1:7">
      <c r="A27" s="46" t="s">
        <v>523</v>
      </c>
      <c r="B27" s="42" t="str">
        <f ca="1" t="array" ref="B27">INDEX(A:A,SMALL(IF(ISNUMBER(FIND(CELL("contents"),A$2:A$517)),ROW($2:$517),4^8),ROW(A26)))&amp;""</f>
        <v/>
      </c>
      <c r="C27" s="47" t="s">
        <v>524</v>
      </c>
      <c r="D27" s="48" t="s">
        <v>217</v>
      </c>
      <c r="E27" s="48" t="s">
        <v>471</v>
      </c>
      <c r="F27" s="49">
        <v>44931</v>
      </c>
      <c r="G27" s="43" t="s">
        <v>472</v>
      </c>
    </row>
    <row r="28" s="6" customFormat="1" spans="1:7">
      <c r="A28" s="46" t="s">
        <v>525</v>
      </c>
      <c r="B28" s="42" t="str">
        <f ca="1" t="array" ref="B28">INDEX(A:A,SMALL(IF(ISNUMBER(FIND(CELL("contents"),A$2:A$517)),ROW($2:$517),4^8),ROW(A27)))&amp;""</f>
        <v/>
      </c>
      <c r="C28" s="47" t="s">
        <v>526</v>
      </c>
      <c r="D28" s="48" t="s">
        <v>217</v>
      </c>
      <c r="E28" s="48" t="s">
        <v>496</v>
      </c>
      <c r="F28" s="49">
        <v>44995</v>
      </c>
      <c r="G28" s="43" t="s">
        <v>472</v>
      </c>
    </row>
    <row r="29" s="6" customFormat="1" spans="1:7">
      <c r="A29" s="46" t="s">
        <v>527</v>
      </c>
      <c r="B29" s="42" t="str">
        <f ca="1" t="array" ref="B29">INDEX(A:A,SMALL(IF(ISNUMBER(FIND(CELL("contents"),A$2:A$517)),ROW($2:$517),4^8),ROW(A28)))&amp;""</f>
        <v/>
      </c>
      <c r="C29" s="47" t="s">
        <v>528</v>
      </c>
      <c r="D29" s="48" t="s">
        <v>186</v>
      </c>
      <c r="E29" s="48" t="s">
        <v>234</v>
      </c>
      <c r="F29" s="49">
        <v>44931</v>
      </c>
      <c r="G29" s="43" t="s">
        <v>472</v>
      </c>
    </row>
    <row r="30" s="6" customFormat="1" spans="1:7">
      <c r="A30" s="46" t="s">
        <v>529</v>
      </c>
      <c r="B30" s="42" t="str">
        <f ca="1" t="array" ref="B30">INDEX(A:A,SMALL(IF(ISNUMBER(FIND(CELL("contents"),A$2:A$517)),ROW($2:$517),4^8),ROW(A29)))&amp;""</f>
        <v/>
      </c>
      <c r="C30" s="47" t="s">
        <v>530</v>
      </c>
      <c r="D30" s="48" t="s">
        <v>186</v>
      </c>
      <c r="E30" s="48" t="s">
        <v>234</v>
      </c>
      <c r="F30" s="49">
        <v>44931</v>
      </c>
      <c r="G30" s="43" t="s">
        <v>472</v>
      </c>
    </row>
    <row r="31" s="6" customFormat="1" spans="1:7">
      <c r="A31" s="46" t="s">
        <v>531</v>
      </c>
      <c r="B31" s="42" t="str">
        <f ca="1" t="array" ref="B31">INDEX(A:A,SMALL(IF(ISNUMBER(FIND(CELL("contents"),A$2:A$517)),ROW($2:$517),4^8),ROW(A30)))&amp;""</f>
        <v/>
      </c>
      <c r="C31" s="47" t="s">
        <v>532</v>
      </c>
      <c r="D31" s="48" t="s">
        <v>481</v>
      </c>
      <c r="E31" s="48" t="s">
        <v>481</v>
      </c>
      <c r="F31" s="49">
        <v>44866</v>
      </c>
      <c r="G31" s="43" t="s">
        <v>472</v>
      </c>
    </row>
    <row r="32" s="6" customFormat="1" spans="1:7">
      <c r="A32" s="46" t="s">
        <v>533</v>
      </c>
      <c r="B32" s="42" t="str">
        <f ca="1" t="array" ref="B32">INDEX(A:A,SMALL(IF(ISNUMBER(FIND(CELL("contents"),A$2:A$517)),ROW($2:$517),4^8),ROW(A31)))&amp;""</f>
        <v/>
      </c>
      <c r="C32" s="47" t="s">
        <v>534</v>
      </c>
      <c r="D32" s="48" t="s">
        <v>186</v>
      </c>
      <c r="E32" s="48" t="s">
        <v>234</v>
      </c>
      <c r="F32" s="49">
        <v>44931</v>
      </c>
      <c r="G32" s="43" t="s">
        <v>472</v>
      </c>
    </row>
    <row r="33" s="6" customFormat="1" spans="1:7">
      <c r="A33" s="46" t="s">
        <v>535</v>
      </c>
      <c r="B33" s="42" t="str">
        <f ca="1" t="array" ref="B33">INDEX(A:A,SMALL(IF(ISNUMBER(FIND(CELL("contents"),A$2:A$517)),ROW($2:$517),4^8),ROW(A32)))&amp;""</f>
        <v/>
      </c>
      <c r="C33" s="47" t="s">
        <v>536</v>
      </c>
      <c r="D33" s="48" t="s">
        <v>198</v>
      </c>
      <c r="E33" s="48" t="s">
        <v>240</v>
      </c>
      <c r="F33" s="49">
        <v>44229</v>
      </c>
      <c r="G33" s="43" t="s">
        <v>472</v>
      </c>
    </row>
    <row r="34" s="6" customFormat="1" spans="1:7">
      <c r="A34" s="46" t="s">
        <v>537</v>
      </c>
      <c r="B34" s="42" t="str">
        <f ca="1" t="array" ref="B34">INDEX(A:A,SMALL(IF(ISNUMBER(FIND(CELL("contents"),A$2:A$517)),ROW($2:$517),4^8),ROW(A33)))&amp;""</f>
        <v/>
      </c>
      <c r="C34" s="47" t="s">
        <v>538</v>
      </c>
      <c r="D34" s="48" t="s">
        <v>186</v>
      </c>
      <c r="E34" s="48" t="s">
        <v>313</v>
      </c>
      <c r="F34" s="49">
        <v>44931</v>
      </c>
      <c r="G34" s="43" t="s">
        <v>472</v>
      </c>
    </row>
    <row r="35" s="6" customFormat="1" spans="1:7">
      <c r="A35" s="46" t="s">
        <v>539</v>
      </c>
      <c r="B35" s="42" t="str">
        <f ca="1" t="array" ref="B35">INDEX(A:A,SMALL(IF(ISNUMBER(FIND(CELL("contents"),A$2:A$517)),ROW($2:$517),4^8),ROW(A34)))&amp;""</f>
        <v/>
      </c>
      <c r="C35" s="47" t="s">
        <v>540</v>
      </c>
      <c r="D35" s="48" t="s">
        <v>198</v>
      </c>
      <c r="E35" s="48" t="s">
        <v>199</v>
      </c>
      <c r="F35" s="49">
        <v>44615</v>
      </c>
      <c r="G35" s="43" t="s">
        <v>472</v>
      </c>
    </row>
    <row r="36" s="6" customFormat="1" spans="1:7">
      <c r="A36" s="46" t="s">
        <v>541</v>
      </c>
      <c r="B36" s="42" t="str">
        <f ca="1" t="array" ref="B36">INDEX(A:A,SMALL(IF(ISNUMBER(FIND(CELL("contents"),A$2:A$517)),ROW($2:$517),4^8),ROW(A35)))&amp;""</f>
        <v/>
      </c>
      <c r="C36" s="47" t="s">
        <v>542</v>
      </c>
      <c r="D36" s="48" t="s">
        <v>217</v>
      </c>
      <c r="E36" s="48" t="s">
        <v>261</v>
      </c>
      <c r="F36" s="49">
        <v>44931</v>
      </c>
      <c r="G36" s="43" t="s">
        <v>472</v>
      </c>
    </row>
    <row r="37" s="6" customFormat="1" spans="1:7">
      <c r="A37" s="46" t="s">
        <v>543</v>
      </c>
      <c r="B37" s="42" t="str">
        <f ca="1" t="array" ref="B37">INDEX(A:A,SMALL(IF(ISNUMBER(FIND(CELL("contents"),A$2:A$517)),ROW($2:$517),4^8),ROW(A36)))&amp;""</f>
        <v/>
      </c>
      <c r="C37" s="47" t="s">
        <v>544</v>
      </c>
      <c r="D37" s="48" t="s">
        <v>186</v>
      </c>
      <c r="E37" s="48" t="s">
        <v>187</v>
      </c>
      <c r="F37" s="49">
        <v>44980</v>
      </c>
      <c r="G37" s="43" t="s">
        <v>472</v>
      </c>
    </row>
    <row r="38" s="6" customFormat="1" spans="1:7">
      <c r="A38" s="46" t="s">
        <v>545</v>
      </c>
      <c r="B38" s="42" t="str">
        <f ca="1" t="array" ref="B38">INDEX(A:A,SMALL(IF(ISNUMBER(FIND(CELL("contents"),A$2:A$517)),ROW($2:$517),4^8),ROW(A37)))&amp;""</f>
        <v/>
      </c>
      <c r="C38" s="47" t="s">
        <v>546</v>
      </c>
      <c r="D38" s="48" t="s">
        <v>217</v>
      </c>
      <c r="E38" s="48" t="s">
        <v>547</v>
      </c>
      <c r="F38" s="49">
        <v>44931</v>
      </c>
      <c r="G38" s="43" t="s">
        <v>472</v>
      </c>
    </row>
    <row r="39" s="6" customFormat="1" spans="1:7">
      <c r="A39" s="46" t="s">
        <v>548</v>
      </c>
      <c r="B39" s="42" t="str">
        <f ca="1" t="array" ref="B39">INDEX(A:A,SMALL(IF(ISNUMBER(FIND(CELL("contents"),A$2:A$517)),ROW($2:$517),4^8),ROW(A38)))&amp;""</f>
        <v/>
      </c>
      <c r="C39" s="47" t="s">
        <v>549</v>
      </c>
      <c r="D39" s="48" t="s">
        <v>198</v>
      </c>
      <c r="E39" s="48" t="s">
        <v>199</v>
      </c>
      <c r="F39" s="49">
        <v>44615</v>
      </c>
      <c r="G39" s="43" t="s">
        <v>472</v>
      </c>
    </row>
    <row r="40" s="6" customFormat="1" spans="1:7">
      <c r="A40" s="46" t="s">
        <v>550</v>
      </c>
      <c r="B40" s="42" t="str">
        <f ca="1" t="array" ref="B40">INDEX(A:A,SMALL(IF(ISNUMBER(FIND(CELL("contents"),A$2:A$517)),ROW($2:$517),4^8),ROW(A39)))&amp;""</f>
        <v/>
      </c>
      <c r="C40" s="47" t="s">
        <v>551</v>
      </c>
      <c r="D40" s="47" t="s">
        <v>481</v>
      </c>
      <c r="E40" s="47" t="s">
        <v>481</v>
      </c>
      <c r="F40" s="49">
        <v>44866</v>
      </c>
      <c r="G40" s="43" t="s">
        <v>472</v>
      </c>
    </row>
    <row r="41" s="6" customFormat="1" spans="1:7">
      <c r="A41" s="46" t="s">
        <v>552</v>
      </c>
      <c r="B41" s="42" t="str">
        <f ca="1" t="array" ref="B41">INDEX(A:A,SMALL(IF(ISNUMBER(FIND(CELL("contents"),A$2:A$517)),ROW($2:$517),4^8),ROW(A40)))&amp;""</f>
        <v/>
      </c>
      <c r="C41" s="47" t="s">
        <v>553</v>
      </c>
      <c r="D41" s="48" t="s">
        <v>198</v>
      </c>
      <c r="E41" s="48" t="s">
        <v>240</v>
      </c>
      <c r="F41" s="49">
        <v>44229</v>
      </c>
      <c r="G41" s="43" t="s">
        <v>472</v>
      </c>
    </row>
    <row r="42" s="6" customFormat="1" spans="1:7">
      <c r="A42" s="46" t="s">
        <v>554</v>
      </c>
      <c r="B42" s="42" t="str">
        <f ca="1" t="array" ref="B42">INDEX(A:A,SMALL(IF(ISNUMBER(FIND(CELL("contents"),A$2:A$517)),ROW($2:$517),4^8),ROW(A41)))&amp;""</f>
        <v/>
      </c>
      <c r="C42" s="47" t="s">
        <v>555</v>
      </c>
      <c r="D42" s="48" t="s">
        <v>186</v>
      </c>
      <c r="E42" s="48" t="s">
        <v>556</v>
      </c>
      <c r="F42" s="49">
        <v>44931</v>
      </c>
      <c r="G42" s="43" t="s">
        <v>472</v>
      </c>
    </row>
    <row r="43" s="6" customFormat="1" spans="1:7">
      <c r="A43" s="46" t="s">
        <v>557</v>
      </c>
      <c r="B43" s="42" t="str">
        <f ca="1" t="array" ref="B43">INDEX(A:A,SMALL(IF(ISNUMBER(FIND(CELL("contents"),A$2:A$517)),ROW($2:$517),4^8),ROW(A42)))&amp;""</f>
        <v/>
      </c>
      <c r="C43" s="47" t="s">
        <v>558</v>
      </c>
      <c r="D43" s="48" t="s">
        <v>198</v>
      </c>
      <c r="E43" s="48" t="s">
        <v>199</v>
      </c>
      <c r="F43" s="49">
        <v>44229</v>
      </c>
      <c r="G43" s="43" t="s">
        <v>472</v>
      </c>
    </row>
    <row r="44" s="6" customFormat="1" spans="1:7">
      <c r="A44" s="46" t="s">
        <v>559</v>
      </c>
      <c r="B44" s="42" t="str">
        <f ca="1" t="array" ref="B44">INDEX(A:A,SMALL(IF(ISNUMBER(FIND(CELL("contents"),A$2:A$517)),ROW($2:$517),4^8),ROW(A43)))&amp;""</f>
        <v/>
      </c>
      <c r="C44" s="47" t="s">
        <v>560</v>
      </c>
      <c r="D44" s="48" t="s">
        <v>186</v>
      </c>
      <c r="E44" s="47" t="s">
        <v>234</v>
      </c>
      <c r="F44" s="49">
        <v>44931</v>
      </c>
      <c r="G44" s="43" t="s">
        <v>472</v>
      </c>
    </row>
    <row r="45" s="6" customFormat="1" spans="1:7">
      <c r="A45" s="46" t="s">
        <v>561</v>
      </c>
      <c r="B45" s="42" t="str">
        <f ca="1" t="array" ref="B45">INDEX(A:A,SMALL(IF(ISNUMBER(FIND(CELL("contents"),A$2:A$517)),ROW($2:$517),4^8),ROW(A44)))&amp;""</f>
        <v/>
      </c>
      <c r="C45" s="47" t="s">
        <v>562</v>
      </c>
      <c r="D45" s="48" t="s">
        <v>186</v>
      </c>
      <c r="E45" s="48" t="s">
        <v>556</v>
      </c>
      <c r="F45" s="49">
        <v>44931</v>
      </c>
      <c r="G45" s="43" t="s">
        <v>472</v>
      </c>
    </row>
    <row r="46" s="6" customFormat="1" spans="1:7">
      <c r="A46" s="46" t="s">
        <v>563</v>
      </c>
      <c r="B46" s="42" t="str">
        <f ca="1" t="array" ref="B46">INDEX(A:A,SMALL(IF(ISNUMBER(FIND(CELL("contents"),A$2:A$517)),ROW($2:$517),4^8),ROW(A45)))&amp;""</f>
        <v/>
      </c>
      <c r="C46" s="47" t="s">
        <v>564</v>
      </c>
      <c r="D46" s="48" t="s">
        <v>186</v>
      </c>
      <c r="E46" s="48" t="s">
        <v>234</v>
      </c>
      <c r="F46" s="49">
        <v>44931</v>
      </c>
      <c r="G46" s="43" t="s">
        <v>472</v>
      </c>
    </row>
    <row r="47" s="6" customFormat="1" spans="1:7">
      <c r="A47" s="46" t="s">
        <v>565</v>
      </c>
      <c r="B47" s="42" t="str">
        <f ca="1" t="array" ref="B47">INDEX(A:A,SMALL(IF(ISNUMBER(FIND(CELL("contents"),A$2:A$517)),ROW($2:$517),4^8),ROW(A46)))&amp;""</f>
        <v/>
      </c>
      <c r="C47" s="47" t="s">
        <v>566</v>
      </c>
      <c r="D47" s="48" t="s">
        <v>217</v>
      </c>
      <c r="E47" s="48" t="s">
        <v>348</v>
      </c>
      <c r="F47" s="49">
        <v>44931</v>
      </c>
      <c r="G47" s="43" t="s">
        <v>472</v>
      </c>
    </row>
    <row r="48" s="6" customFormat="1" spans="1:7">
      <c r="A48" s="46" t="s">
        <v>567</v>
      </c>
      <c r="B48" s="42" t="str">
        <f ca="1" t="array" ref="B48">INDEX(A:A,SMALL(IF(ISNUMBER(FIND(CELL("contents"),A$2:A$517)),ROW($2:$517),4^8),ROW(A47)))&amp;""</f>
        <v/>
      </c>
      <c r="C48" s="47" t="s">
        <v>568</v>
      </c>
      <c r="D48" s="48" t="s">
        <v>198</v>
      </c>
      <c r="E48" s="48" t="s">
        <v>199</v>
      </c>
      <c r="F48" s="49">
        <v>44229</v>
      </c>
      <c r="G48" s="43" t="s">
        <v>472</v>
      </c>
    </row>
    <row r="49" s="6" customFormat="1" spans="1:7">
      <c r="A49" s="46" t="s">
        <v>569</v>
      </c>
      <c r="B49" s="42" t="str">
        <f ca="1" t="array" ref="B49">INDEX(A:A,SMALL(IF(ISNUMBER(FIND(CELL("contents"),A$2:A$517)),ROW($2:$517),4^8),ROW(A48)))&amp;""</f>
        <v/>
      </c>
      <c r="C49" s="47" t="s">
        <v>570</v>
      </c>
      <c r="D49" s="48" t="s">
        <v>198</v>
      </c>
      <c r="E49" s="48" t="s">
        <v>199</v>
      </c>
      <c r="F49" s="49">
        <v>44229</v>
      </c>
      <c r="G49" s="43" t="s">
        <v>472</v>
      </c>
    </row>
    <row r="50" s="6" customFormat="1" spans="1:7">
      <c r="A50" s="46" t="s">
        <v>571</v>
      </c>
      <c r="B50" s="42" t="str">
        <f ca="1" t="array" ref="B50">INDEX(A:A,SMALL(IF(ISNUMBER(FIND(CELL("contents"),A$2:A$517)),ROW($2:$517),4^8),ROW(A49)))&amp;""</f>
        <v/>
      </c>
      <c r="C50" s="47" t="s">
        <v>572</v>
      </c>
      <c r="D50" s="48" t="s">
        <v>198</v>
      </c>
      <c r="E50" s="48" t="s">
        <v>199</v>
      </c>
      <c r="F50" s="49">
        <v>44615</v>
      </c>
      <c r="G50" s="43" t="s">
        <v>472</v>
      </c>
    </row>
    <row r="51" s="6" customFormat="1" spans="1:7">
      <c r="A51" s="46" t="s">
        <v>573</v>
      </c>
      <c r="B51" s="42" t="str">
        <f ca="1" t="array" ref="B51">INDEX(A:A,SMALL(IF(ISNUMBER(FIND(CELL("contents"),A$2:A$517)),ROW($2:$517),4^8),ROW(A50)))&amp;""</f>
        <v/>
      </c>
      <c r="C51" s="47" t="s">
        <v>574</v>
      </c>
      <c r="D51" s="48" t="s">
        <v>186</v>
      </c>
      <c r="E51" s="48" t="s">
        <v>187</v>
      </c>
      <c r="F51" s="49">
        <v>44931</v>
      </c>
      <c r="G51" s="43" t="s">
        <v>472</v>
      </c>
    </row>
    <row r="52" s="6" customFormat="1" spans="1:7">
      <c r="A52" s="46" t="s">
        <v>575</v>
      </c>
      <c r="B52" s="42" t="str">
        <f ca="1" t="array" ref="B52">INDEX(A:A,SMALL(IF(ISNUMBER(FIND(CELL("contents"),A$2:A$517)),ROW($2:$517),4^8),ROW(A51)))&amp;""</f>
        <v/>
      </c>
      <c r="C52" s="47" t="s">
        <v>576</v>
      </c>
      <c r="D52" s="48" t="s">
        <v>186</v>
      </c>
      <c r="E52" s="48" t="s">
        <v>206</v>
      </c>
      <c r="F52" s="49">
        <v>44931</v>
      </c>
      <c r="G52" s="43" t="s">
        <v>472</v>
      </c>
    </row>
    <row r="53" s="6" customFormat="1" spans="1:7">
      <c r="A53" s="46" t="s">
        <v>577</v>
      </c>
      <c r="B53" s="42" t="str">
        <f ca="1" t="array" ref="B53">INDEX(A:A,SMALL(IF(ISNUMBER(FIND(CELL("contents"),A$2:A$517)),ROW($2:$517),4^8),ROW(A52)))&amp;""</f>
        <v/>
      </c>
      <c r="C53" s="47" t="s">
        <v>578</v>
      </c>
      <c r="D53" s="48" t="s">
        <v>186</v>
      </c>
      <c r="E53" s="48" t="s">
        <v>206</v>
      </c>
      <c r="F53" s="49">
        <v>44931</v>
      </c>
      <c r="G53" s="43" t="s">
        <v>472</v>
      </c>
    </row>
    <row r="54" s="6" customFormat="1" spans="1:7">
      <c r="A54" s="46" t="s">
        <v>579</v>
      </c>
      <c r="B54" s="42" t="str">
        <f ca="1" t="array" ref="B54">INDEX(A:A,SMALL(IF(ISNUMBER(FIND(CELL("contents"),A$2:A$517)),ROW($2:$517),4^8),ROW(A53)))&amp;""</f>
        <v/>
      </c>
      <c r="C54" s="47" t="s">
        <v>580</v>
      </c>
      <c r="D54" s="48" t="s">
        <v>198</v>
      </c>
      <c r="E54" s="48" t="s">
        <v>199</v>
      </c>
      <c r="F54" s="49">
        <v>44615</v>
      </c>
      <c r="G54" s="43" t="s">
        <v>472</v>
      </c>
    </row>
    <row r="55" s="6" customFormat="1" spans="1:7">
      <c r="A55" s="46" t="s">
        <v>581</v>
      </c>
      <c r="B55" s="42" t="str">
        <f ca="1" t="array" ref="B55">INDEX(A:A,SMALL(IF(ISNUMBER(FIND(CELL("contents"),A$2:A$517)),ROW($2:$517),4^8),ROW(A54)))&amp;""</f>
        <v/>
      </c>
      <c r="C55" s="47" t="s">
        <v>582</v>
      </c>
      <c r="D55" s="48" t="s">
        <v>198</v>
      </c>
      <c r="E55" s="48" t="s">
        <v>240</v>
      </c>
      <c r="F55" s="49">
        <v>44229</v>
      </c>
      <c r="G55" s="43" t="s">
        <v>472</v>
      </c>
    </row>
    <row r="56" s="6" customFormat="1" spans="1:7">
      <c r="A56" s="46" t="s">
        <v>583</v>
      </c>
      <c r="B56" s="42" t="str">
        <f ca="1" t="array" ref="B56">INDEX(A:A,SMALL(IF(ISNUMBER(FIND(CELL("contents"),A$2:A$517)),ROW($2:$517),4^8),ROW(A55)))&amp;""</f>
        <v/>
      </c>
      <c r="C56" s="47" t="s">
        <v>584</v>
      </c>
      <c r="D56" s="48" t="s">
        <v>198</v>
      </c>
      <c r="E56" s="48" t="s">
        <v>240</v>
      </c>
      <c r="F56" s="49">
        <v>44229</v>
      </c>
      <c r="G56" s="43" t="s">
        <v>472</v>
      </c>
    </row>
    <row r="57" s="6" customFormat="1" spans="1:7">
      <c r="A57" s="46" t="s">
        <v>585</v>
      </c>
      <c r="B57" s="42" t="str">
        <f ca="1" t="array" ref="B57">INDEX(A:A,SMALL(IF(ISNUMBER(FIND(CELL("contents"),A$2:A$517)),ROW($2:$517),4^8),ROW(A56)))&amp;""</f>
        <v/>
      </c>
      <c r="C57" s="47" t="s">
        <v>586</v>
      </c>
      <c r="D57" s="48" t="s">
        <v>186</v>
      </c>
      <c r="E57" s="48" t="s">
        <v>206</v>
      </c>
      <c r="F57" s="49">
        <v>44931</v>
      </c>
      <c r="G57" s="43" t="s">
        <v>472</v>
      </c>
    </row>
    <row r="58" s="6" customFormat="1" spans="1:7">
      <c r="A58" s="46" t="s">
        <v>587</v>
      </c>
      <c r="B58" s="42" t="str">
        <f ca="1" t="array" ref="B58">INDEX(A:A,SMALL(IF(ISNUMBER(FIND(CELL("contents"),A$2:A$517)),ROW($2:$517),4^8),ROW(A57)))&amp;""</f>
        <v/>
      </c>
      <c r="C58" s="47" t="s">
        <v>588</v>
      </c>
      <c r="D58" s="47" t="s">
        <v>481</v>
      </c>
      <c r="E58" s="47" t="s">
        <v>481</v>
      </c>
      <c r="F58" s="49">
        <v>44866</v>
      </c>
      <c r="G58" s="43" t="s">
        <v>472</v>
      </c>
    </row>
    <row r="59" s="6" customFormat="1" spans="1:7">
      <c r="A59" s="46" t="s">
        <v>589</v>
      </c>
      <c r="B59" s="42" t="str">
        <f ca="1" t="array" ref="B59">INDEX(A:A,SMALL(IF(ISNUMBER(FIND(CELL("contents"),A$2:A$517)),ROW($2:$517),4^8),ROW(A58)))&amp;""</f>
        <v/>
      </c>
      <c r="C59" s="47" t="s">
        <v>590</v>
      </c>
      <c r="D59" s="48" t="s">
        <v>198</v>
      </c>
      <c r="E59" s="48" t="s">
        <v>240</v>
      </c>
      <c r="F59" s="49">
        <v>44236</v>
      </c>
      <c r="G59" s="43" t="s">
        <v>472</v>
      </c>
    </row>
    <row r="60" s="6" customFormat="1" spans="1:7">
      <c r="A60" s="46" t="s">
        <v>591</v>
      </c>
      <c r="B60" s="42" t="str">
        <f ca="1" t="array" ref="B60">INDEX(A:A,SMALL(IF(ISNUMBER(FIND(CELL("contents"),A$2:A$517)),ROW($2:$517),4^8),ROW(A59)))&amp;""</f>
        <v/>
      </c>
      <c r="C60" s="47" t="s">
        <v>592</v>
      </c>
      <c r="D60" s="47" t="s">
        <v>481</v>
      </c>
      <c r="E60" s="47" t="s">
        <v>481</v>
      </c>
      <c r="F60" s="49">
        <v>44866</v>
      </c>
      <c r="G60" s="43" t="s">
        <v>472</v>
      </c>
    </row>
    <row r="61" s="6" customFormat="1" spans="1:7">
      <c r="A61" s="46" t="s">
        <v>593</v>
      </c>
      <c r="B61" s="42" t="str">
        <f ca="1" t="array" ref="B61">INDEX(A:A,SMALL(IF(ISNUMBER(FIND(CELL("contents"),A$2:A$517)),ROW($2:$517),4^8),ROW(A60)))&amp;""</f>
        <v/>
      </c>
      <c r="C61" s="47" t="s">
        <v>594</v>
      </c>
      <c r="D61" s="47" t="s">
        <v>481</v>
      </c>
      <c r="E61" s="47" t="s">
        <v>481</v>
      </c>
      <c r="F61" s="49">
        <v>44866</v>
      </c>
      <c r="G61" s="43" t="s">
        <v>472</v>
      </c>
    </row>
    <row r="62" s="6" customFormat="1" spans="1:7">
      <c r="A62" s="46" t="s">
        <v>595</v>
      </c>
      <c r="B62" s="42" t="str">
        <f ca="1" t="array" ref="B62">INDEX(A:A,SMALL(IF(ISNUMBER(FIND(CELL("contents"),A$2:A$517)),ROW($2:$517),4^8),ROW(A61)))&amp;""</f>
        <v/>
      </c>
      <c r="C62" s="47" t="s">
        <v>596</v>
      </c>
      <c r="D62" s="47" t="s">
        <v>481</v>
      </c>
      <c r="E62" s="47" t="s">
        <v>481</v>
      </c>
      <c r="F62" s="49">
        <v>44866</v>
      </c>
      <c r="G62" s="43" t="s">
        <v>472</v>
      </c>
    </row>
    <row r="63" s="6" customFormat="1" spans="1:7">
      <c r="A63" s="46" t="s">
        <v>597</v>
      </c>
      <c r="B63" s="42" t="str">
        <f ca="1" t="array" ref="B63">INDEX(A:A,SMALL(IF(ISNUMBER(FIND(CELL("contents"),A$2:A$517)),ROW($2:$517),4^8),ROW(A62)))&amp;""</f>
        <v/>
      </c>
      <c r="C63" s="47" t="s">
        <v>598</v>
      </c>
      <c r="D63" s="48" t="s">
        <v>186</v>
      </c>
      <c r="E63" s="48" t="s">
        <v>556</v>
      </c>
      <c r="F63" s="49">
        <v>44931</v>
      </c>
      <c r="G63" s="43" t="s">
        <v>472</v>
      </c>
    </row>
    <row r="64" s="6" customFormat="1" spans="1:7">
      <c r="A64" s="46" t="s">
        <v>599</v>
      </c>
      <c r="B64" s="42" t="str">
        <f ca="1" t="array" ref="B64">INDEX(A:A,SMALL(IF(ISNUMBER(FIND(CELL("contents"),A$2:A$517)),ROW($2:$517),4^8),ROW(A63)))&amp;""</f>
        <v/>
      </c>
      <c r="C64" s="47" t="s">
        <v>600</v>
      </c>
      <c r="D64" s="48" t="s">
        <v>186</v>
      </c>
      <c r="E64" s="47" t="s">
        <v>206</v>
      </c>
      <c r="F64" s="49">
        <v>44931</v>
      </c>
      <c r="G64" s="43" t="s">
        <v>472</v>
      </c>
    </row>
    <row r="65" s="6" customFormat="1" spans="1:7">
      <c r="A65" s="46" t="s">
        <v>601</v>
      </c>
      <c r="B65" s="42" t="str">
        <f ca="1" t="array" ref="B65">INDEX(A:A,SMALL(IF(ISNUMBER(FIND(CELL("contents"),A$2:A$517)),ROW($2:$517),4^8),ROW(A64)))&amp;""</f>
        <v/>
      </c>
      <c r="C65" s="47" t="s">
        <v>602</v>
      </c>
      <c r="D65" s="48" t="s">
        <v>186</v>
      </c>
      <c r="E65" s="48" t="s">
        <v>313</v>
      </c>
      <c r="F65" s="49">
        <v>44931</v>
      </c>
      <c r="G65" s="43" t="s">
        <v>472</v>
      </c>
    </row>
    <row r="66" s="6" customFormat="1" spans="1:7">
      <c r="A66" s="46" t="s">
        <v>603</v>
      </c>
      <c r="B66" s="42" t="str">
        <f ca="1" t="array" ref="B66">INDEX(A:A,SMALL(IF(ISNUMBER(FIND(CELL("contents"),A$2:A$517)),ROW($2:$517),4^8),ROW(A65)))&amp;""</f>
        <v/>
      </c>
      <c r="C66" s="47" t="s">
        <v>604</v>
      </c>
      <c r="D66" s="48" t="s">
        <v>198</v>
      </c>
      <c r="E66" s="48" t="s">
        <v>222</v>
      </c>
      <c r="F66" s="49">
        <v>44866</v>
      </c>
      <c r="G66" s="43" t="s">
        <v>472</v>
      </c>
    </row>
    <row r="67" s="6" customFormat="1" spans="1:7">
      <c r="A67" s="46" t="s">
        <v>605</v>
      </c>
      <c r="B67" s="42" t="str">
        <f ca="1" t="array" ref="B67">INDEX(A:A,SMALL(IF(ISNUMBER(FIND(CELL("contents"),A$2:A$517)),ROW($2:$517),4^8),ROW(A66)))&amp;""</f>
        <v/>
      </c>
      <c r="C67" s="47" t="s">
        <v>606</v>
      </c>
      <c r="D67" s="48" t="s">
        <v>481</v>
      </c>
      <c r="E67" s="48" t="s">
        <v>481</v>
      </c>
      <c r="F67" s="49">
        <v>44866</v>
      </c>
      <c r="G67" s="43" t="s">
        <v>472</v>
      </c>
    </row>
    <row r="68" s="6" customFormat="1" spans="1:7">
      <c r="A68" s="46" t="s">
        <v>607</v>
      </c>
      <c r="B68" s="42" t="str">
        <f ca="1" t="array" ref="B68">INDEX(A:A,SMALL(IF(ISNUMBER(FIND(CELL("contents"),A$2:A$517)),ROW($2:$517),4^8),ROW(A67)))&amp;""</f>
        <v/>
      </c>
      <c r="C68" s="47" t="s">
        <v>608</v>
      </c>
      <c r="D68" s="48" t="s">
        <v>217</v>
      </c>
      <c r="E68" s="48" t="s">
        <v>609</v>
      </c>
      <c r="F68" s="49">
        <v>44931</v>
      </c>
      <c r="G68" s="43" t="s">
        <v>472</v>
      </c>
    </row>
    <row r="69" s="6" customFormat="1" spans="1:7">
      <c r="A69" s="46" t="s">
        <v>610</v>
      </c>
      <c r="B69" s="42" t="str">
        <f ca="1" t="array" ref="B69">INDEX(A:A,SMALL(IF(ISNUMBER(FIND(CELL("contents"),A$2:A$517)),ROW($2:$517),4^8),ROW(A68)))&amp;""</f>
        <v/>
      </c>
      <c r="C69" s="47" t="s">
        <v>611</v>
      </c>
      <c r="D69" s="48" t="s">
        <v>186</v>
      </c>
      <c r="E69" s="48" t="s">
        <v>234</v>
      </c>
      <c r="F69" s="49">
        <v>44931</v>
      </c>
      <c r="G69" s="43" t="s">
        <v>472</v>
      </c>
    </row>
    <row r="70" s="6" customFormat="1" spans="1:7">
      <c r="A70" s="46" t="s">
        <v>612</v>
      </c>
      <c r="B70" s="42" t="str">
        <f ca="1" t="array" ref="B70">INDEX(A:A,SMALL(IF(ISNUMBER(FIND(CELL("contents"),A$2:A$517)),ROW($2:$517),4^8),ROW(A69)))&amp;""</f>
        <v/>
      </c>
      <c r="C70" s="47" t="s">
        <v>613</v>
      </c>
      <c r="D70" s="48" t="s">
        <v>186</v>
      </c>
      <c r="E70" s="47" t="s">
        <v>556</v>
      </c>
      <c r="F70" s="49">
        <v>44931</v>
      </c>
      <c r="G70" s="43" t="s">
        <v>472</v>
      </c>
    </row>
    <row r="71" s="6" customFormat="1" spans="1:7">
      <c r="A71" s="46" t="s">
        <v>614</v>
      </c>
      <c r="B71" s="42" t="str">
        <f ca="1" t="array" ref="B71">INDEX(A:A,SMALL(IF(ISNUMBER(FIND(CELL("contents"),A$2:A$517)),ROW($2:$517),4^8),ROW(A70)))&amp;""</f>
        <v/>
      </c>
      <c r="C71" s="47" t="s">
        <v>615</v>
      </c>
      <c r="D71" s="48" t="s">
        <v>198</v>
      </c>
      <c r="E71" s="48" t="s">
        <v>450</v>
      </c>
      <c r="F71" s="49">
        <v>44481</v>
      </c>
      <c r="G71" s="43" t="s">
        <v>472</v>
      </c>
    </row>
    <row r="72" s="6" customFormat="1" spans="1:7">
      <c r="A72" s="46" t="s">
        <v>616</v>
      </c>
      <c r="B72" s="42" t="str">
        <f ca="1" t="array" ref="B72">INDEX(A:A,SMALL(IF(ISNUMBER(FIND(CELL("contents"),A$2:A$517)),ROW($2:$517),4^8),ROW(A71)))&amp;""</f>
        <v/>
      </c>
      <c r="C72" s="47" t="s">
        <v>617</v>
      </c>
      <c r="D72" s="48" t="s">
        <v>186</v>
      </c>
      <c r="E72" s="48" t="s">
        <v>428</v>
      </c>
      <c r="F72" s="49">
        <v>44931</v>
      </c>
      <c r="G72" s="43" t="s">
        <v>472</v>
      </c>
    </row>
    <row r="73" s="6" customFormat="1" spans="1:7">
      <c r="A73" s="46" t="s">
        <v>618</v>
      </c>
      <c r="B73" s="42" t="str">
        <f ca="1" t="array" ref="B73">INDEX(A:A,SMALL(IF(ISNUMBER(FIND(CELL("contents"),A$2:A$517)),ROW($2:$517),4^8),ROW(A72)))&amp;""</f>
        <v/>
      </c>
      <c r="C73" s="47" t="s">
        <v>619</v>
      </c>
      <c r="D73" s="48" t="s">
        <v>186</v>
      </c>
      <c r="E73" s="48" t="s">
        <v>206</v>
      </c>
      <c r="F73" s="49">
        <v>44931</v>
      </c>
      <c r="G73" s="43" t="s">
        <v>472</v>
      </c>
    </row>
    <row r="74" s="6" customFormat="1" spans="1:7">
      <c r="A74" s="46" t="s">
        <v>620</v>
      </c>
      <c r="B74" s="42" t="str">
        <f ca="1" t="array" ref="B74">INDEX(A:A,SMALL(IF(ISNUMBER(FIND(CELL("contents"),A$2:A$517)),ROW($2:$517),4^8),ROW(A73)))&amp;""</f>
        <v/>
      </c>
      <c r="C74" s="47" t="s">
        <v>621</v>
      </c>
      <c r="D74" s="48" t="s">
        <v>186</v>
      </c>
      <c r="E74" s="48" t="s">
        <v>313</v>
      </c>
      <c r="F74" s="49">
        <v>44931</v>
      </c>
      <c r="G74" s="43" t="s">
        <v>472</v>
      </c>
    </row>
    <row r="75" s="6" customFormat="1" spans="1:7">
      <c r="A75" s="46" t="s">
        <v>622</v>
      </c>
      <c r="B75" s="42" t="str">
        <f ca="1" t="array" ref="B75">INDEX(A:A,SMALL(IF(ISNUMBER(FIND(CELL("contents"),A$2:A$517)),ROW($2:$517),4^8),ROW(A74)))&amp;""</f>
        <v/>
      </c>
      <c r="C75" s="47" t="s">
        <v>623</v>
      </c>
      <c r="D75" s="48" t="s">
        <v>186</v>
      </c>
      <c r="E75" s="48" t="s">
        <v>234</v>
      </c>
      <c r="F75" s="49">
        <v>44931</v>
      </c>
      <c r="G75" s="43" t="s">
        <v>472</v>
      </c>
    </row>
    <row r="76" s="6" customFormat="1" spans="1:7">
      <c r="A76" s="46" t="s">
        <v>624</v>
      </c>
      <c r="B76" s="42" t="str">
        <f ca="1" t="array" ref="B76">INDEX(A:A,SMALL(IF(ISNUMBER(FIND(CELL("contents"),A$2:A$517)),ROW($2:$517),4^8),ROW(A75)))&amp;""</f>
        <v/>
      </c>
      <c r="C76" s="47" t="s">
        <v>625</v>
      </c>
      <c r="D76" s="47" t="s">
        <v>481</v>
      </c>
      <c r="E76" s="47" t="s">
        <v>481</v>
      </c>
      <c r="F76" s="49">
        <v>44866</v>
      </c>
      <c r="G76" s="43" t="s">
        <v>472</v>
      </c>
    </row>
    <row r="77" s="6" customFormat="1" spans="1:7">
      <c r="A77" s="46" t="s">
        <v>626</v>
      </c>
      <c r="B77" s="42" t="str">
        <f ca="1" t="array" ref="B77">INDEX(A:A,SMALL(IF(ISNUMBER(FIND(CELL("contents"),A$2:A$517)),ROW($2:$517),4^8),ROW(A76)))&amp;""</f>
        <v/>
      </c>
      <c r="C77" s="47" t="s">
        <v>627</v>
      </c>
      <c r="D77" s="47" t="s">
        <v>481</v>
      </c>
      <c r="E77" s="47" t="s">
        <v>481</v>
      </c>
      <c r="F77" s="49">
        <v>44866</v>
      </c>
      <c r="G77" s="43" t="s">
        <v>472</v>
      </c>
    </row>
    <row r="78" s="6" customFormat="1" spans="1:7">
      <c r="A78" s="46" t="s">
        <v>628</v>
      </c>
      <c r="B78" s="42" t="str">
        <f ca="1" t="array" ref="B78">INDEX(A:A,SMALL(IF(ISNUMBER(FIND(CELL("contents"),A$2:A$517)),ROW($2:$517),4^8),ROW(A77)))&amp;""</f>
        <v/>
      </c>
      <c r="C78" s="47" t="s">
        <v>629</v>
      </c>
      <c r="D78" s="47" t="s">
        <v>481</v>
      </c>
      <c r="E78" s="47" t="s">
        <v>481</v>
      </c>
      <c r="F78" s="49">
        <v>44866</v>
      </c>
      <c r="G78" s="43" t="s">
        <v>472</v>
      </c>
    </row>
    <row r="79" s="6" customFormat="1" spans="1:7">
      <c r="A79" s="46" t="s">
        <v>630</v>
      </c>
      <c r="B79" s="42" t="str">
        <f ca="1" t="array" ref="B79">INDEX(A:A,SMALL(IF(ISNUMBER(FIND(CELL("contents"),A$2:A$517)),ROW($2:$517),4^8),ROW(A78)))&amp;""</f>
        <v/>
      </c>
      <c r="C79" s="47" t="s">
        <v>631</v>
      </c>
      <c r="D79" s="47" t="s">
        <v>481</v>
      </c>
      <c r="E79" s="47" t="s">
        <v>481</v>
      </c>
      <c r="F79" s="49">
        <v>44866</v>
      </c>
      <c r="G79" s="43" t="s">
        <v>472</v>
      </c>
    </row>
    <row r="80" s="6" customFormat="1" spans="1:7">
      <c r="A80" s="46" t="s">
        <v>632</v>
      </c>
      <c r="B80" s="42" t="str">
        <f ca="1" t="array" ref="B80">INDEX(A:A,SMALL(IF(ISNUMBER(FIND(CELL("contents"),A$2:A$517)),ROW($2:$517),4^8),ROW(A79)))&amp;""</f>
        <v/>
      </c>
      <c r="C80" s="47" t="s">
        <v>633</v>
      </c>
      <c r="D80" s="48" t="s">
        <v>481</v>
      </c>
      <c r="E80" s="48" t="s">
        <v>481</v>
      </c>
      <c r="F80" s="49">
        <v>44866</v>
      </c>
      <c r="G80" s="43" t="s">
        <v>472</v>
      </c>
    </row>
    <row r="81" s="6" customFormat="1" spans="1:7">
      <c r="A81" s="46" t="s">
        <v>634</v>
      </c>
      <c r="B81" s="42" t="str">
        <f ca="1" t="array" ref="B81">INDEX(A:A,SMALL(IF(ISNUMBER(FIND(CELL("contents"),A$2:A$517)),ROW($2:$517),4^8),ROW(A80)))&amp;""</f>
        <v/>
      </c>
      <c r="C81" s="47" t="s">
        <v>635</v>
      </c>
      <c r="D81" s="48" t="s">
        <v>186</v>
      </c>
      <c r="E81" s="48" t="s">
        <v>556</v>
      </c>
      <c r="F81" s="49">
        <v>44931</v>
      </c>
      <c r="G81" s="43" t="s">
        <v>472</v>
      </c>
    </row>
    <row r="82" s="6" customFormat="1" spans="1:7">
      <c r="A82" s="46" t="s">
        <v>636</v>
      </c>
      <c r="B82" s="42" t="str">
        <f ca="1" t="array" ref="B82">INDEX(A:A,SMALL(IF(ISNUMBER(FIND(CELL("contents"),A$2:A$517)),ROW($2:$517),4^8),ROW(A81)))&amp;""</f>
        <v/>
      </c>
      <c r="C82" s="47" t="s">
        <v>637</v>
      </c>
      <c r="D82" s="48" t="s">
        <v>186</v>
      </c>
      <c r="E82" s="48" t="s">
        <v>556</v>
      </c>
      <c r="F82" s="49">
        <v>44931</v>
      </c>
      <c r="G82" s="43" t="s">
        <v>472</v>
      </c>
    </row>
    <row r="83" s="6" customFormat="1" spans="1:7">
      <c r="A83" s="46" t="s">
        <v>638</v>
      </c>
      <c r="B83" s="42" t="str">
        <f ca="1" t="array" ref="B83">INDEX(A:A,SMALL(IF(ISNUMBER(FIND(CELL("contents"),A$2:A$517)),ROW($2:$517),4^8),ROW(A82)))&amp;""</f>
        <v/>
      </c>
      <c r="C83" s="47" t="s">
        <v>639</v>
      </c>
      <c r="D83" s="48" t="s">
        <v>186</v>
      </c>
      <c r="E83" s="48" t="s">
        <v>556</v>
      </c>
      <c r="F83" s="49">
        <v>44931</v>
      </c>
      <c r="G83" s="43" t="s">
        <v>472</v>
      </c>
    </row>
    <row r="84" s="6" customFormat="1" spans="1:7">
      <c r="A84" s="46" t="s">
        <v>640</v>
      </c>
      <c r="B84" s="42" t="str">
        <f ca="1" t="array" ref="B84">INDEX(A:A,SMALL(IF(ISNUMBER(FIND(CELL("contents"),A$2:A$517)),ROW($2:$517),4^8),ROW(A83)))&amp;""</f>
        <v/>
      </c>
      <c r="C84" s="47" t="s">
        <v>641</v>
      </c>
      <c r="D84" s="48" t="s">
        <v>186</v>
      </c>
      <c r="E84" s="47" t="s">
        <v>234</v>
      </c>
      <c r="F84" s="49">
        <v>44931</v>
      </c>
      <c r="G84" s="43" t="s">
        <v>472</v>
      </c>
    </row>
    <row r="85" s="6" customFormat="1" spans="1:7">
      <c r="A85" s="46" t="s">
        <v>642</v>
      </c>
      <c r="B85" s="42" t="str">
        <f ca="1" t="array" ref="B85">INDEX(A:A,SMALL(IF(ISNUMBER(FIND(CELL("contents"),A$2:A$517)),ROW($2:$517),4^8),ROW(A84)))&amp;""</f>
        <v/>
      </c>
      <c r="C85" s="47" t="s">
        <v>643</v>
      </c>
      <c r="D85" s="48" t="s">
        <v>186</v>
      </c>
      <c r="E85" s="48" t="s">
        <v>206</v>
      </c>
      <c r="F85" s="49">
        <v>44931</v>
      </c>
      <c r="G85" s="43" t="s">
        <v>472</v>
      </c>
    </row>
    <row r="86" s="6" customFormat="1" spans="1:7">
      <c r="A86" s="46" t="s">
        <v>644</v>
      </c>
      <c r="B86" s="42" t="str">
        <f ca="1" t="array" ref="B86">INDEX(A:A,SMALL(IF(ISNUMBER(FIND(CELL("contents"),A$2:A$517)),ROW($2:$517),4^8),ROW(A85)))&amp;""</f>
        <v/>
      </c>
      <c r="C86" s="47" t="s">
        <v>645</v>
      </c>
      <c r="D86" s="48" t="s">
        <v>186</v>
      </c>
      <c r="E86" s="48" t="s">
        <v>234</v>
      </c>
      <c r="F86" s="49">
        <v>44931</v>
      </c>
      <c r="G86" s="43" t="s">
        <v>472</v>
      </c>
    </row>
    <row r="87" s="6" customFormat="1" spans="1:7">
      <c r="A87" s="46" t="s">
        <v>646</v>
      </c>
      <c r="B87" s="42" t="str">
        <f ca="1" t="array" ref="B87">INDEX(A:A,SMALL(IF(ISNUMBER(FIND(CELL("contents"),A$2:A$517)),ROW($2:$517),4^8),ROW(A86)))&amp;""</f>
        <v/>
      </c>
      <c r="C87" s="47" t="s">
        <v>647</v>
      </c>
      <c r="D87" s="48" t="s">
        <v>481</v>
      </c>
      <c r="E87" s="48" t="s">
        <v>481</v>
      </c>
      <c r="F87" s="49">
        <v>44866</v>
      </c>
      <c r="G87" s="43" t="s">
        <v>472</v>
      </c>
    </row>
    <row r="88" s="6" customFormat="1" spans="1:7">
      <c r="A88" s="46" t="s">
        <v>648</v>
      </c>
      <c r="B88" s="42" t="str">
        <f ca="1" t="array" ref="B88">INDEX(A:A,SMALL(IF(ISNUMBER(FIND(CELL("contents"),A$2:A$517)),ROW($2:$517),4^8),ROW(A87)))&amp;""</f>
        <v/>
      </c>
      <c r="C88" s="47" t="s">
        <v>649</v>
      </c>
      <c r="D88" s="48" t="s">
        <v>217</v>
      </c>
      <c r="E88" s="48" t="s">
        <v>218</v>
      </c>
      <c r="F88" s="49">
        <v>44931</v>
      </c>
      <c r="G88" s="43" t="s">
        <v>472</v>
      </c>
    </row>
    <row r="89" s="6" customFormat="1" spans="1:7">
      <c r="A89" s="46" t="s">
        <v>650</v>
      </c>
      <c r="B89" s="42" t="str">
        <f ca="1" t="array" ref="B89">INDEX(A:A,SMALL(IF(ISNUMBER(FIND(CELL("contents"),A$2:A$517)),ROW($2:$517),4^8),ROW(A88)))&amp;""</f>
        <v/>
      </c>
      <c r="C89" s="47" t="s">
        <v>651</v>
      </c>
      <c r="D89" s="48" t="s">
        <v>217</v>
      </c>
      <c r="E89" s="48" t="s">
        <v>218</v>
      </c>
      <c r="F89" s="49">
        <v>44931</v>
      </c>
      <c r="G89" s="43" t="s">
        <v>472</v>
      </c>
    </row>
    <row r="90" s="6" customFormat="1" spans="1:7">
      <c r="A90" s="46" t="s">
        <v>652</v>
      </c>
      <c r="B90" s="42" t="str">
        <f ca="1" t="array" ref="B90">INDEX(A:A,SMALL(IF(ISNUMBER(FIND(CELL("contents"),A$2:A$517)),ROW($2:$517),4^8),ROW(A89)))&amp;""</f>
        <v/>
      </c>
      <c r="C90" s="47" t="s">
        <v>653</v>
      </c>
      <c r="D90" s="48" t="s">
        <v>481</v>
      </c>
      <c r="E90" s="48" t="s">
        <v>481</v>
      </c>
      <c r="F90" s="49">
        <v>44866</v>
      </c>
      <c r="G90" s="43" t="s">
        <v>472</v>
      </c>
    </row>
    <row r="91" s="6" customFormat="1" spans="1:7">
      <c r="A91" s="46" t="s">
        <v>654</v>
      </c>
      <c r="B91" s="42" t="str">
        <f ca="1" t="array" ref="B91">INDEX(A:A,SMALL(IF(ISNUMBER(FIND(CELL("contents"),A$2:A$517)),ROW($2:$517),4^8),ROW(A90)))&amp;""</f>
        <v/>
      </c>
      <c r="C91" s="47" t="s">
        <v>655</v>
      </c>
      <c r="D91" s="48" t="s">
        <v>481</v>
      </c>
      <c r="E91" s="48" t="s">
        <v>481</v>
      </c>
      <c r="F91" s="49">
        <v>44866</v>
      </c>
      <c r="G91" s="43" t="s">
        <v>472</v>
      </c>
    </row>
    <row r="92" s="6" customFormat="1" spans="1:7">
      <c r="A92" s="46" t="s">
        <v>656</v>
      </c>
      <c r="B92" s="42" t="str">
        <f ca="1" t="array" ref="B92">INDEX(A:A,SMALL(IF(ISNUMBER(FIND(CELL("contents"),A$2:A$517)),ROW($2:$517),4^8),ROW(A91)))&amp;""</f>
        <v/>
      </c>
      <c r="C92" s="47" t="s">
        <v>657</v>
      </c>
      <c r="D92" s="48" t="s">
        <v>481</v>
      </c>
      <c r="E92" s="48" t="s">
        <v>481</v>
      </c>
      <c r="F92" s="49">
        <v>44866</v>
      </c>
      <c r="G92" s="43" t="s">
        <v>472</v>
      </c>
    </row>
    <row r="93" s="6" customFormat="1" spans="1:7">
      <c r="A93" s="46" t="s">
        <v>658</v>
      </c>
      <c r="B93" s="42" t="str">
        <f ca="1" t="array" ref="B93">INDEX(A:A,SMALL(IF(ISNUMBER(FIND(CELL("contents"),A$2:A$517)),ROW($2:$517),4^8),ROW(A92)))&amp;""</f>
        <v/>
      </c>
      <c r="C93" s="47" t="s">
        <v>659</v>
      </c>
      <c r="D93" s="48" t="s">
        <v>217</v>
      </c>
      <c r="E93" s="48" t="s">
        <v>296</v>
      </c>
      <c r="F93" s="49">
        <v>44931</v>
      </c>
      <c r="G93" s="43" t="s">
        <v>472</v>
      </c>
    </row>
    <row r="94" s="6" customFormat="1" spans="1:7">
      <c r="A94" s="46" t="s">
        <v>660</v>
      </c>
      <c r="B94" s="42" t="str">
        <f ca="1" t="array" ref="B94">INDEX(A:A,SMALL(IF(ISNUMBER(FIND(CELL("contents"),A$2:A$517)),ROW($2:$517),4^8),ROW(A93)))&amp;""</f>
        <v/>
      </c>
      <c r="C94" s="47" t="s">
        <v>661</v>
      </c>
      <c r="D94" s="48" t="s">
        <v>481</v>
      </c>
      <c r="E94" s="48" t="s">
        <v>481</v>
      </c>
      <c r="F94" s="49">
        <v>44866</v>
      </c>
      <c r="G94" s="43" t="s">
        <v>472</v>
      </c>
    </row>
    <row r="95" s="6" customFormat="1" spans="1:7">
      <c r="A95" s="46" t="s">
        <v>662</v>
      </c>
      <c r="B95" s="42" t="str">
        <f ca="1" t="array" ref="B95">INDEX(A:A,SMALL(IF(ISNUMBER(FIND(CELL("contents"),A$2:A$517)),ROW($2:$517),4^8),ROW(A94)))&amp;""</f>
        <v/>
      </c>
      <c r="C95" s="47" t="s">
        <v>663</v>
      </c>
      <c r="D95" s="48" t="s">
        <v>481</v>
      </c>
      <c r="E95" s="48" t="s">
        <v>481</v>
      </c>
      <c r="F95" s="49">
        <v>44866</v>
      </c>
      <c r="G95" s="43" t="s">
        <v>472</v>
      </c>
    </row>
    <row r="96" s="6" customFormat="1" spans="1:7">
      <c r="A96" s="46" t="s">
        <v>664</v>
      </c>
      <c r="B96" s="42" t="str">
        <f ca="1" t="array" ref="B96">INDEX(A:A,SMALL(IF(ISNUMBER(FIND(CELL("contents"),A$2:A$517)),ROW($2:$517),4^8),ROW(A95)))&amp;""</f>
        <v/>
      </c>
      <c r="C96" s="47" t="s">
        <v>665</v>
      </c>
      <c r="D96" s="48" t="s">
        <v>210</v>
      </c>
      <c r="E96" s="48" t="s">
        <v>345</v>
      </c>
      <c r="F96" s="49">
        <v>44834</v>
      </c>
      <c r="G96" s="43" t="s">
        <v>472</v>
      </c>
    </row>
    <row r="97" s="6" customFormat="1" spans="1:7">
      <c r="A97" s="46" t="s">
        <v>666</v>
      </c>
      <c r="B97" s="42" t="str">
        <f ca="1" t="array" ref="B97">INDEX(A:A,SMALL(IF(ISNUMBER(FIND(CELL("contents"),A$2:A$517)),ROW($2:$517),4^8),ROW(A96)))&amp;""</f>
        <v/>
      </c>
      <c r="C97" s="47" t="s">
        <v>667</v>
      </c>
      <c r="D97" s="48" t="s">
        <v>481</v>
      </c>
      <c r="E97" s="48" t="s">
        <v>481</v>
      </c>
      <c r="F97" s="49">
        <v>44866</v>
      </c>
      <c r="G97" s="43" t="s">
        <v>472</v>
      </c>
    </row>
    <row r="98" s="6" customFormat="1" spans="1:7">
      <c r="A98" s="46" t="s">
        <v>668</v>
      </c>
      <c r="B98" s="42" t="str">
        <f ca="1" t="array" ref="B98">INDEX(A:A,SMALL(IF(ISNUMBER(FIND(CELL("contents"),A$2:A$517)),ROW($2:$517),4^8),ROW(A97)))&amp;""</f>
        <v/>
      </c>
      <c r="C98" s="47" t="s">
        <v>669</v>
      </c>
      <c r="D98" s="48" t="s">
        <v>217</v>
      </c>
      <c r="E98" s="48" t="s">
        <v>218</v>
      </c>
      <c r="F98" s="49">
        <v>44931</v>
      </c>
      <c r="G98" s="43" t="s">
        <v>472</v>
      </c>
    </row>
    <row r="99" s="6" customFormat="1" spans="1:7">
      <c r="A99" s="46" t="s">
        <v>670</v>
      </c>
      <c r="B99" s="42" t="str">
        <f ca="1" t="array" ref="B99">INDEX(A:A,SMALL(IF(ISNUMBER(FIND(CELL("contents"),A$2:A$517)),ROW($2:$517),4^8),ROW(A98)))&amp;""</f>
        <v/>
      </c>
      <c r="C99" s="47" t="s">
        <v>671</v>
      </c>
      <c r="D99" s="48" t="s">
        <v>481</v>
      </c>
      <c r="E99" s="48" t="s">
        <v>481</v>
      </c>
      <c r="F99" s="49">
        <v>44866</v>
      </c>
      <c r="G99" s="43" t="s">
        <v>472</v>
      </c>
    </row>
    <row r="100" s="6" customFormat="1" spans="1:7">
      <c r="A100" s="46" t="s">
        <v>672</v>
      </c>
      <c r="B100" s="42" t="str">
        <f ca="1" t="array" ref="B100">INDEX(A:A,SMALL(IF(ISNUMBER(FIND(CELL("contents"),A$2:A$517)),ROW($2:$517),4^8),ROW(A99)))&amp;""</f>
        <v/>
      </c>
      <c r="C100" s="47" t="s">
        <v>673</v>
      </c>
      <c r="D100" s="48" t="s">
        <v>481</v>
      </c>
      <c r="E100" s="48" t="s">
        <v>481</v>
      </c>
      <c r="F100" s="49">
        <v>44866</v>
      </c>
      <c r="G100" s="43" t="s">
        <v>472</v>
      </c>
    </row>
    <row r="101" s="6" customFormat="1" spans="1:7">
      <c r="A101" s="46" t="s">
        <v>674</v>
      </c>
      <c r="B101" s="42" t="str">
        <f ca="1" t="array" ref="B101">INDEX(A:A,SMALL(IF(ISNUMBER(FIND(CELL("contents"),A$2:A$517)),ROW($2:$517),4^8),ROW(A100)))&amp;""</f>
        <v/>
      </c>
      <c r="C101" s="47" t="s">
        <v>675</v>
      </c>
      <c r="D101" s="47" t="s">
        <v>481</v>
      </c>
      <c r="E101" s="47" t="s">
        <v>481</v>
      </c>
      <c r="F101" s="49">
        <v>44866</v>
      </c>
      <c r="G101" s="43" t="s">
        <v>472</v>
      </c>
    </row>
    <row r="102" s="6" customFormat="1" spans="1:7">
      <c r="A102" s="46" t="s">
        <v>676</v>
      </c>
      <c r="B102" s="42" t="str">
        <f ca="1" t="array" ref="B102">INDEX(A:A,SMALL(IF(ISNUMBER(FIND(CELL("contents"),A$2:A$517)),ROW($2:$517),4^8),ROW(A101)))&amp;""</f>
        <v/>
      </c>
      <c r="C102" s="47" t="s">
        <v>677</v>
      </c>
      <c r="D102" s="48" t="s">
        <v>186</v>
      </c>
      <c r="E102" s="48" t="s">
        <v>556</v>
      </c>
      <c r="F102" s="49">
        <v>44931</v>
      </c>
      <c r="G102" s="43" t="s">
        <v>472</v>
      </c>
    </row>
    <row r="103" s="6" customFormat="1" spans="1:7">
      <c r="A103" s="46" t="s">
        <v>678</v>
      </c>
      <c r="B103" s="42" t="str">
        <f ca="1" t="array" ref="B103">INDEX(A:A,SMALL(IF(ISNUMBER(FIND(CELL("contents"),A$2:A$517)),ROW($2:$517),4^8),ROW(A102)))&amp;""</f>
        <v/>
      </c>
      <c r="C103" s="47" t="s">
        <v>679</v>
      </c>
      <c r="D103" s="48" t="s">
        <v>186</v>
      </c>
      <c r="E103" s="48" t="s">
        <v>234</v>
      </c>
      <c r="F103" s="49">
        <v>44931</v>
      </c>
      <c r="G103" s="43" t="s">
        <v>472</v>
      </c>
    </row>
    <row r="104" s="6" customFormat="1" spans="1:7">
      <c r="A104" s="46" t="s">
        <v>680</v>
      </c>
      <c r="B104" s="42" t="str">
        <f ca="1" t="array" ref="B104">INDEX(A:A,SMALL(IF(ISNUMBER(FIND(CELL("contents"),A$2:A$517)),ROW($2:$517),4^8),ROW(A103)))&amp;""</f>
        <v/>
      </c>
      <c r="C104" s="47" t="s">
        <v>681</v>
      </c>
      <c r="D104" s="48" t="s">
        <v>186</v>
      </c>
      <c r="E104" s="48" t="s">
        <v>234</v>
      </c>
      <c r="F104" s="49">
        <v>44931</v>
      </c>
      <c r="G104" s="43" t="s">
        <v>472</v>
      </c>
    </row>
    <row r="105" s="6" customFormat="1" spans="1:7">
      <c r="A105" s="46" t="s">
        <v>682</v>
      </c>
      <c r="B105" s="42" t="str">
        <f ca="1" t="array" ref="B105">INDEX(A:A,SMALL(IF(ISNUMBER(FIND(CELL("contents"),A$2:A$517)),ROW($2:$517),4^8),ROW(A104)))&amp;""</f>
        <v/>
      </c>
      <c r="C105" s="47" t="s">
        <v>683</v>
      </c>
      <c r="D105" s="48" t="s">
        <v>684</v>
      </c>
      <c r="E105" s="48" t="s">
        <v>353</v>
      </c>
      <c r="F105" s="49">
        <v>44932</v>
      </c>
      <c r="G105" s="43" t="s">
        <v>472</v>
      </c>
    </row>
    <row r="106" s="6" customFormat="1" spans="1:7">
      <c r="A106" s="46" t="s">
        <v>685</v>
      </c>
      <c r="B106" s="42" t="str">
        <f ca="1" t="array" ref="B106">INDEX(A:A,SMALL(IF(ISNUMBER(FIND(CELL("contents"),A$2:A$517)),ROW($2:$517),4^8),ROW(A105)))&amp;""</f>
        <v/>
      </c>
      <c r="C106" s="47" t="s">
        <v>686</v>
      </c>
      <c r="D106" s="48" t="s">
        <v>481</v>
      </c>
      <c r="E106" s="48" t="s">
        <v>481</v>
      </c>
      <c r="F106" s="49">
        <v>44866</v>
      </c>
      <c r="G106" s="43" t="s">
        <v>472</v>
      </c>
    </row>
    <row r="107" s="6" customFormat="1" spans="1:7">
      <c r="A107" s="46" t="s">
        <v>687</v>
      </c>
      <c r="B107" s="42" t="str">
        <f ca="1" t="array" ref="B107">INDEX(A:A,SMALL(IF(ISNUMBER(FIND(CELL("contents"),A$2:A$517)),ROW($2:$517),4^8),ROW(A106)))&amp;""</f>
        <v/>
      </c>
      <c r="C107" s="47" t="s">
        <v>688</v>
      </c>
      <c r="D107" s="48" t="s">
        <v>684</v>
      </c>
      <c r="E107" s="48" t="s">
        <v>353</v>
      </c>
      <c r="F107" s="49">
        <v>44932</v>
      </c>
      <c r="G107" s="43" t="s">
        <v>472</v>
      </c>
    </row>
    <row r="108" s="6" customFormat="1" spans="1:7">
      <c r="A108" s="46" t="s">
        <v>689</v>
      </c>
      <c r="B108" s="42" t="str">
        <f ca="1" t="array" ref="B108">INDEX(A:A,SMALL(IF(ISNUMBER(FIND(CELL("contents"),A$2:A$517)),ROW($2:$517),4^8),ROW(A107)))&amp;""</f>
        <v/>
      </c>
      <c r="C108" s="47" t="s">
        <v>690</v>
      </c>
      <c r="D108" s="48" t="s">
        <v>684</v>
      </c>
      <c r="E108" s="48" t="s">
        <v>353</v>
      </c>
      <c r="F108" s="49">
        <v>44932</v>
      </c>
      <c r="G108" s="43" t="s">
        <v>472</v>
      </c>
    </row>
    <row r="109" s="6" customFormat="1" spans="1:7">
      <c r="A109" s="46" t="s">
        <v>691</v>
      </c>
      <c r="B109" s="42" t="str">
        <f ca="1" t="array" ref="B109">INDEX(A:A,SMALL(IF(ISNUMBER(FIND(CELL("contents"),A$2:A$517)),ROW($2:$517),4^8),ROW(A108)))&amp;""</f>
        <v/>
      </c>
      <c r="C109" s="47" t="s">
        <v>692</v>
      </c>
      <c r="D109" s="47" t="s">
        <v>481</v>
      </c>
      <c r="E109" s="47" t="s">
        <v>481</v>
      </c>
      <c r="F109" s="49">
        <v>44866</v>
      </c>
      <c r="G109" s="43" t="s">
        <v>472</v>
      </c>
    </row>
    <row r="110" s="6" customFormat="1" spans="1:7">
      <c r="A110" s="46" t="s">
        <v>693</v>
      </c>
      <c r="B110" s="42" t="str">
        <f ca="1" t="array" ref="B110">INDEX(A:A,SMALL(IF(ISNUMBER(FIND(CELL("contents"),A$2:A$517)),ROW($2:$517),4^8),ROW(A109)))&amp;""</f>
        <v/>
      </c>
      <c r="C110" s="47" t="s">
        <v>694</v>
      </c>
      <c r="D110" s="48" t="s">
        <v>217</v>
      </c>
      <c r="E110" s="48" t="s">
        <v>261</v>
      </c>
      <c r="F110" s="49">
        <v>44931</v>
      </c>
      <c r="G110" s="43" t="s">
        <v>472</v>
      </c>
    </row>
    <row r="111" s="6" customFormat="1" spans="1:7">
      <c r="A111" s="46" t="s">
        <v>695</v>
      </c>
      <c r="B111" s="42" t="str">
        <f ca="1" t="array" ref="B111">INDEX(A:A,SMALL(IF(ISNUMBER(FIND(CELL("contents"),A$2:A$517)),ROW($2:$517),4^8),ROW(A110)))&amp;""</f>
        <v/>
      </c>
      <c r="C111" s="47" t="s">
        <v>696</v>
      </c>
      <c r="D111" s="47" t="s">
        <v>481</v>
      </c>
      <c r="E111" s="47" t="s">
        <v>481</v>
      </c>
      <c r="F111" s="49">
        <v>44866</v>
      </c>
      <c r="G111" s="43" t="s">
        <v>472</v>
      </c>
    </row>
    <row r="112" s="6" customFormat="1" spans="1:7">
      <c r="A112" s="46" t="s">
        <v>697</v>
      </c>
      <c r="B112" s="42" t="str">
        <f ca="1" t="array" ref="B112">INDEX(A:A,SMALL(IF(ISNUMBER(FIND(CELL("contents"),A$2:A$517)),ROW($2:$517),4^8),ROW(A111)))&amp;""</f>
        <v/>
      </c>
      <c r="C112" s="47" t="s">
        <v>698</v>
      </c>
      <c r="D112" s="47" t="s">
        <v>481</v>
      </c>
      <c r="E112" s="47" t="s">
        <v>481</v>
      </c>
      <c r="F112" s="49">
        <v>44866</v>
      </c>
      <c r="G112" s="43" t="s">
        <v>472</v>
      </c>
    </row>
    <row r="113" s="6" customFormat="1" spans="1:7">
      <c r="A113" s="46" t="s">
        <v>699</v>
      </c>
      <c r="B113" s="42" t="str">
        <f ca="1" t="array" ref="B113">INDEX(A:A,SMALL(IF(ISNUMBER(FIND(CELL("contents"),A$2:A$517)),ROW($2:$517),4^8),ROW(A112)))&amp;""</f>
        <v/>
      </c>
      <c r="C113" s="47" t="s">
        <v>700</v>
      </c>
      <c r="D113" s="48" t="s">
        <v>186</v>
      </c>
      <c r="E113" s="48" t="s">
        <v>234</v>
      </c>
      <c r="F113" s="49">
        <v>44931</v>
      </c>
      <c r="G113" s="43" t="s">
        <v>472</v>
      </c>
    </row>
    <row r="114" s="6" customFormat="1" spans="1:7">
      <c r="A114" s="46" t="s">
        <v>701</v>
      </c>
      <c r="B114" s="42" t="str">
        <f ca="1" t="array" ref="B114">INDEX(A:A,SMALL(IF(ISNUMBER(FIND(CELL("contents"),A$2:A$517)),ROW($2:$517),4^8),ROW(A113)))&amp;""</f>
        <v/>
      </c>
      <c r="C114" s="47" t="s">
        <v>702</v>
      </c>
      <c r="D114" s="47" t="s">
        <v>481</v>
      </c>
      <c r="E114" s="47" t="s">
        <v>481</v>
      </c>
      <c r="F114" s="49">
        <v>44866</v>
      </c>
      <c r="G114" s="43" t="s">
        <v>472</v>
      </c>
    </row>
    <row r="115" s="6" customFormat="1" spans="1:7">
      <c r="A115" s="46" t="s">
        <v>703</v>
      </c>
      <c r="B115" s="42" t="str">
        <f ca="1" t="array" ref="B115">INDEX(A:A,SMALL(IF(ISNUMBER(FIND(CELL("contents"),A$2:A$517)),ROW($2:$517),4^8),ROW(A114)))&amp;""</f>
        <v/>
      </c>
      <c r="C115" s="47" t="s">
        <v>704</v>
      </c>
      <c r="D115" s="48" t="s">
        <v>247</v>
      </c>
      <c r="E115" s="48" t="s">
        <v>705</v>
      </c>
      <c r="F115" s="49">
        <v>44530</v>
      </c>
      <c r="G115" s="43" t="s">
        <v>472</v>
      </c>
    </row>
    <row r="116" s="6" customFormat="1" spans="1:7">
      <c r="A116" s="46" t="s">
        <v>706</v>
      </c>
      <c r="B116" s="42" t="str">
        <f ca="1" t="array" ref="B116">INDEX(A:A,SMALL(IF(ISNUMBER(FIND(CELL("contents"),A$2:A$517)),ROW($2:$517),4^8),ROW(A115)))&amp;""</f>
        <v/>
      </c>
      <c r="C116" s="47" t="s">
        <v>707</v>
      </c>
      <c r="D116" s="48" t="s">
        <v>247</v>
      </c>
      <c r="E116" s="48" t="s">
        <v>248</v>
      </c>
      <c r="F116" s="49">
        <v>44341</v>
      </c>
      <c r="G116" s="43" t="s">
        <v>472</v>
      </c>
    </row>
    <row r="117" s="6" customFormat="1" spans="1:7">
      <c r="A117" s="46" t="s">
        <v>708</v>
      </c>
      <c r="B117" s="42" t="str">
        <f ca="1" t="array" ref="B117">INDEX(A:A,SMALL(IF(ISNUMBER(FIND(CELL("contents"),A$2:A$517)),ROW($2:$517),4^8),ROW(A116)))&amp;""</f>
        <v/>
      </c>
      <c r="C117" s="47" t="s">
        <v>709</v>
      </c>
      <c r="D117" s="48" t="s">
        <v>247</v>
      </c>
      <c r="E117" s="48" t="s">
        <v>248</v>
      </c>
      <c r="F117" s="49">
        <v>44327</v>
      </c>
      <c r="G117" s="43" t="s">
        <v>472</v>
      </c>
    </row>
    <row r="118" s="6" customFormat="1" spans="1:7">
      <c r="A118" s="46" t="s">
        <v>710</v>
      </c>
      <c r="B118" s="42" t="str">
        <f ca="1" t="array" ref="B118">INDEX(A:A,SMALL(IF(ISNUMBER(FIND(CELL("contents"),A$2:A$517)),ROW($2:$517),4^8),ROW(A117)))&amp;""</f>
        <v/>
      </c>
      <c r="C118" s="47" t="s">
        <v>711</v>
      </c>
      <c r="D118" s="48" t="s">
        <v>247</v>
      </c>
      <c r="E118" s="48" t="s">
        <v>248</v>
      </c>
      <c r="F118" s="49">
        <v>44673</v>
      </c>
      <c r="G118" s="43" t="s">
        <v>472</v>
      </c>
    </row>
    <row r="119" s="6" customFormat="1" spans="1:7">
      <c r="A119" s="46" t="s">
        <v>712</v>
      </c>
      <c r="B119" s="42" t="str">
        <f ca="1" t="array" ref="B119">INDEX(A:A,SMALL(IF(ISNUMBER(FIND(CELL("contents"),A$2:A$517)),ROW($2:$517),4^8),ROW(A118)))&amp;""</f>
        <v/>
      </c>
      <c r="C119" s="47" t="s">
        <v>713</v>
      </c>
      <c r="D119" s="47" t="s">
        <v>481</v>
      </c>
      <c r="E119" s="47" t="s">
        <v>481</v>
      </c>
      <c r="F119" s="49">
        <v>44866</v>
      </c>
      <c r="G119" s="43" t="s">
        <v>472</v>
      </c>
    </row>
    <row r="120" s="6" customFormat="1" spans="1:7">
      <c r="A120" s="46" t="s">
        <v>714</v>
      </c>
      <c r="B120" s="42" t="str">
        <f ca="1" t="array" ref="B120">INDEX(A:A,SMALL(IF(ISNUMBER(FIND(CELL("contents"),A$2:A$517)),ROW($2:$517),4^8),ROW(A119)))&amp;""</f>
        <v/>
      </c>
      <c r="C120" s="47" t="s">
        <v>715</v>
      </c>
      <c r="D120" s="48" t="s">
        <v>198</v>
      </c>
      <c r="E120" s="48" t="s">
        <v>199</v>
      </c>
      <c r="F120" s="49">
        <v>44229</v>
      </c>
      <c r="G120" s="43" t="s">
        <v>472</v>
      </c>
    </row>
    <row r="121" s="6" customFormat="1" spans="1:7">
      <c r="A121" s="46" t="s">
        <v>716</v>
      </c>
      <c r="B121" s="42" t="str">
        <f ca="1" t="array" ref="B121">INDEX(A:A,SMALL(IF(ISNUMBER(FIND(CELL("contents"),A$2:A$517)),ROW($2:$517),4^8),ROW(A120)))&amp;""</f>
        <v/>
      </c>
      <c r="C121" s="47" t="s">
        <v>717</v>
      </c>
      <c r="D121" s="48" t="s">
        <v>186</v>
      </c>
      <c r="E121" s="48" t="s">
        <v>458</v>
      </c>
      <c r="F121" s="49">
        <v>44931</v>
      </c>
      <c r="G121" s="43" t="s">
        <v>472</v>
      </c>
    </row>
    <row r="122" s="6" customFormat="1" spans="1:7">
      <c r="A122" s="46" t="s">
        <v>718</v>
      </c>
      <c r="B122" s="42" t="str">
        <f ca="1" t="array" ref="B122">INDEX(A:A,SMALL(IF(ISNUMBER(FIND(CELL("contents"),A$2:A$517)),ROW($2:$517),4^8),ROW(A121)))&amp;""</f>
        <v/>
      </c>
      <c r="C122" s="47" t="s">
        <v>719</v>
      </c>
      <c r="D122" s="48" t="s">
        <v>198</v>
      </c>
      <c r="E122" s="48" t="s">
        <v>450</v>
      </c>
      <c r="F122" s="49">
        <v>44229</v>
      </c>
      <c r="G122" s="43" t="s">
        <v>472</v>
      </c>
    </row>
    <row r="123" s="6" customFormat="1" spans="1:7">
      <c r="A123" s="46" t="s">
        <v>720</v>
      </c>
      <c r="B123" s="42" t="str">
        <f ca="1" t="array" ref="B123">INDEX(A:A,SMALL(IF(ISNUMBER(FIND(CELL("contents"),A$2:A$517)),ROW($2:$517),4^8),ROW(A122)))&amp;""</f>
        <v/>
      </c>
      <c r="C123" s="47" t="s">
        <v>721</v>
      </c>
      <c r="D123" s="48" t="s">
        <v>210</v>
      </c>
      <c r="E123" s="48" t="s">
        <v>211</v>
      </c>
      <c r="F123" s="49">
        <v>44834</v>
      </c>
      <c r="G123" s="43" t="s">
        <v>472</v>
      </c>
    </row>
    <row r="124" s="6" customFormat="1" spans="1:7">
      <c r="A124" s="46" t="s">
        <v>722</v>
      </c>
      <c r="B124" s="42" t="str">
        <f ca="1" t="array" ref="B124">INDEX(A:A,SMALL(IF(ISNUMBER(FIND(CELL("contents"),A$2:A$517)),ROW($2:$517),4^8),ROW(A123)))&amp;""</f>
        <v/>
      </c>
      <c r="C124" s="47" t="s">
        <v>723</v>
      </c>
      <c r="D124" s="48" t="s">
        <v>198</v>
      </c>
      <c r="E124" s="48" t="s">
        <v>240</v>
      </c>
      <c r="F124" s="49">
        <v>44229</v>
      </c>
      <c r="G124" s="43" t="s">
        <v>472</v>
      </c>
    </row>
    <row r="125" s="6" customFormat="1" spans="1:7">
      <c r="A125" s="46" t="s">
        <v>724</v>
      </c>
      <c r="B125" s="42" t="str">
        <f ca="1" t="array" ref="B125">INDEX(A:A,SMALL(IF(ISNUMBER(FIND(CELL("contents"),A$2:A$517)),ROW($2:$517),4^8),ROW(A124)))&amp;""</f>
        <v/>
      </c>
      <c r="C125" s="47" t="s">
        <v>725</v>
      </c>
      <c r="D125" s="48" t="s">
        <v>210</v>
      </c>
      <c r="E125" s="48" t="s">
        <v>345</v>
      </c>
      <c r="F125" s="49">
        <v>44834</v>
      </c>
      <c r="G125" s="43" t="s">
        <v>472</v>
      </c>
    </row>
    <row r="126" s="6" customFormat="1" spans="1:7">
      <c r="A126" s="46" t="s">
        <v>726</v>
      </c>
      <c r="B126" s="42" t="str">
        <f ca="1" t="array" ref="B126">INDEX(A:A,SMALL(IF(ISNUMBER(FIND(CELL("contents"),A$2:A$517)),ROW($2:$517),4^8),ROW(A125)))&amp;""</f>
        <v/>
      </c>
      <c r="C126" s="47" t="s">
        <v>727</v>
      </c>
      <c r="D126" s="48" t="s">
        <v>210</v>
      </c>
      <c r="E126" s="48" t="s">
        <v>211</v>
      </c>
      <c r="F126" s="49">
        <v>44834</v>
      </c>
      <c r="G126" s="43" t="s">
        <v>472</v>
      </c>
    </row>
    <row r="127" s="6" customFormat="1" spans="1:7">
      <c r="A127" s="46" t="s">
        <v>728</v>
      </c>
      <c r="B127" s="42" t="str">
        <f ca="1" t="array" ref="B127">INDEX(A:A,SMALL(IF(ISNUMBER(FIND(CELL("contents"),A$2:A$517)),ROW($2:$517),4^8),ROW(A126)))&amp;""</f>
        <v/>
      </c>
      <c r="C127" s="47" t="s">
        <v>729</v>
      </c>
      <c r="D127" s="48" t="s">
        <v>210</v>
      </c>
      <c r="E127" s="48" t="s">
        <v>211</v>
      </c>
      <c r="F127" s="49">
        <v>44834</v>
      </c>
      <c r="G127" s="43" t="s">
        <v>472</v>
      </c>
    </row>
    <row r="128" s="6" customFormat="1" spans="1:7">
      <c r="A128" s="46" t="s">
        <v>730</v>
      </c>
      <c r="B128" s="42" t="str">
        <f ca="1" t="array" ref="B128">INDEX(A:A,SMALL(IF(ISNUMBER(FIND(CELL("contents"),A$2:A$517)),ROW($2:$517),4^8),ROW(A127)))&amp;""</f>
        <v/>
      </c>
      <c r="C128" s="47" t="s">
        <v>731</v>
      </c>
      <c r="D128" s="48" t="s">
        <v>210</v>
      </c>
      <c r="E128" s="48" t="s">
        <v>211</v>
      </c>
      <c r="F128" s="49">
        <v>44834</v>
      </c>
      <c r="G128" s="43" t="s">
        <v>472</v>
      </c>
    </row>
    <row r="129" s="6" customFormat="1" spans="1:7">
      <c r="A129" s="46" t="s">
        <v>732</v>
      </c>
      <c r="B129" s="42" t="str">
        <f ca="1" t="array" ref="B129">INDEX(A:A,SMALL(IF(ISNUMBER(FIND(CELL("contents"),A$2:A$517)),ROW($2:$517),4^8),ROW(A128)))&amp;""</f>
        <v/>
      </c>
      <c r="C129" s="47" t="s">
        <v>733</v>
      </c>
      <c r="D129" s="47" t="s">
        <v>481</v>
      </c>
      <c r="E129" s="47" t="s">
        <v>481</v>
      </c>
      <c r="F129" s="49">
        <v>44866</v>
      </c>
      <c r="G129" s="43" t="s">
        <v>472</v>
      </c>
    </row>
    <row r="130" s="6" customFormat="1" spans="1:7">
      <c r="A130" s="46" t="s">
        <v>734</v>
      </c>
      <c r="B130" s="42" t="str">
        <f ca="1" t="array" ref="B130">INDEX(A:A,SMALL(IF(ISNUMBER(FIND(CELL("contents"),A$2:A$517)),ROW($2:$517),4^8),ROW(A129)))&amp;""</f>
        <v/>
      </c>
      <c r="C130" s="47" t="s">
        <v>735</v>
      </c>
      <c r="D130" s="47" t="s">
        <v>198</v>
      </c>
      <c r="E130" s="47" t="s">
        <v>450</v>
      </c>
      <c r="F130" s="49">
        <v>44866</v>
      </c>
      <c r="G130" s="43" t="s">
        <v>472</v>
      </c>
    </row>
    <row r="131" s="6" customFormat="1" spans="1:7">
      <c r="A131" s="46" t="s">
        <v>736</v>
      </c>
      <c r="B131" s="42" t="str">
        <f ca="1" t="array" ref="B131">INDEX(A:A,SMALL(IF(ISNUMBER(FIND(CELL("contents"),A$2:A$517)),ROW($2:$517),4^8),ROW(A130)))&amp;""</f>
        <v/>
      </c>
      <c r="C131" s="47" t="s">
        <v>737</v>
      </c>
      <c r="D131" s="48" t="s">
        <v>210</v>
      </c>
      <c r="E131" s="48" t="s">
        <v>211</v>
      </c>
      <c r="F131" s="49">
        <v>44834</v>
      </c>
      <c r="G131" s="43" t="s">
        <v>472</v>
      </c>
    </row>
    <row r="132" s="6" customFormat="1" spans="1:7">
      <c r="A132" s="46" t="s">
        <v>738</v>
      </c>
      <c r="B132" s="42" t="str">
        <f ca="1" t="array" ref="B132">INDEX(A:A,SMALL(IF(ISNUMBER(FIND(CELL("contents"),A$2:A$517)),ROW($2:$517),4^8),ROW(A131)))&amp;""</f>
        <v/>
      </c>
      <c r="C132" s="47" t="s">
        <v>739</v>
      </c>
      <c r="D132" s="47" t="s">
        <v>481</v>
      </c>
      <c r="E132" s="47" t="s">
        <v>481</v>
      </c>
      <c r="F132" s="49">
        <v>44866</v>
      </c>
      <c r="G132" s="43" t="s">
        <v>472</v>
      </c>
    </row>
    <row r="133" s="6" customFormat="1" spans="1:7">
      <c r="A133" s="46" t="s">
        <v>740</v>
      </c>
      <c r="B133" s="42" t="str">
        <f ca="1" t="array" ref="B133">INDEX(A:A,SMALL(IF(ISNUMBER(FIND(CELL("contents"),A$2:A$517)),ROW($2:$517),4^8),ROW(A132)))&amp;""</f>
        <v/>
      </c>
      <c r="C133" s="47" t="s">
        <v>741</v>
      </c>
      <c r="D133" s="47" t="s">
        <v>481</v>
      </c>
      <c r="E133" s="47" t="s">
        <v>481</v>
      </c>
      <c r="F133" s="49">
        <v>44866</v>
      </c>
      <c r="G133" s="43" t="s">
        <v>472</v>
      </c>
    </row>
    <row r="134" s="6" customFormat="1" spans="1:7">
      <c r="A134" s="46" t="s">
        <v>742</v>
      </c>
      <c r="B134" s="42" t="str">
        <f ca="1" t="array" ref="B134">INDEX(A:A,SMALL(IF(ISNUMBER(FIND(CELL("contents"),A$2:A$517)),ROW($2:$517),4^8),ROW(A133)))&amp;""</f>
        <v/>
      </c>
      <c r="C134" s="47" t="s">
        <v>743</v>
      </c>
      <c r="D134" s="48" t="s">
        <v>210</v>
      </c>
      <c r="E134" s="48" t="s">
        <v>345</v>
      </c>
      <c r="F134" s="49">
        <v>44834</v>
      </c>
      <c r="G134" s="43" t="s">
        <v>472</v>
      </c>
    </row>
    <row r="135" s="6" customFormat="1" spans="1:7">
      <c r="A135" s="46" t="s">
        <v>744</v>
      </c>
      <c r="B135" s="42" t="str">
        <f ca="1" t="array" ref="B135">INDEX(A:A,SMALL(IF(ISNUMBER(FIND(CELL("contents"),A$2:A$517)),ROW($2:$517),4^8),ROW(A134)))&amp;""</f>
        <v/>
      </c>
      <c r="C135" s="47" t="s">
        <v>745</v>
      </c>
      <c r="D135" s="48" t="s">
        <v>210</v>
      </c>
      <c r="E135" s="48" t="s">
        <v>345</v>
      </c>
      <c r="F135" s="49">
        <v>44834</v>
      </c>
      <c r="G135" s="43" t="s">
        <v>472</v>
      </c>
    </row>
    <row r="136" s="6" customFormat="1" spans="1:7">
      <c r="A136" s="46" t="s">
        <v>746</v>
      </c>
      <c r="B136" s="42" t="str">
        <f ca="1" t="array" ref="B136">INDEX(A:A,SMALL(IF(ISNUMBER(FIND(CELL("contents"),A$2:A$517)),ROW($2:$517),4^8),ROW(A135)))&amp;""</f>
        <v/>
      </c>
      <c r="C136" s="47" t="s">
        <v>747</v>
      </c>
      <c r="D136" s="48" t="s">
        <v>210</v>
      </c>
      <c r="E136" s="48" t="s">
        <v>345</v>
      </c>
      <c r="F136" s="49">
        <v>44834</v>
      </c>
      <c r="G136" s="43" t="s">
        <v>472</v>
      </c>
    </row>
    <row r="137" s="6" customFormat="1" spans="1:7">
      <c r="A137" s="46" t="s">
        <v>748</v>
      </c>
      <c r="B137" s="42" t="str">
        <f ca="1" t="array" ref="B137">INDEX(A:A,SMALL(IF(ISNUMBER(FIND(CELL("contents"),A$2:A$517)),ROW($2:$517),4^8),ROW(A136)))&amp;""</f>
        <v/>
      </c>
      <c r="C137" s="47" t="s">
        <v>749</v>
      </c>
      <c r="D137" s="47" t="s">
        <v>481</v>
      </c>
      <c r="E137" s="47" t="s">
        <v>481</v>
      </c>
      <c r="F137" s="49">
        <v>44866</v>
      </c>
      <c r="G137" s="43" t="s">
        <v>472</v>
      </c>
    </row>
    <row r="138" s="6" customFormat="1" spans="1:7">
      <c r="A138" s="46" t="s">
        <v>750</v>
      </c>
      <c r="B138" s="42" t="str">
        <f ca="1" t="array" ref="B138">INDEX(A:A,SMALL(IF(ISNUMBER(FIND(CELL("contents"),A$2:A$517)),ROW($2:$517),4^8),ROW(A137)))&amp;""</f>
        <v/>
      </c>
      <c r="C138" s="47" t="s">
        <v>751</v>
      </c>
      <c r="D138" s="48" t="s">
        <v>198</v>
      </c>
      <c r="E138" s="48" t="s">
        <v>450</v>
      </c>
      <c r="F138" s="49">
        <v>44229</v>
      </c>
      <c r="G138" s="43" t="s">
        <v>472</v>
      </c>
    </row>
    <row r="139" s="6" customFormat="1" spans="1:7">
      <c r="A139" s="46" t="s">
        <v>752</v>
      </c>
      <c r="B139" s="42" t="str">
        <f ca="1" t="array" ref="B139">INDEX(A:A,SMALL(IF(ISNUMBER(FIND(CELL("contents"),A$2:A$517)),ROW($2:$517),4^8),ROW(A138)))&amp;""</f>
        <v/>
      </c>
      <c r="C139" s="47" t="s">
        <v>753</v>
      </c>
      <c r="D139" s="48" t="s">
        <v>198</v>
      </c>
      <c r="E139" s="48" t="s">
        <v>450</v>
      </c>
      <c r="F139" s="49">
        <v>44229</v>
      </c>
      <c r="G139" s="43" t="s">
        <v>472</v>
      </c>
    </row>
    <row r="140" s="6" customFormat="1" spans="1:7">
      <c r="A140" s="46" t="s">
        <v>754</v>
      </c>
      <c r="B140" s="42" t="str">
        <f ca="1" t="array" ref="B140">INDEX(A:A,SMALL(IF(ISNUMBER(FIND(CELL("contents"),A$2:A$517)),ROW($2:$517),4^8),ROW(A139)))&amp;""</f>
        <v/>
      </c>
      <c r="C140" s="47" t="s">
        <v>755</v>
      </c>
      <c r="D140" s="47" t="s">
        <v>210</v>
      </c>
      <c r="E140" s="47" t="s">
        <v>345</v>
      </c>
      <c r="F140" s="49">
        <v>44866</v>
      </c>
      <c r="G140" s="43" t="s">
        <v>472</v>
      </c>
    </row>
    <row r="141" s="6" customFormat="1" spans="1:7">
      <c r="A141" s="46" t="s">
        <v>756</v>
      </c>
      <c r="B141" s="42" t="str">
        <f ca="1" t="array" ref="B141">INDEX(A:A,SMALL(IF(ISNUMBER(FIND(CELL("contents"),A$2:A$517)),ROW($2:$517),4^8),ROW(A140)))&amp;""</f>
        <v/>
      </c>
      <c r="C141" s="47" t="s">
        <v>757</v>
      </c>
      <c r="D141" s="47" t="s">
        <v>481</v>
      </c>
      <c r="E141" s="47" t="s">
        <v>481</v>
      </c>
      <c r="F141" s="49">
        <v>44866</v>
      </c>
      <c r="G141" s="43" t="s">
        <v>472</v>
      </c>
    </row>
    <row r="142" s="6" customFormat="1" spans="1:7">
      <c r="A142" s="46" t="s">
        <v>758</v>
      </c>
      <c r="B142" s="42" t="str">
        <f ca="1" t="array" ref="B142">INDEX(A:A,SMALL(IF(ISNUMBER(FIND(CELL("contents"),A$2:A$517)),ROW($2:$517),4^8),ROW(A141)))&amp;""</f>
        <v/>
      </c>
      <c r="C142" s="47" t="s">
        <v>759</v>
      </c>
      <c r="D142" s="47" t="s">
        <v>481</v>
      </c>
      <c r="E142" s="47" t="s">
        <v>481</v>
      </c>
      <c r="F142" s="49">
        <v>44866</v>
      </c>
      <c r="G142" s="43" t="s">
        <v>472</v>
      </c>
    </row>
    <row r="143" s="6" customFormat="1" spans="1:7">
      <c r="A143" s="46" t="s">
        <v>760</v>
      </c>
      <c r="B143" s="42" t="str">
        <f ca="1" t="array" ref="B143">INDEX(A:A,SMALL(IF(ISNUMBER(FIND(CELL("contents"),A$2:A$517)),ROW($2:$517),4^8),ROW(A142)))&amp;""</f>
        <v/>
      </c>
      <c r="C143" s="47" t="s">
        <v>761</v>
      </c>
      <c r="D143" s="47" t="s">
        <v>481</v>
      </c>
      <c r="E143" s="47" t="s">
        <v>481</v>
      </c>
      <c r="F143" s="49">
        <v>44866</v>
      </c>
      <c r="G143" s="43" t="s">
        <v>472</v>
      </c>
    </row>
    <row r="144" s="6" customFormat="1" spans="1:7">
      <c r="A144" s="46" t="s">
        <v>762</v>
      </c>
      <c r="B144" s="42" t="str">
        <f ca="1" t="array" ref="B144">INDEX(A:A,SMALL(IF(ISNUMBER(FIND(CELL("contents"),A$2:A$517)),ROW($2:$517),4^8),ROW(A143)))&amp;""</f>
        <v/>
      </c>
      <c r="C144" s="47" t="s">
        <v>763</v>
      </c>
      <c r="D144" s="48" t="s">
        <v>210</v>
      </c>
      <c r="E144" s="48" t="s">
        <v>345</v>
      </c>
      <c r="F144" s="49">
        <v>44834</v>
      </c>
      <c r="G144" s="43" t="s">
        <v>472</v>
      </c>
    </row>
    <row r="145" s="6" customFormat="1" spans="1:7">
      <c r="A145" s="46" t="s">
        <v>764</v>
      </c>
      <c r="B145" s="42" t="str">
        <f ca="1" t="array" ref="B145">INDEX(A:A,SMALL(IF(ISNUMBER(FIND(CELL("contents"),A$2:A$517)),ROW($2:$517),4^8),ROW(A144)))&amp;""</f>
        <v/>
      </c>
      <c r="C145" s="47" t="s">
        <v>765</v>
      </c>
      <c r="D145" s="47" t="s">
        <v>481</v>
      </c>
      <c r="E145" s="47" t="s">
        <v>481</v>
      </c>
      <c r="F145" s="49">
        <v>44866</v>
      </c>
      <c r="G145" s="43" t="s">
        <v>472</v>
      </c>
    </row>
    <row r="146" s="6" customFormat="1" spans="1:7">
      <c r="A146" s="46" t="s">
        <v>766</v>
      </c>
      <c r="B146" s="42" t="str">
        <f ca="1" t="array" ref="B146">INDEX(A:A,SMALL(IF(ISNUMBER(FIND(CELL("contents"),A$2:A$517)),ROW($2:$517),4^8),ROW(A145)))&amp;""</f>
        <v/>
      </c>
      <c r="C146" s="47" t="s">
        <v>767</v>
      </c>
      <c r="D146" s="47" t="s">
        <v>481</v>
      </c>
      <c r="E146" s="47" t="s">
        <v>481</v>
      </c>
      <c r="F146" s="49">
        <v>44866</v>
      </c>
      <c r="G146" s="43" t="s">
        <v>472</v>
      </c>
    </row>
    <row r="147" s="6" customFormat="1" spans="1:7">
      <c r="A147" s="46" t="s">
        <v>768</v>
      </c>
      <c r="B147" s="42" t="str">
        <f ca="1" t="array" ref="B147">INDEX(A:A,SMALL(IF(ISNUMBER(FIND(CELL("contents"),A$2:A$517)),ROW($2:$517),4^8),ROW(A146)))&amp;""</f>
        <v/>
      </c>
      <c r="C147" s="47" t="s">
        <v>769</v>
      </c>
      <c r="D147" s="47" t="s">
        <v>198</v>
      </c>
      <c r="E147" s="47" t="s">
        <v>450</v>
      </c>
      <c r="F147" s="49">
        <v>44866</v>
      </c>
      <c r="G147" s="43" t="s">
        <v>472</v>
      </c>
    </row>
    <row r="148" s="6" customFormat="1" spans="1:7">
      <c r="A148" s="46" t="s">
        <v>770</v>
      </c>
      <c r="B148" s="42" t="str">
        <f ca="1" t="array" ref="B148">INDEX(A:A,SMALL(IF(ISNUMBER(FIND(CELL("contents"),A$2:A$517)),ROW($2:$517),4^8),ROW(A147)))&amp;""</f>
        <v/>
      </c>
      <c r="C148" s="47" t="s">
        <v>771</v>
      </c>
      <c r="D148" s="48" t="s">
        <v>186</v>
      </c>
      <c r="E148" s="47" t="s">
        <v>428</v>
      </c>
      <c r="F148" s="49">
        <v>44931</v>
      </c>
      <c r="G148" s="43" t="s">
        <v>472</v>
      </c>
    </row>
    <row r="149" s="6" customFormat="1" spans="1:7">
      <c r="A149" s="46" t="s">
        <v>772</v>
      </c>
      <c r="B149" s="42" t="str">
        <f ca="1" t="array" ref="B149">INDEX(A:A,SMALL(IF(ISNUMBER(FIND(CELL("contents"),A$2:A$517)),ROW($2:$517),4^8),ROW(A148)))&amp;""</f>
        <v/>
      </c>
      <c r="C149" s="47" t="s">
        <v>773</v>
      </c>
      <c r="D149" s="47" t="s">
        <v>481</v>
      </c>
      <c r="E149" s="47" t="s">
        <v>481</v>
      </c>
      <c r="F149" s="49">
        <v>44866</v>
      </c>
      <c r="G149" s="43" t="s">
        <v>472</v>
      </c>
    </row>
    <row r="150" s="6" customFormat="1" spans="1:7">
      <c r="A150" s="46" t="s">
        <v>774</v>
      </c>
      <c r="B150" s="42" t="str">
        <f ca="1" t="array" ref="B150">INDEX(A:A,SMALL(IF(ISNUMBER(FIND(CELL("contents"),A$2:A$517)),ROW($2:$517),4^8),ROW(A149)))&amp;""</f>
        <v/>
      </c>
      <c r="C150" s="47" t="s">
        <v>775</v>
      </c>
      <c r="D150" s="47" t="s">
        <v>481</v>
      </c>
      <c r="E150" s="47" t="s">
        <v>481</v>
      </c>
      <c r="F150" s="49">
        <v>44866</v>
      </c>
      <c r="G150" s="43" t="s">
        <v>472</v>
      </c>
    </row>
    <row r="151" s="6" customFormat="1" spans="1:7">
      <c r="A151" s="46" t="s">
        <v>776</v>
      </c>
      <c r="B151" s="42" t="str">
        <f ca="1" t="array" ref="B151">INDEX(A:A,SMALL(IF(ISNUMBER(FIND(CELL("contents"),A$2:A$517)),ROW($2:$517),4^8),ROW(A150)))&amp;""</f>
        <v/>
      </c>
      <c r="C151" s="47" t="s">
        <v>777</v>
      </c>
      <c r="D151" s="47" t="s">
        <v>210</v>
      </c>
      <c r="E151" s="47" t="s">
        <v>345</v>
      </c>
      <c r="F151" s="49">
        <v>44866</v>
      </c>
      <c r="G151" s="43" t="s">
        <v>472</v>
      </c>
    </row>
    <row r="152" s="6" customFormat="1" spans="1:7">
      <c r="A152" s="46" t="s">
        <v>778</v>
      </c>
      <c r="B152" s="42" t="str">
        <f ca="1" t="array" ref="B152">INDEX(A:A,SMALL(IF(ISNUMBER(FIND(CELL("contents"),A$2:A$517)),ROW($2:$517),4^8),ROW(A151)))&amp;""</f>
        <v/>
      </c>
      <c r="C152" s="47" t="s">
        <v>779</v>
      </c>
      <c r="D152" s="47" t="s">
        <v>481</v>
      </c>
      <c r="E152" s="47" t="s">
        <v>481</v>
      </c>
      <c r="F152" s="49">
        <v>44866</v>
      </c>
      <c r="G152" s="43" t="s">
        <v>472</v>
      </c>
    </row>
    <row r="153" s="6" customFormat="1" spans="1:7">
      <c r="A153" s="46" t="s">
        <v>780</v>
      </c>
      <c r="B153" s="42" t="str">
        <f ca="1" t="array" ref="B153">INDEX(A:A,SMALL(IF(ISNUMBER(FIND(CELL("contents"),A$2:A$517)),ROW($2:$517),4^8),ROW(A152)))&amp;""</f>
        <v/>
      </c>
      <c r="C153" s="47" t="s">
        <v>781</v>
      </c>
      <c r="D153" s="47" t="s">
        <v>481</v>
      </c>
      <c r="E153" s="47" t="s">
        <v>481</v>
      </c>
      <c r="F153" s="49">
        <v>44866</v>
      </c>
      <c r="G153" s="43" t="s">
        <v>472</v>
      </c>
    </row>
    <row r="154" s="6" customFormat="1" spans="1:7">
      <c r="A154" s="46" t="s">
        <v>782</v>
      </c>
      <c r="B154" s="42" t="str">
        <f ca="1" t="array" ref="B154">INDEX(A:A,SMALL(IF(ISNUMBER(FIND(CELL("contents"),A$2:A$517)),ROW($2:$517),4^8),ROW(A153)))&amp;""</f>
        <v/>
      </c>
      <c r="C154" s="47" t="s">
        <v>783</v>
      </c>
      <c r="D154" s="47" t="s">
        <v>481</v>
      </c>
      <c r="E154" s="47" t="s">
        <v>481</v>
      </c>
      <c r="F154" s="49">
        <v>44866</v>
      </c>
      <c r="G154" s="43" t="s">
        <v>472</v>
      </c>
    </row>
    <row r="155" s="6" customFormat="1" spans="1:7">
      <c r="A155" s="46" t="s">
        <v>784</v>
      </c>
      <c r="B155" s="42" t="str">
        <f ca="1" t="array" ref="B155">INDEX(A:A,SMALL(IF(ISNUMBER(FIND(CELL("contents"),A$2:A$517)),ROW($2:$517),4^8),ROW(A154)))&amp;""</f>
        <v/>
      </c>
      <c r="C155" s="47" t="s">
        <v>785</v>
      </c>
      <c r="D155" s="47" t="s">
        <v>481</v>
      </c>
      <c r="E155" s="47" t="s">
        <v>481</v>
      </c>
      <c r="F155" s="49">
        <v>44866</v>
      </c>
      <c r="G155" s="43" t="s">
        <v>472</v>
      </c>
    </row>
    <row r="156" s="6" customFormat="1" spans="1:7">
      <c r="A156" s="46" t="s">
        <v>786</v>
      </c>
      <c r="B156" s="42" t="str">
        <f ca="1" t="array" ref="B156">INDEX(A:A,SMALL(IF(ISNUMBER(FIND(CELL("contents"),A$2:A$517)),ROW($2:$517),4^8),ROW(A155)))&amp;""</f>
        <v/>
      </c>
      <c r="C156" s="47" t="s">
        <v>787</v>
      </c>
      <c r="D156" s="47" t="s">
        <v>481</v>
      </c>
      <c r="E156" s="47" t="s">
        <v>481</v>
      </c>
      <c r="F156" s="49">
        <v>44866</v>
      </c>
      <c r="G156" s="43" t="s">
        <v>472</v>
      </c>
    </row>
    <row r="157" s="6" customFormat="1" spans="1:7">
      <c r="A157" s="46" t="s">
        <v>788</v>
      </c>
      <c r="B157" s="42" t="str">
        <f ca="1" t="array" ref="B157">INDEX(A:A,SMALL(IF(ISNUMBER(FIND(CELL("contents"),A$2:A$517)),ROW($2:$517),4^8),ROW(A156)))&amp;""</f>
        <v/>
      </c>
      <c r="C157" s="47" t="s">
        <v>789</v>
      </c>
      <c r="D157" s="48" t="s">
        <v>198</v>
      </c>
      <c r="E157" s="48" t="s">
        <v>450</v>
      </c>
      <c r="F157" s="49">
        <v>44615</v>
      </c>
      <c r="G157" s="43" t="s">
        <v>472</v>
      </c>
    </row>
    <row r="158" s="6" customFormat="1" spans="1:7">
      <c r="A158" s="46" t="s">
        <v>790</v>
      </c>
      <c r="B158" s="42" t="str">
        <f ca="1" t="array" ref="B158">INDEX(A:A,SMALL(IF(ISNUMBER(FIND(CELL("contents"),A$2:A$517)),ROW($2:$517),4^8),ROW(A157)))&amp;""</f>
        <v/>
      </c>
      <c r="C158" s="47" t="s">
        <v>791</v>
      </c>
      <c r="D158" s="48" t="s">
        <v>210</v>
      </c>
      <c r="E158" s="48" t="s">
        <v>345</v>
      </c>
      <c r="F158" s="49">
        <v>44834</v>
      </c>
      <c r="G158" s="43" t="s">
        <v>472</v>
      </c>
    </row>
    <row r="159" s="6" customFormat="1" spans="1:7">
      <c r="A159" s="46" t="s">
        <v>792</v>
      </c>
      <c r="B159" s="42" t="str">
        <f ca="1" t="array" ref="B159">INDEX(A:A,SMALL(IF(ISNUMBER(FIND(CELL("contents"),A$2:A$517)),ROW($2:$517),4^8),ROW(A158)))&amp;""</f>
        <v/>
      </c>
      <c r="C159" s="47" t="s">
        <v>793</v>
      </c>
      <c r="D159" s="47" t="s">
        <v>481</v>
      </c>
      <c r="E159" s="47" t="s">
        <v>481</v>
      </c>
      <c r="F159" s="49">
        <v>44866</v>
      </c>
      <c r="G159" s="43" t="s">
        <v>472</v>
      </c>
    </row>
    <row r="160" s="6" customFormat="1" spans="1:7">
      <c r="A160" s="46" t="s">
        <v>794</v>
      </c>
      <c r="B160" s="42" t="str">
        <f ca="1" t="array" ref="B160">INDEX(A:A,SMALL(IF(ISNUMBER(FIND(CELL("contents"),A$2:A$517)),ROW($2:$517),4^8),ROW(A159)))&amp;""</f>
        <v/>
      </c>
      <c r="C160" s="47" t="s">
        <v>795</v>
      </c>
      <c r="D160" s="47" t="s">
        <v>481</v>
      </c>
      <c r="E160" s="47" t="s">
        <v>481</v>
      </c>
      <c r="F160" s="49">
        <v>44866</v>
      </c>
      <c r="G160" s="43" t="s">
        <v>472</v>
      </c>
    </row>
    <row r="161" s="6" customFormat="1" spans="1:7">
      <c r="A161" s="46" t="s">
        <v>796</v>
      </c>
      <c r="B161" s="42" t="str">
        <f ca="1" t="array" ref="B161">INDEX(A:A,SMALL(IF(ISNUMBER(FIND(CELL("contents"),A$2:A$517)),ROW($2:$517),4^8),ROW(A160)))&amp;""</f>
        <v/>
      </c>
      <c r="C161" s="47" t="s">
        <v>797</v>
      </c>
      <c r="D161" s="47" t="s">
        <v>481</v>
      </c>
      <c r="E161" s="47" t="s">
        <v>481</v>
      </c>
      <c r="F161" s="49">
        <v>44866</v>
      </c>
      <c r="G161" s="43" t="s">
        <v>472</v>
      </c>
    </row>
    <row r="162" s="6" customFormat="1" spans="1:7">
      <c r="A162" s="46" t="s">
        <v>798</v>
      </c>
      <c r="B162" s="42" t="str">
        <f ca="1" t="array" ref="B162">INDEX(A:A,SMALL(IF(ISNUMBER(FIND(CELL("contents"),A$2:A$517)),ROW($2:$517),4^8),ROW(A161)))&amp;""</f>
        <v/>
      </c>
      <c r="C162" s="47" t="s">
        <v>799</v>
      </c>
      <c r="D162" s="48" t="s">
        <v>481</v>
      </c>
      <c r="E162" s="48" t="s">
        <v>481</v>
      </c>
      <c r="F162" s="49">
        <v>44866</v>
      </c>
      <c r="G162" s="43" t="s">
        <v>472</v>
      </c>
    </row>
    <row r="163" s="6" customFormat="1" spans="1:7">
      <c r="A163" s="46" t="s">
        <v>800</v>
      </c>
      <c r="B163" s="42" t="str">
        <f ca="1" t="array" ref="B163">INDEX(A:A,SMALL(IF(ISNUMBER(FIND(CELL("contents"),A$2:A$517)),ROW($2:$517),4^8),ROW(A162)))&amp;""</f>
        <v/>
      </c>
      <c r="C163" s="47" t="s">
        <v>801</v>
      </c>
      <c r="D163" s="47" t="s">
        <v>210</v>
      </c>
      <c r="E163" s="47" t="s">
        <v>345</v>
      </c>
      <c r="F163" s="49">
        <v>44866</v>
      </c>
      <c r="G163" s="43" t="s">
        <v>472</v>
      </c>
    </row>
    <row r="164" s="6" customFormat="1" spans="1:7">
      <c r="A164" s="46" t="s">
        <v>802</v>
      </c>
      <c r="B164" s="42" t="str">
        <f ca="1" t="array" ref="B164">INDEX(A:A,SMALL(IF(ISNUMBER(FIND(CELL("contents"),A$2:A$517)),ROW($2:$517),4^8),ROW(A163)))&amp;""</f>
        <v/>
      </c>
      <c r="C164" s="47" t="s">
        <v>803</v>
      </c>
      <c r="D164" s="47" t="s">
        <v>481</v>
      </c>
      <c r="E164" s="47" t="s">
        <v>481</v>
      </c>
      <c r="F164" s="49">
        <v>44866</v>
      </c>
      <c r="G164" s="43" t="s">
        <v>472</v>
      </c>
    </row>
    <row r="165" s="6" customFormat="1" spans="1:7">
      <c r="A165" s="46" t="s">
        <v>804</v>
      </c>
      <c r="B165" s="42" t="str">
        <f ca="1" t="array" ref="B165">INDEX(A:A,SMALL(IF(ISNUMBER(FIND(CELL("contents"),A$2:A$517)),ROW($2:$517),4^8),ROW(A164)))&amp;""</f>
        <v/>
      </c>
      <c r="C165" s="47" t="s">
        <v>805</v>
      </c>
      <c r="D165" s="48" t="s">
        <v>481</v>
      </c>
      <c r="E165" s="48" t="s">
        <v>481</v>
      </c>
      <c r="F165" s="49">
        <v>44866</v>
      </c>
      <c r="G165" s="43" t="s">
        <v>472</v>
      </c>
    </row>
    <row r="166" s="6" customFormat="1" spans="1:7">
      <c r="A166" s="46" t="s">
        <v>806</v>
      </c>
      <c r="B166" s="42" t="str">
        <f ca="1" t="array" ref="B166">INDEX(A:A,SMALL(IF(ISNUMBER(FIND(CELL("contents"),A$2:A$517)),ROW($2:$517),4^8),ROW(A165)))&amp;""</f>
        <v/>
      </c>
      <c r="C166" s="47" t="s">
        <v>807</v>
      </c>
      <c r="D166" s="47" t="s">
        <v>481</v>
      </c>
      <c r="E166" s="47" t="s">
        <v>481</v>
      </c>
      <c r="F166" s="49">
        <v>44866</v>
      </c>
      <c r="G166" s="43" t="s">
        <v>472</v>
      </c>
    </row>
    <row r="167" s="6" customFormat="1" spans="1:7">
      <c r="A167" s="46" t="s">
        <v>808</v>
      </c>
      <c r="B167" s="42" t="str">
        <f ca="1" t="array" ref="B167">INDEX(A:A,SMALL(IF(ISNUMBER(FIND(CELL("contents"),A$2:A$517)),ROW($2:$517),4^8),ROW(A166)))&amp;""</f>
        <v/>
      </c>
      <c r="C167" s="47" t="s">
        <v>809</v>
      </c>
      <c r="D167" s="47" t="s">
        <v>210</v>
      </c>
      <c r="E167" s="47" t="s">
        <v>345</v>
      </c>
      <c r="F167" s="49">
        <v>44866</v>
      </c>
      <c r="G167" s="43" t="s">
        <v>472</v>
      </c>
    </row>
    <row r="168" s="6" customFormat="1" spans="1:7">
      <c r="A168" s="46" t="s">
        <v>810</v>
      </c>
      <c r="B168" s="42" t="str">
        <f ca="1" t="array" ref="B168">INDEX(A:A,SMALL(IF(ISNUMBER(FIND(CELL("contents"),A$2:A$517)),ROW($2:$517),4^8),ROW(A167)))&amp;""</f>
        <v/>
      </c>
      <c r="C168" s="47" t="s">
        <v>811</v>
      </c>
      <c r="D168" s="47" t="s">
        <v>481</v>
      </c>
      <c r="E168" s="47" t="s">
        <v>481</v>
      </c>
      <c r="F168" s="49">
        <v>44866</v>
      </c>
      <c r="G168" s="43" t="s">
        <v>472</v>
      </c>
    </row>
    <row r="169" s="6" customFormat="1" spans="1:7">
      <c r="A169" s="46" t="s">
        <v>812</v>
      </c>
      <c r="B169" s="42" t="str">
        <f ca="1" t="array" ref="B169">INDEX(A:A,SMALL(IF(ISNUMBER(FIND(CELL("contents"),A$2:A$517)),ROW($2:$517),4^8),ROW(A168)))&amp;""</f>
        <v/>
      </c>
      <c r="C169" s="47" t="s">
        <v>813</v>
      </c>
      <c r="D169" s="48" t="s">
        <v>210</v>
      </c>
      <c r="E169" s="48" t="s">
        <v>345</v>
      </c>
      <c r="F169" s="49">
        <v>44834</v>
      </c>
      <c r="G169" s="43" t="s">
        <v>472</v>
      </c>
    </row>
    <row r="170" s="6" customFormat="1" spans="1:7">
      <c r="A170" s="46" t="s">
        <v>814</v>
      </c>
      <c r="B170" s="42" t="str">
        <f ca="1" t="array" ref="B170">INDEX(A:A,SMALL(IF(ISNUMBER(FIND(CELL("contents"),A$2:A$517)),ROW($2:$517),4^8),ROW(A169)))&amp;""</f>
        <v/>
      </c>
      <c r="C170" s="47" t="s">
        <v>815</v>
      </c>
      <c r="D170" s="48" t="s">
        <v>217</v>
      </c>
      <c r="E170" s="48" t="s">
        <v>348</v>
      </c>
      <c r="F170" s="49">
        <v>45057</v>
      </c>
      <c r="G170" s="43" t="s">
        <v>472</v>
      </c>
    </row>
    <row r="171" s="6" customFormat="1" spans="1:7">
      <c r="A171" s="46" t="s">
        <v>816</v>
      </c>
      <c r="B171" s="42" t="str">
        <f ca="1" t="array" ref="B171">INDEX(A:A,SMALL(IF(ISNUMBER(FIND(CELL("contents"),A$2:A$517)),ROW($2:$517),4^8),ROW(A170)))&amp;""</f>
        <v/>
      </c>
      <c r="C171" s="47" t="s">
        <v>817</v>
      </c>
      <c r="D171" s="48" t="s">
        <v>481</v>
      </c>
      <c r="E171" s="48" t="s">
        <v>481</v>
      </c>
      <c r="F171" s="49">
        <v>44866</v>
      </c>
      <c r="G171" s="43" t="s">
        <v>472</v>
      </c>
    </row>
    <row r="172" s="6" customFormat="1" spans="1:7">
      <c r="A172" s="46" t="s">
        <v>818</v>
      </c>
      <c r="B172" s="42" t="str">
        <f ca="1" t="array" ref="B172">INDEX(A:A,SMALL(IF(ISNUMBER(FIND(CELL("contents"),A$2:A$517)),ROW($2:$517),4^8),ROW(A171)))&amp;""</f>
        <v/>
      </c>
      <c r="C172" s="47" t="s">
        <v>819</v>
      </c>
      <c r="D172" s="48" t="s">
        <v>186</v>
      </c>
      <c r="E172" s="48" t="s">
        <v>187</v>
      </c>
      <c r="F172" s="49">
        <v>44931</v>
      </c>
      <c r="G172" s="43" t="s">
        <v>472</v>
      </c>
    </row>
    <row r="173" s="6" customFormat="1" spans="1:7">
      <c r="A173" s="46" t="s">
        <v>820</v>
      </c>
      <c r="B173" s="42" t="str">
        <f ca="1" t="array" ref="B173">INDEX(A:A,SMALL(IF(ISNUMBER(FIND(CELL("contents"),A$2:A$517)),ROW($2:$517),4^8),ROW(A172)))&amp;""</f>
        <v/>
      </c>
      <c r="C173" s="47" t="s">
        <v>821</v>
      </c>
      <c r="D173" s="48" t="s">
        <v>186</v>
      </c>
      <c r="E173" s="48" t="s">
        <v>428</v>
      </c>
      <c r="F173" s="49">
        <v>44931</v>
      </c>
      <c r="G173" s="43" t="s">
        <v>472</v>
      </c>
    </row>
    <row r="174" s="6" customFormat="1" spans="1:7">
      <c r="A174" s="46" t="s">
        <v>822</v>
      </c>
      <c r="B174" s="42" t="str">
        <f ca="1" t="array" ref="B174">INDEX(A:A,SMALL(IF(ISNUMBER(FIND(CELL("contents"),A$2:A$517)),ROW($2:$517),4^8),ROW(A173)))&amp;""</f>
        <v/>
      </c>
      <c r="C174" s="47" t="s">
        <v>823</v>
      </c>
      <c r="D174" s="47" t="s">
        <v>210</v>
      </c>
      <c r="E174" s="47" t="s">
        <v>345</v>
      </c>
      <c r="F174" s="49">
        <v>44866</v>
      </c>
      <c r="G174" s="43" t="s">
        <v>472</v>
      </c>
    </row>
    <row r="175" s="6" customFormat="1" spans="1:7">
      <c r="A175" s="46" t="s">
        <v>824</v>
      </c>
      <c r="B175" s="42" t="str">
        <f ca="1" t="array" ref="B175">INDEX(A:A,SMALL(IF(ISNUMBER(FIND(CELL("contents"),A$2:A$517)),ROW($2:$517),4^8),ROW(A174)))&amp;""</f>
        <v/>
      </c>
      <c r="C175" s="47" t="s">
        <v>825</v>
      </c>
      <c r="D175" s="48" t="s">
        <v>481</v>
      </c>
      <c r="E175" s="48" t="s">
        <v>481</v>
      </c>
      <c r="F175" s="49">
        <v>44866</v>
      </c>
      <c r="G175" s="43" t="s">
        <v>472</v>
      </c>
    </row>
    <row r="176" s="6" customFormat="1" spans="1:7">
      <c r="A176" s="46" t="s">
        <v>826</v>
      </c>
      <c r="B176" s="42" t="str">
        <f ca="1" t="array" ref="B176">INDEX(A:A,SMALL(IF(ISNUMBER(FIND(CELL("contents"),A$2:A$517)),ROW($2:$517),4^8),ROW(A175)))&amp;""</f>
        <v/>
      </c>
      <c r="C176" s="47" t="s">
        <v>827</v>
      </c>
      <c r="D176" s="48" t="s">
        <v>210</v>
      </c>
      <c r="E176" s="48" t="s">
        <v>345</v>
      </c>
      <c r="F176" s="49">
        <v>44834</v>
      </c>
      <c r="G176" s="43" t="s">
        <v>472</v>
      </c>
    </row>
    <row r="177" s="6" customFormat="1" spans="1:7">
      <c r="A177" s="46" t="s">
        <v>828</v>
      </c>
      <c r="B177" s="42" t="str">
        <f ca="1" t="array" ref="B177">INDEX(A:A,SMALL(IF(ISNUMBER(FIND(CELL("contents"),A$2:A$517)),ROW($2:$517),4^8),ROW(A176)))&amp;""</f>
        <v/>
      </c>
      <c r="C177" s="47" t="s">
        <v>829</v>
      </c>
      <c r="D177" s="48" t="s">
        <v>210</v>
      </c>
      <c r="E177" s="48" t="s">
        <v>345</v>
      </c>
      <c r="F177" s="49">
        <v>44834</v>
      </c>
      <c r="G177" s="43" t="s">
        <v>472</v>
      </c>
    </row>
    <row r="178" s="6" customFormat="1" spans="1:7">
      <c r="A178" s="46" t="s">
        <v>830</v>
      </c>
      <c r="B178" s="42" t="str">
        <f ca="1" t="array" ref="B178">INDEX(A:A,SMALL(IF(ISNUMBER(FIND(CELL("contents"),A$2:A$517)),ROW($2:$517),4^8),ROW(A177)))&amp;""</f>
        <v/>
      </c>
      <c r="C178" s="47" t="s">
        <v>831</v>
      </c>
      <c r="D178" s="48" t="s">
        <v>198</v>
      </c>
      <c r="E178" s="48" t="s">
        <v>450</v>
      </c>
      <c r="F178" s="49">
        <v>44229</v>
      </c>
      <c r="G178" s="43" t="s">
        <v>472</v>
      </c>
    </row>
    <row r="179" s="6" customFormat="1" spans="1:7">
      <c r="A179" s="46" t="s">
        <v>832</v>
      </c>
      <c r="B179" s="42" t="str">
        <f ca="1" t="array" ref="B179">INDEX(A:A,SMALL(IF(ISNUMBER(FIND(CELL("contents"),A$2:A$517)),ROW($2:$517),4^8),ROW(A178)))&amp;""</f>
        <v/>
      </c>
      <c r="C179" s="47" t="s">
        <v>833</v>
      </c>
      <c r="D179" s="48" t="s">
        <v>198</v>
      </c>
      <c r="E179" s="48" t="s">
        <v>450</v>
      </c>
      <c r="F179" s="49">
        <v>44229</v>
      </c>
      <c r="G179" s="43" t="s">
        <v>472</v>
      </c>
    </row>
    <row r="180" s="6" customFormat="1" spans="1:7">
      <c r="A180" s="46" t="s">
        <v>834</v>
      </c>
      <c r="B180" s="42" t="str">
        <f ca="1" t="array" ref="B180">INDEX(A:A,SMALL(IF(ISNUMBER(FIND(CELL("contents"),A$2:A$517)),ROW($2:$517),4^8),ROW(A179)))&amp;""</f>
        <v/>
      </c>
      <c r="C180" s="47" t="s">
        <v>835</v>
      </c>
      <c r="D180" s="47" t="s">
        <v>481</v>
      </c>
      <c r="E180" s="47" t="s">
        <v>481</v>
      </c>
      <c r="F180" s="49">
        <v>44866</v>
      </c>
      <c r="G180" s="43" t="s">
        <v>472</v>
      </c>
    </row>
    <row r="181" s="6" customFormat="1" spans="1:7">
      <c r="A181" s="46" t="s">
        <v>836</v>
      </c>
      <c r="B181" s="42" t="str">
        <f ca="1" t="array" ref="B181">INDEX(A:A,SMALL(IF(ISNUMBER(FIND(CELL("contents"),A$2:A$517)),ROW($2:$517),4^8),ROW(A180)))&amp;""</f>
        <v/>
      </c>
      <c r="C181" s="47" t="s">
        <v>837</v>
      </c>
      <c r="D181" s="48" t="s">
        <v>198</v>
      </c>
      <c r="E181" s="48" t="s">
        <v>199</v>
      </c>
      <c r="F181" s="49">
        <v>44229</v>
      </c>
      <c r="G181" s="43" t="s">
        <v>472</v>
      </c>
    </row>
    <row r="182" s="6" customFormat="1" spans="1:7">
      <c r="A182" s="46" t="s">
        <v>838</v>
      </c>
      <c r="B182" s="42" t="str">
        <f ca="1" t="array" ref="B182">INDEX(A:A,SMALL(IF(ISNUMBER(FIND(CELL("contents"),A$2:A$517)),ROW($2:$517),4^8),ROW(A181)))&amp;""</f>
        <v/>
      </c>
      <c r="C182" s="47" t="s">
        <v>839</v>
      </c>
      <c r="D182" s="48" t="s">
        <v>481</v>
      </c>
      <c r="E182" s="48" t="s">
        <v>481</v>
      </c>
      <c r="F182" s="49">
        <v>44866</v>
      </c>
      <c r="G182" s="43" t="s">
        <v>472</v>
      </c>
    </row>
    <row r="183" s="6" customFormat="1" spans="1:7">
      <c r="A183" s="46" t="s">
        <v>840</v>
      </c>
      <c r="B183" s="42" t="str">
        <f ca="1" t="array" ref="B183">INDEX(A:A,SMALL(IF(ISNUMBER(FIND(CELL("contents"),A$2:A$517)),ROW($2:$517),4^8),ROW(A182)))&amp;""</f>
        <v/>
      </c>
      <c r="C183" s="47" t="s">
        <v>841</v>
      </c>
      <c r="D183" s="48" t="s">
        <v>198</v>
      </c>
      <c r="E183" s="48" t="s">
        <v>450</v>
      </c>
      <c r="F183" s="49">
        <v>44932</v>
      </c>
      <c r="G183" s="43" t="s">
        <v>472</v>
      </c>
    </row>
    <row r="184" s="6" customFormat="1" spans="1:7">
      <c r="A184" s="46" t="s">
        <v>842</v>
      </c>
      <c r="B184" s="42" t="str">
        <f ca="1" t="array" ref="B184">INDEX(A:A,SMALL(IF(ISNUMBER(FIND(CELL("contents"),A$2:A$517)),ROW($2:$517),4^8),ROW(A183)))&amp;""</f>
        <v/>
      </c>
      <c r="C184" s="47" t="s">
        <v>843</v>
      </c>
      <c r="D184" s="48" t="s">
        <v>210</v>
      </c>
      <c r="E184" s="48" t="s">
        <v>211</v>
      </c>
      <c r="F184" s="49">
        <v>44834</v>
      </c>
      <c r="G184" s="43" t="s">
        <v>472</v>
      </c>
    </row>
    <row r="185" s="6" customFormat="1" spans="1:7">
      <c r="A185" s="46" t="s">
        <v>844</v>
      </c>
      <c r="B185" s="42" t="str">
        <f ca="1" t="array" ref="B185">INDEX(A:A,SMALL(IF(ISNUMBER(FIND(CELL("contents"),A$2:A$517)),ROW($2:$517),4^8),ROW(A184)))&amp;""</f>
        <v/>
      </c>
      <c r="C185" s="47" t="s">
        <v>845</v>
      </c>
      <c r="D185" s="48" t="s">
        <v>186</v>
      </c>
      <c r="E185" s="48" t="s">
        <v>187</v>
      </c>
      <c r="F185" s="49">
        <v>44931</v>
      </c>
      <c r="G185" s="43" t="s">
        <v>472</v>
      </c>
    </row>
    <row r="186" s="6" customFormat="1" spans="1:7">
      <c r="A186" s="46" t="s">
        <v>846</v>
      </c>
      <c r="B186" s="42" t="str">
        <f ca="1" t="array" ref="B186">INDEX(A:A,SMALL(IF(ISNUMBER(FIND(CELL("contents"),A$2:A$517)),ROW($2:$517),4^8),ROW(A185)))&amp;""</f>
        <v/>
      </c>
      <c r="C186" s="47" t="s">
        <v>847</v>
      </c>
      <c r="D186" s="48" t="s">
        <v>186</v>
      </c>
      <c r="E186" s="48" t="s">
        <v>187</v>
      </c>
      <c r="F186" s="49">
        <v>44931</v>
      </c>
      <c r="G186" s="43" t="s">
        <v>472</v>
      </c>
    </row>
    <row r="187" s="6" customFormat="1" spans="1:7">
      <c r="A187" s="46" t="s">
        <v>848</v>
      </c>
      <c r="B187" s="42" t="str">
        <f ca="1" t="array" ref="B187">INDEX(A:A,SMALL(IF(ISNUMBER(FIND(CELL("contents"),A$2:A$517)),ROW($2:$517),4^8),ROW(A186)))&amp;""</f>
        <v/>
      </c>
      <c r="C187" s="47" t="s">
        <v>849</v>
      </c>
      <c r="D187" s="48" t="s">
        <v>186</v>
      </c>
      <c r="E187" s="48" t="s">
        <v>458</v>
      </c>
      <c r="F187" s="49">
        <v>44931</v>
      </c>
      <c r="G187" s="43" t="s">
        <v>472</v>
      </c>
    </row>
    <row r="188" s="6" customFormat="1" spans="1:7">
      <c r="A188" s="46" t="s">
        <v>850</v>
      </c>
      <c r="B188" s="42" t="str">
        <f ca="1" t="array" ref="B188">INDEX(A:A,SMALL(IF(ISNUMBER(FIND(CELL("contents"),A$2:A$517)),ROW($2:$517),4^8),ROW(A187)))&amp;""</f>
        <v/>
      </c>
      <c r="C188" s="47" t="s">
        <v>851</v>
      </c>
      <c r="D188" s="48" t="s">
        <v>481</v>
      </c>
      <c r="E188" s="48" t="s">
        <v>481</v>
      </c>
      <c r="F188" s="49">
        <v>44866</v>
      </c>
      <c r="G188" s="43" t="s">
        <v>472</v>
      </c>
    </row>
    <row r="189" s="6" customFormat="1" spans="1:7">
      <c r="A189" s="46" t="s">
        <v>852</v>
      </c>
      <c r="B189" s="42" t="str">
        <f ca="1" t="array" ref="B189">INDEX(A:A,SMALL(IF(ISNUMBER(FIND(CELL("contents"),A$2:A$517)),ROW($2:$517),4^8),ROW(A188)))&amp;""</f>
        <v/>
      </c>
      <c r="C189" s="47" t="s">
        <v>853</v>
      </c>
      <c r="D189" s="48" t="s">
        <v>247</v>
      </c>
      <c r="E189" s="48" t="s">
        <v>309</v>
      </c>
      <c r="F189" s="49">
        <v>44699</v>
      </c>
      <c r="G189" s="43" t="s">
        <v>472</v>
      </c>
    </row>
    <row r="190" s="6" customFormat="1" spans="1:7">
      <c r="A190" s="46" t="s">
        <v>854</v>
      </c>
      <c r="B190" s="42" t="str">
        <f ca="1" t="array" ref="B190">INDEX(A:A,SMALL(IF(ISNUMBER(FIND(CELL("contents"),A$2:A$517)),ROW($2:$517),4^8),ROW(A189)))&amp;""</f>
        <v/>
      </c>
      <c r="C190" s="47" t="s">
        <v>855</v>
      </c>
      <c r="D190" s="47" t="s">
        <v>481</v>
      </c>
      <c r="E190" s="47" t="s">
        <v>481</v>
      </c>
      <c r="F190" s="49">
        <v>44866</v>
      </c>
      <c r="G190" s="43" t="s">
        <v>472</v>
      </c>
    </row>
    <row r="191" s="6" customFormat="1" spans="1:7">
      <c r="A191" s="46" t="s">
        <v>856</v>
      </c>
      <c r="B191" s="42" t="str">
        <f ca="1" t="array" ref="B191">INDEX(A:A,SMALL(IF(ISNUMBER(FIND(CELL("contents"),A$2:A$517)),ROW($2:$517),4^8),ROW(A190)))&amp;""</f>
        <v/>
      </c>
      <c r="C191" s="47" t="s">
        <v>857</v>
      </c>
      <c r="D191" s="47" t="s">
        <v>481</v>
      </c>
      <c r="E191" s="47" t="s">
        <v>481</v>
      </c>
      <c r="F191" s="49">
        <v>44866</v>
      </c>
      <c r="G191" s="43" t="s">
        <v>472</v>
      </c>
    </row>
    <row r="192" s="6" customFormat="1" spans="1:7">
      <c r="A192" s="46" t="s">
        <v>858</v>
      </c>
      <c r="B192" s="42" t="str">
        <f ca="1" t="array" ref="B192">INDEX(A:A,SMALL(IF(ISNUMBER(FIND(CELL("contents"),A$2:A$517)),ROW($2:$517),4^8),ROW(A191)))&amp;""</f>
        <v/>
      </c>
      <c r="C192" s="47" t="s">
        <v>859</v>
      </c>
      <c r="D192" s="47" t="s">
        <v>198</v>
      </c>
      <c r="E192" s="47" t="s">
        <v>450</v>
      </c>
      <c r="F192" s="49">
        <v>44866</v>
      </c>
      <c r="G192" s="43" t="s">
        <v>472</v>
      </c>
    </row>
    <row r="193" s="6" customFormat="1" spans="1:7">
      <c r="A193" s="46" t="s">
        <v>860</v>
      </c>
      <c r="B193" s="42" t="str">
        <f ca="1" t="array" ref="B193">INDEX(A:A,SMALL(IF(ISNUMBER(FIND(CELL("contents"),A$2:A$517)),ROW($2:$517),4^8),ROW(A192)))&amp;""</f>
        <v/>
      </c>
      <c r="C193" s="47" t="s">
        <v>861</v>
      </c>
      <c r="D193" s="48" t="s">
        <v>198</v>
      </c>
      <c r="E193" s="48" t="s">
        <v>222</v>
      </c>
      <c r="F193" s="49">
        <v>44866</v>
      </c>
      <c r="G193" s="43" t="s">
        <v>472</v>
      </c>
    </row>
    <row r="194" s="6" customFormat="1" spans="1:7">
      <c r="A194" s="46" t="s">
        <v>862</v>
      </c>
      <c r="B194" s="42" t="str">
        <f ca="1" t="array" ref="B194">INDEX(A:A,SMALL(IF(ISNUMBER(FIND(CELL("contents"),A$2:A$517)),ROW($2:$517),4^8),ROW(A193)))&amp;""</f>
        <v/>
      </c>
      <c r="C194" s="47" t="s">
        <v>863</v>
      </c>
      <c r="D194" s="47" t="s">
        <v>481</v>
      </c>
      <c r="E194" s="47" t="s">
        <v>481</v>
      </c>
      <c r="F194" s="49">
        <v>44866</v>
      </c>
      <c r="G194" s="43" t="s">
        <v>472</v>
      </c>
    </row>
    <row r="195" s="6" customFormat="1" spans="1:7">
      <c r="A195" s="46" t="s">
        <v>864</v>
      </c>
      <c r="B195" s="42" t="str">
        <f ca="1" t="array" ref="B195">INDEX(A:A,SMALL(IF(ISNUMBER(FIND(CELL("contents"),A$2:A$517)),ROW($2:$517),4^8),ROW(A194)))&amp;""</f>
        <v/>
      </c>
      <c r="C195" s="47" t="s">
        <v>865</v>
      </c>
      <c r="D195" s="48" t="s">
        <v>210</v>
      </c>
      <c r="E195" s="48" t="s">
        <v>211</v>
      </c>
      <c r="F195" s="49">
        <v>44834</v>
      </c>
      <c r="G195" s="43" t="s">
        <v>472</v>
      </c>
    </row>
    <row r="196" s="6" customFormat="1" spans="1:7">
      <c r="A196" s="46" t="s">
        <v>866</v>
      </c>
      <c r="B196" s="42" t="str">
        <f ca="1" t="array" ref="B196">INDEX(A:A,SMALL(IF(ISNUMBER(FIND(CELL("contents"),A$2:A$517)),ROW($2:$517),4^8),ROW(A195)))&amp;""</f>
        <v/>
      </c>
      <c r="C196" s="47" t="s">
        <v>867</v>
      </c>
      <c r="D196" s="48" t="s">
        <v>247</v>
      </c>
      <c r="E196" s="48" t="s">
        <v>309</v>
      </c>
      <c r="F196" s="49">
        <v>44866</v>
      </c>
      <c r="G196" s="43" t="s">
        <v>472</v>
      </c>
    </row>
    <row r="197" s="6" customFormat="1" spans="1:7">
      <c r="A197" s="46" t="s">
        <v>868</v>
      </c>
      <c r="B197" s="42" t="str">
        <f ca="1" t="array" ref="B197">INDEX(A:A,SMALL(IF(ISNUMBER(FIND(CELL("contents"),A$2:A$517)),ROW($2:$517),4^8),ROW(A196)))&amp;""</f>
        <v/>
      </c>
      <c r="C197" s="47" t="s">
        <v>869</v>
      </c>
      <c r="D197" s="47" t="s">
        <v>481</v>
      </c>
      <c r="E197" s="47" t="s">
        <v>481</v>
      </c>
      <c r="F197" s="49">
        <v>44866</v>
      </c>
      <c r="G197" s="43" t="s">
        <v>472</v>
      </c>
    </row>
    <row r="198" s="6" customFormat="1" spans="1:7">
      <c r="A198" s="46" t="s">
        <v>870</v>
      </c>
      <c r="B198" s="42" t="str">
        <f ca="1" t="array" ref="B198">INDEX(A:A,SMALL(IF(ISNUMBER(FIND(CELL("contents"),A$2:A$517)),ROW($2:$517),4^8),ROW(A197)))&amp;""</f>
        <v/>
      </c>
      <c r="C198" s="47" t="s">
        <v>871</v>
      </c>
      <c r="D198" s="48" t="s">
        <v>198</v>
      </c>
      <c r="E198" s="48" t="s">
        <v>450</v>
      </c>
      <c r="F198" s="49">
        <v>44229</v>
      </c>
      <c r="G198" s="43" t="s">
        <v>472</v>
      </c>
    </row>
    <row r="199" s="6" customFormat="1" spans="1:7">
      <c r="A199" s="46" t="s">
        <v>872</v>
      </c>
      <c r="B199" s="42" t="str">
        <f ca="1" t="array" ref="B199">INDEX(A:A,SMALL(IF(ISNUMBER(FIND(CELL("contents"),A$2:A$517)),ROW($2:$517),4^8),ROW(A198)))&amp;""</f>
        <v/>
      </c>
      <c r="C199" s="47" t="s">
        <v>873</v>
      </c>
      <c r="D199" s="47" t="s">
        <v>481</v>
      </c>
      <c r="E199" s="47" t="s">
        <v>481</v>
      </c>
      <c r="F199" s="49">
        <v>44866</v>
      </c>
      <c r="G199" s="43" t="s">
        <v>472</v>
      </c>
    </row>
    <row r="200" s="6" customFormat="1" spans="1:7">
      <c r="A200" s="46" t="s">
        <v>874</v>
      </c>
      <c r="B200" s="42" t="str">
        <f ca="1" t="array" ref="B200">INDEX(A:A,SMALL(IF(ISNUMBER(FIND(CELL("contents"),A$2:A$517)),ROW($2:$517),4^8),ROW(A199)))&amp;""</f>
        <v/>
      </c>
      <c r="C200" s="47" t="s">
        <v>875</v>
      </c>
      <c r="D200" s="48" t="s">
        <v>210</v>
      </c>
      <c r="E200" s="48" t="s">
        <v>345</v>
      </c>
      <c r="F200" s="49">
        <v>44834</v>
      </c>
      <c r="G200" s="43" t="s">
        <v>472</v>
      </c>
    </row>
    <row r="201" s="6" customFormat="1" spans="1:7">
      <c r="A201" s="46" t="s">
        <v>876</v>
      </c>
      <c r="B201" s="42" t="str">
        <f ca="1" t="array" ref="B201">INDEX(A:A,SMALL(IF(ISNUMBER(FIND(CELL("contents"),A$2:A$517)),ROW($2:$517),4^8),ROW(A200)))&amp;""</f>
        <v/>
      </c>
      <c r="C201" s="47" t="s">
        <v>877</v>
      </c>
      <c r="D201" s="48" t="s">
        <v>481</v>
      </c>
      <c r="E201" s="48" t="s">
        <v>481</v>
      </c>
      <c r="F201" s="49">
        <v>44866</v>
      </c>
      <c r="G201" s="43" t="s">
        <v>472</v>
      </c>
    </row>
    <row r="202" s="6" customFormat="1" spans="1:7">
      <c r="A202" s="46" t="s">
        <v>878</v>
      </c>
      <c r="B202" s="42" t="str">
        <f ca="1" t="array" ref="B202">INDEX(A:A,SMALL(IF(ISNUMBER(FIND(CELL("contents"),A$2:A$517)),ROW($2:$517),4^8),ROW(A201)))&amp;""</f>
        <v/>
      </c>
      <c r="C202" s="47" t="s">
        <v>879</v>
      </c>
      <c r="D202" s="48" t="s">
        <v>186</v>
      </c>
      <c r="E202" s="48" t="s">
        <v>428</v>
      </c>
      <c r="F202" s="49">
        <v>44931</v>
      </c>
      <c r="G202" s="43" t="s">
        <v>472</v>
      </c>
    </row>
    <row r="203" s="6" customFormat="1" spans="1:7">
      <c r="A203" s="46" t="s">
        <v>880</v>
      </c>
      <c r="B203" s="42" t="str">
        <f ca="1" t="array" ref="B203">INDEX(A:A,SMALL(IF(ISNUMBER(FIND(CELL("contents"),A$2:A$517)),ROW($2:$517),4^8),ROW(A202)))&amp;""</f>
        <v/>
      </c>
      <c r="C203" s="47" t="s">
        <v>881</v>
      </c>
      <c r="D203" s="48" t="s">
        <v>186</v>
      </c>
      <c r="E203" s="48" t="s">
        <v>428</v>
      </c>
      <c r="F203" s="49">
        <v>44931</v>
      </c>
      <c r="G203" s="43" t="s">
        <v>472</v>
      </c>
    </row>
    <row r="204" s="6" customFormat="1" spans="1:7">
      <c r="A204" s="46" t="s">
        <v>882</v>
      </c>
      <c r="B204" s="42" t="str">
        <f ca="1" t="array" ref="B204">INDEX(A:A,SMALL(IF(ISNUMBER(FIND(CELL("contents"),A$2:A$517)),ROW($2:$517),4^8),ROW(A203)))&amp;""</f>
        <v/>
      </c>
      <c r="C204" s="47" t="s">
        <v>883</v>
      </c>
      <c r="D204" s="47" t="s">
        <v>481</v>
      </c>
      <c r="E204" s="47" t="s">
        <v>481</v>
      </c>
      <c r="F204" s="49">
        <v>44866</v>
      </c>
      <c r="G204" s="43" t="s">
        <v>472</v>
      </c>
    </row>
    <row r="205" s="6" customFormat="1" spans="1:7">
      <c r="A205" s="46" t="s">
        <v>884</v>
      </c>
      <c r="B205" s="42" t="str">
        <f ca="1" t="array" ref="B205">INDEX(A:A,SMALL(IF(ISNUMBER(FIND(CELL("contents"),A$2:A$517)),ROW($2:$517),4^8),ROW(A204)))&amp;""</f>
        <v/>
      </c>
      <c r="C205" s="47" t="s">
        <v>885</v>
      </c>
      <c r="D205" s="47" t="s">
        <v>481</v>
      </c>
      <c r="E205" s="47" t="s">
        <v>481</v>
      </c>
      <c r="F205" s="49">
        <v>44866</v>
      </c>
      <c r="G205" s="43" t="s">
        <v>472</v>
      </c>
    </row>
    <row r="206" s="6" customFormat="1" spans="1:7">
      <c r="A206" s="46" t="s">
        <v>886</v>
      </c>
      <c r="B206" s="42" t="str">
        <f ca="1" t="array" ref="B206">INDEX(A:A,SMALL(IF(ISNUMBER(FIND(CELL("contents"),A$2:A$517)),ROW($2:$517),4^8),ROW(A205)))&amp;""</f>
        <v/>
      </c>
      <c r="C206" s="47" t="s">
        <v>887</v>
      </c>
      <c r="D206" s="47" t="s">
        <v>198</v>
      </c>
      <c r="E206" s="47" t="s">
        <v>450</v>
      </c>
      <c r="F206" s="49">
        <v>44866</v>
      </c>
      <c r="G206" s="43" t="s">
        <v>472</v>
      </c>
    </row>
    <row r="207" s="6" customFormat="1" spans="1:7">
      <c r="A207" s="46" t="s">
        <v>888</v>
      </c>
      <c r="B207" s="42" t="str">
        <f ca="1" t="array" ref="B207">INDEX(A:A,SMALL(IF(ISNUMBER(FIND(CELL("contents"),A$2:A$517)),ROW($2:$517),4^8),ROW(A206)))&amp;""</f>
        <v/>
      </c>
      <c r="C207" s="47" t="s">
        <v>889</v>
      </c>
      <c r="D207" s="47" t="s">
        <v>481</v>
      </c>
      <c r="E207" s="47" t="s">
        <v>481</v>
      </c>
      <c r="F207" s="49">
        <v>44866</v>
      </c>
      <c r="G207" s="43" t="s">
        <v>472</v>
      </c>
    </row>
    <row r="208" s="6" customFormat="1" spans="1:7">
      <c r="A208" s="46" t="s">
        <v>890</v>
      </c>
      <c r="B208" s="42" t="str">
        <f ca="1" t="array" ref="B208">INDEX(A:A,SMALL(IF(ISNUMBER(FIND(CELL("contents"),A$2:A$517)),ROW($2:$517),4^8),ROW(A207)))&amp;""</f>
        <v/>
      </c>
      <c r="C208" s="47" t="s">
        <v>891</v>
      </c>
      <c r="D208" s="48" t="s">
        <v>186</v>
      </c>
      <c r="E208" s="48" t="s">
        <v>428</v>
      </c>
      <c r="F208" s="49">
        <v>44931</v>
      </c>
      <c r="G208" s="43" t="s">
        <v>472</v>
      </c>
    </row>
    <row r="209" s="6" customFormat="1" spans="1:7">
      <c r="A209" s="46" t="s">
        <v>892</v>
      </c>
      <c r="B209" s="42" t="str">
        <f ca="1" t="array" ref="B209">INDEX(A:A,SMALL(IF(ISNUMBER(FIND(CELL("contents"),A$2:A$517)),ROW($2:$517),4^8),ROW(A208)))&amp;""</f>
        <v/>
      </c>
      <c r="C209" s="47" t="s">
        <v>893</v>
      </c>
      <c r="D209" s="47" t="s">
        <v>198</v>
      </c>
      <c r="E209" s="47" t="s">
        <v>450</v>
      </c>
      <c r="F209" s="49">
        <v>44866</v>
      </c>
      <c r="G209" s="43" t="s">
        <v>472</v>
      </c>
    </row>
    <row r="210" s="6" customFormat="1" spans="1:7">
      <c r="A210" s="46" t="s">
        <v>894</v>
      </c>
      <c r="B210" s="42" t="str">
        <f ca="1" t="array" ref="B210">INDEX(A:A,SMALL(IF(ISNUMBER(FIND(CELL("contents"),A$2:A$517)),ROW($2:$517),4^8),ROW(A209)))&amp;""</f>
        <v/>
      </c>
      <c r="C210" s="47" t="s">
        <v>895</v>
      </c>
      <c r="D210" s="48" t="s">
        <v>217</v>
      </c>
      <c r="E210" s="48" t="s">
        <v>296</v>
      </c>
      <c r="F210" s="49">
        <v>44931</v>
      </c>
      <c r="G210" s="43" t="s">
        <v>472</v>
      </c>
    </row>
    <row r="211" s="6" customFormat="1" spans="1:7">
      <c r="A211" s="46" t="s">
        <v>896</v>
      </c>
      <c r="B211" s="42" t="str">
        <f ca="1" t="array" ref="B211">INDEX(A:A,SMALL(IF(ISNUMBER(FIND(CELL("contents"),A$2:A$517)),ROW($2:$517),4^8),ROW(A210)))&amp;""</f>
        <v/>
      </c>
      <c r="C211" s="47" t="s">
        <v>897</v>
      </c>
      <c r="D211" s="48" t="s">
        <v>481</v>
      </c>
      <c r="E211" s="48" t="s">
        <v>481</v>
      </c>
      <c r="F211" s="49">
        <v>44866</v>
      </c>
      <c r="G211" s="43" t="s">
        <v>472</v>
      </c>
    </row>
    <row r="212" s="6" customFormat="1" spans="1:7">
      <c r="A212" s="46" t="s">
        <v>898</v>
      </c>
      <c r="B212" s="42" t="str">
        <f ca="1" t="array" ref="B212">INDEX(A:A,SMALL(IF(ISNUMBER(FIND(CELL("contents"),A$2:A$517)),ROW($2:$517),4^8),ROW(A211)))&amp;""</f>
        <v/>
      </c>
      <c r="C212" s="47" t="s">
        <v>899</v>
      </c>
      <c r="D212" s="48" t="s">
        <v>481</v>
      </c>
      <c r="E212" s="48" t="s">
        <v>481</v>
      </c>
      <c r="F212" s="49">
        <v>44866</v>
      </c>
      <c r="G212" s="43" t="s">
        <v>472</v>
      </c>
    </row>
    <row r="213" s="6" customFormat="1" spans="1:7">
      <c r="A213" s="46" t="s">
        <v>900</v>
      </c>
      <c r="B213" s="42" t="str">
        <f ca="1" t="array" ref="B213">INDEX(A:A,SMALL(IF(ISNUMBER(FIND(CELL("contents"),A$2:A$517)),ROW($2:$517),4^8),ROW(A212)))&amp;""</f>
        <v/>
      </c>
      <c r="C213" s="47" t="s">
        <v>901</v>
      </c>
      <c r="D213" s="48" t="s">
        <v>217</v>
      </c>
      <c r="E213" s="48" t="s">
        <v>348</v>
      </c>
      <c r="F213" s="49">
        <v>44985</v>
      </c>
      <c r="G213" s="43" t="s">
        <v>472</v>
      </c>
    </row>
    <row r="214" s="6" customFormat="1" spans="1:7">
      <c r="A214" s="46" t="s">
        <v>902</v>
      </c>
      <c r="B214" s="42" t="str">
        <f ca="1" t="array" ref="B214">INDEX(A:A,SMALL(IF(ISNUMBER(FIND(CELL("contents"),A$2:A$517)),ROW($2:$517),4^8),ROW(A213)))&amp;""</f>
        <v/>
      </c>
      <c r="C214" s="47" t="s">
        <v>903</v>
      </c>
      <c r="D214" s="48" t="s">
        <v>481</v>
      </c>
      <c r="E214" s="48" t="s">
        <v>481</v>
      </c>
      <c r="F214" s="49">
        <v>44866</v>
      </c>
      <c r="G214" s="43" t="s">
        <v>472</v>
      </c>
    </row>
    <row r="215" s="6" customFormat="1" spans="1:7">
      <c r="A215" s="46" t="s">
        <v>904</v>
      </c>
      <c r="B215" s="42" t="str">
        <f ca="1" t="array" ref="B215">INDEX(A:A,SMALL(IF(ISNUMBER(FIND(CELL("contents"),A$2:A$517)),ROW($2:$517),4^8),ROW(A214)))&amp;""</f>
        <v/>
      </c>
      <c r="C215" s="47" t="s">
        <v>905</v>
      </c>
      <c r="D215" s="48" t="s">
        <v>481</v>
      </c>
      <c r="E215" s="48" t="s">
        <v>481</v>
      </c>
      <c r="F215" s="49">
        <v>44866</v>
      </c>
      <c r="G215" s="43" t="s">
        <v>472</v>
      </c>
    </row>
    <row r="216" s="6" customFormat="1" spans="1:7">
      <c r="A216" s="46" t="s">
        <v>906</v>
      </c>
      <c r="B216" s="42" t="str">
        <f ca="1" t="array" ref="B216">INDEX(A:A,SMALL(IF(ISNUMBER(FIND(CELL("contents"),A$2:A$517)),ROW($2:$517),4^8),ROW(A215)))&amp;""</f>
        <v/>
      </c>
      <c r="C216" s="47" t="s">
        <v>907</v>
      </c>
      <c r="D216" s="47" t="s">
        <v>481</v>
      </c>
      <c r="E216" s="47" t="s">
        <v>481</v>
      </c>
      <c r="F216" s="49">
        <v>44866</v>
      </c>
      <c r="G216" s="43" t="s">
        <v>472</v>
      </c>
    </row>
    <row r="217" s="6" customFormat="1" spans="1:7">
      <c r="A217" s="46" t="s">
        <v>908</v>
      </c>
      <c r="B217" s="42" t="str">
        <f ca="1" t="array" ref="B217">INDEX(A:A,SMALL(IF(ISNUMBER(FIND(CELL("contents"),A$2:A$517)),ROW($2:$517),4^8),ROW(A216)))&amp;""</f>
        <v/>
      </c>
      <c r="C217" s="47" t="s">
        <v>909</v>
      </c>
      <c r="D217" s="48" t="s">
        <v>247</v>
      </c>
      <c r="E217" s="48" t="s">
        <v>705</v>
      </c>
      <c r="F217" s="49">
        <v>44866</v>
      </c>
      <c r="G217" s="43" t="s">
        <v>472</v>
      </c>
    </row>
    <row r="218" s="6" customFormat="1" spans="1:7">
      <c r="A218" s="46" t="s">
        <v>910</v>
      </c>
      <c r="B218" s="42" t="str">
        <f ca="1" t="array" ref="B218">INDEX(A:A,SMALL(IF(ISNUMBER(FIND(CELL("contents"),A$2:A$517)),ROW($2:$517),4^8),ROW(A217)))&amp;""</f>
        <v/>
      </c>
      <c r="C218" s="47" t="s">
        <v>911</v>
      </c>
      <c r="D218" s="48" t="s">
        <v>481</v>
      </c>
      <c r="E218" s="48" t="s">
        <v>481</v>
      </c>
      <c r="F218" s="49">
        <v>44866</v>
      </c>
      <c r="G218" s="43" t="s">
        <v>472</v>
      </c>
    </row>
    <row r="219" s="6" customFormat="1" spans="1:7">
      <c r="A219" s="46" t="s">
        <v>912</v>
      </c>
      <c r="B219" s="42" t="str">
        <f ca="1" t="array" ref="B219">INDEX(A:A,SMALL(IF(ISNUMBER(FIND(CELL("contents"),A$2:A$517)),ROW($2:$517),4^8),ROW(A218)))&amp;""</f>
        <v/>
      </c>
      <c r="C219" s="47" t="s">
        <v>913</v>
      </c>
      <c r="D219" s="48" t="s">
        <v>247</v>
      </c>
      <c r="E219" s="48" t="s">
        <v>248</v>
      </c>
      <c r="F219" s="49">
        <v>44418</v>
      </c>
      <c r="G219" s="43" t="s">
        <v>472</v>
      </c>
    </row>
    <row r="220" s="6" customFormat="1" spans="1:7">
      <c r="A220" s="46" t="s">
        <v>914</v>
      </c>
      <c r="B220" s="42" t="str">
        <f ca="1" t="array" ref="B220">INDEX(A:A,SMALL(IF(ISNUMBER(FIND(CELL("contents"),A$2:A$517)),ROW($2:$517),4^8),ROW(A219)))&amp;""</f>
        <v/>
      </c>
      <c r="C220" s="47" t="s">
        <v>915</v>
      </c>
      <c r="D220" s="48" t="s">
        <v>210</v>
      </c>
      <c r="E220" s="48" t="s">
        <v>211</v>
      </c>
      <c r="F220" s="49">
        <v>44834</v>
      </c>
      <c r="G220" s="43" t="s">
        <v>472</v>
      </c>
    </row>
    <row r="221" s="6" customFormat="1" spans="1:7">
      <c r="A221" s="46" t="s">
        <v>916</v>
      </c>
      <c r="B221" s="42" t="str">
        <f ca="1" t="array" ref="B221">INDEX(A:A,SMALL(IF(ISNUMBER(FIND(CELL("contents"),A$2:A$517)),ROW($2:$517),4^8),ROW(A220)))&amp;""</f>
        <v/>
      </c>
      <c r="C221" s="47" t="s">
        <v>917</v>
      </c>
      <c r="D221" s="47" t="s">
        <v>481</v>
      </c>
      <c r="E221" s="47" t="s">
        <v>481</v>
      </c>
      <c r="F221" s="49">
        <v>44866</v>
      </c>
      <c r="G221" s="43" t="s">
        <v>472</v>
      </c>
    </row>
    <row r="222" s="6" customFormat="1" spans="1:7">
      <c r="A222" s="46" t="s">
        <v>918</v>
      </c>
      <c r="B222" s="42" t="str">
        <f ca="1" t="array" ref="B222">INDEX(A:A,SMALL(IF(ISNUMBER(FIND(CELL("contents"),A$2:A$517)),ROW($2:$517),4^8),ROW(A221)))&amp;""</f>
        <v/>
      </c>
      <c r="C222" s="47" t="s">
        <v>919</v>
      </c>
      <c r="D222" s="48" t="s">
        <v>481</v>
      </c>
      <c r="E222" s="48" t="s">
        <v>481</v>
      </c>
      <c r="F222" s="49">
        <v>44866</v>
      </c>
      <c r="G222" s="43" t="s">
        <v>472</v>
      </c>
    </row>
    <row r="223" s="6" customFormat="1" spans="1:7">
      <c r="A223" s="46" t="s">
        <v>920</v>
      </c>
      <c r="B223" s="42" t="str">
        <f ca="1" t="array" ref="B223">INDEX(A:A,SMALL(IF(ISNUMBER(FIND(CELL("contents"),A$2:A$517)),ROW($2:$517),4^8),ROW(A222)))&amp;""</f>
        <v/>
      </c>
      <c r="C223" s="47" t="s">
        <v>921</v>
      </c>
      <c r="D223" s="48" t="s">
        <v>210</v>
      </c>
      <c r="E223" s="48" t="s">
        <v>211</v>
      </c>
      <c r="F223" s="49">
        <v>44834</v>
      </c>
      <c r="G223" s="43" t="s">
        <v>472</v>
      </c>
    </row>
    <row r="224" s="6" customFormat="1" spans="1:7">
      <c r="A224" s="46" t="s">
        <v>922</v>
      </c>
      <c r="B224" s="42" t="str">
        <f ca="1" t="array" ref="B224">INDEX(A:A,SMALL(IF(ISNUMBER(FIND(CELL("contents"),A$2:A$517)),ROW($2:$517),4^8),ROW(A223)))&amp;""</f>
        <v/>
      </c>
      <c r="C224" s="47" t="s">
        <v>923</v>
      </c>
      <c r="D224" s="48" t="s">
        <v>481</v>
      </c>
      <c r="E224" s="48" t="s">
        <v>481</v>
      </c>
      <c r="F224" s="49">
        <v>44866</v>
      </c>
      <c r="G224" s="43" t="s">
        <v>472</v>
      </c>
    </row>
    <row r="225" s="6" customFormat="1" spans="1:7">
      <c r="A225" s="46" t="s">
        <v>924</v>
      </c>
      <c r="B225" s="42" t="str">
        <f ca="1" t="array" ref="B225">INDEX(A:A,SMALL(IF(ISNUMBER(FIND(CELL("contents"),A$2:A$517)),ROW($2:$517),4^8),ROW(A224)))&amp;""</f>
        <v/>
      </c>
      <c r="C225" s="47" t="s">
        <v>925</v>
      </c>
      <c r="D225" s="47" t="s">
        <v>481</v>
      </c>
      <c r="E225" s="47" t="s">
        <v>481</v>
      </c>
      <c r="F225" s="49">
        <v>44866</v>
      </c>
      <c r="G225" s="43" t="s">
        <v>472</v>
      </c>
    </row>
    <row r="226" s="6" customFormat="1" spans="1:7">
      <c r="A226" s="46" t="s">
        <v>926</v>
      </c>
      <c r="B226" s="42" t="str">
        <f ca="1" t="array" ref="B226">INDEX(A:A,SMALL(IF(ISNUMBER(FIND(CELL("contents"),A$2:A$517)),ROW($2:$517),4^8),ROW(A225)))&amp;""</f>
        <v/>
      </c>
      <c r="C226" s="47" t="s">
        <v>927</v>
      </c>
      <c r="D226" s="48" t="s">
        <v>481</v>
      </c>
      <c r="E226" s="48" t="s">
        <v>481</v>
      </c>
      <c r="F226" s="49">
        <v>44866</v>
      </c>
      <c r="G226" s="43" t="s">
        <v>472</v>
      </c>
    </row>
    <row r="227" s="6" customFormat="1" spans="1:7">
      <c r="A227" s="46" t="s">
        <v>928</v>
      </c>
      <c r="B227" s="42" t="str">
        <f ca="1" t="array" ref="B227">INDEX(A:A,SMALL(IF(ISNUMBER(FIND(CELL("contents"),A$2:A$517)),ROW($2:$517),4^8),ROW(A226)))&amp;""</f>
        <v/>
      </c>
      <c r="C227" s="47" t="s">
        <v>929</v>
      </c>
      <c r="D227" s="48" t="s">
        <v>210</v>
      </c>
      <c r="E227" s="48" t="s">
        <v>345</v>
      </c>
      <c r="F227" s="49">
        <v>44834</v>
      </c>
      <c r="G227" s="43" t="s">
        <v>472</v>
      </c>
    </row>
    <row r="228" s="6" customFormat="1" spans="1:7">
      <c r="A228" s="46" t="s">
        <v>930</v>
      </c>
      <c r="B228" s="42" t="str">
        <f ca="1" t="array" ref="B228">INDEX(A:A,SMALL(IF(ISNUMBER(FIND(CELL("contents"),A$2:A$517)),ROW($2:$517),4^8),ROW(A227)))&amp;""</f>
        <v/>
      </c>
      <c r="C228" s="47" t="s">
        <v>931</v>
      </c>
      <c r="D228" s="48" t="s">
        <v>186</v>
      </c>
      <c r="E228" s="48" t="s">
        <v>234</v>
      </c>
      <c r="F228" s="49">
        <v>44935</v>
      </c>
      <c r="G228" s="43" t="s">
        <v>472</v>
      </c>
    </row>
    <row r="229" s="6" customFormat="1" spans="1:7">
      <c r="A229" s="46" t="s">
        <v>932</v>
      </c>
      <c r="B229" s="42" t="str">
        <f ca="1" t="array" ref="B229">INDEX(A:A,SMALL(IF(ISNUMBER(FIND(CELL("contents"),A$2:A$517)),ROW($2:$517),4^8),ROW(A228)))&amp;""</f>
        <v/>
      </c>
      <c r="C229" s="47" t="s">
        <v>933</v>
      </c>
      <c r="D229" s="48" t="s">
        <v>684</v>
      </c>
      <c r="E229" s="48" t="s">
        <v>353</v>
      </c>
      <c r="F229" s="49">
        <v>44932</v>
      </c>
      <c r="G229" s="43" t="s">
        <v>472</v>
      </c>
    </row>
    <row r="230" s="6" customFormat="1" spans="1:7">
      <c r="A230" s="46" t="s">
        <v>934</v>
      </c>
      <c r="B230" s="42" t="str">
        <f ca="1" t="array" ref="B230">INDEX(A:A,SMALL(IF(ISNUMBER(FIND(CELL("contents"),A$2:A$517)),ROW($2:$517),4^8),ROW(A229)))&amp;""</f>
        <v/>
      </c>
      <c r="C230" s="47" t="s">
        <v>935</v>
      </c>
      <c r="D230" s="48" t="s">
        <v>217</v>
      </c>
      <c r="E230" s="48" t="s">
        <v>496</v>
      </c>
      <c r="F230" s="49">
        <v>44985</v>
      </c>
      <c r="G230" s="43" t="s">
        <v>472</v>
      </c>
    </row>
    <row r="231" s="6" customFormat="1" spans="1:7">
      <c r="A231" s="46" t="s">
        <v>936</v>
      </c>
      <c r="B231" s="42" t="str">
        <f ca="1" t="array" ref="B231">INDEX(A:A,SMALL(IF(ISNUMBER(FIND(CELL("contents"),A$2:A$517)),ROW($2:$517),4^8),ROW(A230)))&amp;""</f>
        <v/>
      </c>
      <c r="C231" s="47" t="s">
        <v>937</v>
      </c>
      <c r="D231" s="48" t="s">
        <v>217</v>
      </c>
      <c r="E231" s="48" t="s">
        <v>547</v>
      </c>
      <c r="F231" s="49">
        <v>44931</v>
      </c>
      <c r="G231" s="43" t="s">
        <v>472</v>
      </c>
    </row>
    <row r="232" s="6" customFormat="1" spans="1:7">
      <c r="A232" s="46" t="s">
        <v>938</v>
      </c>
      <c r="B232" s="42" t="str">
        <f ca="1" t="array" ref="B232">INDEX(A:A,SMALL(IF(ISNUMBER(FIND(CELL("contents"),A$2:A$517)),ROW($2:$517),4^8),ROW(A231)))&amp;""</f>
        <v/>
      </c>
      <c r="C232" s="47" t="s">
        <v>939</v>
      </c>
      <c r="D232" s="48" t="s">
        <v>481</v>
      </c>
      <c r="E232" s="48" t="s">
        <v>481</v>
      </c>
      <c r="F232" s="49">
        <v>44866</v>
      </c>
      <c r="G232" s="43" t="s">
        <v>472</v>
      </c>
    </row>
    <row r="233" s="6" customFormat="1" spans="1:7">
      <c r="A233" s="46" t="s">
        <v>940</v>
      </c>
      <c r="B233" s="42" t="str">
        <f ca="1" t="array" ref="B233">INDEX(A:A,SMALL(IF(ISNUMBER(FIND(CELL("contents"),A$2:A$517)),ROW($2:$517),4^8),ROW(A232)))&amp;""</f>
        <v/>
      </c>
      <c r="C233" s="47" t="s">
        <v>941</v>
      </c>
      <c r="D233" s="47" t="s">
        <v>481</v>
      </c>
      <c r="E233" s="47" t="s">
        <v>481</v>
      </c>
      <c r="F233" s="49">
        <v>44866</v>
      </c>
      <c r="G233" s="43" t="s">
        <v>472</v>
      </c>
    </row>
    <row r="234" s="6" customFormat="1" spans="1:7">
      <c r="A234" s="46" t="s">
        <v>942</v>
      </c>
      <c r="B234" s="42" t="str">
        <f ca="1" t="array" ref="B234">INDEX(A:A,SMALL(IF(ISNUMBER(FIND(CELL("contents"),A$2:A$517)),ROW($2:$517),4^8),ROW(A233)))&amp;""</f>
        <v/>
      </c>
      <c r="C234" s="47" t="s">
        <v>943</v>
      </c>
      <c r="D234" s="47" t="s">
        <v>481</v>
      </c>
      <c r="E234" s="47" t="s">
        <v>481</v>
      </c>
      <c r="F234" s="49">
        <v>44866</v>
      </c>
      <c r="G234" s="43" t="s">
        <v>472</v>
      </c>
    </row>
    <row r="235" s="6" customFormat="1" spans="1:7">
      <c r="A235" s="46" t="s">
        <v>944</v>
      </c>
      <c r="B235" s="42" t="str">
        <f ca="1" t="array" ref="B235">INDEX(A:A,SMALL(IF(ISNUMBER(FIND(CELL("contents"),A$2:A$517)),ROW($2:$517),4^8),ROW(A234)))&amp;""</f>
        <v/>
      </c>
      <c r="C235" s="47" t="s">
        <v>945</v>
      </c>
      <c r="D235" s="47" t="s">
        <v>481</v>
      </c>
      <c r="E235" s="47" t="s">
        <v>481</v>
      </c>
      <c r="F235" s="49">
        <v>44866</v>
      </c>
      <c r="G235" s="43" t="s">
        <v>472</v>
      </c>
    </row>
    <row r="236" s="6" customFormat="1" spans="1:7">
      <c r="A236" s="46" t="s">
        <v>946</v>
      </c>
      <c r="B236" s="42" t="str">
        <f ca="1" t="array" ref="B236">INDEX(A:A,SMALL(IF(ISNUMBER(FIND(CELL("contents"),A$2:A$517)),ROW($2:$517),4^8),ROW(A235)))&amp;""</f>
        <v/>
      </c>
      <c r="C236" s="47" t="s">
        <v>947</v>
      </c>
      <c r="D236" s="47" t="s">
        <v>481</v>
      </c>
      <c r="E236" s="47" t="s">
        <v>481</v>
      </c>
      <c r="F236" s="49">
        <v>44866</v>
      </c>
      <c r="G236" s="43" t="s">
        <v>472</v>
      </c>
    </row>
    <row r="237" s="6" customFormat="1" spans="1:7">
      <c r="A237" s="46" t="s">
        <v>948</v>
      </c>
      <c r="B237" s="42" t="str">
        <f ca="1" t="array" ref="B237">INDEX(A:A,SMALL(IF(ISNUMBER(FIND(CELL("contents"),A$2:A$517)),ROW($2:$517),4^8),ROW(A236)))&amp;""</f>
        <v/>
      </c>
      <c r="C237" s="47" t="s">
        <v>949</v>
      </c>
      <c r="D237" s="47" t="s">
        <v>481</v>
      </c>
      <c r="E237" s="47" t="s">
        <v>481</v>
      </c>
      <c r="F237" s="49">
        <v>44866</v>
      </c>
      <c r="G237" s="43" t="s">
        <v>472</v>
      </c>
    </row>
    <row r="238" s="6" customFormat="1" spans="1:7">
      <c r="A238" s="46" t="s">
        <v>950</v>
      </c>
      <c r="B238" s="42" t="str">
        <f ca="1" t="array" ref="B238">INDEX(A:A,SMALL(IF(ISNUMBER(FIND(CELL("contents"),A$2:A$517)),ROW($2:$517),4^8),ROW(A237)))&amp;""</f>
        <v/>
      </c>
      <c r="C238" s="47" t="s">
        <v>951</v>
      </c>
      <c r="D238" s="47" t="s">
        <v>481</v>
      </c>
      <c r="E238" s="47" t="s">
        <v>481</v>
      </c>
      <c r="F238" s="49">
        <v>44866</v>
      </c>
      <c r="G238" s="43" t="s">
        <v>472</v>
      </c>
    </row>
    <row r="239" s="6" customFormat="1" spans="1:7">
      <c r="A239" s="46" t="s">
        <v>952</v>
      </c>
      <c r="B239" s="42" t="str">
        <f ca="1" t="array" ref="B239">INDEX(A:A,SMALL(IF(ISNUMBER(FIND(CELL("contents"),A$2:A$517)),ROW($2:$517),4^8),ROW(A238)))&amp;""</f>
        <v/>
      </c>
      <c r="C239" s="47" t="s">
        <v>953</v>
      </c>
      <c r="D239" s="47" t="s">
        <v>481</v>
      </c>
      <c r="E239" s="47" t="s">
        <v>481</v>
      </c>
      <c r="F239" s="49">
        <v>44866</v>
      </c>
      <c r="G239" s="43" t="s">
        <v>472</v>
      </c>
    </row>
    <row r="240" s="6" customFormat="1" spans="1:7">
      <c r="A240" s="46" t="s">
        <v>954</v>
      </c>
      <c r="B240" s="42" t="str">
        <f ca="1" t="array" ref="B240">INDEX(A:A,SMALL(IF(ISNUMBER(FIND(CELL("contents"),A$2:A$517)),ROW($2:$517),4^8),ROW(A239)))&amp;""</f>
        <v/>
      </c>
      <c r="C240" s="47" t="s">
        <v>955</v>
      </c>
      <c r="D240" s="47" t="s">
        <v>481</v>
      </c>
      <c r="E240" s="47" t="s">
        <v>481</v>
      </c>
      <c r="F240" s="49">
        <v>44866</v>
      </c>
      <c r="G240" s="43" t="s">
        <v>472</v>
      </c>
    </row>
    <row r="241" s="6" customFormat="1" spans="1:7">
      <c r="A241" s="46" t="s">
        <v>956</v>
      </c>
      <c r="B241" s="42" t="str">
        <f ca="1" t="array" ref="B241">INDEX(A:A,SMALL(IF(ISNUMBER(FIND(CELL("contents"),A$2:A$517)),ROW($2:$517),4^8),ROW(A240)))&amp;""</f>
        <v/>
      </c>
      <c r="C241" s="47" t="s">
        <v>957</v>
      </c>
      <c r="D241" s="47" t="s">
        <v>481</v>
      </c>
      <c r="E241" s="47" t="s">
        <v>481</v>
      </c>
      <c r="F241" s="49">
        <v>44866</v>
      </c>
      <c r="G241" s="43" t="s">
        <v>472</v>
      </c>
    </row>
    <row r="242" s="6" customFormat="1" spans="1:7">
      <c r="A242" s="46" t="s">
        <v>958</v>
      </c>
      <c r="B242" s="42" t="str">
        <f ca="1" t="array" ref="B242">INDEX(A:A,SMALL(IF(ISNUMBER(FIND(CELL("contents"),A$2:A$517)),ROW($2:$517),4^8),ROW(A241)))&amp;""</f>
        <v/>
      </c>
      <c r="C242" s="47" t="s">
        <v>959</v>
      </c>
      <c r="D242" s="47" t="s">
        <v>481</v>
      </c>
      <c r="E242" s="47" t="s">
        <v>481</v>
      </c>
      <c r="F242" s="49">
        <v>44866</v>
      </c>
      <c r="G242" s="43" t="s">
        <v>472</v>
      </c>
    </row>
    <row r="243" s="6" customFormat="1" spans="1:7">
      <c r="A243" s="46" t="s">
        <v>960</v>
      </c>
      <c r="B243" s="42" t="str">
        <f ca="1" t="array" ref="B243">INDEX(A:A,SMALL(IF(ISNUMBER(FIND(CELL("contents"),A$2:A$517)),ROW($2:$517),4^8),ROW(A242)))&amp;""</f>
        <v/>
      </c>
      <c r="C243" s="47" t="s">
        <v>961</v>
      </c>
      <c r="D243" s="47" t="s">
        <v>481</v>
      </c>
      <c r="E243" s="47" t="s">
        <v>481</v>
      </c>
      <c r="F243" s="49">
        <v>44866</v>
      </c>
      <c r="G243" s="43" t="s">
        <v>472</v>
      </c>
    </row>
    <row r="244" s="6" customFormat="1" spans="1:7">
      <c r="A244" s="46" t="s">
        <v>962</v>
      </c>
      <c r="B244" s="42" t="str">
        <f ca="1" t="array" ref="B244">INDEX(A:A,SMALL(IF(ISNUMBER(FIND(CELL("contents"),A$2:A$517)),ROW($2:$517),4^8),ROW(A243)))&amp;""</f>
        <v/>
      </c>
      <c r="C244" s="47" t="s">
        <v>963</v>
      </c>
      <c r="D244" s="47" t="s">
        <v>481</v>
      </c>
      <c r="E244" s="47" t="s">
        <v>481</v>
      </c>
      <c r="F244" s="49">
        <v>44866</v>
      </c>
      <c r="G244" s="43" t="s">
        <v>472</v>
      </c>
    </row>
    <row r="245" s="6" customFormat="1" spans="1:7">
      <c r="A245" s="46" t="s">
        <v>964</v>
      </c>
      <c r="B245" s="42" t="str">
        <f ca="1" t="array" ref="B245">INDEX(A:A,SMALL(IF(ISNUMBER(FIND(CELL("contents"),A$2:A$517)),ROW($2:$517),4^8),ROW(A244)))&amp;""</f>
        <v/>
      </c>
      <c r="C245" s="47" t="s">
        <v>965</v>
      </c>
      <c r="D245" s="47" t="s">
        <v>481</v>
      </c>
      <c r="E245" s="47" t="s">
        <v>481</v>
      </c>
      <c r="F245" s="49">
        <v>44866</v>
      </c>
      <c r="G245" s="43" t="s">
        <v>472</v>
      </c>
    </row>
    <row r="246" s="6" customFormat="1" spans="1:7">
      <c r="A246" s="46" t="s">
        <v>966</v>
      </c>
      <c r="B246" s="42" t="str">
        <f ca="1" t="array" ref="B246">INDEX(A:A,SMALL(IF(ISNUMBER(FIND(CELL("contents"),A$2:A$517)),ROW($2:$517),4^8),ROW(A245)))&amp;""</f>
        <v/>
      </c>
      <c r="C246" s="47" t="s">
        <v>967</v>
      </c>
      <c r="D246" s="47" t="s">
        <v>481</v>
      </c>
      <c r="E246" s="47" t="s">
        <v>481</v>
      </c>
      <c r="F246" s="49">
        <v>44866</v>
      </c>
      <c r="G246" s="43" t="s">
        <v>472</v>
      </c>
    </row>
    <row r="247" s="6" customFormat="1" spans="1:7">
      <c r="A247" s="46" t="s">
        <v>968</v>
      </c>
      <c r="B247" s="42" t="str">
        <f ca="1" t="array" ref="B247">INDEX(A:A,SMALL(IF(ISNUMBER(FIND(CELL("contents"),A$2:A$517)),ROW($2:$517),4^8),ROW(A246)))&amp;""</f>
        <v/>
      </c>
      <c r="C247" s="47" t="s">
        <v>969</v>
      </c>
      <c r="D247" s="48" t="s">
        <v>217</v>
      </c>
      <c r="E247" s="48" t="s">
        <v>218</v>
      </c>
      <c r="F247" s="49">
        <v>44931</v>
      </c>
      <c r="G247" s="43" t="s">
        <v>472</v>
      </c>
    </row>
    <row r="248" s="6" customFormat="1" spans="1:7">
      <c r="A248" s="46" t="s">
        <v>970</v>
      </c>
      <c r="B248" s="42" t="str">
        <f ca="1" t="array" ref="B248">INDEX(A:A,SMALL(IF(ISNUMBER(FIND(CELL("contents"),A$2:A$517)),ROW($2:$517),4^8),ROW(A247)))&amp;""</f>
        <v/>
      </c>
      <c r="C248" s="47" t="s">
        <v>971</v>
      </c>
      <c r="D248" s="47" t="s">
        <v>481</v>
      </c>
      <c r="E248" s="47" t="s">
        <v>481</v>
      </c>
      <c r="F248" s="49">
        <v>44866</v>
      </c>
      <c r="G248" s="43" t="s">
        <v>472</v>
      </c>
    </row>
    <row r="249" s="6" customFormat="1" spans="1:7">
      <c r="A249" s="46" t="s">
        <v>972</v>
      </c>
      <c r="B249" s="42" t="str">
        <f ca="1" t="array" ref="B249">INDEX(A:A,SMALL(IF(ISNUMBER(FIND(CELL("contents"),A$2:A$517)),ROW($2:$517),4^8),ROW(A248)))&amp;""</f>
        <v/>
      </c>
      <c r="C249" s="47" t="s">
        <v>973</v>
      </c>
      <c r="D249" s="47" t="s">
        <v>481</v>
      </c>
      <c r="E249" s="47" t="s">
        <v>481</v>
      </c>
      <c r="F249" s="49">
        <v>44866</v>
      </c>
      <c r="G249" s="43" t="s">
        <v>472</v>
      </c>
    </row>
    <row r="250" s="6" customFormat="1" spans="1:7">
      <c r="A250" s="46" t="s">
        <v>974</v>
      </c>
      <c r="B250" s="42" t="str">
        <f ca="1" t="array" ref="B250">INDEX(A:A,SMALL(IF(ISNUMBER(FIND(CELL("contents"),A$2:A$517)),ROW($2:$517),4^8),ROW(A249)))&amp;""</f>
        <v/>
      </c>
      <c r="C250" s="47" t="s">
        <v>975</v>
      </c>
      <c r="D250" s="47" t="s">
        <v>481</v>
      </c>
      <c r="E250" s="47" t="s">
        <v>481</v>
      </c>
      <c r="F250" s="49">
        <v>44866</v>
      </c>
      <c r="G250" s="43" t="s">
        <v>472</v>
      </c>
    </row>
    <row r="251" s="6" customFormat="1" spans="1:7">
      <c r="A251" s="46" t="s">
        <v>976</v>
      </c>
      <c r="B251" s="42" t="str">
        <f ca="1" t="array" ref="B251">INDEX(A:A,SMALL(IF(ISNUMBER(FIND(CELL("contents"),A$2:A$517)),ROW($2:$517),4^8),ROW(A250)))&amp;""</f>
        <v/>
      </c>
      <c r="C251" s="47" t="s">
        <v>977</v>
      </c>
      <c r="D251" s="48" t="s">
        <v>481</v>
      </c>
      <c r="E251" s="48" t="s">
        <v>481</v>
      </c>
      <c r="F251" s="49">
        <v>44866</v>
      </c>
      <c r="G251" s="43" t="s">
        <v>472</v>
      </c>
    </row>
    <row r="252" s="6" customFormat="1" spans="1:7">
      <c r="A252" s="46" t="s">
        <v>978</v>
      </c>
      <c r="B252" s="42" t="str">
        <f ca="1" t="array" ref="B252">INDEX(A:A,SMALL(IF(ISNUMBER(FIND(CELL("contents"),A$2:A$517)),ROW($2:$517),4^8),ROW(A251)))&amp;""</f>
        <v/>
      </c>
      <c r="C252" s="47" t="s">
        <v>979</v>
      </c>
      <c r="D252" s="48" t="s">
        <v>186</v>
      </c>
      <c r="E252" s="48" t="s">
        <v>428</v>
      </c>
      <c r="F252" s="49">
        <v>44931</v>
      </c>
      <c r="G252" s="43" t="s">
        <v>472</v>
      </c>
    </row>
    <row r="253" s="6" customFormat="1" spans="1:7">
      <c r="A253" s="46" t="s">
        <v>980</v>
      </c>
      <c r="B253" s="42" t="str">
        <f ca="1" t="array" ref="B253">INDEX(A:A,SMALL(IF(ISNUMBER(FIND(CELL("contents"),A$2:A$517)),ROW($2:$517),4^8),ROW(A252)))&amp;""</f>
        <v/>
      </c>
      <c r="C253" s="47" t="s">
        <v>981</v>
      </c>
      <c r="D253" s="48" t="s">
        <v>217</v>
      </c>
      <c r="E253" s="48" t="s">
        <v>218</v>
      </c>
      <c r="F253" s="49">
        <v>44931</v>
      </c>
      <c r="G253" s="43" t="s">
        <v>472</v>
      </c>
    </row>
    <row r="254" s="6" customFormat="1" spans="1:7">
      <c r="A254" s="46" t="s">
        <v>982</v>
      </c>
      <c r="B254" s="42" t="str">
        <f ca="1" t="array" ref="B254">INDEX(A:A,SMALL(IF(ISNUMBER(FIND(CELL("contents"),A$2:A$517)),ROW($2:$517),4^8),ROW(A253)))&amp;""</f>
        <v/>
      </c>
      <c r="C254" s="47" t="s">
        <v>983</v>
      </c>
      <c r="D254" s="48" t="s">
        <v>481</v>
      </c>
      <c r="E254" s="48" t="s">
        <v>481</v>
      </c>
      <c r="F254" s="49">
        <v>44866</v>
      </c>
      <c r="G254" s="43" t="s">
        <v>472</v>
      </c>
    </row>
    <row r="255" s="6" customFormat="1" spans="1:7">
      <c r="A255" s="46" t="s">
        <v>984</v>
      </c>
      <c r="B255" s="42" t="str">
        <f ca="1" t="array" ref="B255">INDEX(A:A,SMALL(IF(ISNUMBER(FIND(CELL("contents"),A$2:A$517)),ROW($2:$517),4^8),ROW(A254)))&amp;""</f>
        <v/>
      </c>
      <c r="C255" s="47" t="s">
        <v>985</v>
      </c>
      <c r="D255" s="48" t="s">
        <v>481</v>
      </c>
      <c r="E255" s="48" t="s">
        <v>481</v>
      </c>
      <c r="F255" s="49">
        <v>44866</v>
      </c>
      <c r="G255" s="43" t="s">
        <v>472</v>
      </c>
    </row>
    <row r="256" s="6" customFormat="1" spans="1:7">
      <c r="A256" s="46" t="s">
        <v>986</v>
      </c>
      <c r="B256" s="42" t="str">
        <f ca="1" t="array" ref="B256">INDEX(A:A,SMALL(IF(ISNUMBER(FIND(CELL("contents"),A$2:A$517)),ROW($2:$517),4^8),ROW(A255)))&amp;""</f>
        <v/>
      </c>
      <c r="C256" s="47" t="s">
        <v>987</v>
      </c>
      <c r="D256" s="48" t="s">
        <v>217</v>
      </c>
      <c r="E256" s="48" t="s">
        <v>261</v>
      </c>
      <c r="F256" s="49">
        <v>44931</v>
      </c>
      <c r="G256" s="43" t="s">
        <v>472</v>
      </c>
    </row>
    <row r="257" s="6" customFormat="1" spans="1:7">
      <c r="A257" s="46" t="s">
        <v>988</v>
      </c>
      <c r="B257" s="42" t="str">
        <f ca="1" t="array" ref="B257">INDEX(A:A,SMALL(IF(ISNUMBER(FIND(CELL("contents"),A$2:A$517)),ROW($2:$517),4^8),ROW(A256)))&amp;""</f>
        <v/>
      </c>
      <c r="C257" s="47" t="s">
        <v>989</v>
      </c>
      <c r="D257" s="48" t="s">
        <v>247</v>
      </c>
      <c r="E257" s="48" t="s">
        <v>705</v>
      </c>
      <c r="F257" s="49">
        <v>44481</v>
      </c>
      <c r="G257" s="43" t="s">
        <v>472</v>
      </c>
    </row>
    <row r="258" s="6" customFormat="1" spans="1:7">
      <c r="A258" s="46" t="s">
        <v>990</v>
      </c>
      <c r="B258" s="42" t="str">
        <f ca="1" t="array" ref="B258">INDEX(A:A,SMALL(IF(ISNUMBER(FIND(CELL("contents"),A$2:A$517)),ROW($2:$517),4^8),ROW(A257)))&amp;""</f>
        <v/>
      </c>
      <c r="C258" s="47" t="s">
        <v>991</v>
      </c>
      <c r="D258" s="48" t="s">
        <v>186</v>
      </c>
      <c r="E258" s="48" t="s">
        <v>428</v>
      </c>
      <c r="F258" s="49">
        <v>44931</v>
      </c>
      <c r="G258" s="43" t="s">
        <v>472</v>
      </c>
    </row>
    <row r="259" s="6" customFormat="1" spans="1:7">
      <c r="A259" s="46" t="s">
        <v>992</v>
      </c>
      <c r="B259" s="42" t="str">
        <f ca="1" t="array" ref="B259">INDEX(A:A,SMALL(IF(ISNUMBER(FIND(CELL("contents"),A$2:A$517)),ROW($2:$517),4^8),ROW(A258)))&amp;""</f>
        <v/>
      </c>
      <c r="C259" s="47" t="s">
        <v>993</v>
      </c>
      <c r="D259" s="48" t="s">
        <v>481</v>
      </c>
      <c r="E259" s="48" t="s">
        <v>481</v>
      </c>
      <c r="F259" s="49">
        <v>44866</v>
      </c>
      <c r="G259" s="43" t="s">
        <v>472</v>
      </c>
    </row>
    <row r="260" s="6" customFormat="1" spans="1:7">
      <c r="A260" s="46" t="s">
        <v>994</v>
      </c>
      <c r="B260" s="42" t="str">
        <f ca="1" t="array" ref="B260">INDEX(A:A,SMALL(IF(ISNUMBER(FIND(CELL("contents"),A$2:A$517)),ROW($2:$517),4^8),ROW(A259)))&amp;""</f>
        <v/>
      </c>
      <c r="C260" s="47" t="s">
        <v>995</v>
      </c>
      <c r="D260" s="48" t="s">
        <v>481</v>
      </c>
      <c r="E260" s="48" t="s">
        <v>481</v>
      </c>
      <c r="F260" s="49">
        <v>44866</v>
      </c>
      <c r="G260" s="43" t="s">
        <v>472</v>
      </c>
    </row>
    <row r="261" s="6" customFormat="1" spans="1:7">
      <c r="A261" s="46" t="s">
        <v>996</v>
      </c>
      <c r="B261" s="42" t="str">
        <f ca="1" t="array" ref="B261">INDEX(A:A,SMALL(IF(ISNUMBER(FIND(CELL("contents"),A$2:A$517)),ROW($2:$517),4^8),ROW(A260)))&amp;""</f>
        <v/>
      </c>
      <c r="C261" s="47" t="s">
        <v>997</v>
      </c>
      <c r="D261" s="48" t="s">
        <v>481</v>
      </c>
      <c r="E261" s="48" t="s">
        <v>481</v>
      </c>
      <c r="F261" s="49">
        <v>44866</v>
      </c>
      <c r="G261" s="43" t="s">
        <v>472</v>
      </c>
    </row>
    <row r="262" s="6" customFormat="1" spans="1:7">
      <c r="A262" s="46" t="s">
        <v>998</v>
      </c>
      <c r="B262" s="42" t="str">
        <f ca="1" t="array" ref="B262">INDEX(A:A,SMALL(IF(ISNUMBER(FIND(CELL("contents"),A$2:A$517)),ROW($2:$517),4^8),ROW(A261)))&amp;""</f>
        <v/>
      </c>
      <c r="C262" s="47" t="s">
        <v>999</v>
      </c>
      <c r="D262" s="48" t="s">
        <v>210</v>
      </c>
      <c r="E262" s="48" t="s">
        <v>345</v>
      </c>
      <c r="F262" s="49">
        <v>44834</v>
      </c>
      <c r="G262" s="43" t="s">
        <v>472</v>
      </c>
    </row>
    <row r="263" s="6" customFormat="1" spans="1:7">
      <c r="A263" s="46" t="s">
        <v>1000</v>
      </c>
      <c r="B263" s="42" t="str">
        <f ca="1" t="array" ref="B263">INDEX(A:A,SMALL(IF(ISNUMBER(FIND(CELL("contents"),A$2:A$517)),ROW($2:$517),4^8),ROW(A262)))&amp;""</f>
        <v/>
      </c>
      <c r="C263" s="47" t="s">
        <v>1001</v>
      </c>
      <c r="D263" s="48" t="s">
        <v>217</v>
      </c>
      <c r="E263" s="48" t="s">
        <v>496</v>
      </c>
      <c r="F263" s="49">
        <v>44866</v>
      </c>
      <c r="G263" s="43" t="s">
        <v>472</v>
      </c>
    </row>
    <row r="264" s="6" customFormat="1" spans="1:7">
      <c r="A264" s="46" t="s">
        <v>1002</v>
      </c>
      <c r="B264" s="42" t="str">
        <f ca="1" t="array" ref="B264">INDEX(A:A,SMALL(IF(ISNUMBER(FIND(CELL("contents"),A$2:A$517)),ROW($2:$517),4^8),ROW(A263)))&amp;""</f>
        <v/>
      </c>
      <c r="C264" s="47" t="s">
        <v>1003</v>
      </c>
      <c r="D264" s="48" t="s">
        <v>481</v>
      </c>
      <c r="E264" s="48" t="s">
        <v>481</v>
      </c>
      <c r="F264" s="49">
        <v>44866</v>
      </c>
      <c r="G264" s="43" t="s">
        <v>472</v>
      </c>
    </row>
    <row r="265" s="6" customFormat="1" spans="1:7">
      <c r="A265" s="46" t="s">
        <v>1004</v>
      </c>
      <c r="B265" s="42" t="str">
        <f ca="1" t="array" ref="B265">INDEX(A:A,SMALL(IF(ISNUMBER(FIND(CELL("contents"),A$2:A$517)),ROW($2:$517),4^8),ROW(A264)))&amp;""</f>
        <v/>
      </c>
      <c r="C265" s="47" t="s">
        <v>1005</v>
      </c>
      <c r="D265" s="48" t="s">
        <v>481</v>
      </c>
      <c r="E265" s="48" t="s">
        <v>481</v>
      </c>
      <c r="F265" s="49">
        <v>44866</v>
      </c>
      <c r="G265" s="43" t="s">
        <v>472</v>
      </c>
    </row>
    <row r="266" s="6" customFormat="1" spans="1:7">
      <c r="A266" s="46" t="s">
        <v>1006</v>
      </c>
      <c r="B266" s="42" t="str">
        <f ca="1" t="array" ref="B266">INDEX(A:A,SMALL(IF(ISNUMBER(FIND(CELL("contents"),A$2:A$517)),ROW($2:$517),4^8),ROW(A265)))&amp;""</f>
        <v/>
      </c>
      <c r="C266" s="47" t="s">
        <v>1007</v>
      </c>
      <c r="D266" s="48" t="s">
        <v>481</v>
      </c>
      <c r="E266" s="48" t="s">
        <v>481</v>
      </c>
      <c r="F266" s="49">
        <v>44866</v>
      </c>
      <c r="G266" s="43" t="s">
        <v>472</v>
      </c>
    </row>
    <row r="267" s="6" customFormat="1" spans="1:7">
      <c r="A267" s="46" t="s">
        <v>1008</v>
      </c>
      <c r="B267" s="42" t="str">
        <f ca="1" t="array" ref="B267">INDEX(A:A,SMALL(IF(ISNUMBER(FIND(CELL("contents"),A$2:A$517)),ROW($2:$517),4^8),ROW(A266)))&amp;""</f>
        <v/>
      </c>
      <c r="C267" s="47" t="s">
        <v>1009</v>
      </c>
      <c r="D267" s="48" t="s">
        <v>481</v>
      </c>
      <c r="E267" s="48" t="s">
        <v>481</v>
      </c>
      <c r="F267" s="49">
        <v>44866</v>
      </c>
      <c r="G267" s="43" t="s">
        <v>472</v>
      </c>
    </row>
    <row r="268" s="6" customFormat="1" spans="1:7">
      <c r="A268" s="46" t="s">
        <v>1010</v>
      </c>
      <c r="B268" s="42" t="str">
        <f ca="1" t="array" ref="B268">INDEX(A:A,SMALL(IF(ISNUMBER(FIND(CELL("contents"),A$2:A$517)),ROW($2:$517),4^8),ROW(A267)))&amp;""</f>
        <v/>
      </c>
      <c r="C268" s="47" t="s">
        <v>1011</v>
      </c>
      <c r="D268" s="48" t="s">
        <v>247</v>
      </c>
      <c r="E268" s="48" t="s">
        <v>705</v>
      </c>
      <c r="F268" s="49">
        <v>44523</v>
      </c>
      <c r="G268" s="43" t="s">
        <v>472</v>
      </c>
    </row>
    <row r="269" s="6" customFormat="1" spans="1:7">
      <c r="A269" s="46" t="s">
        <v>1012</v>
      </c>
      <c r="B269" s="42" t="str">
        <f ca="1" t="array" ref="B269">INDEX(A:A,SMALL(IF(ISNUMBER(FIND(CELL("contents"),A$2:A$517)),ROW($2:$517),4^8),ROW(A268)))&amp;""</f>
        <v/>
      </c>
      <c r="C269" s="47" t="s">
        <v>1013</v>
      </c>
      <c r="D269" s="48" t="s">
        <v>481</v>
      </c>
      <c r="E269" s="48" t="s">
        <v>481</v>
      </c>
      <c r="F269" s="49">
        <v>44866</v>
      </c>
      <c r="G269" s="43" t="s">
        <v>472</v>
      </c>
    </row>
    <row r="270" s="6" customFormat="1" spans="1:7">
      <c r="A270" s="46" t="s">
        <v>1014</v>
      </c>
      <c r="B270" s="42" t="str">
        <f ca="1" t="array" ref="B270">INDEX(A:A,SMALL(IF(ISNUMBER(FIND(CELL("contents"),A$2:A$517)),ROW($2:$517),4^8),ROW(A269)))&amp;""</f>
        <v/>
      </c>
      <c r="C270" s="47" t="s">
        <v>1015</v>
      </c>
      <c r="D270" s="48" t="s">
        <v>481</v>
      </c>
      <c r="E270" s="48" t="s">
        <v>481</v>
      </c>
      <c r="F270" s="49">
        <v>44866</v>
      </c>
      <c r="G270" s="43" t="s">
        <v>472</v>
      </c>
    </row>
    <row r="271" s="6" customFormat="1" spans="1:7">
      <c r="A271" s="46" t="s">
        <v>1016</v>
      </c>
      <c r="B271" s="42" t="str">
        <f ca="1" t="array" ref="B271">INDEX(A:A,SMALL(IF(ISNUMBER(FIND(CELL("contents"),A$2:A$517)),ROW($2:$517),4^8),ROW(A270)))&amp;""</f>
        <v/>
      </c>
      <c r="C271" s="47" t="s">
        <v>1017</v>
      </c>
      <c r="D271" s="48" t="s">
        <v>217</v>
      </c>
      <c r="E271" s="48" t="s">
        <v>547</v>
      </c>
      <c r="F271" s="49">
        <v>44931</v>
      </c>
      <c r="G271" s="43" t="s">
        <v>472</v>
      </c>
    </row>
    <row r="272" s="6" customFormat="1" spans="1:7">
      <c r="A272" s="46" t="s">
        <v>1018</v>
      </c>
      <c r="B272" s="42" t="str">
        <f ca="1" t="array" ref="B272">INDEX(A:A,SMALL(IF(ISNUMBER(FIND(CELL("contents"),A$2:A$517)),ROW($2:$517),4^8),ROW(A271)))&amp;""</f>
        <v/>
      </c>
      <c r="C272" s="47" t="s">
        <v>1019</v>
      </c>
      <c r="D272" s="48" t="s">
        <v>217</v>
      </c>
      <c r="E272" s="48" t="s">
        <v>471</v>
      </c>
      <c r="F272" s="49">
        <v>44931</v>
      </c>
      <c r="G272" s="43" t="s">
        <v>472</v>
      </c>
    </row>
    <row r="273" s="6" customFormat="1" spans="1:7">
      <c r="A273" s="46" t="s">
        <v>1020</v>
      </c>
      <c r="B273" s="42" t="str">
        <f ca="1" t="array" ref="B273">INDEX(A:A,SMALL(IF(ISNUMBER(FIND(CELL("contents"),A$2:A$517)),ROW($2:$517),4^8),ROW(A272)))&amp;""</f>
        <v/>
      </c>
      <c r="C273" s="47" t="s">
        <v>1021</v>
      </c>
      <c r="D273" s="48" t="s">
        <v>217</v>
      </c>
      <c r="E273" s="48" t="s">
        <v>348</v>
      </c>
      <c r="F273" s="49">
        <v>44931</v>
      </c>
      <c r="G273" s="43" t="s">
        <v>472</v>
      </c>
    </row>
    <row r="274" s="6" customFormat="1" spans="1:7">
      <c r="A274" s="46" t="s">
        <v>1022</v>
      </c>
      <c r="B274" s="42" t="str">
        <f ca="1" t="array" ref="B274">INDEX(A:A,SMALL(IF(ISNUMBER(FIND(CELL("contents"),A$2:A$517)),ROW($2:$517),4^8),ROW(A273)))&amp;""</f>
        <v/>
      </c>
      <c r="C274" s="47" t="s">
        <v>1023</v>
      </c>
      <c r="D274" s="48" t="s">
        <v>217</v>
      </c>
      <c r="E274" s="48" t="s">
        <v>547</v>
      </c>
      <c r="F274" s="49">
        <v>44931</v>
      </c>
      <c r="G274" s="43" t="s">
        <v>472</v>
      </c>
    </row>
    <row r="275" s="6" customFormat="1" spans="1:7">
      <c r="A275" s="46" t="s">
        <v>1024</v>
      </c>
      <c r="B275" s="42" t="str">
        <f ca="1" t="array" ref="B275">INDEX(A:A,SMALL(IF(ISNUMBER(FIND(CELL("contents"),A$2:A$517)),ROW($2:$517),4^8),ROW(A274)))&amp;""</f>
        <v/>
      </c>
      <c r="C275" s="47" t="s">
        <v>1025</v>
      </c>
      <c r="D275" s="48" t="s">
        <v>481</v>
      </c>
      <c r="E275" s="48" t="s">
        <v>481</v>
      </c>
      <c r="F275" s="49">
        <v>44866</v>
      </c>
      <c r="G275" s="43" t="s">
        <v>472</v>
      </c>
    </row>
    <row r="276" s="6" customFormat="1" spans="1:7">
      <c r="A276" s="46" t="s">
        <v>1026</v>
      </c>
      <c r="B276" s="42" t="str">
        <f ca="1" t="array" ref="B276">INDEX(A:A,SMALL(IF(ISNUMBER(FIND(CELL("contents"),A$2:A$517)),ROW($2:$517),4^8),ROW(A275)))&amp;""</f>
        <v/>
      </c>
      <c r="C276" s="47" t="s">
        <v>1027</v>
      </c>
      <c r="D276" s="48" t="s">
        <v>481</v>
      </c>
      <c r="E276" s="48" t="s">
        <v>481</v>
      </c>
      <c r="F276" s="49">
        <v>44866</v>
      </c>
      <c r="G276" s="43" t="s">
        <v>472</v>
      </c>
    </row>
    <row r="277" s="6" customFormat="1" spans="1:7">
      <c r="A277" s="46" t="s">
        <v>1028</v>
      </c>
      <c r="B277" s="42" t="str">
        <f ca="1" t="array" ref="B277">INDEX(A:A,SMALL(IF(ISNUMBER(FIND(CELL("contents"),A$2:A$517)),ROW($2:$517),4^8),ROW(A276)))&amp;""</f>
        <v/>
      </c>
      <c r="C277" s="47" t="s">
        <v>1029</v>
      </c>
      <c r="D277" s="48" t="s">
        <v>481</v>
      </c>
      <c r="E277" s="48" t="s">
        <v>481</v>
      </c>
      <c r="F277" s="49">
        <v>44866</v>
      </c>
      <c r="G277" s="43" t="s">
        <v>472</v>
      </c>
    </row>
    <row r="278" s="6" customFormat="1" spans="1:7">
      <c r="A278" s="46" t="s">
        <v>1030</v>
      </c>
      <c r="B278" s="42" t="str">
        <f ca="1" t="array" ref="B278">INDEX(A:A,SMALL(IF(ISNUMBER(FIND(CELL("contents"),A$2:A$517)),ROW($2:$517),4^8),ROW(A277)))&amp;""</f>
        <v/>
      </c>
      <c r="C278" s="47" t="s">
        <v>1031</v>
      </c>
      <c r="D278" s="48" t="s">
        <v>481</v>
      </c>
      <c r="E278" s="48" t="s">
        <v>481</v>
      </c>
      <c r="F278" s="49">
        <v>44866</v>
      </c>
      <c r="G278" s="43" t="s">
        <v>472</v>
      </c>
    </row>
    <row r="279" s="6" customFormat="1" spans="1:7">
      <c r="A279" s="46" t="s">
        <v>1032</v>
      </c>
      <c r="B279" s="42" t="str">
        <f ca="1" t="array" ref="B279">INDEX(A:A,SMALL(IF(ISNUMBER(FIND(CELL("contents"),A$2:A$517)),ROW($2:$517),4^8),ROW(A278)))&amp;""</f>
        <v/>
      </c>
      <c r="C279" s="47" t="s">
        <v>1033</v>
      </c>
      <c r="D279" s="48" t="s">
        <v>217</v>
      </c>
      <c r="E279" s="48" t="s">
        <v>296</v>
      </c>
      <c r="F279" s="49">
        <v>44931</v>
      </c>
      <c r="G279" s="43" t="s">
        <v>472</v>
      </c>
    </row>
    <row r="280" s="6" customFormat="1" spans="1:7">
      <c r="A280" s="46" t="s">
        <v>1034</v>
      </c>
      <c r="B280" s="42" t="str">
        <f ca="1" t="array" ref="B280">INDEX(A:A,SMALL(IF(ISNUMBER(FIND(CELL("contents"),A$2:A$517)),ROW($2:$517),4^8),ROW(A279)))&amp;""</f>
        <v/>
      </c>
      <c r="C280" s="47" t="s">
        <v>1035</v>
      </c>
      <c r="D280" s="48" t="s">
        <v>217</v>
      </c>
      <c r="E280" s="48" t="s">
        <v>296</v>
      </c>
      <c r="F280" s="49">
        <v>44931</v>
      </c>
      <c r="G280" s="43" t="s">
        <v>472</v>
      </c>
    </row>
    <row r="281" s="6" customFormat="1" spans="1:7">
      <c r="A281" s="46" t="s">
        <v>1036</v>
      </c>
      <c r="B281" s="42" t="str">
        <f ca="1" t="array" ref="B281">INDEX(A:A,SMALL(IF(ISNUMBER(FIND(CELL("contents"),A$2:A$517)),ROW($2:$517),4^8),ROW(A280)))&amp;""</f>
        <v/>
      </c>
      <c r="C281" s="47" t="s">
        <v>1037</v>
      </c>
      <c r="D281" s="48" t="s">
        <v>217</v>
      </c>
      <c r="E281" s="48" t="s">
        <v>296</v>
      </c>
      <c r="F281" s="49">
        <v>44931</v>
      </c>
      <c r="G281" s="43" t="s">
        <v>472</v>
      </c>
    </row>
    <row r="282" s="6" customFormat="1" spans="1:7">
      <c r="A282" s="46" t="s">
        <v>1038</v>
      </c>
      <c r="B282" s="42" t="str">
        <f ca="1" t="array" ref="B282">INDEX(A:A,SMALL(IF(ISNUMBER(FIND(CELL("contents"),A$2:A$517)),ROW($2:$517),4^8),ROW(A281)))&amp;""</f>
        <v/>
      </c>
      <c r="C282" s="47" t="s">
        <v>1039</v>
      </c>
      <c r="D282" s="48" t="s">
        <v>481</v>
      </c>
      <c r="E282" s="48" t="s">
        <v>481</v>
      </c>
      <c r="F282" s="49">
        <v>44866</v>
      </c>
      <c r="G282" s="43" t="s">
        <v>472</v>
      </c>
    </row>
    <row r="283" s="6" customFormat="1" spans="1:7">
      <c r="A283" s="46" t="s">
        <v>1040</v>
      </c>
      <c r="B283" s="42" t="str">
        <f ca="1" t="array" ref="B283">INDEX(A:A,SMALL(IF(ISNUMBER(FIND(CELL("contents"),A$2:A$517)),ROW($2:$517),4^8),ROW(A282)))&amp;""</f>
        <v/>
      </c>
      <c r="C283" s="47" t="s">
        <v>1041</v>
      </c>
      <c r="D283" s="48" t="s">
        <v>481</v>
      </c>
      <c r="E283" s="48" t="s">
        <v>481</v>
      </c>
      <c r="F283" s="49">
        <v>44866</v>
      </c>
      <c r="G283" s="43" t="s">
        <v>472</v>
      </c>
    </row>
    <row r="284" s="6" customFormat="1" spans="1:7">
      <c r="A284" s="46" t="s">
        <v>1042</v>
      </c>
      <c r="B284" s="42" t="str">
        <f ca="1" t="array" ref="B284">INDEX(A:A,SMALL(IF(ISNUMBER(FIND(CELL("contents"),A$2:A$517)),ROW($2:$517),4^8),ROW(A283)))&amp;""</f>
        <v/>
      </c>
      <c r="C284" s="47" t="s">
        <v>1043</v>
      </c>
      <c r="D284" s="48" t="s">
        <v>481</v>
      </c>
      <c r="E284" s="48" t="s">
        <v>481</v>
      </c>
      <c r="F284" s="49">
        <v>44866</v>
      </c>
      <c r="G284" s="43" t="s">
        <v>472</v>
      </c>
    </row>
    <row r="285" s="6" customFormat="1" spans="1:7">
      <c r="A285" s="46" t="s">
        <v>1044</v>
      </c>
      <c r="B285" s="42" t="str">
        <f ca="1" t="array" ref="B285">INDEX(A:A,SMALL(IF(ISNUMBER(FIND(CELL("contents"),A$2:A$517)),ROW($2:$517),4^8),ROW(A284)))&amp;""</f>
        <v/>
      </c>
      <c r="C285" s="47" t="s">
        <v>1045</v>
      </c>
      <c r="D285" s="48" t="s">
        <v>481</v>
      </c>
      <c r="E285" s="48" t="s">
        <v>481</v>
      </c>
      <c r="F285" s="49">
        <v>44866</v>
      </c>
      <c r="G285" s="43" t="s">
        <v>472</v>
      </c>
    </row>
    <row r="286" s="6" customFormat="1" spans="1:7">
      <c r="A286" s="46" t="s">
        <v>1046</v>
      </c>
      <c r="B286" s="42" t="str">
        <f ca="1" t="array" ref="B286">INDEX(A:A,SMALL(IF(ISNUMBER(FIND(CELL("contents"),A$2:A$517)),ROW($2:$517),4^8),ROW(A285)))&amp;""</f>
        <v/>
      </c>
      <c r="C286" s="47" t="s">
        <v>1047</v>
      </c>
      <c r="D286" s="48" t="s">
        <v>217</v>
      </c>
      <c r="E286" s="48" t="s">
        <v>609</v>
      </c>
      <c r="F286" s="49">
        <v>44931</v>
      </c>
      <c r="G286" s="43" t="s">
        <v>472</v>
      </c>
    </row>
    <row r="287" s="6" customFormat="1" spans="1:7">
      <c r="A287" s="46" t="s">
        <v>1048</v>
      </c>
      <c r="B287" s="42" t="str">
        <f ca="1" t="array" ref="B287">INDEX(A:A,SMALL(IF(ISNUMBER(FIND(CELL("contents"),A$2:A$517)),ROW($2:$517),4^8),ROW(A286)))&amp;""</f>
        <v/>
      </c>
      <c r="C287" s="47" t="s">
        <v>1049</v>
      </c>
      <c r="D287" s="48" t="s">
        <v>481</v>
      </c>
      <c r="E287" s="48" t="s">
        <v>481</v>
      </c>
      <c r="F287" s="49">
        <v>44866</v>
      </c>
      <c r="G287" s="43" t="s">
        <v>472</v>
      </c>
    </row>
    <row r="288" s="6" customFormat="1" spans="1:7">
      <c r="A288" s="46" t="s">
        <v>1050</v>
      </c>
      <c r="B288" s="42" t="str">
        <f ca="1" t="array" ref="B288">INDEX(A:A,SMALL(IF(ISNUMBER(FIND(CELL("contents"),A$2:A$517)),ROW($2:$517),4^8),ROW(A287)))&amp;""</f>
        <v/>
      </c>
      <c r="C288" s="47" t="s">
        <v>1051</v>
      </c>
      <c r="D288" s="48" t="s">
        <v>481</v>
      </c>
      <c r="E288" s="48" t="s">
        <v>481</v>
      </c>
      <c r="F288" s="49">
        <v>44866</v>
      </c>
      <c r="G288" s="43" t="s">
        <v>472</v>
      </c>
    </row>
    <row r="289" s="6" customFormat="1" spans="1:7">
      <c r="A289" s="46" t="s">
        <v>1052</v>
      </c>
      <c r="B289" s="42" t="str">
        <f ca="1" t="array" ref="B289">INDEX(A:A,SMALL(IF(ISNUMBER(FIND(CELL("contents"),A$2:A$517)),ROW($2:$517),4^8),ROW(A288)))&amp;""</f>
        <v/>
      </c>
      <c r="C289" s="47" t="s">
        <v>1053</v>
      </c>
      <c r="D289" s="48" t="s">
        <v>481</v>
      </c>
      <c r="E289" s="48" t="s">
        <v>481</v>
      </c>
      <c r="F289" s="49">
        <v>44866</v>
      </c>
      <c r="G289" s="43" t="s">
        <v>472</v>
      </c>
    </row>
    <row r="290" s="6" customFormat="1" spans="1:7">
      <c r="A290" s="46" t="s">
        <v>1054</v>
      </c>
      <c r="B290" s="42" t="str">
        <f ca="1" t="array" ref="B290">INDEX(A:A,SMALL(IF(ISNUMBER(FIND(CELL("contents"),A$2:A$517)),ROW($2:$517),4^8),ROW(A289)))&amp;""</f>
        <v/>
      </c>
      <c r="C290" s="47" t="s">
        <v>1055</v>
      </c>
      <c r="D290" s="48" t="s">
        <v>481</v>
      </c>
      <c r="E290" s="48" t="s">
        <v>481</v>
      </c>
      <c r="F290" s="49">
        <v>44866</v>
      </c>
      <c r="G290" s="43" t="s">
        <v>472</v>
      </c>
    </row>
    <row r="291" s="6" customFormat="1" spans="1:7">
      <c r="A291" s="46" t="s">
        <v>1056</v>
      </c>
      <c r="B291" s="42" t="str">
        <f ca="1" t="array" ref="B291">INDEX(A:A,SMALL(IF(ISNUMBER(FIND(CELL("contents"),A$2:A$517)),ROW($2:$517),4^8),ROW(A290)))&amp;""</f>
        <v/>
      </c>
      <c r="C291" s="47" t="s">
        <v>1057</v>
      </c>
      <c r="D291" s="48" t="s">
        <v>481</v>
      </c>
      <c r="E291" s="48" t="s">
        <v>481</v>
      </c>
      <c r="F291" s="49">
        <v>44866</v>
      </c>
      <c r="G291" s="43" t="s">
        <v>472</v>
      </c>
    </row>
    <row r="292" s="6" customFormat="1" spans="1:7">
      <c r="A292" s="46" t="s">
        <v>1058</v>
      </c>
      <c r="B292" s="42" t="str">
        <f ca="1" t="array" ref="B292">INDEX(A:A,SMALL(IF(ISNUMBER(FIND(CELL("contents"),A$2:A$517)),ROW($2:$517),4^8),ROW(A291)))&amp;""</f>
        <v/>
      </c>
      <c r="C292" s="47" t="s">
        <v>1059</v>
      </c>
      <c r="D292" s="48" t="s">
        <v>481</v>
      </c>
      <c r="E292" s="48" t="s">
        <v>481</v>
      </c>
      <c r="F292" s="49">
        <v>44866</v>
      </c>
      <c r="G292" s="43" t="s">
        <v>472</v>
      </c>
    </row>
    <row r="293" s="6" customFormat="1" spans="1:7">
      <c r="A293" s="46" t="s">
        <v>1060</v>
      </c>
      <c r="B293" s="42" t="str">
        <f ca="1" t="array" ref="B293">INDEX(A:A,SMALL(IF(ISNUMBER(FIND(CELL("contents"),A$2:A$517)),ROW($2:$517),4^8),ROW(A292)))&amp;""</f>
        <v/>
      </c>
      <c r="C293" s="47" t="s">
        <v>1061</v>
      </c>
      <c r="D293" s="48" t="s">
        <v>186</v>
      </c>
      <c r="E293" s="48" t="s">
        <v>556</v>
      </c>
      <c r="F293" s="49">
        <v>44931</v>
      </c>
      <c r="G293" s="43" t="s">
        <v>472</v>
      </c>
    </row>
    <row r="294" s="6" customFormat="1" spans="1:7">
      <c r="A294" s="46" t="s">
        <v>1062</v>
      </c>
      <c r="B294" s="42" t="str">
        <f ca="1" t="array" ref="B294">INDEX(A:A,SMALL(IF(ISNUMBER(FIND(CELL("contents"),A$2:A$517)),ROW($2:$517),4^8),ROW(A293)))&amp;""</f>
        <v/>
      </c>
      <c r="C294" s="47" t="s">
        <v>1063</v>
      </c>
      <c r="D294" s="48" t="s">
        <v>186</v>
      </c>
      <c r="E294" s="48" t="s">
        <v>556</v>
      </c>
      <c r="F294" s="49">
        <v>44992</v>
      </c>
      <c r="G294" s="43" t="s">
        <v>472</v>
      </c>
    </row>
    <row r="295" s="6" customFormat="1" spans="1:7">
      <c r="A295" s="46" t="s">
        <v>1064</v>
      </c>
      <c r="B295" s="42" t="str">
        <f ca="1" t="array" ref="B295">INDEX(A:A,SMALL(IF(ISNUMBER(FIND(CELL("contents"),A$2:A$517)),ROW($2:$517),4^8),ROW(A294)))&amp;""</f>
        <v/>
      </c>
      <c r="C295" s="47" t="s">
        <v>1065</v>
      </c>
      <c r="D295" s="48" t="s">
        <v>217</v>
      </c>
      <c r="E295" s="48" t="s">
        <v>261</v>
      </c>
      <c r="F295" s="49">
        <v>44931</v>
      </c>
      <c r="G295" s="43" t="s">
        <v>472</v>
      </c>
    </row>
    <row r="296" s="6" customFormat="1" spans="1:7">
      <c r="A296" s="46" t="s">
        <v>1066</v>
      </c>
      <c r="B296" s="42" t="str">
        <f ca="1" t="array" ref="B296">INDEX(A:A,SMALL(IF(ISNUMBER(FIND(CELL("contents"),A$2:A$517)),ROW($2:$517),4^8),ROW(A295)))&amp;""</f>
        <v/>
      </c>
      <c r="C296" s="47" t="s">
        <v>1067</v>
      </c>
      <c r="D296" s="48" t="s">
        <v>481</v>
      </c>
      <c r="E296" s="48" t="s">
        <v>481</v>
      </c>
      <c r="F296" s="49">
        <v>44866</v>
      </c>
      <c r="G296" s="43" t="s">
        <v>472</v>
      </c>
    </row>
    <row r="297" s="6" customFormat="1" spans="1:7">
      <c r="A297" s="46" t="s">
        <v>1068</v>
      </c>
      <c r="B297" s="42" t="str">
        <f ca="1" t="array" ref="B297">INDEX(A:A,SMALL(IF(ISNUMBER(FIND(CELL("contents"),A$2:A$517)),ROW($2:$517),4^8),ROW(A296)))&amp;""</f>
        <v/>
      </c>
      <c r="C297" s="47" t="s">
        <v>1069</v>
      </c>
      <c r="D297" s="48" t="s">
        <v>186</v>
      </c>
      <c r="E297" s="48" t="s">
        <v>458</v>
      </c>
      <c r="F297" s="49">
        <v>44931</v>
      </c>
      <c r="G297" s="43" t="s">
        <v>472</v>
      </c>
    </row>
    <row r="298" s="6" customFormat="1" spans="1:7">
      <c r="A298" s="46" t="s">
        <v>1070</v>
      </c>
      <c r="B298" s="42" t="str">
        <f ca="1" t="array" ref="B298">INDEX(A:A,SMALL(IF(ISNUMBER(FIND(CELL("contents"),A$2:A$517)),ROW($2:$517),4^8),ROW(A297)))&amp;""</f>
        <v/>
      </c>
      <c r="C298" s="47" t="s">
        <v>1071</v>
      </c>
      <c r="D298" s="48" t="s">
        <v>198</v>
      </c>
      <c r="E298" s="48" t="s">
        <v>222</v>
      </c>
      <c r="F298" s="49">
        <v>44798</v>
      </c>
      <c r="G298" s="43" t="s">
        <v>472</v>
      </c>
    </row>
    <row r="299" s="6" customFormat="1" spans="1:7">
      <c r="A299" s="46" t="s">
        <v>1072</v>
      </c>
      <c r="B299" s="42" t="str">
        <f ca="1" t="array" ref="B299">INDEX(A:A,SMALL(IF(ISNUMBER(FIND(CELL("contents"),A$2:A$517)),ROW($2:$517),4^8),ROW(A298)))&amp;""</f>
        <v/>
      </c>
      <c r="C299" s="47" t="s">
        <v>1073</v>
      </c>
      <c r="D299" s="48" t="s">
        <v>481</v>
      </c>
      <c r="E299" s="48" t="s">
        <v>481</v>
      </c>
      <c r="F299" s="49">
        <v>44866</v>
      </c>
      <c r="G299" s="43" t="s">
        <v>472</v>
      </c>
    </row>
    <row r="300" s="6" customFormat="1" spans="1:7">
      <c r="A300" s="46" t="s">
        <v>1074</v>
      </c>
      <c r="B300" s="42" t="str">
        <f ca="1" t="array" ref="B300">INDEX(A:A,SMALL(IF(ISNUMBER(FIND(CELL("contents"),A$2:A$517)),ROW($2:$517),4^8),ROW(A299)))&amp;""</f>
        <v/>
      </c>
      <c r="C300" s="47" t="s">
        <v>1075</v>
      </c>
      <c r="D300" s="48" t="s">
        <v>186</v>
      </c>
      <c r="E300" s="48" t="s">
        <v>428</v>
      </c>
      <c r="F300" s="49">
        <v>44931</v>
      </c>
      <c r="G300" s="43" t="s">
        <v>472</v>
      </c>
    </row>
    <row r="301" s="6" customFormat="1" spans="1:7">
      <c r="A301" s="46" t="s">
        <v>1076</v>
      </c>
      <c r="B301" s="42" t="str">
        <f ca="1" t="array" ref="B301">INDEX(A:A,SMALL(IF(ISNUMBER(FIND(CELL("contents"),A$2:A$517)),ROW($2:$517),4^8),ROW(A300)))&amp;""</f>
        <v/>
      </c>
      <c r="C301" s="47" t="s">
        <v>1077</v>
      </c>
      <c r="D301" s="48" t="s">
        <v>481</v>
      </c>
      <c r="E301" s="48" t="s">
        <v>481</v>
      </c>
      <c r="F301" s="49">
        <v>44866</v>
      </c>
      <c r="G301" s="43" t="s">
        <v>472</v>
      </c>
    </row>
    <row r="302" s="6" customFormat="1" spans="1:7">
      <c r="A302" s="46" t="s">
        <v>1078</v>
      </c>
      <c r="B302" s="42" t="str">
        <f ca="1" t="array" ref="B302">INDEX(A:A,SMALL(IF(ISNUMBER(FIND(CELL("contents"),A$2:A$517)),ROW($2:$517),4^8),ROW(A301)))&amp;""</f>
        <v/>
      </c>
      <c r="C302" s="47" t="s">
        <v>1079</v>
      </c>
      <c r="D302" s="48" t="s">
        <v>481</v>
      </c>
      <c r="E302" s="48" t="s">
        <v>481</v>
      </c>
      <c r="F302" s="49">
        <v>44866</v>
      </c>
      <c r="G302" s="43" t="s">
        <v>472</v>
      </c>
    </row>
    <row r="303" s="6" customFormat="1" spans="1:7">
      <c r="A303" s="46" t="s">
        <v>1080</v>
      </c>
      <c r="B303" s="42" t="str">
        <f ca="1" t="array" ref="B303">INDEX(A:A,SMALL(IF(ISNUMBER(FIND(CELL("contents"),A$2:A$517)),ROW($2:$517),4^8),ROW(A302)))&amp;""</f>
        <v/>
      </c>
      <c r="C303" s="47" t="s">
        <v>1081</v>
      </c>
      <c r="D303" s="47" t="s">
        <v>481</v>
      </c>
      <c r="E303" s="47" t="s">
        <v>481</v>
      </c>
      <c r="F303" s="49">
        <v>44866</v>
      </c>
      <c r="G303" s="43" t="s">
        <v>472</v>
      </c>
    </row>
    <row r="304" s="6" customFormat="1" spans="1:7">
      <c r="A304" s="46" t="s">
        <v>1082</v>
      </c>
      <c r="B304" s="42" t="str">
        <f ca="1" t="array" ref="B304">INDEX(A:A,SMALL(IF(ISNUMBER(FIND(CELL("contents"),A$2:A$517)),ROW($2:$517),4^8),ROW(A303)))&amp;""</f>
        <v/>
      </c>
      <c r="C304" s="47" t="s">
        <v>1083</v>
      </c>
      <c r="D304" s="48" t="s">
        <v>481</v>
      </c>
      <c r="E304" s="48" t="s">
        <v>481</v>
      </c>
      <c r="F304" s="49">
        <v>44866</v>
      </c>
      <c r="G304" s="43" t="s">
        <v>472</v>
      </c>
    </row>
    <row r="305" s="6" customFormat="1" spans="1:7">
      <c r="A305" s="46" t="s">
        <v>1084</v>
      </c>
      <c r="B305" s="42" t="str">
        <f ca="1" t="array" ref="B305">INDEX(A:A,SMALL(IF(ISNUMBER(FIND(CELL("contents"),A$2:A$517)),ROW($2:$517),4^8),ROW(A304)))&amp;""</f>
        <v/>
      </c>
      <c r="C305" s="47" t="s">
        <v>1085</v>
      </c>
      <c r="D305" s="48" t="s">
        <v>217</v>
      </c>
      <c r="E305" s="48" t="s">
        <v>471</v>
      </c>
      <c r="F305" s="49">
        <v>44931</v>
      </c>
      <c r="G305" s="43" t="s">
        <v>472</v>
      </c>
    </row>
    <row r="306" s="6" customFormat="1" spans="1:7">
      <c r="A306" s="46" t="s">
        <v>1086</v>
      </c>
      <c r="B306" s="42" t="str">
        <f ca="1" t="array" ref="B306">INDEX(A:A,SMALL(IF(ISNUMBER(FIND(CELL("contents"),A$2:A$517)),ROW($2:$517),4^8),ROW(A305)))&amp;""</f>
        <v/>
      </c>
      <c r="C306" s="47" t="s">
        <v>1087</v>
      </c>
      <c r="D306" s="48" t="s">
        <v>247</v>
      </c>
      <c r="E306" s="48" t="s">
        <v>705</v>
      </c>
      <c r="F306" s="49">
        <v>44537</v>
      </c>
      <c r="G306" s="43" t="s">
        <v>472</v>
      </c>
    </row>
    <row r="307" s="6" customFormat="1" spans="1:7">
      <c r="A307" s="46" t="s">
        <v>1088</v>
      </c>
      <c r="B307" s="42" t="str">
        <f ca="1" t="array" ref="B307">INDEX(A:A,SMALL(IF(ISNUMBER(FIND(CELL("contents"),A$2:A$517)),ROW($2:$517),4^8),ROW(A306)))&amp;""</f>
        <v/>
      </c>
      <c r="C307" s="47" t="s">
        <v>1089</v>
      </c>
      <c r="D307" s="48" t="s">
        <v>481</v>
      </c>
      <c r="E307" s="48" t="s">
        <v>481</v>
      </c>
      <c r="F307" s="49">
        <v>44866</v>
      </c>
      <c r="G307" s="43" t="s">
        <v>472</v>
      </c>
    </row>
    <row r="308" s="6" customFormat="1" spans="1:7">
      <c r="A308" s="46" t="s">
        <v>1090</v>
      </c>
      <c r="B308" s="42" t="str">
        <f ca="1" t="array" ref="B308">INDEX(A:A,SMALL(IF(ISNUMBER(FIND(CELL("contents"),A$2:A$517)),ROW($2:$517),4^8),ROW(A307)))&amp;""</f>
        <v/>
      </c>
      <c r="C308" s="47" t="s">
        <v>1091</v>
      </c>
      <c r="D308" s="48" t="s">
        <v>481</v>
      </c>
      <c r="E308" s="48" t="s">
        <v>481</v>
      </c>
      <c r="F308" s="49">
        <v>44866</v>
      </c>
      <c r="G308" s="43" t="s">
        <v>472</v>
      </c>
    </row>
    <row r="309" s="6" customFormat="1" spans="1:7">
      <c r="A309" s="46" t="s">
        <v>1092</v>
      </c>
      <c r="B309" s="42" t="str">
        <f ca="1" t="array" ref="B309">INDEX(A:A,SMALL(IF(ISNUMBER(FIND(CELL("contents"),A$2:A$517)),ROW($2:$517),4^8),ROW(A308)))&amp;""</f>
        <v/>
      </c>
      <c r="C309" s="47" t="s">
        <v>1093</v>
      </c>
      <c r="D309" s="48" t="s">
        <v>210</v>
      </c>
      <c r="E309" s="48" t="s">
        <v>211</v>
      </c>
      <c r="F309" s="49">
        <v>44834</v>
      </c>
      <c r="G309" s="43" t="s">
        <v>472</v>
      </c>
    </row>
    <row r="310" s="6" customFormat="1" spans="1:7">
      <c r="A310" s="46" t="s">
        <v>1094</v>
      </c>
      <c r="B310" s="42" t="str">
        <f ca="1" t="array" ref="B310">INDEX(A:A,SMALL(IF(ISNUMBER(FIND(CELL("contents"),A$2:A$517)),ROW($2:$517),4^8),ROW(A309)))&amp;""</f>
        <v/>
      </c>
      <c r="C310" s="47" t="s">
        <v>1095</v>
      </c>
      <c r="D310" s="48" t="s">
        <v>210</v>
      </c>
      <c r="E310" s="48" t="s">
        <v>211</v>
      </c>
      <c r="F310" s="49">
        <v>44834</v>
      </c>
      <c r="G310" s="43" t="s">
        <v>472</v>
      </c>
    </row>
    <row r="311" s="6" customFormat="1" spans="1:7">
      <c r="A311" s="46" t="s">
        <v>1096</v>
      </c>
      <c r="B311" s="42" t="str">
        <f ca="1" t="array" ref="B311">INDEX(A:A,SMALL(IF(ISNUMBER(FIND(CELL("contents"),A$2:A$517)),ROW($2:$517),4^8),ROW(A310)))&amp;""</f>
        <v/>
      </c>
      <c r="C311" s="47" t="s">
        <v>1097</v>
      </c>
      <c r="D311" s="48" t="s">
        <v>217</v>
      </c>
      <c r="E311" s="48" t="s">
        <v>471</v>
      </c>
      <c r="F311" s="49">
        <v>44931</v>
      </c>
      <c r="G311" s="43" t="s">
        <v>472</v>
      </c>
    </row>
    <row r="312" s="6" customFormat="1" spans="1:7">
      <c r="A312" s="46" t="s">
        <v>1098</v>
      </c>
      <c r="B312" s="42" t="str">
        <f ca="1" t="array" ref="B312">INDEX(A:A,SMALL(IF(ISNUMBER(FIND(CELL("contents"),A$2:A$517)),ROW($2:$517),4^8),ROW(A311)))&amp;""</f>
        <v/>
      </c>
      <c r="C312" s="47" t="s">
        <v>1099</v>
      </c>
      <c r="D312" s="48" t="s">
        <v>217</v>
      </c>
      <c r="E312" s="48" t="s">
        <v>296</v>
      </c>
      <c r="F312" s="49">
        <v>44931</v>
      </c>
      <c r="G312" s="43" t="s">
        <v>472</v>
      </c>
    </row>
    <row r="313" s="6" customFormat="1" spans="1:7">
      <c r="A313" s="46" t="s">
        <v>1100</v>
      </c>
      <c r="B313" s="42" t="str">
        <f ca="1" t="array" ref="B313">INDEX(A:A,SMALL(IF(ISNUMBER(FIND(CELL("contents"),A$2:A$517)),ROW($2:$517),4^8),ROW(A312)))&amp;""</f>
        <v/>
      </c>
      <c r="C313" s="47" t="s">
        <v>1101</v>
      </c>
      <c r="D313" s="48" t="s">
        <v>684</v>
      </c>
      <c r="E313" s="48" t="s">
        <v>353</v>
      </c>
      <c r="F313" s="49">
        <v>44932</v>
      </c>
      <c r="G313" s="43" t="s">
        <v>472</v>
      </c>
    </row>
    <row r="314" s="6" customFormat="1" spans="1:7">
      <c r="A314" s="46" t="s">
        <v>1102</v>
      </c>
      <c r="B314" s="42" t="str">
        <f ca="1" t="array" ref="B314">INDEX(A:A,SMALL(IF(ISNUMBER(FIND(CELL("contents"),A$2:A$517)),ROW($2:$517),4^8),ROW(A313)))&amp;""</f>
        <v/>
      </c>
      <c r="C314" s="47" t="s">
        <v>1103</v>
      </c>
      <c r="D314" s="48" t="s">
        <v>481</v>
      </c>
      <c r="E314" s="48" t="s">
        <v>481</v>
      </c>
      <c r="F314" s="49">
        <v>44866</v>
      </c>
      <c r="G314" s="43" t="s">
        <v>472</v>
      </c>
    </row>
    <row r="315" s="6" customFormat="1" spans="1:7">
      <c r="A315" s="46" t="s">
        <v>1104</v>
      </c>
      <c r="B315" s="42" t="str">
        <f ca="1" t="array" ref="B315">INDEX(A:A,SMALL(IF(ISNUMBER(FIND(CELL("contents"),A$2:A$517)),ROW($2:$517),4^8),ROW(A314)))&amp;""</f>
        <v/>
      </c>
      <c r="C315" s="47" t="s">
        <v>1105</v>
      </c>
      <c r="D315" s="48" t="s">
        <v>217</v>
      </c>
      <c r="E315" s="48" t="s">
        <v>496</v>
      </c>
      <c r="F315" s="49">
        <v>44985</v>
      </c>
      <c r="G315" s="43" t="s">
        <v>472</v>
      </c>
    </row>
    <row r="316" s="6" customFormat="1" spans="1:7">
      <c r="A316" s="46" t="s">
        <v>1106</v>
      </c>
      <c r="B316" s="42" t="str">
        <f ca="1" t="array" ref="B316">INDEX(A:A,SMALL(IF(ISNUMBER(FIND(CELL("contents"),A$2:A$517)),ROW($2:$517),4^8),ROW(A315)))&amp;""</f>
        <v/>
      </c>
      <c r="C316" s="47" t="s">
        <v>1107</v>
      </c>
      <c r="D316" s="48" t="s">
        <v>217</v>
      </c>
      <c r="E316" s="48" t="s">
        <v>496</v>
      </c>
      <c r="F316" s="49">
        <v>44985</v>
      </c>
      <c r="G316" s="43" t="s">
        <v>472</v>
      </c>
    </row>
    <row r="317" s="6" customFormat="1" spans="1:7">
      <c r="A317" s="46" t="s">
        <v>1108</v>
      </c>
      <c r="B317" s="42" t="str">
        <f ca="1" t="array" ref="B317">INDEX(A:A,SMALL(IF(ISNUMBER(FIND(CELL("contents"),A$2:A$517)),ROW($2:$517),4^8),ROW(A316)))&amp;""</f>
        <v/>
      </c>
      <c r="C317" s="47" t="s">
        <v>1109</v>
      </c>
      <c r="D317" s="48" t="s">
        <v>684</v>
      </c>
      <c r="E317" s="48" t="s">
        <v>353</v>
      </c>
      <c r="F317" s="49">
        <v>44932</v>
      </c>
      <c r="G317" s="43" t="s">
        <v>472</v>
      </c>
    </row>
    <row r="318" s="6" customFormat="1" spans="1:7">
      <c r="A318" s="46" t="s">
        <v>1110</v>
      </c>
      <c r="B318" s="42" t="str">
        <f ca="1" t="array" ref="B318">INDEX(A:A,SMALL(IF(ISNUMBER(FIND(CELL("contents"),A$2:A$517)),ROW($2:$517),4^8),ROW(A317)))&amp;""</f>
        <v/>
      </c>
      <c r="C318" s="47" t="s">
        <v>1111</v>
      </c>
      <c r="D318" s="48" t="s">
        <v>684</v>
      </c>
      <c r="E318" s="48" t="s">
        <v>353</v>
      </c>
      <c r="F318" s="49">
        <v>44932</v>
      </c>
      <c r="G318" s="43" t="s">
        <v>472</v>
      </c>
    </row>
    <row r="319" s="6" customFormat="1" spans="1:7">
      <c r="A319" s="46" t="s">
        <v>1112</v>
      </c>
      <c r="B319" s="42" t="str">
        <f ca="1" t="array" ref="B319">INDEX(A:A,SMALL(IF(ISNUMBER(FIND(CELL("contents"),A$2:A$517)),ROW($2:$517),4^8),ROW(A318)))&amp;""</f>
        <v/>
      </c>
      <c r="C319" s="47" t="s">
        <v>1113</v>
      </c>
      <c r="D319" s="48" t="s">
        <v>210</v>
      </c>
      <c r="E319" s="48" t="s">
        <v>345</v>
      </c>
      <c r="F319" s="49">
        <v>44834</v>
      </c>
      <c r="G319" s="43" t="s">
        <v>472</v>
      </c>
    </row>
    <row r="320" s="6" customFormat="1" spans="1:7">
      <c r="A320" s="46" t="s">
        <v>1114</v>
      </c>
      <c r="B320" s="42" t="str">
        <f ca="1" t="array" ref="B320">INDEX(A:A,SMALL(IF(ISNUMBER(FIND(CELL("contents"),A$2:A$517)),ROW($2:$517),4^8),ROW(A319)))&amp;""</f>
        <v/>
      </c>
      <c r="C320" s="47" t="s">
        <v>1115</v>
      </c>
      <c r="D320" s="48" t="s">
        <v>210</v>
      </c>
      <c r="E320" s="48" t="s">
        <v>345</v>
      </c>
      <c r="F320" s="49">
        <v>44834</v>
      </c>
      <c r="G320" s="43" t="s">
        <v>472</v>
      </c>
    </row>
    <row r="321" s="6" customFormat="1" spans="1:7">
      <c r="A321" s="46" t="s">
        <v>1116</v>
      </c>
      <c r="B321" s="42" t="str">
        <f ca="1" t="array" ref="B321">INDEX(A:A,SMALL(IF(ISNUMBER(FIND(CELL("contents"),A$2:A$517)),ROW($2:$517),4^8),ROW(A320)))&amp;""</f>
        <v/>
      </c>
      <c r="C321" s="47" t="s">
        <v>1117</v>
      </c>
      <c r="D321" s="48" t="s">
        <v>210</v>
      </c>
      <c r="E321" s="48" t="s">
        <v>345</v>
      </c>
      <c r="F321" s="49">
        <v>44834</v>
      </c>
      <c r="G321" s="43" t="s">
        <v>472</v>
      </c>
    </row>
    <row r="322" s="6" customFormat="1" spans="1:7">
      <c r="A322" s="46" t="s">
        <v>1118</v>
      </c>
      <c r="B322" s="42" t="str">
        <f ca="1" t="array" ref="B322">INDEX(A:A,SMALL(IF(ISNUMBER(FIND(CELL("contents"),A$2:A$517)),ROW($2:$517),4^8),ROW(A321)))&amp;""</f>
        <v/>
      </c>
      <c r="C322" s="47" t="s">
        <v>1119</v>
      </c>
      <c r="D322" s="48" t="s">
        <v>210</v>
      </c>
      <c r="E322" s="48" t="s">
        <v>345</v>
      </c>
      <c r="F322" s="49">
        <v>44834</v>
      </c>
      <c r="G322" s="43" t="s">
        <v>472</v>
      </c>
    </row>
    <row r="323" s="6" customFormat="1" spans="1:7">
      <c r="A323" s="46" t="s">
        <v>1120</v>
      </c>
      <c r="B323" s="42" t="str">
        <f ca="1" t="array" ref="B323">INDEX(A:A,SMALL(IF(ISNUMBER(FIND(CELL("contents"),A$2:A$517)),ROW($2:$517),4^8),ROW(A322)))&amp;""</f>
        <v/>
      </c>
      <c r="C323" s="47" t="s">
        <v>1121</v>
      </c>
      <c r="D323" s="48" t="s">
        <v>198</v>
      </c>
      <c r="E323" s="48" t="s">
        <v>450</v>
      </c>
      <c r="F323" s="49">
        <v>44559</v>
      </c>
      <c r="G323" s="43" t="s">
        <v>472</v>
      </c>
    </row>
    <row r="324" s="6" customFormat="1" spans="1:7">
      <c r="A324" s="46" t="s">
        <v>1122</v>
      </c>
      <c r="B324" s="42" t="str">
        <f ca="1" t="array" ref="B324">INDEX(A:A,SMALL(IF(ISNUMBER(FIND(CELL("contents"),A$2:A$517)),ROW($2:$517),4^8),ROW(A323)))&amp;""</f>
        <v/>
      </c>
      <c r="C324" s="47" t="s">
        <v>1123</v>
      </c>
      <c r="D324" s="48" t="s">
        <v>684</v>
      </c>
      <c r="E324" s="48" t="s">
        <v>353</v>
      </c>
      <c r="F324" s="49">
        <v>44932</v>
      </c>
      <c r="G324" s="43" t="s">
        <v>472</v>
      </c>
    </row>
    <row r="325" s="6" customFormat="1" spans="1:7">
      <c r="A325" s="46" t="s">
        <v>1124</v>
      </c>
      <c r="B325" s="42" t="str">
        <f ca="1" t="array" ref="B325">INDEX(A:A,SMALL(IF(ISNUMBER(FIND(CELL("contents"),A$2:A$517)),ROW($2:$517),4^8),ROW(A324)))&amp;""</f>
        <v/>
      </c>
      <c r="C325" s="47" t="s">
        <v>1125</v>
      </c>
      <c r="D325" s="48" t="s">
        <v>481</v>
      </c>
      <c r="E325" s="48" t="s">
        <v>481</v>
      </c>
      <c r="F325" s="49">
        <v>44866</v>
      </c>
      <c r="G325" s="43" t="s">
        <v>472</v>
      </c>
    </row>
    <row r="326" s="6" customFormat="1" spans="1:7">
      <c r="A326" s="46" t="s">
        <v>1126</v>
      </c>
      <c r="B326" s="42" t="str">
        <f ca="1" t="array" ref="B326">INDEX(A:A,SMALL(IF(ISNUMBER(FIND(CELL("contents"),A$2:A$517)),ROW($2:$517),4^8),ROW(A325)))&amp;""</f>
        <v/>
      </c>
      <c r="C326" s="47" t="s">
        <v>1127</v>
      </c>
      <c r="D326" s="48" t="s">
        <v>217</v>
      </c>
      <c r="E326" s="48" t="s">
        <v>496</v>
      </c>
      <c r="F326" s="49">
        <v>44985</v>
      </c>
      <c r="G326" s="43" t="s">
        <v>472</v>
      </c>
    </row>
    <row r="327" s="6" customFormat="1" spans="1:7">
      <c r="A327" s="46" t="s">
        <v>1128</v>
      </c>
      <c r="B327" s="42" t="str">
        <f ca="1" t="array" ref="B327">INDEX(A:A,SMALL(IF(ISNUMBER(FIND(CELL("contents"),A$2:A$517)),ROW($2:$517),4^8),ROW(A326)))&amp;""</f>
        <v/>
      </c>
      <c r="C327" s="47" t="s">
        <v>1129</v>
      </c>
      <c r="D327" s="48" t="s">
        <v>481</v>
      </c>
      <c r="E327" s="48" t="s">
        <v>481</v>
      </c>
      <c r="F327" s="49">
        <v>44866</v>
      </c>
      <c r="G327" s="43" t="s">
        <v>472</v>
      </c>
    </row>
    <row r="328" s="6" customFormat="1" spans="1:7">
      <c r="A328" s="46" t="s">
        <v>1130</v>
      </c>
      <c r="B328" s="42" t="str">
        <f ca="1" t="array" ref="B328">INDEX(A:A,SMALL(IF(ISNUMBER(FIND(CELL("contents"),A$2:A$517)),ROW($2:$517),4^8),ROW(A327)))&amp;""</f>
        <v/>
      </c>
      <c r="C328" s="47" t="s">
        <v>1131</v>
      </c>
      <c r="D328" s="48" t="s">
        <v>481</v>
      </c>
      <c r="E328" s="48" t="s">
        <v>481</v>
      </c>
      <c r="F328" s="49">
        <v>44866</v>
      </c>
      <c r="G328" s="43" t="s">
        <v>472</v>
      </c>
    </row>
    <row r="329" s="6" customFormat="1" spans="1:7">
      <c r="A329" s="46" t="s">
        <v>1132</v>
      </c>
      <c r="B329" s="42" t="str">
        <f ca="1" t="array" ref="B329">INDEX(A:A,SMALL(IF(ISNUMBER(FIND(CELL("contents"),A$2:A$517)),ROW($2:$517),4^8),ROW(A328)))&amp;""</f>
        <v/>
      </c>
      <c r="C329" s="47" t="s">
        <v>1133</v>
      </c>
      <c r="D329" s="48" t="s">
        <v>217</v>
      </c>
      <c r="E329" s="48" t="s">
        <v>218</v>
      </c>
      <c r="F329" s="49">
        <v>44931</v>
      </c>
      <c r="G329" s="43" t="s">
        <v>472</v>
      </c>
    </row>
    <row r="330" s="6" customFormat="1" spans="1:7">
      <c r="A330" s="46" t="s">
        <v>1134</v>
      </c>
      <c r="B330" s="42" t="str">
        <f ca="1" t="array" ref="B330">INDEX(A:A,SMALL(IF(ISNUMBER(FIND(CELL("contents"),A$2:A$517)),ROW($2:$517),4^8),ROW(A329)))&amp;""</f>
        <v/>
      </c>
      <c r="C330" s="47" t="s">
        <v>1135</v>
      </c>
      <c r="D330" s="48" t="s">
        <v>684</v>
      </c>
      <c r="E330" s="48" t="s">
        <v>353</v>
      </c>
      <c r="F330" s="49">
        <v>44932</v>
      </c>
      <c r="G330" s="43" t="s">
        <v>472</v>
      </c>
    </row>
    <row r="331" s="6" customFormat="1" spans="1:7">
      <c r="A331" s="46" t="s">
        <v>1136</v>
      </c>
      <c r="B331" s="42" t="str">
        <f ca="1" t="array" ref="B331">INDEX(A:A,SMALL(IF(ISNUMBER(FIND(CELL("contents"),A$2:A$517)),ROW($2:$517),4^8),ROW(A330)))&amp;""</f>
        <v/>
      </c>
      <c r="C331" s="47" t="s">
        <v>1137</v>
      </c>
      <c r="D331" s="48" t="s">
        <v>481</v>
      </c>
      <c r="E331" s="48" t="s">
        <v>481</v>
      </c>
      <c r="F331" s="49">
        <v>44866</v>
      </c>
      <c r="G331" s="43" t="s">
        <v>472</v>
      </c>
    </row>
    <row r="332" s="6" customFormat="1" spans="1:7">
      <c r="A332" s="46" t="s">
        <v>1138</v>
      </c>
      <c r="B332" s="42" t="str">
        <f ca="1" t="array" ref="B332">INDEX(A:A,SMALL(IF(ISNUMBER(FIND(CELL("contents"),A$2:A$517)),ROW($2:$517),4^8),ROW(A331)))&amp;""</f>
        <v/>
      </c>
      <c r="C332" s="47" t="s">
        <v>1139</v>
      </c>
      <c r="D332" s="48" t="s">
        <v>481</v>
      </c>
      <c r="E332" s="48" t="s">
        <v>481</v>
      </c>
      <c r="F332" s="49">
        <v>44866</v>
      </c>
      <c r="G332" s="43" t="s">
        <v>472</v>
      </c>
    </row>
    <row r="333" s="6" customFormat="1" spans="1:7">
      <c r="A333" s="46" t="s">
        <v>1140</v>
      </c>
      <c r="B333" s="42" t="str">
        <f ca="1" t="array" ref="B333">INDEX(A:A,SMALL(IF(ISNUMBER(FIND(CELL("contents"),A$2:A$517)),ROW($2:$517),4^8),ROW(A332)))&amp;""</f>
        <v/>
      </c>
      <c r="C333" s="47" t="s">
        <v>1141</v>
      </c>
      <c r="D333" s="48" t="s">
        <v>481</v>
      </c>
      <c r="E333" s="48" t="s">
        <v>481</v>
      </c>
      <c r="F333" s="49">
        <v>44866</v>
      </c>
      <c r="G333" s="43" t="s">
        <v>472</v>
      </c>
    </row>
    <row r="334" s="6" customFormat="1" spans="1:7">
      <c r="A334" s="46" t="s">
        <v>1142</v>
      </c>
      <c r="B334" s="42" t="str">
        <f ca="1" t="array" ref="B334">INDEX(A:A,SMALL(IF(ISNUMBER(FIND(CELL("contents"),A$2:A$517)),ROW($2:$517),4^8),ROW(A333)))&amp;""</f>
        <v/>
      </c>
      <c r="C334" s="47" t="s">
        <v>1143</v>
      </c>
      <c r="D334" s="48" t="s">
        <v>210</v>
      </c>
      <c r="E334" s="48" t="s">
        <v>345</v>
      </c>
      <c r="F334" s="49">
        <v>44834</v>
      </c>
      <c r="G334" s="43" t="s">
        <v>472</v>
      </c>
    </row>
    <row r="335" s="6" customFormat="1" spans="1:7">
      <c r="A335" s="46" t="s">
        <v>1144</v>
      </c>
      <c r="B335" s="42" t="str">
        <f ca="1" t="array" ref="B335">INDEX(A:A,SMALL(IF(ISNUMBER(FIND(CELL("contents"),A$2:A$517)),ROW($2:$517),4^8),ROW(A334)))&amp;""</f>
        <v/>
      </c>
      <c r="C335" s="47" t="s">
        <v>1145</v>
      </c>
      <c r="D335" s="48" t="s">
        <v>210</v>
      </c>
      <c r="E335" s="48" t="s">
        <v>345</v>
      </c>
      <c r="F335" s="49">
        <v>44834</v>
      </c>
      <c r="G335" s="43" t="s">
        <v>472</v>
      </c>
    </row>
    <row r="336" s="6" customFormat="1" spans="1:7">
      <c r="A336" s="46" t="s">
        <v>1146</v>
      </c>
      <c r="B336" s="42" t="str">
        <f ca="1" t="array" ref="B336">INDEX(A:A,SMALL(IF(ISNUMBER(FIND(CELL("contents"),A$2:A$517)),ROW($2:$517),4^8),ROW(A335)))&amp;""</f>
        <v/>
      </c>
      <c r="C336" s="47" t="s">
        <v>1147</v>
      </c>
      <c r="D336" s="48" t="s">
        <v>186</v>
      </c>
      <c r="E336" s="48" t="s">
        <v>206</v>
      </c>
      <c r="F336" s="49">
        <v>44931</v>
      </c>
      <c r="G336" s="43" t="s">
        <v>472</v>
      </c>
    </row>
    <row r="337" s="6" customFormat="1" spans="1:7">
      <c r="A337" s="46" t="s">
        <v>1148</v>
      </c>
      <c r="B337" s="42" t="str">
        <f ca="1" t="array" ref="B337">INDEX(A:A,SMALL(IF(ISNUMBER(FIND(CELL("contents"),A$2:A$517)),ROW($2:$517),4^8),ROW(A336)))&amp;""</f>
        <v/>
      </c>
      <c r="C337" s="47" t="s">
        <v>1149</v>
      </c>
      <c r="D337" s="48" t="s">
        <v>481</v>
      </c>
      <c r="E337" s="48" t="s">
        <v>481</v>
      </c>
      <c r="F337" s="49">
        <v>44866</v>
      </c>
      <c r="G337" s="43" t="s">
        <v>472</v>
      </c>
    </row>
    <row r="338" s="6" customFormat="1" spans="1:7">
      <c r="A338" s="46" t="s">
        <v>1150</v>
      </c>
      <c r="B338" s="42" t="str">
        <f ca="1" t="array" ref="B338">INDEX(A:A,SMALL(IF(ISNUMBER(FIND(CELL("contents"),A$2:A$517)),ROW($2:$517),4^8),ROW(A337)))&amp;""</f>
        <v/>
      </c>
      <c r="C338" s="47" t="s">
        <v>1151</v>
      </c>
      <c r="D338" s="48" t="s">
        <v>210</v>
      </c>
      <c r="E338" s="48" t="s">
        <v>345</v>
      </c>
      <c r="F338" s="49">
        <v>44834</v>
      </c>
      <c r="G338" s="43" t="s">
        <v>472</v>
      </c>
    </row>
    <row r="339" s="6" customFormat="1" spans="1:7">
      <c r="A339" s="46" t="s">
        <v>1152</v>
      </c>
      <c r="B339" s="42" t="str">
        <f ca="1" t="array" ref="B339">INDEX(A:A,SMALL(IF(ISNUMBER(FIND(CELL("contents"),A$2:A$517)),ROW($2:$517),4^8),ROW(A338)))&amp;""</f>
        <v/>
      </c>
      <c r="C339" s="47" t="s">
        <v>1153</v>
      </c>
      <c r="D339" s="48" t="s">
        <v>481</v>
      </c>
      <c r="E339" s="48" t="s">
        <v>481</v>
      </c>
      <c r="F339" s="49">
        <v>44866</v>
      </c>
      <c r="G339" s="43" t="s">
        <v>472</v>
      </c>
    </row>
    <row r="340" s="6" customFormat="1" spans="1:7">
      <c r="A340" s="46" t="s">
        <v>1154</v>
      </c>
      <c r="B340" s="42" t="str">
        <f ca="1" t="array" ref="B340">INDEX(A:A,SMALL(IF(ISNUMBER(FIND(CELL("contents"),A$2:A$517)),ROW($2:$517),4^8),ROW(A339)))&amp;""</f>
        <v/>
      </c>
      <c r="C340" s="47" t="s">
        <v>1155</v>
      </c>
      <c r="D340" s="48" t="s">
        <v>481</v>
      </c>
      <c r="E340" s="48" t="s">
        <v>481</v>
      </c>
      <c r="F340" s="49">
        <v>44866</v>
      </c>
      <c r="G340" s="43" t="s">
        <v>472</v>
      </c>
    </row>
    <row r="341" s="6" customFormat="1" spans="1:7">
      <c r="A341" s="46" t="s">
        <v>1156</v>
      </c>
      <c r="B341" s="42" t="str">
        <f ca="1" t="array" ref="B341">INDEX(A:A,SMALL(IF(ISNUMBER(FIND(CELL("contents"),A$2:A$517)),ROW($2:$517),4^8),ROW(A340)))&amp;""</f>
        <v/>
      </c>
      <c r="C341" s="47" t="s">
        <v>1157</v>
      </c>
      <c r="D341" s="48" t="s">
        <v>481</v>
      </c>
      <c r="E341" s="48" t="s">
        <v>481</v>
      </c>
      <c r="F341" s="49">
        <v>44866</v>
      </c>
      <c r="G341" s="43" t="s">
        <v>472</v>
      </c>
    </row>
    <row r="342" s="6" customFormat="1" spans="1:7">
      <c r="A342" s="46" t="s">
        <v>1158</v>
      </c>
      <c r="B342" s="42" t="str">
        <f ca="1" t="array" ref="B342">INDEX(A:A,SMALL(IF(ISNUMBER(FIND(CELL("contents"),A$2:A$517)),ROW($2:$517),4^8),ROW(A341)))&amp;""</f>
        <v/>
      </c>
      <c r="C342" s="47" t="s">
        <v>1159</v>
      </c>
      <c r="D342" s="48" t="s">
        <v>481</v>
      </c>
      <c r="E342" s="48" t="s">
        <v>481</v>
      </c>
      <c r="F342" s="49">
        <v>44866</v>
      </c>
      <c r="G342" s="43" t="s">
        <v>472</v>
      </c>
    </row>
    <row r="343" s="6" customFormat="1" spans="1:7">
      <c r="A343" s="46" t="s">
        <v>1160</v>
      </c>
      <c r="B343" s="42" t="str">
        <f ca="1" t="array" ref="B343">INDEX(A:A,SMALL(IF(ISNUMBER(FIND(CELL("contents"),A$2:A$517)),ROW($2:$517),4^8),ROW(A342)))&amp;""</f>
        <v/>
      </c>
      <c r="C343" s="47" t="s">
        <v>1161</v>
      </c>
      <c r="D343" s="48" t="s">
        <v>481</v>
      </c>
      <c r="E343" s="48" t="s">
        <v>481</v>
      </c>
      <c r="F343" s="49">
        <v>44866</v>
      </c>
      <c r="G343" s="43" t="s">
        <v>472</v>
      </c>
    </row>
    <row r="344" s="6" customFormat="1" spans="1:7">
      <c r="A344" s="46" t="s">
        <v>1162</v>
      </c>
      <c r="B344" s="42" t="str">
        <f ca="1" t="array" ref="B344">INDEX(A:A,SMALL(IF(ISNUMBER(FIND(CELL("contents"),A$2:A$517)),ROW($2:$517),4^8),ROW(A343)))&amp;""</f>
        <v/>
      </c>
      <c r="C344" s="47" t="s">
        <v>1163</v>
      </c>
      <c r="D344" s="48" t="s">
        <v>481</v>
      </c>
      <c r="E344" s="48" t="s">
        <v>481</v>
      </c>
      <c r="F344" s="49">
        <v>44866</v>
      </c>
      <c r="G344" s="43" t="s">
        <v>472</v>
      </c>
    </row>
    <row r="345" s="6" customFormat="1" spans="1:7">
      <c r="A345" s="46" t="s">
        <v>1164</v>
      </c>
      <c r="B345" s="42" t="str">
        <f ca="1" t="array" ref="B345">INDEX(A:A,SMALL(IF(ISNUMBER(FIND(CELL("contents"),A$2:A$517)),ROW($2:$517),4^8),ROW(A344)))&amp;""</f>
        <v/>
      </c>
      <c r="C345" s="47" t="s">
        <v>1165</v>
      </c>
      <c r="D345" s="48" t="s">
        <v>481</v>
      </c>
      <c r="E345" s="48" t="s">
        <v>481</v>
      </c>
      <c r="F345" s="49">
        <v>44866</v>
      </c>
      <c r="G345" s="43" t="s">
        <v>472</v>
      </c>
    </row>
    <row r="346" s="6" customFormat="1" spans="1:7">
      <c r="A346" s="46" t="s">
        <v>1166</v>
      </c>
      <c r="B346" s="42" t="str">
        <f ca="1" t="array" ref="B346">INDEX(A:A,SMALL(IF(ISNUMBER(FIND(CELL("contents"),A$2:A$517)),ROW($2:$517),4^8),ROW(A345)))&amp;""</f>
        <v/>
      </c>
      <c r="C346" s="47" t="s">
        <v>1167</v>
      </c>
      <c r="D346" s="48" t="s">
        <v>210</v>
      </c>
      <c r="E346" s="48" t="s">
        <v>345</v>
      </c>
      <c r="F346" s="49">
        <v>44834</v>
      </c>
      <c r="G346" s="43" t="s">
        <v>472</v>
      </c>
    </row>
    <row r="347" s="6" customFormat="1" spans="1:7">
      <c r="A347" s="46" t="s">
        <v>1168</v>
      </c>
      <c r="B347" s="42" t="str">
        <f ca="1" t="array" ref="B347">INDEX(A:A,SMALL(IF(ISNUMBER(FIND(CELL("contents"),A$2:A$517)),ROW($2:$517),4^8),ROW(A346)))&amp;""</f>
        <v/>
      </c>
      <c r="C347" s="47" t="s">
        <v>1169</v>
      </c>
      <c r="D347" s="48" t="s">
        <v>481</v>
      </c>
      <c r="E347" s="48" t="s">
        <v>481</v>
      </c>
      <c r="F347" s="49">
        <v>44866</v>
      </c>
      <c r="G347" s="43" t="s">
        <v>472</v>
      </c>
    </row>
    <row r="348" s="6" customFormat="1" spans="1:7">
      <c r="A348" s="46" t="s">
        <v>1170</v>
      </c>
      <c r="B348" s="42" t="str">
        <f ca="1" t="array" ref="B348">INDEX(A:A,SMALL(IF(ISNUMBER(FIND(CELL("contents"),A$2:A$517)),ROW($2:$517),4^8),ROW(A347)))&amp;""</f>
        <v/>
      </c>
      <c r="C348" s="47" t="s">
        <v>1171</v>
      </c>
      <c r="D348" s="48" t="s">
        <v>210</v>
      </c>
      <c r="E348" s="48" t="s">
        <v>345</v>
      </c>
      <c r="F348" s="49">
        <v>44834</v>
      </c>
      <c r="G348" s="43" t="s">
        <v>472</v>
      </c>
    </row>
    <row r="349" s="6" customFormat="1" spans="1:7">
      <c r="A349" s="46" t="s">
        <v>1172</v>
      </c>
      <c r="B349" s="42" t="str">
        <f ca="1" t="array" ref="B349">INDEX(A:A,SMALL(IF(ISNUMBER(FIND(CELL("contents"),A$2:A$517)),ROW($2:$517),4^8),ROW(A348)))&amp;""</f>
        <v/>
      </c>
      <c r="C349" s="47" t="s">
        <v>1173</v>
      </c>
      <c r="D349" s="48" t="s">
        <v>684</v>
      </c>
      <c r="E349" s="48" t="s">
        <v>353</v>
      </c>
      <c r="F349" s="49">
        <v>44932</v>
      </c>
      <c r="G349" s="43" t="s">
        <v>472</v>
      </c>
    </row>
    <row r="350" s="6" customFormat="1" spans="1:7">
      <c r="A350" s="46" t="s">
        <v>1174</v>
      </c>
      <c r="B350" s="42" t="str">
        <f ca="1" t="array" ref="B350">INDEX(A:A,SMALL(IF(ISNUMBER(FIND(CELL("contents"),A$2:A$517)),ROW($2:$517),4^8),ROW(A349)))&amp;""</f>
        <v/>
      </c>
      <c r="C350" s="47" t="s">
        <v>1175</v>
      </c>
      <c r="D350" s="48" t="s">
        <v>198</v>
      </c>
      <c r="E350" s="48" t="s">
        <v>199</v>
      </c>
      <c r="F350" s="49">
        <v>44652</v>
      </c>
      <c r="G350" s="43" t="s">
        <v>472</v>
      </c>
    </row>
    <row r="351" s="6" customFormat="1" spans="1:7">
      <c r="A351" s="46" t="s">
        <v>1176</v>
      </c>
      <c r="B351" s="42" t="str">
        <f ca="1" t="array" ref="B351">INDEX(A:A,SMALL(IF(ISNUMBER(FIND(CELL("contents"),A$2:A$517)),ROW($2:$517),4^8),ROW(A350)))&amp;""</f>
        <v/>
      </c>
      <c r="C351" s="47" t="s">
        <v>1177</v>
      </c>
      <c r="D351" s="48" t="s">
        <v>217</v>
      </c>
      <c r="E351" s="48" t="s">
        <v>296</v>
      </c>
      <c r="F351" s="49">
        <v>44931</v>
      </c>
      <c r="G351" s="43" t="s">
        <v>472</v>
      </c>
    </row>
    <row r="352" s="6" customFormat="1" spans="1:7">
      <c r="A352" s="46" t="s">
        <v>1178</v>
      </c>
      <c r="B352" s="42" t="str">
        <f ca="1" t="array" ref="B352">INDEX(A:A,SMALL(IF(ISNUMBER(FIND(CELL("contents"),A$2:A$517)),ROW($2:$517),4^8),ROW(A351)))&amp;""</f>
        <v/>
      </c>
      <c r="C352" s="47" t="s">
        <v>1179</v>
      </c>
      <c r="D352" s="48" t="s">
        <v>217</v>
      </c>
      <c r="E352" s="48" t="s">
        <v>609</v>
      </c>
      <c r="F352" s="49">
        <v>44931</v>
      </c>
      <c r="G352" s="43" t="s">
        <v>472</v>
      </c>
    </row>
    <row r="353" s="6" customFormat="1" spans="1:7">
      <c r="A353" s="46" t="s">
        <v>1180</v>
      </c>
      <c r="B353" s="42" t="str">
        <f ca="1" t="array" ref="B353">INDEX(A:A,SMALL(IF(ISNUMBER(FIND(CELL("contents"),A$2:A$517)),ROW($2:$517),4^8),ROW(A352)))&amp;""</f>
        <v/>
      </c>
      <c r="C353" s="47" t="s">
        <v>1181</v>
      </c>
      <c r="D353" s="48" t="s">
        <v>684</v>
      </c>
      <c r="E353" s="48" t="s">
        <v>1182</v>
      </c>
      <c r="F353" s="49">
        <v>44692</v>
      </c>
      <c r="G353" s="43" t="s">
        <v>472</v>
      </c>
    </row>
    <row r="354" s="6" customFormat="1" spans="1:7">
      <c r="A354" s="46" t="s">
        <v>1183</v>
      </c>
      <c r="B354" s="42" t="str">
        <f ca="1" t="array" ref="B354">INDEX(A:A,SMALL(IF(ISNUMBER(FIND(CELL("contents"),A$2:A$517)),ROW($2:$517),4^8),ROW(A353)))&amp;""</f>
        <v/>
      </c>
      <c r="C354" s="47" t="s">
        <v>1184</v>
      </c>
      <c r="D354" s="48" t="s">
        <v>217</v>
      </c>
      <c r="E354" s="48" t="s">
        <v>218</v>
      </c>
      <c r="F354" s="49">
        <v>44931</v>
      </c>
      <c r="G354" s="43" t="s">
        <v>472</v>
      </c>
    </row>
    <row r="355" s="6" customFormat="1" spans="1:7">
      <c r="A355" s="46" t="s">
        <v>1185</v>
      </c>
      <c r="B355" s="42" t="str">
        <f ca="1" t="array" ref="B355">INDEX(A:A,SMALL(IF(ISNUMBER(FIND(CELL("contents"),A$2:A$517)),ROW($2:$517),4^8),ROW(A354)))&amp;""</f>
        <v/>
      </c>
      <c r="C355" s="47" t="s">
        <v>1186</v>
      </c>
      <c r="D355" s="48" t="s">
        <v>198</v>
      </c>
      <c r="E355" s="48" t="s">
        <v>199</v>
      </c>
      <c r="F355" s="49">
        <v>44699</v>
      </c>
      <c r="G355" s="43" t="s">
        <v>472</v>
      </c>
    </row>
    <row r="356" s="6" customFormat="1" spans="1:7">
      <c r="A356" s="46" t="s">
        <v>1187</v>
      </c>
      <c r="B356" s="42" t="str">
        <f ca="1" t="array" ref="B356">INDEX(A:A,SMALL(IF(ISNUMBER(FIND(CELL("contents"),A$2:A$517)),ROW($2:$517),4^8),ROW(A355)))&amp;""</f>
        <v/>
      </c>
      <c r="C356" s="47" t="s">
        <v>1188</v>
      </c>
      <c r="D356" s="48" t="s">
        <v>198</v>
      </c>
      <c r="E356" s="48" t="s">
        <v>222</v>
      </c>
      <c r="F356" s="49">
        <v>44699</v>
      </c>
      <c r="G356" s="43" t="s">
        <v>472</v>
      </c>
    </row>
    <row r="357" s="6" customFormat="1" spans="1:7">
      <c r="A357" s="46" t="s">
        <v>1189</v>
      </c>
      <c r="B357" s="42" t="str">
        <f ca="1" t="array" ref="B357">INDEX(A:A,SMALL(IF(ISNUMBER(FIND(CELL("contents"),A$2:A$517)),ROW($2:$517),4^8),ROW(A356)))&amp;""</f>
        <v/>
      </c>
      <c r="C357" s="47" t="s">
        <v>1190</v>
      </c>
      <c r="D357" s="48" t="s">
        <v>684</v>
      </c>
      <c r="E357" s="48" t="s">
        <v>353</v>
      </c>
      <c r="F357" s="49">
        <v>44932</v>
      </c>
      <c r="G357" s="43" t="s">
        <v>472</v>
      </c>
    </row>
    <row r="358" s="6" customFormat="1" spans="1:7">
      <c r="A358" s="46" t="s">
        <v>1191</v>
      </c>
      <c r="B358" s="42" t="str">
        <f ca="1" t="array" ref="B358">INDEX(A:A,SMALL(IF(ISNUMBER(FIND(CELL("contents"),A$2:A$517)),ROW($2:$517),4^8),ROW(A357)))&amp;""</f>
        <v/>
      </c>
      <c r="C358" s="47" t="s">
        <v>1192</v>
      </c>
      <c r="D358" s="48" t="s">
        <v>247</v>
      </c>
      <c r="E358" s="48" t="s">
        <v>248</v>
      </c>
      <c r="F358" s="49">
        <v>44740</v>
      </c>
      <c r="G358" s="43" t="s">
        <v>472</v>
      </c>
    </row>
    <row r="359" s="6" customFormat="1" spans="1:7">
      <c r="A359" s="46" t="s">
        <v>1193</v>
      </c>
      <c r="B359" s="42" t="str">
        <f ca="1" t="array" ref="B359">INDEX(A:A,SMALL(IF(ISNUMBER(FIND(CELL("contents"),A$2:A$517)),ROW($2:$517),4^8),ROW(A358)))&amp;""</f>
        <v/>
      </c>
      <c r="C359" s="47" t="s">
        <v>1194</v>
      </c>
      <c r="D359" s="48" t="s">
        <v>481</v>
      </c>
      <c r="E359" s="48" t="s">
        <v>481</v>
      </c>
      <c r="F359" s="49">
        <v>44866</v>
      </c>
      <c r="G359" s="43" t="s">
        <v>472</v>
      </c>
    </row>
    <row r="360" s="6" customFormat="1" spans="1:7">
      <c r="A360" s="46" t="s">
        <v>1195</v>
      </c>
      <c r="B360" s="42" t="str">
        <f ca="1" t="array" ref="B360">INDEX(A:A,SMALL(IF(ISNUMBER(FIND(CELL("contents"),A$2:A$517)),ROW($2:$517),4^8),ROW(A359)))&amp;""</f>
        <v/>
      </c>
      <c r="C360" s="47" t="s">
        <v>1196</v>
      </c>
      <c r="D360" s="48" t="s">
        <v>684</v>
      </c>
      <c r="E360" s="48" t="s">
        <v>353</v>
      </c>
      <c r="F360" s="49">
        <v>44932</v>
      </c>
      <c r="G360" s="43" t="s">
        <v>472</v>
      </c>
    </row>
    <row r="361" s="6" customFormat="1" spans="1:7">
      <c r="A361" s="46" t="s">
        <v>1197</v>
      </c>
      <c r="B361" s="42" t="str">
        <f ca="1" t="array" ref="B361">INDEX(A:A,SMALL(IF(ISNUMBER(FIND(CELL("contents"),A$2:A$517)),ROW($2:$517),4^8),ROW(A360)))&amp;""</f>
        <v/>
      </c>
      <c r="C361" s="47" t="s">
        <v>1198</v>
      </c>
      <c r="D361" s="48" t="s">
        <v>210</v>
      </c>
      <c r="E361" s="48" t="s">
        <v>345</v>
      </c>
      <c r="F361" s="49">
        <v>44834</v>
      </c>
      <c r="G361" s="43" t="s">
        <v>472</v>
      </c>
    </row>
    <row r="362" s="6" customFormat="1" spans="1:7">
      <c r="A362" s="46" t="s">
        <v>1199</v>
      </c>
      <c r="B362" s="42" t="str">
        <f ca="1" t="array" ref="B362">INDEX(A:A,SMALL(IF(ISNUMBER(FIND(CELL("contents"),A$2:A$517)),ROW($2:$517),4^8),ROW(A361)))&amp;""</f>
        <v/>
      </c>
      <c r="C362" s="47" t="s">
        <v>1200</v>
      </c>
      <c r="D362" s="48" t="s">
        <v>217</v>
      </c>
      <c r="E362" s="48" t="s">
        <v>296</v>
      </c>
      <c r="F362" s="49">
        <v>44931</v>
      </c>
      <c r="G362" s="43" t="s">
        <v>472</v>
      </c>
    </row>
    <row r="363" s="6" customFormat="1" spans="1:7">
      <c r="A363" s="46" t="s">
        <v>1201</v>
      </c>
      <c r="B363" s="42" t="str">
        <f ca="1" t="array" ref="B363">INDEX(A:A,SMALL(IF(ISNUMBER(FIND(CELL("contents"),A$2:A$517)),ROW($2:$517),4^8),ROW(A362)))&amp;""</f>
        <v/>
      </c>
      <c r="C363" s="47" t="s">
        <v>1202</v>
      </c>
      <c r="D363" s="48" t="s">
        <v>210</v>
      </c>
      <c r="E363" s="48" t="s">
        <v>211</v>
      </c>
      <c r="F363" s="49">
        <v>44834</v>
      </c>
      <c r="G363" s="43" t="s">
        <v>472</v>
      </c>
    </row>
    <row r="364" s="6" customFormat="1" spans="1:7">
      <c r="A364" s="46" t="s">
        <v>1203</v>
      </c>
      <c r="B364" s="42" t="str">
        <f ca="1" t="array" ref="B364">INDEX(A:A,SMALL(IF(ISNUMBER(FIND(CELL("contents"),A$2:A$517)),ROW($2:$517),4^8),ROW(A363)))&amp;""</f>
        <v/>
      </c>
      <c r="C364" s="47" t="s">
        <v>1204</v>
      </c>
      <c r="D364" s="48" t="s">
        <v>217</v>
      </c>
      <c r="E364" s="48" t="s">
        <v>261</v>
      </c>
      <c r="F364" s="49">
        <v>44931</v>
      </c>
      <c r="G364" s="43" t="s">
        <v>472</v>
      </c>
    </row>
    <row r="365" s="6" customFormat="1" spans="1:7">
      <c r="A365" s="46" t="s">
        <v>1205</v>
      </c>
      <c r="B365" s="42" t="str">
        <f ca="1" t="array" ref="B365">INDEX(A:A,SMALL(IF(ISNUMBER(FIND(CELL("contents"),A$2:A$517)),ROW($2:$517),4^8),ROW(A364)))&amp;""</f>
        <v/>
      </c>
      <c r="C365" s="47" t="s">
        <v>1206</v>
      </c>
      <c r="D365" s="48" t="s">
        <v>247</v>
      </c>
      <c r="E365" s="48" t="s">
        <v>309</v>
      </c>
      <c r="F365" s="49">
        <v>44769</v>
      </c>
      <c r="G365" s="43" t="s">
        <v>472</v>
      </c>
    </row>
    <row r="366" s="6" customFormat="1" spans="1:7">
      <c r="A366" s="46" t="s">
        <v>1207</v>
      </c>
      <c r="B366" s="42" t="str">
        <f ca="1" t="array" ref="B366">INDEX(A:A,SMALL(IF(ISNUMBER(FIND(CELL("contents"),A$2:A$517)),ROW($2:$517),4^8),ROW(A365)))&amp;""</f>
        <v/>
      </c>
      <c r="C366" s="47" t="s">
        <v>1208</v>
      </c>
      <c r="D366" s="48" t="s">
        <v>217</v>
      </c>
      <c r="E366" s="50" t="s">
        <v>609</v>
      </c>
      <c r="F366" s="49">
        <v>44931</v>
      </c>
      <c r="G366" s="43" t="s">
        <v>472</v>
      </c>
    </row>
    <row r="367" s="6" customFormat="1" spans="1:7">
      <c r="A367" s="46" t="s">
        <v>1209</v>
      </c>
      <c r="B367" s="42" t="str">
        <f ca="1" t="array" ref="B367">INDEX(A:A,SMALL(IF(ISNUMBER(FIND(CELL("contents"),A$2:A$517)),ROW($2:$517),4^8),ROW(A366)))&amp;""</f>
        <v/>
      </c>
      <c r="C367" s="47" t="s">
        <v>1210</v>
      </c>
      <c r="D367" s="48" t="s">
        <v>217</v>
      </c>
      <c r="E367" s="50" t="s">
        <v>609</v>
      </c>
      <c r="F367" s="49">
        <v>44931</v>
      </c>
      <c r="G367" s="43" t="s">
        <v>472</v>
      </c>
    </row>
    <row r="368" s="6" customFormat="1" spans="1:7">
      <c r="A368" s="46" t="s">
        <v>1211</v>
      </c>
      <c r="B368" s="42" t="str">
        <f ca="1" t="array" ref="B368">INDEX(A:A,SMALL(IF(ISNUMBER(FIND(CELL("contents"),A$2:A$517)),ROW($2:$517),4^8),ROW(A367)))&amp;""</f>
        <v/>
      </c>
      <c r="C368" s="47" t="s">
        <v>1212</v>
      </c>
      <c r="D368" s="48" t="s">
        <v>217</v>
      </c>
      <c r="E368" s="50" t="s">
        <v>609</v>
      </c>
      <c r="F368" s="49">
        <v>44931</v>
      </c>
      <c r="G368" s="43" t="s">
        <v>472</v>
      </c>
    </row>
    <row r="369" s="6" customFormat="1" spans="1:7">
      <c r="A369" s="46" t="s">
        <v>1213</v>
      </c>
      <c r="B369" s="42" t="str">
        <f ca="1" t="array" ref="B369">INDEX(A:A,SMALL(IF(ISNUMBER(FIND(CELL("contents"),A$2:A$517)),ROW($2:$517),4^8),ROW(A368)))&amp;""</f>
        <v/>
      </c>
      <c r="C369" s="47" t="s">
        <v>1214</v>
      </c>
      <c r="D369" s="48" t="s">
        <v>217</v>
      </c>
      <c r="E369" s="50" t="s">
        <v>609</v>
      </c>
      <c r="F369" s="49">
        <v>44931</v>
      </c>
      <c r="G369" s="43" t="s">
        <v>472</v>
      </c>
    </row>
    <row r="370" s="6" customFormat="1" spans="1:7">
      <c r="A370" s="46" t="s">
        <v>1215</v>
      </c>
      <c r="B370" s="42" t="str">
        <f ca="1" t="array" ref="B370">INDEX(A:A,SMALL(IF(ISNUMBER(FIND(CELL("contents"),A$2:A$517)),ROW($2:$517),4^8),ROW(A369)))&amp;""</f>
        <v/>
      </c>
      <c r="C370" s="47" t="s">
        <v>1216</v>
      </c>
      <c r="D370" s="48" t="s">
        <v>217</v>
      </c>
      <c r="E370" s="50" t="s">
        <v>609</v>
      </c>
      <c r="F370" s="49">
        <v>44931</v>
      </c>
      <c r="G370" s="43" t="s">
        <v>472</v>
      </c>
    </row>
    <row r="371" s="6" customFormat="1" spans="1:7">
      <c r="A371" s="46" t="s">
        <v>1217</v>
      </c>
      <c r="B371" s="42" t="str">
        <f ca="1" t="array" ref="B371">INDEX(A:A,SMALL(IF(ISNUMBER(FIND(CELL("contents"),A$2:A$517)),ROW($2:$517),4^8),ROW(A370)))&amp;""</f>
        <v/>
      </c>
      <c r="C371" s="47" t="s">
        <v>1218</v>
      </c>
      <c r="D371" s="48" t="s">
        <v>217</v>
      </c>
      <c r="E371" s="50" t="s">
        <v>609</v>
      </c>
      <c r="F371" s="49">
        <v>44931</v>
      </c>
      <c r="G371" s="43" t="s">
        <v>472</v>
      </c>
    </row>
    <row r="372" s="6" customFormat="1" spans="1:7">
      <c r="A372" s="46" t="s">
        <v>1219</v>
      </c>
      <c r="B372" s="42" t="str">
        <f ca="1" t="array" ref="B372">INDEX(A:A,SMALL(IF(ISNUMBER(FIND(CELL("contents"),A$2:A$517)),ROW($2:$517),4^8),ROW(A371)))&amp;""</f>
        <v/>
      </c>
      <c r="C372" s="47" t="s">
        <v>1220</v>
      </c>
      <c r="D372" s="48" t="s">
        <v>217</v>
      </c>
      <c r="E372" s="50" t="s">
        <v>609</v>
      </c>
      <c r="F372" s="49">
        <v>44931</v>
      </c>
      <c r="G372" s="43" t="s">
        <v>472</v>
      </c>
    </row>
    <row r="373" s="6" customFormat="1" spans="1:7">
      <c r="A373" s="46" t="s">
        <v>1221</v>
      </c>
      <c r="B373" s="42" t="str">
        <f ca="1" t="array" ref="B373">INDEX(A:A,SMALL(IF(ISNUMBER(FIND(CELL("contents"),A$2:A$517)),ROW($2:$517),4^8),ROW(A372)))&amp;""</f>
        <v/>
      </c>
      <c r="C373" s="47" t="s">
        <v>1222</v>
      </c>
      <c r="D373" s="48" t="s">
        <v>217</v>
      </c>
      <c r="E373" s="50" t="s">
        <v>609</v>
      </c>
      <c r="F373" s="49">
        <v>44931</v>
      </c>
      <c r="G373" s="43" t="s">
        <v>472</v>
      </c>
    </row>
    <row r="374" s="6" customFormat="1" spans="1:7">
      <c r="A374" s="46" t="s">
        <v>1223</v>
      </c>
      <c r="B374" s="42" t="str">
        <f ca="1" t="array" ref="B374">INDEX(A:A,SMALL(IF(ISNUMBER(FIND(CELL("contents"),A$2:A$517)),ROW($2:$517),4^8),ROW(A373)))&amp;""</f>
        <v/>
      </c>
      <c r="C374" s="47" t="s">
        <v>1224</v>
      </c>
      <c r="D374" s="48" t="s">
        <v>217</v>
      </c>
      <c r="E374" s="50" t="s">
        <v>609</v>
      </c>
      <c r="F374" s="49">
        <v>44931</v>
      </c>
      <c r="G374" s="43" t="s">
        <v>472</v>
      </c>
    </row>
    <row r="375" s="6" customFormat="1" spans="1:7">
      <c r="A375" s="46" t="s">
        <v>1225</v>
      </c>
      <c r="B375" s="42" t="str">
        <f ca="1" t="array" ref="B375">INDEX(A:A,SMALL(IF(ISNUMBER(FIND(CELL("contents"),A$2:A$517)),ROW($2:$517),4^8),ROW(A374)))&amp;""</f>
        <v/>
      </c>
      <c r="C375" s="47" t="s">
        <v>1226</v>
      </c>
      <c r="D375" s="48" t="s">
        <v>481</v>
      </c>
      <c r="E375" s="48" t="s">
        <v>481</v>
      </c>
      <c r="F375" s="49">
        <v>44866</v>
      </c>
      <c r="G375" s="43" t="s">
        <v>472</v>
      </c>
    </row>
    <row r="376" s="6" customFormat="1" spans="1:7">
      <c r="A376" s="46" t="s">
        <v>1227</v>
      </c>
      <c r="B376" s="42" t="str">
        <f ca="1" t="array" ref="B376">INDEX(A:A,SMALL(IF(ISNUMBER(FIND(CELL("contents"),A$2:A$517)),ROW($2:$517),4^8),ROW(A375)))&amp;""</f>
        <v/>
      </c>
      <c r="C376" s="47" t="s">
        <v>1228</v>
      </c>
      <c r="D376" s="48" t="s">
        <v>217</v>
      </c>
      <c r="E376" s="50" t="s">
        <v>609</v>
      </c>
      <c r="F376" s="49">
        <v>44931</v>
      </c>
      <c r="G376" s="43" t="s">
        <v>472</v>
      </c>
    </row>
    <row r="377" s="6" customFormat="1" spans="1:7">
      <c r="A377" s="46" t="s">
        <v>1229</v>
      </c>
      <c r="B377" s="42" t="str">
        <f ca="1" t="array" ref="B377">INDEX(A:A,SMALL(IF(ISNUMBER(FIND(CELL("contents"),A$2:A$517)),ROW($2:$517),4^8),ROW(A376)))&amp;""</f>
        <v/>
      </c>
      <c r="C377" s="47" t="s">
        <v>1230</v>
      </c>
      <c r="D377" s="48" t="s">
        <v>481</v>
      </c>
      <c r="E377" s="48" t="s">
        <v>481</v>
      </c>
      <c r="F377" s="49">
        <v>44866</v>
      </c>
      <c r="G377" s="43" t="s">
        <v>472</v>
      </c>
    </row>
    <row r="378" s="6" customFormat="1" spans="1:7">
      <c r="A378" s="46" t="s">
        <v>1231</v>
      </c>
      <c r="B378" s="42" t="str">
        <f ca="1" t="array" ref="B378">INDEX(A:A,SMALL(IF(ISNUMBER(FIND(CELL("contents"),A$2:A$517)),ROW($2:$517),4^8),ROW(A377)))&amp;""</f>
        <v/>
      </c>
      <c r="C378" s="47" t="s">
        <v>1232</v>
      </c>
      <c r="D378" s="48" t="s">
        <v>481</v>
      </c>
      <c r="E378" s="48" t="s">
        <v>481</v>
      </c>
      <c r="F378" s="49">
        <v>44866</v>
      </c>
      <c r="G378" s="43" t="s">
        <v>472</v>
      </c>
    </row>
    <row r="379" s="6" customFormat="1" spans="1:7">
      <c r="A379" s="46" t="s">
        <v>1233</v>
      </c>
      <c r="B379" s="42" t="str">
        <f ca="1" t="array" ref="B379">INDEX(A:A,SMALL(IF(ISNUMBER(FIND(CELL("contents"),A$2:A$517)),ROW($2:$517),4^8),ROW(A378)))&amp;""</f>
        <v/>
      </c>
      <c r="C379" s="47" t="s">
        <v>1234</v>
      </c>
      <c r="D379" s="48" t="s">
        <v>217</v>
      </c>
      <c r="E379" s="50" t="s">
        <v>609</v>
      </c>
      <c r="F379" s="49">
        <v>44931</v>
      </c>
      <c r="G379" s="43" t="s">
        <v>472</v>
      </c>
    </row>
    <row r="380" s="6" customFormat="1" spans="1:7">
      <c r="A380" s="46" t="s">
        <v>1235</v>
      </c>
      <c r="B380" s="42" t="str">
        <f ca="1" t="array" ref="B380">INDEX(A:A,SMALL(IF(ISNUMBER(FIND(CELL("contents"),A$2:A$517)),ROW($2:$517),4^8),ROW(A379)))&amp;""</f>
        <v/>
      </c>
      <c r="C380" s="47" t="s">
        <v>1236</v>
      </c>
      <c r="D380" s="48" t="s">
        <v>481</v>
      </c>
      <c r="E380" s="48" t="s">
        <v>481</v>
      </c>
      <c r="F380" s="49">
        <v>44866</v>
      </c>
      <c r="G380" s="43" t="s">
        <v>472</v>
      </c>
    </row>
    <row r="381" s="6" customFormat="1" spans="1:7">
      <c r="A381" s="46" t="s">
        <v>1237</v>
      </c>
      <c r="B381" s="42" t="str">
        <f ca="1" t="array" ref="B381">INDEX(A:A,SMALL(IF(ISNUMBER(FIND(CELL("contents"),A$2:A$517)),ROW($2:$517),4^8),ROW(A380)))&amp;""</f>
        <v/>
      </c>
      <c r="C381" s="47" t="s">
        <v>1238</v>
      </c>
      <c r="D381" s="48" t="s">
        <v>217</v>
      </c>
      <c r="E381" s="50" t="s">
        <v>609</v>
      </c>
      <c r="F381" s="49">
        <v>44931</v>
      </c>
      <c r="G381" s="43" t="s">
        <v>472</v>
      </c>
    </row>
    <row r="382" s="6" customFormat="1" spans="1:7">
      <c r="A382" s="46" t="s">
        <v>1239</v>
      </c>
      <c r="B382" s="42" t="str">
        <f ca="1" t="array" ref="B382">INDEX(A:A,SMALL(IF(ISNUMBER(FIND(CELL("contents"),A$2:A$517)),ROW($2:$517),4^8),ROW(A381)))&amp;""</f>
        <v/>
      </c>
      <c r="C382" s="47" t="s">
        <v>1240</v>
      </c>
      <c r="D382" s="48" t="s">
        <v>217</v>
      </c>
      <c r="E382" s="50" t="s">
        <v>609</v>
      </c>
      <c r="F382" s="49">
        <v>44931</v>
      </c>
      <c r="G382" s="43" t="s">
        <v>472</v>
      </c>
    </row>
    <row r="383" s="6" customFormat="1" spans="1:7">
      <c r="A383" s="46" t="s">
        <v>1241</v>
      </c>
      <c r="B383" s="42" t="str">
        <f ca="1" t="array" ref="B383">INDEX(A:A,SMALL(IF(ISNUMBER(FIND(CELL("contents"),A$2:A$517)),ROW($2:$517),4^8),ROW(A382)))&amp;""</f>
        <v/>
      </c>
      <c r="C383" s="47" t="s">
        <v>1242</v>
      </c>
      <c r="D383" s="48" t="s">
        <v>684</v>
      </c>
      <c r="E383" s="48" t="s">
        <v>353</v>
      </c>
      <c r="F383" s="49">
        <v>44932</v>
      </c>
      <c r="G383" s="43" t="s">
        <v>472</v>
      </c>
    </row>
    <row r="384" s="6" customFormat="1" spans="1:7">
      <c r="A384" s="46" t="s">
        <v>1243</v>
      </c>
      <c r="B384" s="42" t="str">
        <f ca="1" t="array" ref="B384">INDEX(A:A,SMALL(IF(ISNUMBER(FIND(CELL("contents"),A$2:A$517)),ROW($2:$517),4^8),ROW(A383)))&amp;""</f>
        <v/>
      </c>
      <c r="C384" s="47" t="s">
        <v>1244</v>
      </c>
      <c r="D384" s="48" t="s">
        <v>210</v>
      </c>
      <c r="E384" s="48" t="s">
        <v>211</v>
      </c>
      <c r="F384" s="49">
        <v>44834</v>
      </c>
      <c r="G384" s="43" t="s">
        <v>472</v>
      </c>
    </row>
    <row r="385" s="6" customFormat="1" spans="1:7">
      <c r="A385" s="46" t="s">
        <v>1245</v>
      </c>
      <c r="B385" s="42" t="str">
        <f ca="1" t="array" ref="B385">INDEX(A:A,SMALL(IF(ISNUMBER(FIND(CELL("contents"),A$2:A$517)),ROW($2:$517),4^8),ROW(A384)))&amp;""</f>
        <v/>
      </c>
      <c r="C385" s="47" t="s">
        <v>1246</v>
      </c>
      <c r="D385" s="48" t="s">
        <v>217</v>
      </c>
      <c r="E385" s="48" t="s">
        <v>261</v>
      </c>
      <c r="F385" s="49">
        <v>44931</v>
      </c>
      <c r="G385" s="43" t="s">
        <v>472</v>
      </c>
    </row>
    <row r="386" s="6" customFormat="1" spans="1:7">
      <c r="A386" s="46" t="s">
        <v>1247</v>
      </c>
      <c r="B386" s="42" t="str">
        <f ca="1" t="array" ref="B386">INDEX(A:A,SMALL(IF(ISNUMBER(FIND(CELL("contents"),A$2:A$517)),ROW($2:$517),4^8),ROW(A385)))&amp;""</f>
        <v/>
      </c>
      <c r="C386" s="47" t="s">
        <v>1248</v>
      </c>
      <c r="D386" s="48" t="s">
        <v>217</v>
      </c>
      <c r="E386" s="48" t="s">
        <v>261</v>
      </c>
      <c r="F386" s="49">
        <v>44931</v>
      </c>
      <c r="G386" s="43" t="s">
        <v>472</v>
      </c>
    </row>
    <row r="387" s="6" customFormat="1" spans="1:7">
      <c r="A387" s="46" t="s">
        <v>1249</v>
      </c>
      <c r="B387" s="42" t="str">
        <f ca="1" t="array" ref="B387">INDEX(A:A,SMALL(IF(ISNUMBER(FIND(CELL("contents"),A$2:A$517)),ROW($2:$517),4^8),ROW(A386)))&amp;""</f>
        <v/>
      </c>
      <c r="C387" s="47" t="s">
        <v>1250</v>
      </c>
      <c r="D387" s="48" t="s">
        <v>217</v>
      </c>
      <c r="E387" s="48" t="s">
        <v>261</v>
      </c>
      <c r="F387" s="49">
        <v>44931</v>
      </c>
      <c r="G387" s="43" t="s">
        <v>472</v>
      </c>
    </row>
    <row r="388" s="6" customFormat="1" spans="1:7">
      <c r="A388" s="46" t="s">
        <v>1251</v>
      </c>
      <c r="B388" s="42" t="str">
        <f ca="1" t="array" ref="B388">INDEX(A:A,SMALL(IF(ISNUMBER(FIND(CELL("contents"),A$2:A$517)),ROW($2:$517),4^8),ROW(A387)))&amp;""</f>
        <v/>
      </c>
      <c r="C388" s="47" t="s">
        <v>1252</v>
      </c>
      <c r="D388" s="48" t="s">
        <v>217</v>
      </c>
      <c r="E388" s="48" t="s">
        <v>261</v>
      </c>
      <c r="F388" s="49">
        <v>44931</v>
      </c>
      <c r="G388" s="43" t="s">
        <v>472</v>
      </c>
    </row>
    <row r="389" s="6" customFormat="1" spans="1:7">
      <c r="A389" s="46" t="s">
        <v>1253</v>
      </c>
      <c r="B389" s="42" t="str">
        <f ca="1" t="array" ref="B389">INDEX(A:A,SMALL(IF(ISNUMBER(FIND(CELL("contents"),A$2:A$517)),ROW($2:$517),4^8),ROW(A388)))&amp;""</f>
        <v/>
      </c>
      <c r="C389" s="47" t="s">
        <v>1254</v>
      </c>
      <c r="D389" s="48" t="s">
        <v>684</v>
      </c>
      <c r="E389" s="48" t="s">
        <v>353</v>
      </c>
      <c r="F389" s="49">
        <v>44932</v>
      </c>
      <c r="G389" s="43" t="s">
        <v>472</v>
      </c>
    </row>
    <row r="390" s="6" customFormat="1" spans="1:7">
      <c r="A390" s="46" t="s">
        <v>1255</v>
      </c>
      <c r="B390" s="42" t="str">
        <f ca="1" t="array" ref="B390">INDEX(A:A,SMALL(IF(ISNUMBER(FIND(CELL("contents"),A$2:A$517)),ROW($2:$517),4^8),ROW(A389)))&amp;""</f>
        <v/>
      </c>
      <c r="C390" s="47" t="s">
        <v>1256</v>
      </c>
      <c r="D390" s="48" t="s">
        <v>684</v>
      </c>
      <c r="E390" s="48" t="s">
        <v>353</v>
      </c>
      <c r="F390" s="49">
        <v>44932</v>
      </c>
      <c r="G390" s="43" t="s">
        <v>472</v>
      </c>
    </row>
    <row r="391" s="6" customFormat="1" spans="1:7">
      <c r="A391" s="46" t="s">
        <v>1257</v>
      </c>
      <c r="B391" s="42" t="str">
        <f ca="1" t="array" ref="B391">INDEX(A:A,SMALL(IF(ISNUMBER(FIND(CELL("contents"),A$2:A$517)),ROW($2:$517),4^8),ROW(A390)))&amp;""</f>
        <v/>
      </c>
      <c r="C391" s="47" t="s">
        <v>1258</v>
      </c>
      <c r="D391" s="48" t="s">
        <v>247</v>
      </c>
      <c r="E391" s="48" t="s">
        <v>248</v>
      </c>
      <c r="F391" s="49">
        <v>44866</v>
      </c>
      <c r="G391" s="43" t="s">
        <v>472</v>
      </c>
    </row>
    <row r="392" s="6" customFormat="1" spans="1:7">
      <c r="A392" s="46" t="s">
        <v>1259</v>
      </c>
      <c r="B392" s="42" t="str">
        <f ca="1" t="array" ref="B392">INDEX(A:A,SMALL(IF(ISNUMBER(FIND(CELL("contents"),A$2:A$517)),ROW($2:$517),4^8),ROW(A391)))&amp;""</f>
        <v/>
      </c>
      <c r="C392" s="47" t="s">
        <v>1260</v>
      </c>
      <c r="D392" s="48" t="s">
        <v>247</v>
      </c>
      <c r="E392" s="48" t="s">
        <v>1261</v>
      </c>
      <c r="F392" s="49">
        <v>45083</v>
      </c>
      <c r="G392" s="43" t="s">
        <v>472</v>
      </c>
    </row>
    <row r="393" s="6" customFormat="1" spans="1:7">
      <c r="A393" s="46" t="s">
        <v>1262</v>
      </c>
      <c r="B393" s="42" t="str">
        <f ca="1" t="array" ref="B393">INDEX(A:A,SMALL(IF(ISNUMBER(FIND(CELL("contents"),A$2:A$517)),ROW($2:$517),4^8),ROW(A392)))&amp;""</f>
        <v/>
      </c>
      <c r="C393" s="47" t="s">
        <v>1263</v>
      </c>
      <c r="D393" s="48" t="s">
        <v>247</v>
      </c>
      <c r="E393" s="48" t="s">
        <v>309</v>
      </c>
      <c r="F393" s="49">
        <v>44866</v>
      </c>
      <c r="G393" s="43" t="s">
        <v>472</v>
      </c>
    </row>
    <row r="394" s="6" customFormat="1" spans="1:7">
      <c r="A394" s="46" t="s">
        <v>1264</v>
      </c>
      <c r="B394" s="42" t="str">
        <f ca="1" t="array" ref="B394">INDEX(A:A,SMALL(IF(ISNUMBER(FIND(CELL("contents"),A$2:A$517)),ROW($2:$517),4^8),ROW(A393)))&amp;""</f>
        <v/>
      </c>
      <c r="C394" s="47" t="s">
        <v>1265</v>
      </c>
      <c r="D394" s="48" t="s">
        <v>247</v>
      </c>
      <c r="E394" s="48" t="s">
        <v>1266</v>
      </c>
      <c r="F394" s="49">
        <v>44866</v>
      </c>
      <c r="G394" s="43" t="s">
        <v>472</v>
      </c>
    </row>
    <row r="395" s="6" customFormat="1" spans="1:7">
      <c r="A395" s="46" t="s">
        <v>1267</v>
      </c>
      <c r="B395" s="42" t="str">
        <f ca="1" t="array" ref="B395">INDEX(A:A,SMALL(IF(ISNUMBER(FIND(CELL("contents"),A$2:A$517)),ROW($2:$517),4^8),ROW(A394)))&amp;""</f>
        <v/>
      </c>
      <c r="C395" s="47" t="s">
        <v>1268</v>
      </c>
      <c r="D395" s="48" t="s">
        <v>247</v>
      </c>
      <c r="E395" s="48" t="s">
        <v>1266</v>
      </c>
      <c r="F395" s="49">
        <v>44866</v>
      </c>
      <c r="G395" s="43" t="s">
        <v>472</v>
      </c>
    </row>
    <row r="396" s="6" customFormat="1" spans="1:7">
      <c r="A396" s="46" t="s">
        <v>1269</v>
      </c>
      <c r="B396" s="42" t="str">
        <f ca="1" t="array" ref="B396">INDEX(A:A,SMALL(IF(ISNUMBER(FIND(CELL("contents"),A$2:A$517)),ROW($2:$517),4^8),ROW(A395)))&amp;""</f>
        <v/>
      </c>
      <c r="C396" s="47" t="s">
        <v>1270</v>
      </c>
      <c r="D396" s="48" t="s">
        <v>247</v>
      </c>
      <c r="E396" s="48" t="s">
        <v>309</v>
      </c>
      <c r="F396" s="49">
        <v>44866</v>
      </c>
      <c r="G396" s="43" t="s">
        <v>472</v>
      </c>
    </row>
    <row r="397" s="6" customFormat="1" spans="1:7">
      <c r="A397" s="46" t="s">
        <v>1271</v>
      </c>
      <c r="B397" s="42" t="str">
        <f ca="1" t="array" ref="B397">INDEX(A:A,SMALL(IF(ISNUMBER(FIND(CELL("contents"),A$2:A$517)),ROW($2:$517),4^8),ROW(A396)))&amp;""</f>
        <v/>
      </c>
      <c r="C397" s="47" t="s">
        <v>1272</v>
      </c>
      <c r="D397" s="48" t="s">
        <v>247</v>
      </c>
      <c r="E397" s="48" t="s">
        <v>309</v>
      </c>
      <c r="F397" s="49">
        <v>44866</v>
      </c>
      <c r="G397" s="43" t="s">
        <v>472</v>
      </c>
    </row>
    <row r="398" s="6" customFormat="1" spans="1:7">
      <c r="A398" s="46" t="s">
        <v>1273</v>
      </c>
      <c r="B398" s="42" t="str">
        <f ca="1" t="array" ref="B398">INDEX(A:A,SMALL(IF(ISNUMBER(FIND(CELL("contents"),A$2:A$517)),ROW($2:$517),4^8),ROW(A397)))&amp;""</f>
        <v/>
      </c>
      <c r="C398" s="47" t="s">
        <v>1274</v>
      </c>
      <c r="D398" s="48" t="s">
        <v>247</v>
      </c>
      <c r="E398" s="48" t="s">
        <v>309</v>
      </c>
      <c r="F398" s="49">
        <v>44866</v>
      </c>
      <c r="G398" s="43" t="s">
        <v>472</v>
      </c>
    </row>
    <row r="399" s="6" customFormat="1" spans="1:7">
      <c r="A399" s="46" t="s">
        <v>1275</v>
      </c>
      <c r="B399" s="42" t="str">
        <f ca="1" t="array" ref="B399">INDEX(A:A,SMALL(IF(ISNUMBER(FIND(CELL("contents"),A$2:A$517)),ROW($2:$517),4^8),ROW(A398)))&amp;""</f>
        <v/>
      </c>
      <c r="C399" s="47" t="s">
        <v>1276</v>
      </c>
      <c r="D399" s="48" t="s">
        <v>247</v>
      </c>
      <c r="E399" s="48" t="s">
        <v>309</v>
      </c>
      <c r="F399" s="49">
        <v>44866</v>
      </c>
      <c r="G399" s="43" t="s">
        <v>472</v>
      </c>
    </row>
    <row r="400" s="6" customFormat="1" spans="1:7">
      <c r="A400" s="46" t="s">
        <v>1277</v>
      </c>
      <c r="B400" s="42" t="str">
        <f ca="1" t="array" ref="B400">INDEX(A:A,SMALL(IF(ISNUMBER(FIND(CELL("contents"),A$2:A$517)),ROW($2:$517),4^8),ROW(A399)))&amp;""</f>
        <v/>
      </c>
      <c r="C400" s="47" t="s">
        <v>1278</v>
      </c>
      <c r="D400" s="48" t="s">
        <v>247</v>
      </c>
      <c r="E400" s="48" t="s">
        <v>309</v>
      </c>
      <c r="F400" s="49">
        <v>44866</v>
      </c>
      <c r="G400" s="43" t="s">
        <v>472</v>
      </c>
    </row>
    <row r="401" s="6" customFormat="1" spans="1:7">
      <c r="A401" s="46" t="s">
        <v>1279</v>
      </c>
      <c r="B401" s="42" t="str">
        <f ca="1" t="array" ref="B401">INDEX(A:A,SMALL(IF(ISNUMBER(FIND(CELL("contents"),A$2:A$517)),ROW($2:$517),4^8),ROW(A400)))&amp;""</f>
        <v/>
      </c>
      <c r="C401" s="47" t="s">
        <v>1280</v>
      </c>
      <c r="D401" s="48" t="s">
        <v>247</v>
      </c>
      <c r="E401" s="48" t="s">
        <v>248</v>
      </c>
      <c r="F401" s="49">
        <v>44866</v>
      </c>
      <c r="G401" s="43" t="s">
        <v>472</v>
      </c>
    </row>
    <row r="402" s="6" customFormat="1" spans="1:7">
      <c r="A402" s="46" t="s">
        <v>1281</v>
      </c>
      <c r="B402" s="42" t="str">
        <f ca="1" t="array" ref="B402">INDEX(A:A,SMALL(IF(ISNUMBER(FIND(CELL("contents"),A$2:A$517)),ROW($2:$517),4^8),ROW(A401)))&amp;""</f>
        <v/>
      </c>
      <c r="C402" s="47" t="s">
        <v>1282</v>
      </c>
      <c r="D402" s="48" t="s">
        <v>247</v>
      </c>
      <c r="E402" s="48" t="s">
        <v>248</v>
      </c>
      <c r="F402" s="49">
        <v>44866</v>
      </c>
      <c r="G402" s="43" t="s">
        <v>472</v>
      </c>
    </row>
    <row r="403" s="6" customFormat="1" spans="1:7">
      <c r="A403" s="46" t="s">
        <v>1283</v>
      </c>
      <c r="B403" s="42" t="str">
        <f ca="1" t="array" ref="B403">INDEX(A:A,SMALL(IF(ISNUMBER(FIND(CELL("contents"),A$2:A$517)),ROW($2:$517),4^8),ROW(A402)))&amp;""</f>
        <v/>
      </c>
      <c r="C403" s="47" t="s">
        <v>1284</v>
      </c>
      <c r="D403" s="49" t="s">
        <v>247</v>
      </c>
      <c r="E403" s="47" t="s">
        <v>248</v>
      </c>
      <c r="F403" s="49">
        <v>44866</v>
      </c>
      <c r="G403" s="43" t="s">
        <v>472</v>
      </c>
    </row>
    <row r="404" s="6" customFormat="1" spans="1:7">
      <c r="A404" s="46" t="s">
        <v>1285</v>
      </c>
      <c r="B404" s="42" t="str">
        <f ca="1" t="array" ref="B404">INDEX(A:A,SMALL(IF(ISNUMBER(FIND(CELL("contents"),A$2:A$517)),ROW($2:$517),4^8),ROW(A403)))&amp;""</f>
        <v/>
      </c>
      <c r="C404" s="47" t="s">
        <v>1286</v>
      </c>
      <c r="D404" s="49" t="s">
        <v>247</v>
      </c>
      <c r="E404" s="47" t="s">
        <v>248</v>
      </c>
      <c r="F404" s="49">
        <v>44866</v>
      </c>
      <c r="G404" s="43" t="s">
        <v>472</v>
      </c>
    </row>
    <row r="405" s="6" customFormat="1" spans="1:7">
      <c r="A405" s="46" t="s">
        <v>1287</v>
      </c>
      <c r="B405" s="42" t="str">
        <f ca="1" t="array" ref="B405">INDEX(A:A,SMALL(IF(ISNUMBER(FIND(CELL("contents"),A$2:A$517)),ROW($2:$517),4^8),ROW(A404)))&amp;""</f>
        <v/>
      </c>
      <c r="C405" s="47" t="s">
        <v>1288</v>
      </c>
      <c r="D405" s="49" t="s">
        <v>247</v>
      </c>
      <c r="E405" s="47" t="s">
        <v>1266</v>
      </c>
      <c r="F405" s="49">
        <v>44866</v>
      </c>
      <c r="G405" s="43" t="s">
        <v>472</v>
      </c>
    </row>
    <row r="406" s="6" customFormat="1" spans="1:7">
      <c r="A406" s="46" t="s">
        <v>1289</v>
      </c>
      <c r="B406" s="42" t="str">
        <f ca="1" t="array" ref="B406">INDEX(A:A,SMALL(IF(ISNUMBER(FIND(CELL("contents"),A$2:A$517)),ROW($2:$517),4^8),ROW(A405)))&amp;""</f>
        <v/>
      </c>
      <c r="C406" s="47" t="s">
        <v>1290</v>
      </c>
      <c r="D406" s="49" t="s">
        <v>247</v>
      </c>
      <c r="E406" s="47" t="s">
        <v>1266</v>
      </c>
      <c r="F406" s="49">
        <v>44866</v>
      </c>
      <c r="G406" s="43" t="s">
        <v>472</v>
      </c>
    </row>
    <row r="407" s="6" customFormat="1" spans="1:7">
      <c r="A407" s="46" t="s">
        <v>1291</v>
      </c>
      <c r="B407" s="42" t="str">
        <f ca="1" t="array" ref="B407">INDEX(A:A,SMALL(IF(ISNUMBER(FIND(CELL("contents"),A$2:A$517)),ROW($2:$517),4^8),ROW(A406)))&amp;""</f>
        <v/>
      </c>
      <c r="C407" s="47" t="s">
        <v>1292</v>
      </c>
      <c r="D407" s="49" t="s">
        <v>247</v>
      </c>
      <c r="E407" s="47" t="s">
        <v>1266</v>
      </c>
      <c r="F407" s="49">
        <v>44866</v>
      </c>
      <c r="G407" s="43" t="s">
        <v>472</v>
      </c>
    </row>
    <row r="408" s="6" customFormat="1" spans="1:7">
      <c r="A408" s="46" t="s">
        <v>1293</v>
      </c>
      <c r="B408" s="42" t="str">
        <f ca="1" t="array" ref="B408">INDEX(A:A,SMALL(IF(ISNUMBER(FIND(CELL("contents"),A$2:A$517)),ROW($2:$517),4^8),ROW(A407)))&amp;""</f>
        <v/>
      </c>
      <c r="C408" s="47" t="s">
        <v>1294</v>
      </c>
      <c r="D408" s="49" t="s">
        <v>247</v>
      </c>
      <c r="E408" s="47" t="s">
        <v>1266</v>
      </c>
      <c r="F408" s="49">
        <v>44866</v>
      </c>
      <c r="G408" s="43" t="s">
        <v>472</v>
      </c>
    </row>
    <row r="409" s="6" customFormat="1" spans="1:7">
      <c r="A409" s="46" t="s">
        <v>1295</v>
      </c>
      <c r="B409" s="42" t="str">
        <f ca="1" t="array" ref="B409">INDEX(A:A,SMALL(IF(ISNUMBER(FIND(CELL("contents"),A$2:A$517)),ROW($2:$517),4^8),ROW(A408)))&amp;""</f>
        <v/>
      </c>
      <c r="C409" s="47" t="s">
        <v>1296</v>
      </c>
      <c r="D409" s="49" t="s">
        <v>247</v>
      </c>
      <c r="E409" s="47" t="s">
        <v>1266</v>
      </c>
      <c r="F409" s="49">
        <v>44866</v>
      </c>
      <c r="G409" s="43" t="s">
        <v>472</v>
      </c>
    </row>
    <row r="410" s="6" customFormat="1" spans="1:7">
      <c r="A410" s="46" t="s">
        <v>1297</v>
      </c>
      <c r="B410" s="42" t="str">
        <f ca="1" t="array" ref="B410">INDEX(A:A,SMALL(IF(ISNUMBER(FIND(CELL("contents"),A$2:A$517)),ROW($2:$517),4^8),ROW(A409)))&amp;""</f>
        <v/>
      </c>
      <c r="C410" s="47" t="s">
        <v>1298</v>
      </c>
      <c r="D410" s="48" t="s">
        <v>217</v>
      </c>
      <c r="E410" s="47" t="s">
        <v>218</v>
      </c>
      <c r="F410" s="49">
        <v>44931</v>
      </c>
      <c r="G410" s="43" t="s">
        <v>472</v>
      </c>
    </row>
    <row r="411" s="6" customFormat="1" spans="1:7">
      <c r="A411" s="46" t="s">
        <v>1299</v>
      </c>
      <c r="B411" s="42" t="str">
        <f ca="1" t="array" ref="B411">INDEX(A:A,SMALL(IF(ISNUMBER(FIND(CELL("contents"),A$2:A$517)),ROW($2:$517),4^8),ROW(A410)))&amp;""</f>
        <v/>
      </c>
      <c r="C411" s="47" t="s">
        <v>1300</v>
      </c>
      <c r="D411" s="48" t="s">
        <v>217</v>
      </c>
      <c r="E411" s="47" t="s">
        <v>218</v>
      </c>
      <c r="F411" s="49">
        <v>44931</v>
      </c>
      <c r="G411" s="43" t="s">
        <v>472</v>
      </c>
    </row>
    <row r="412" s="6" customFormat="1" spans="1:7">
      <c r="A412" s="46" t="s">
        <v>1301</v>
      </c>
      <c r="B412" s="42" t="str">
        <f ca="1" t="array" ref="B412">INDEX(A:A,SMALL(IF(ISNUMBER(FIND(CELL("contents"),A$2:A$517)),ROW($2:$517),4^8),ROW(A411)))&amp;""</f>
        <v/>
      </c>
      <c r="C412" s="47" t="s">
        <v>1302</v>
      </c>
      <c r="D412" s="48" t="s">
        <v>217</v>
      </c>
      <c r="E412" s="47" t="s">
        <v>218</v>
      </c>
      <c r="F412" s="49">
        <v>44931</v>
      </c>
      <c r="G412" s="43" t="s">
        <v>472</v>
      </c>
    </row>
    <row r="413" s="6" customFormat="1" spans="1:7">
      <c r="A413" s="46" t="s">
        <v>1303</v>
      </c>
      <c r="B413" s="42" t="str">
        <f ca="1" t="array" ref="B413">INDEX(A:A,SMALL(IF(ISNUMBER(FIND(CELL("contents"),A$2:A$517)),ROW($2:$517),4^8),ROW(A412)))&amp;""</f>
        <v/>
      </c>
      <c r="C413" s="47" t="s">
        <v>1304</v>
      </c>
      <c r="D413" s="48" t="s">
        <v>217</v>
      </c>
      <c r="E413" s="47" t="s">
        <v>296</v>
      </c>
      <c r="F413" s="49">
        <v>44931</v>
      </c>
      <c r="G413" s="43" t="s">
        <v>472</v>
      </c>
    </row>
    <row r="414" s="6" customFormat="1" spans="1:7">
      <c r="A414" s="46" t="s">
        <v>1305</v>
      </c>
      <c r="B414" s="42" t="str">
        <f ca="1" t="array" ref="B414">INDEX(A:A,SMALL(IF(ISNUMBER(FIND(CELL("contents"),A$2:A$517)),ROW($2:$517),4^8),ROW(A413)))&amp;""</f>
        <v/>
      </c>
      <c r="C414" s="47" t="s">
        <v>1306</v>
      </c>
      <c r="D414" s="48" t="s">
        <v>217</v>
      </c>
      <c r="E414" s="47" t="s">
        <v>296</v>
      </c>
      <c r="F414" s="49">
        <v>44931</v>
      </c>
      <c r="G414" s="43" t="s">
        <v>472</v>
      </c>
    </row>
    <row r="415" s="6" customFormat="1" spans="1:7">
      <c r="A415" s="46" t="s">
        <v>1307</v>
      </c>
      <c r="B415" s="42" t="str">
        <f ca="1" t="array" ref="B415">INDEX(A:A,SMALL(IF(ISNUMBER(FIND(CELL("contents"),A$2:A$517)),ROW($2:$517),4^8),ROW(A414)))&amp;""</f>
        <v/>
      </c>
      <c r="C415" s="47" t="s">
        <v>1308</v>
      </c>
      <c r="D415" s="48" t="s">
        <v>217</v>
      </c>
      <c r="E415" s="47" t="s">
        <v>296</v>
      </c>
      <c r="F415" s="49">
        <v>44931</v>
      </c>
      <c r="G415" s="43" t="s">
        <v>472</v>
      </c>
    </row>
    <row r="416" s="6" customFormat="1" spans="1:7">
      <c r="A416" s="46" t="s">
        <v>1309</v>
      </c>
      <c r="B416" s="42" t="str">
        <f ca="1" t="array" ref="B416">INDEX(A:A,SMALL(IF(ISNUMBER(FIND(CELL("contents"),A$2:A$517)),ROW($2:$517),4^8),ROW(A415)))&amp;""</f>
        <v/>
      </c>
      <c r="C416" s="47" t="s">
        <v>1310</v>
      </c>
      <c r="D416" s="48" t="s">
        <v>217</v>
      </c>
      <c r="E416" s="47" t="s">
        <v>218</v>
      </c>
      <c r="F416" s="49">
        <v>44931</v>
      </c>
      <c r="G416" s="43" t="s">
        <v>472</v>
      </c>
    </row>
    <row r="417" s="6" customFormat="1" spans="1:7">
      <c r="A417" s="46" t="s">
        <v>1311</v>
      </c>
      <c r="B417" s="42" t="str">
        <f ca="1" t="array" ref="B417">INDEX(A:A,SMALL(IF(ISNUMBER(FIND(CELL("contents"),A$2:A$517)),ROW($2:$517),4^8),ROW(A416)))&amp;""</f>
        <v/>
      </c>
      <c r="C417" s="47" t="s">
        <v>1312</v>
      </c>
      <c r="D417" s="48" t="s">
        <v>217</v>
      </c>
      <c r="E417" s="47" t="s">
        <v>218</v>
      </c>
      <c r="F417" s="49">
        <v>44931</v>
      </c>
      <c r="G417" s="43" t="s">
        <v>472</v>
      </c>
    </row>
    <row r="418" s="6" customFormat="1" spans="1:7">
      <c r="A418" s="46" t="s">
        <v>1313</v>
      </c>
      <c r="B418" s="42" t="str">
        <f ca="1" t="array" ref="B418">INDEX(A:A,SMALL(IF(ISNUMBER(FIND(CELL("contents"),A$2:A$517)),ROW($2:$517),4^8),ROW(A417)))&amp;""</f>
        <v/>
      </c>
      <c r="C418" s="47" t="s">
        <v>1314</v>
      </c>
      <c r="D418" s="48" t="s">
        <v>217</v>
      </c>
      <c r="E418" s="47" t="s">
        <v>218</v>
      </c>
      <c r="F418" s="49">
        <v>44931</v>
      </c>
      <c r="G418" s="43" t="s">
        <v>472</v>
      </c>
    </row>
    <row r="419" s="6" customFormat="1" spans="1:7">
      <c r="A419" s="46" t="s">
        <v>1315</v>
      </c>
      <c r="B419" s="42" t="str">
        <f ca="1" t="array" ref="B419">INDEX(A:A,SMALL(IF(ISNUMBER(FIND(CELL("contents"),A$2:A$517)),ROW($2:$517),4^8),ROW(A418)))&amp;""</f>
        <v/>
      </c>
      <c r="C419" s="47" t="s">
        <v>1316</v>
      </c>
      <c r="D419" s="48" t="s">
        <v>217</v>
      </c>
      <c r="E419" s="47" t="s">
        <v>218</v>
      </c>
      <c r="F419" s="49">
        <v>44931</v>
      </c>
      <c r="G419" s="43" t="s">
        <v>472</v>
      </c>
    </row>
    <row r="420" s="6" customFormat="1" spans="1:7">
      <c r="A420" s="46" t="s">
        <v>1317</v>
      </c>
      <c r="B420" s="42" t="str">
        <f ca="1" t="array" ref="B420">INDEX(A:A,SMALL(IF(ISNUMBER(FIND(CELL("contents"),A$2:A$517)),ROW($2:$517),4^8),ROW(A419)))&amp;""</f>
        <v/>
      </c>
      <c r="C420" s="47" t="s">
        <v>1318</v>
      </c>
      <c r="D420" s="48" t="s">
        <v>217</v>
      </c>
      <c r="E420" s="47" t="s">
        <v>296</v>
      </c>
      <c r="F420" s="49">
        <v>44931</v>
      </c>
      <c r="G420" s="43" t="s">
        <v>472</v>
      </c>
    </row>
    <row r="421" s="6" customFormat="1" spans="1:7">
      <c r="A421" s="46" t="s">
        <v>1319</v>
      </c>
      <c r="B421" s="42" t="str">
        <f ca="1" t="array" ref="B421">INDEX(A:A,SMALL(IF(ISNUMBER(FIND(CELL("contents"),A$2:A$517)),ROW($2:$517),4^8),ROW(A420)))&amp;""</f>
        <v/>
      </c>
      <c r="C421" s="47" t="s">
        <v>1320</v>
      </c>
      <c r="D421" s="48" t="s">
        <v>217</v>
      </c>
      <c r="E421" s="48" t="s">
        <v>261</v>
      </c>
      <c r="F421" s="49">
        <v>44931</v>
      </c>
      <c r="G421" s="43" t="s">
        <v>472</v>
      </c>
    </row>
    <row r="422" s="6" customFormat="1" spans="1:7">
      <c r="A422" s="46" t="s">
        <v>1321</v>
      </c>
      <c r="B422" s="42" t="str">
        <f ca="1" t="array" ref="B422">INDEX(A:A,SMALL(IF(ISNUMBER(FIND(CELL("contents"),A$2:A$517)),ROW($2:$517),4^8),ROW(A421)))&amp;""</f>
        <v/>
      </c>
      <c r="C422" s="47" t="s">
        <v>1322</v>
      </c>
      <c r="D422" s="48" t="s">
        <v>217</v>
      </c>
      <c r="E422" s="48" t="s">
        <v>261</v>
      </c>
      <c r="F422" s="49">
        <v>44931</v>
      </c>
      <c r="G422" s="43" t="s">
        <v>472</v>
      </c>
    </row>
    <row r="423" s="6" customFormat="1" spans="1:7">
      <c r="A423" s="46" t="s">
        <v>1323</v>
      </c>
      <c r="B423" s="42" t="str">
        <f ca="1" t="array" ref="B423">INDEX(A:A,SMALL(IF(ISNUMBER(FIND(CELL("contents"),A$2:A$517)),ROW($2:$517),4^8),ROW(A422)))&amp;""</f>
        <v/>
      </c>
      <c r="C423" s="47" t="s">
        <v>1324</v>
      </c>
      <c r="D423" s="48" t="s">
        <v>217</v>
      </c>
      <c r="E423" s="48" t="s">
        <v>261</v>
      </c>
      <c r="F423" s="49">
        <v>44931</v>
      </c>
      <c r="G423" s="43" t="s">
        <v>472</v>
      </c>
    </row>
    <row r="424" s="6" customFormat="1" spans="1:7">
      <c r="A424" s="46" t="s">
        <v>1325</v>
      </c>
      <c r="B424" s="42" t="str">
        <f ca="1" t="array" ref="B424">INDEX(A:A,SMALL(IF(ISNUMBER(FIND(CELL("contents"),A$2:A$517)),ROW($2:$517),4^8),ROW(A423)))&amp;""</f>
        <v/>
      </c>
      <c r="C424" s="47" t="s">
        <v>1326</v>
      </c>
      <c r="D424" s="48" t="s">
        <v>217</v>
      </c>
      <c r="E424" s="48" t="s">
        <v>471</v>
      </c>
      <c r="F424" s="49">
        <v>44931</v>
      </c>
      <c r="G424" s="43" t="s">
        <v>472</v>
      </c>
    </row>
    <row r="425" s="6" customFormat="1" spans="1:7">
      <c r="A425" s="46" t="s">
        <v>1327</v>
      </c>
      <c r="B425" s="42" t="str">
        <f ca="1" t="array" ref="B425">INDEX(A:A,SMALL(IF(ISNUMBER(FIND(CELL("contents"),A$2:A$517)),ROW($2:$517),4^8),ROW(A424)))&amp;""</f>
        <v/>
      </c>
      <c r="C425" s="47" t="s">
        <v>1328</v>
      </c>
      <c r="D425" s="48" t="s">
        <v>217</v>
      </c>
      <c r="E425" s="48" t="s">
        <v>471</v>
      </c>
      <c r="F425" s="49">
        <v>44931</v>
      </c>
      <c r="G425" s="43" t="s">
        <v>472</v>
      </c>
    </row>
    <row r="426" s="6" customFormat="1" spans="1:7">
      <c r="A426" s="46" t="s">
        <v>1329</v>
      </c>
      <c r="B426" s="42" t="str">
        <f ca="1" t="array" ref="B426">INDEX(A:A,SMALL(IF(ISNUMBER(FIND(CELL("contents"),A$2:A$517)),ROW($2:$517),4^8),ROW(A425)))&amp;""</f>
        <v/>
      </c>
      <c r="C426" s="47" t="s">
        <v>1330</v>
      </c>
      <c r="D426" s="48" t="s">
        <v>217</v>
      </c>
      <c r="E426" s="48" t="s">
        <v>471</v>
      </c>
      <c r="F426" s="49">
        <v>44931</v>
      </c>
      <c r="G426" s="43" t="s">
        <v>472</v>
      </c>
    </row>
    <row r="427" s="6" customFormat="1" spans="1:7">
      <c r="A427" s="46" t="s">
        <v>1331</v>
      </c>
      <c r="B427" s="42" t="str">
        <f ca="1" t="array" ref="B427">INDEX(A:A,SMALL(IF(ISNUMBER(FIND(CELL("contents"),A$2:A$517)),ROW($2:$517),4^8),ROW(A426)))&amp;""</f>
        <v/>
      </c>
      <c r="C427" s="47" t="s">
        <v>1332</v>
      </c>
      <c r="D427" s="48" t="s">
        <v>217</v>
      </c>
      <c r="E427" s="48" t="s">
        <v>348</v>
      </c>
      <c r="F427" s="49">
        <v>44931</v>
      </c>
      <c r="G427" s="43" t="s">
        <v>472</v>
      </c>
    </row>
    <row r="428" s="6" customFormat="1" spans="1:7">
      <c r="A428" s="46" t="s">
        <v>1333</v>
      </c>
      <c r="B428" s="42" t="str">
        <f ca="1" t="array" ref="B428">INDEX(A:A,SMALL(IF(ISNUMBER(FIND(CELL("contents"),A$2:A$517)),ROW($2:$517),4^8),ROW(A427)))&amp;""</f>
        <v/>
      </c>
      <c r="C428" s="47" t="s">
        <v>1334</v>
      </c>
      <c r="D428" s="48" t="s">
        <v>217</v>
      </c>
      <c r="E428" s="48" t="s">
        <v>348</v>
      </c>
      <c r="F428" s="49">
        <v>44931</v>
      </c>
      <c r="G428" s="43" t="s">
        <v>472</v>
      </c>
    </row>
    <row r="429" s="6" customFormat="1" spans="1:7">
      <c r="A429" s="46" t="s">
        <v>1335</v>
      </c>
      <c r="B429" s="42" t="str">
        <f ca="1" t="array" ref="B429">INDEX(A:A,SMALL(IF(ISNUMBER(FIND(CELL("contents"),A$2:A$517)),ROW($2:$517),4^8),ROW(A428)))&amp;""</f>
        <v/>
      </c>
      <c r="C429" s="47" t="s">
        <v>1336</v>
      </c>
      <c r="D429" s="48" t="s">
        <v>217</v>
      </c>
      <c r="E429" s="48" t="s">
        <v>348</v>
      </c>
      <c r="F429" s="49">
        <v>44931</v>
      </c>
      <c r="G429" s="43" t="s">
        <v>472</v>
      </c>
    </row>
    <row r="430" s="6" customFormat="1" spans="1:7">
      <c r="A430" s="46" t="s">
        <v>1337</v>
      </c>
      <c r="B430" s="42" t="str">
        <f ca="1" t="array" ref="B430">INDEX(A:A,SMALL(IF(ISNUMBER(FIND(CELL("contents"),A$2:A$517)),ROW($2:$517),4^8),ROW(A429)))&amp;""</f>
        <v/>
      </c>
      <c r="C430" s="47" t="s">
        <v>1338</v>
      </c>
      <c r="D430" s="48" t="s">
        <v>217</v>
      </c>
      <c r="E430" s="48" t="s">
        <v>348</v>
      </c>
      <c r="F430" s="49">
        <v>44931</v>
      </c>
      <c r="G430" s="43" t="s">
        <v>472</v>
      </c>
    </row>
    <row r="431" s="6" customFormat="1" spans="1:7">
      <c r="A431" s="46" t="s">
        <v>1339</v>
      </c>
      <c r="B431" s="42" t="str">
        <f ca="1" t="array" ref="B431">INDEX(A:A,SMALL(IF(ISNUMBER(FIND(CELL("contents"),A$2:A$517)),ROW($2:$517),4^8),ROW(A430)))&amp;""</f>
        <v/>
      </c>
      <c r="C431" s="47" t="s">
        <v>1340</v>
      </c>
      <c r="D431" s="48" t="s">
        <v>217</v>
      </c>
      <c r="E431" s="48" t="s">
        <v>547</v>
      </c>
      <c r="F431" s="49">
        <v>44931</v>
      </c>
      <c r="G431" s="43" t="s">
        <v>472</v>
      </c>
    </row>
    <row r="432" s="6" customFormat="1" spans="1:7">
      <c r="A432" s="46" t="s">
        <v>1341</v>
      </c>
      <c r="B432" s="42" t="str">
        <f ca="1" t="array" ref="B432">INDEX(A:A,SMALL(IF(ISNUMBER(FIND(CELL("contents"),A$2:A$517)),ROW($2:$517),4^8),ROW(A431)))&amp;""</f>
        <v/>
      </c>
      <c r="C432" s="47" t="s">
        <v>1342</v>
      </c>
      <c r="D432" s="48" t="s">
        <v>217</v>
      </c>
      <c r="E432" s="48" t="s">
        <v>547</v>
      </c>
      <c r="F432" s="49">
        <v>44931</v>
      </c>
      <c r="G432" s="43" t="s">
        <v>472</v>
      </c>
    </row>
    <row r="433" s="6" customFormat="1" spans="1:7">
      <c r="A433" s="46" t="s">
        <v>1343</v>
      </c>
      <c r="B433" s="42" t="str">
        <f ca="1" t="array" ref="B433">INDEX(A:A,SMALL(IF(ISNUMBER(FIND(CELL("contents"),A$2:A$517)),ROW($2:$517),4^8),ROW(A432)))&amp;""</f>
        <v/>
      </c>
      <c r="C433" s="47" t="s">
        <v>1344</v>
      </c>
      <c r="D433" s="48" t="s">
        <v>217</v>
      </c>
      <c r="E433" s="48" t="s">
        <v>547</v>
      </c>
      <c r="F433" s="49">
        <v>44931</v>
      </c>
      <c r="G433" s="43" t="s">
        <v>472</v>
      </c>
    </row>
    <row r="434" s="6" customFormat="1" spans="1:7">
      <c r="A434" s="46" t="s">
        <v>1345</v>
      </c>
      <c r="B434" s="42" t="str">
        <f ca="1" t="array" ref="B434">INDEX(A:A,SMALL(IF(ISNUMBER(FIND(CELL("contents"),A$2:A$517)),ROW($2:$517),4^8),ROW(A433)))&amp;""</f>
        <v/>
      </c>
      <c r="C434" s="47" t="s">
        <v>1346</v>
      </c>
      <c r="D434" s="48" t="s">
        <v>198</v>
      </c>
      <c r="E434" s="48" t="s">
        <v>240</v>
      </c>
      <c r="F434" s="49">
        <v>44866</v>
      </c>
      <c r="G434" s="43" t="s">
        <v>472</v>
      </c>
    </row>
    <row r="435" s="6" customFormat="1" spans="1:7">
      <c r="A435" s="46" t="s">
        <v>1347</v>
      </c>
      <c r="B435" s="42" t="str">
        <f ca="1" t="array" ref="B435">INDEX(A:A,SMALL(IF(ISNUMBER(FIND(CELL("contents"),A$2:A$517)),ROW($2:$517),4^8),ROW(A434)))&amp;""</f>
        <v/>
      </c>
      <c r="C435" s="47" t="s">
        <v>1348</v>
      </c>
      <c r="D435" s="48" t="s">
        <v>198</v>
      </c>
      <c r="E435" s="48" t="s">
        <v>199</v>
      </c>
      <c r="F435" s="49">
        <v>44866</v>
      </c>
      <c r="G435" s="43" t="s">
        <v>472</v>
      </c>
    </row>
    <row r="436" s="6" customFormat="1" spans="1:7">
      <c r="A436" s="46" t="s">
        <v>1349</v>
      </c>
      <c r="B436" s="42" t="str">
        <f ca="1" t="array" ref="B436">INDEX(A:A,SMALL(IF(ISNUMBER(FIND(CELL("contents"),A$2:A$517)),ROW($2:$517),4^8),ROW(A435)))&amp;""</f>
        <v/>
      </c>
      <c r="C436" s="47" t="s">
        <v>1350</v>
      </c>
      <c r="D436" s="48" t="s">
        <v>198</v>
      </c>
      <c r="E436" s="48" t="s">
        <v>222</v>
      </c>
      <c r="F436" s="49">
        <v>44866</v>
      </c>
      <c r="G436" s="43" t="s">
        <v>472</v>
      </c>
    </row>
    <row r="437" s="6" customFormat="1" spans="1:7">
      <c r="A437" s="46" t="s">
        <v>1351</v>
      </c>
      <c r="B437" s="42" t="str">
        <f ca="1" t="array" ref="B437">INDEX(A:A,SMALL(IF(ISNUMBER(FIND(CELL("contents"),A$2:A$517)),ROW($2:$517),4^8),ROW(A436)))&amp;""</f>
        <v/>
      </c>
      <c r="C437" s="47" t="s">
        <v>1352</v>
      </c>
      <c r="D437" s="48" t="s">
        <v>198</v>
      </c>
      <c r="E437" s="48" t="s">
        <v>222</v>
      </c>
      <c r="F437" s="49">
        <v>44866</v>
      </c>
      <c r="G437" s="43" t="s">
        <v>472</v>
      </c>
    </row>
    <row r="438" s="6" customFormat="1" spans="1:7">
      <c r="A438" s="46" t="s">
        <v>1353</v>
      </c>
      <c r="B438" s="42" t="str">
        <f ca="1" t="array" ref="B438">INDEX(A:A,SMALL(IF(ISNUMBER(FIND(CELL("contents"),A$2:A$517)),ROW($2:$517),4^8),ROW(A437)))&amp;""</f>
        <v/>
      </c>
      <c r="C438" s="47" t="s">
        <v>1354</v>
      </c>
      <c r="D438" s="48" t="s">
        <v>198</v>
      </c>
      <c r="E438" s="48" t="s">
        <v>222</v>
      </c>
      <c r="F438" s="49">
        <v>44866</v>
      </c>
      <c r="G438" s="43" t="s">
        <v>472</v>
      </c>
    </row>
    <row r="439" s="6" customFormat="1" spans="1:7">
      <c r="A439" s="46" t="s">
        <v>1355</v>
      </c>
      <c r="B439" s="42" t="str">
        <f ca="1" t="array" ref="B439">INDEX(A:A,SMALL(IF(ISNUMBER(FIND(CELL("contents"),A$2:A$517)),ROW($2:$517),4^8),ROW(A438)))&amp;""</f>
        <v/>
      </c>
      <c r="C439" s="47" t="s">
        <v>1356</v>
      </c>
      <c r="D439" s="48" t="s">
        <v>198</v>
      </c>
      <c r="E439" s="48" t="s">
        <v>222</v>
      </c>
      <c r="F439" s="49">
        <v>44866</v>
      </c>
      <c r="G439" s="43" t="s">
        <v>472</v>
      </c>
    </row>
    <row r="440" s="6" customFormat="1" spans="1:7">
      <c r="A440" s="46" t="s">
        <v>1357</v>
      </c>
      <c r="B440" s="42" t="str">
        <f ca="1" t="array" ref="B440">INDEX(A:A,SMALL(IF(ISNUMBER(FIND(CELL("contents"),A$2:A$517)),ROW($2:$517),4^8),ROW(A439)))&amp;""</f>
        <v/>
      </c>
      <c r="C440" s="47" t="s">
        <v>1358</v>
      </c>
      <c r="D440" s="48" t="s">
        <v>684</v>
      </c>
      <c r="E440" s="48" t="s">
        <v>1182</v>
      </c>
      <c r="F440" s="49">
        <v>44985</v>
      </c>
      <c r="G440" s="43" t="s">
        <v>472</v>
      </c>
    </row>
    <row r="441" s="6" customFormat="1" spans="1:7">
      <c r="A441" s="46" t="s">
        <v>1359</v>
      </c>
      <c r="B441" s="42" t="str">
        <f ca="1" t="array" ref="B441">INDEX(A:A,SMALL(IF(ISNUMBER(FIND(CELL("contents"),A$2:A$517)),ROW($2:$517),4^8),ROW(A440)))&amp;""</f>
        <v/>
      </c>
      <c r="C441" s="47" t="s">
        <v>1360</v>
      </c>
      <c r="D441" s="48" t="s">
        <v>684</v>
      </c>
      <c r="E441" s="48" t="s">
        <v>1182</v>
      </c>
      <c r="F441" s="49">
        <v>44985</v>
      </c>
      <c r="G441" s="43" t="s">
        <v>472</v>
      </c>
    </row>
    <row r="442" s="6" customFormat="1" spans="1:7">
      <c r="A442" s="46" t="s">
        <v>1361</v>
      </c>
      <c r="B442" s="42" t="str">
        <f ca="1" t="array" ref="B442">INDEX(A:A,SMALL(IF(ISNUMBER(FIND(CELL("contents"),A$2:A$517)),ROW($2:$517),4^8),ROW(A441)))&amp;""</f>
        <v/>
      </c>
      <c r="C442" s="47" t="s">
        <v>1362</v>
      </c>
      <c r="D442" s="48" t="s">
        <v>684</v>
      </c>
      <c r="E442" s="48" t="s">
        <v>1182</v>
      </c>
      <c r="F442" s="49">
        <v>44985</v>
      </c>
      <c r="G442" s="43" t="s">
        <v>472</v>
      </c>
    </row>
    <row r="443" s="6" customFormat="1" spans="1:7">
      <c r="A443" s="46" t="s">
        <v>1363</v>
      </c>
      <c r="B443" s="42" t="str">
        <f ca="1" t="array" ref="B443">INDEX(A:A,SMALL(IF(ISNUMBER(FIND(CELL("contents"),A$2:A$517)),ROW($2:$517),4^8),ROW(A442)))&amp;""</f>
        <v/>
      </c>
      <c r="C443" s="47" t="s">
        <v>1364</v>
      </c>
      <c r="D443" s="48" t="s">
        <v>684</v>
      </c>
      <c r="E443" s="48" t="s">
        <v>1182</v>
      </c>
      <c r="F443" s="49">
        <v>44985</v>
      </c>
      <c r="G443" s="43" t="s">
        <v>472</v>
      </c>
    </row>
    <row r="444" s="6" customFormat="1" spans="1:7">
      <c r="A444" s="46" t="s">
        <v>1365</v>
      </c>
      <c r="B444" s="42" t="str">
        <f ca="1" t="array" ref="B444">INDEX(A:A,SMALL(IF(ISNUMBER(FIND(CELL("contents"),A$2:A$517)),ROW($2:$517),4^8),ROW(A443)))&amp;""</f>
        <v/>
      </c>
      <c r="C444" s="47" t="s">
        <v>1366</v>
      </c>
      <c r="D444" s="48" t="s">
        <v>684</v>
      </c>
      <c r="E444" s="48" t="s">
        <v>1182</v>
      </c>
      <c r="F444" s="49">
        <v>44985</v>
      </c>
      <c r="G444" s="43" t="s">
        <v>472</v>
      </c>
    </row>
    <row r="445" s="6" customFormat="1" spans="1:7">
      <c r="A445" s="46" t="s">
        <v>1367</v>
      </c>
      <c r="B445" s="42" t="str">
        <f ca="1" t="array" ref="B445">INDEX(A:A,SMALL(IF(ISNUMBER(FIND(CELL("contents"),A$2:A$517)),ROW($2:$517),4^8),ROW(A444)))&amp;""</f>
        <v/>
      </c>
      <c r="C445" s="47" t="s">
        <v>1368</v>
      </c>
      <c r="D445" s="48" t="s">
        <v>684</v>
      </c>
      <c r="E445" s="48" t="s">
        <v>1182</v>
      </c>
      <c r="F445" s="49">
        <v>44985</v>
      </c>
      <c r="G445" s="43" t="s">
        <v>472</v>
      </c>
    </row>
    <row r="446" s="6" customFormat="1" spans="1:7">
      <c r="A446" s="46" t="s">
        <v>1369</v>
      </c>
      <c r="B446" s="42" t="str">
        <f ca="1" t="array" ref="B446">INDEX(A:A,SMALL(IF(ISNUMBER(FIND(CELL("contents"),A$2:A$517)),ROW($2:$517),4^8),ROW(A445)))&amp;""</f>
        <v/>
      </c>
      <c r="C446" s="47" t="s">
        <v>1370</v>
      </c>
      <c r="D446" s="48" t="s">
        <v>684</v>
      </c>
      <c r="E446" s="48" t="s">
        <v>1182</v>
      </c>
      <c r="F446" s="49">
        <v>44985</v>
      </c>
      <c r="G446" s="43" t="s">
        <v>472</v>
      </c>
    </row>
    <row r="447" s="6" customFormat="1" spans="1:7">
      <c r="A447" s="46" t="s">
        <v>1371</v>
      </c>
      <c r="B447" s="42" t="str">
        <f ca="1" t="array" ref="B447">INDEX(A:A,SMALL(IF(ISNUMBER(FIND(CELL("contents"),A$2:A$517)),ROW($2:$517),4^8),ROW(A446)))&amp;""</f>
        <v/>
      </c>
      <c r="C447" s="47" t="s">
        <v>1372</v>
      </c>
      <c r="D447" s="48" t="s">
        <v>186</v>
      </c>
      <c r="E447" s="48" t="s">
        <v>187</v>
      </c>
      <c r="F447" s="49">
        <v>44931</v>
      </c>
      <c r="G447" s="43" t="s">
        <v>472</v>
      </c>
    </row>
    <row r="448" s="6" customFormat="1" spans="1:7">
      <c r="A448" s="46" t="s">
        <v>1373</v>
      </c>
      <c r="B448" s="42" t="str">
        <f ca="1" t="array" ref="B448">INDEX(A:A,SMALL(IF(ISNUMBER(FIND(CELL("contents"),A$2:A$517)),ROW($2:$517),4^8),ROW(A447)))&amp;""</f>
        <v/>
      </c>
      <c r="C448" s="47" t="s">
        <v>1374</v>
      </c>
      <c r="D448" s="48" t="s">
        <v>186</v>
      </c>
      <c r="E448" s="48" t="s">
        <v>234</v>
      </c>
      <c r="F448" s="49">
        <v>44931</v>
      </c>
      <c r="G448" s="43" t="s">
        <v>472</v>
      </c>
    </row>
    <row r="449" s="6" customFormat="1" spans="1:7">
      <c r="A449" s="46" t="s">
        <v>1375</v>
      </c>
      <c r="B449" s="42" t="str">
        <f ca="1" t="array" ref="B449">INDEX(A:A,SMALL(IF(ISNUMBER(FIND(CELL("contents"),A$2:A$517)),ROW($2:$517),4^8),ROW(A448)))&amp;""</f>
        <v/>
      </c>
      <c r="C449" s="47" t="s">
        <v>1376</v>
      </c>
      <c r="D449" s="48" t="s">
        <v>210</v>
      </c>
      <c r="E449" s="48" t="s">
        <v>211</v>
      </c>
      <c r="F449" s="49">
        <v>44875</v>
      </c>
      <c r="G449" s="43" t="s">
        <v>472</v>
      </c>
    </row>
    <row r="450" s="6" customFormat="1" spans="1:7">
      <c r="A450" s="46" t="s">
        <v>1377</v>
      </c>
      <c r="B450" s="42" t="str">
        <f ca="1" t="array" ref="B450">INDEX(A:A,SMALL(IF(ISNUMBER(FIND(CELL("contents"),A$2:A$517)),ROW($2:$517),4^8),ROW(A449)))&amp;""</f>
        <v/>
      </c>
      <c r="C450" s="47" t="s">
        <v>1378</v>
      </c>
      <c r="D450" s="48" t="s">
        <v>684</v>
      </c>
      <c r="E450" s="48" t="s">
        <v>353</v>
      </c>
      <c r="F450" s="49">
        <v>44932</v>
      </c>
      <c r="G450" s="43" t="s">
        <v>472</v>
      </c>
    </row>
    <row r="451" s="6" customFormat="1" spans="1:7">
      <c r="A451" s="46" t="s">
        <v>1379</v>
      </c>
      <c r="B451" s="42" t="str">
        <f ca="1" t="array" ref="B451">INDEX(A:A,SMALL(IF(ISNUMBER(FIND(CELL("contents"),A$2:A$517)),ROW($2:$517),4^8),ROW(A450)))&amp;""</f>
        <v/>
      </c>
      <c r="C451" s="47" t="s">
        <v>1380</v>
      </c>
      <c r="D451" s="48" t="s">
        <v>684</v>
      </c>
      <c r="E451" s="48" t="s">
        <v>353</v>
      </c>
      <c r="F451" s="49">
        <v>44932</v>
      </c>
      <c r="G451" s="43" t="s">
        <v>472</v>
      </c>
    </row>
    <row r="452" s="6" customFormat="1" spans="1:7">
      <c r="A452" s="46" t="s">
        <v>1381</v>
      </c>
      <c r="B452" s="42" t="str">
        <f ca="1" t="array" ref="B452">INDEX(A:A,SMALL(IF(ISNUMBER(FIND(CELL("contents"),A$2:A$517)),ROW($2:$517),4^8),ROW(A451)))&amp;""</f>
        <v/>
      </c>
      <c r="C452" s="47" t="s">
        <v>1382</v>
      </c>
      <c r="D452" s="48" t="s">
        <v>684</v>
      </c>
      <c r="E452" s="48" t="s">
        <v>353</v>
      </c>
      <c r="F452" s="49">
        <v>44932</v>
      </c>
      <c r="G452" s="43" t="s">
        <v>472</v>
      </c>
    </row>
    <row r="453" s="6" customFormat="1" spans="1:7">
      <c r="A453" s="46" t="s">
        <v>1383</v>
      </c>
      <c r="B453" s="42" t="str">
        <f ca="1" t="array" ref="B453">INDEX(A:A,SMALL(IF(ISNUMBER(FIND(CELL("contents"),A$2:A$517)),ROW($2:$517),4^8),ROW(A452)))&amp;""</f>
        <v/>
      </c>
      <c r="C453" s="47" t="s">
        <v>1384</v>
      </c>
      <c r="D453" s="48" t="s">
        <v>684</v>
      </c>
      <c r="E453" s="48" t="s">
        <v>353</v>
      </c>
      <c r="F453" s="49">
        <v>44932</v>
      </c>
      <c r="G453" s="43" t="s">
        <v>472</v>
      </c>
    </row>
    <row r="454" s="6" customFormat="1" spans="1:7">
      <c r="A454" s="46" t="s">
        <v>1385</v>
      </c>
      <c r="B454" s="42" t="str">
        <f ca="1" t="array" ref="B454">INDEX(A:A,SMALL(IF(ISNUMBER(FIND(CELL("contents"),A$2:A$517)),ROW($2:$517),4^8),ROW(A453)))&amp;""</f>
        <v/>
      </c>
      <c r="C454" s="47" t="s">
        <v>1386</v>
      </c>
      <c r="D454" s="48" t="s">
        <v>684</v>
      </c>
      <c r="E454" s="48" t="s">
        <v>353</v>
      </c>
      <c r="F454" s="49">
        <v>44932</v>
      </c>
      <c r="G454" s="43" t="s">
        <v>472</v>
      </c>
    </row>
    <row r="455" s="6" customFormat="1" spans="1:7">
      <c r="A455" s="46" t="s">
        <v>1387</v>
      </c>
      <c r="B455" s="42" t="str">
        <f ca="1" t="array" ref="B455">INDEX(A:A,SMALL(IF(ISNUMBER(FIND(CELL("contents"),A$2:A$517)),ROW($2:$517),4^8),ROW(A454)))&amp;""</f>
        <v/>
      </c>
      <c r="C455" s="47" t="s">
        <v>1388</v>
      </c>
      <c r="D455" s="48" t="s">
        <v>684</v>
      </c>
      <c r="E455" s="48" t="s">
        <v>353</v>
      </c>
      <c r="F455" s="49">
        <v>44932</v>
      </c>
      <c r="G455" s="43" t="s">
        <v>472</v>
      </c>
    </row>
    <row r="456" s="6" customFormat="1" spans="1:7">
      <c r="A456" s="46" t="s">
        <v>1389</v>
      </c>
      <c r="B456" s="42" t="str">
        <f ca="1" t="array" ref="B456">INDEX(A:A,SMALL(IF(ISNUMBER(FIND(CELL("contents"),A$2:A$517)),ROW($2:$517),4^8),ROW(A455)))&amp;""</f>
        <v/>
      </c>
      <c r="C456" s="47" t="s">
        <v>1390</v>
      </c>
      <c r="D456" s="48" t="s">
        <v>217</v>
      </c>
      <c r="E456" s="48" t="s">
        <v>218</v>
      </c>
      <c r="F456" s="49">
        <v>44932</v>
      </c>
      <c r="G456" s="43" t="s">
        <v>472</v>
      </c>
    </row>
    <row r="457" s="6" customFormat="1" spans="1:7">
      <c r="A457" s="46" t="s">
        <v>1391</v>
      </c>
      <c r="B457" s="42" t="str">
        <f ca="1" t="array" ref="B457">INDEX(A:A,SMALL(IF(ISNUMBER(FIND(CELL("contents"),A$2:A$517)),ROW($2:$517),4^8),ROW(A456)))&amp;""</f>
        <v/>
      </c>
      <c r="C457" s="47" t="s">
        <v>1392</v>
      </c>
      <c r="D457" s="48" t="s">
        <v>217</v>
      </c>
      <c r="E457" s="48" t="s">
        <v>218</v>
      </c>
      <c r="F457" s="49">
        <v>44932</v>
      </c>
      <c r="G457" s="43" t="s">
        <v>472</v>
      </c>
    </row>
    <row r="458" s="6" customFormat="1" spans="1:7">
      <c r="A458" s="46" t="s">
        <v>1393</v>
      </c>
      <c r="B458" s="42" t="str">
        <f ca="1" t="array" ref="B458">INDEX(A:A,SMALL(IF(ISNUMBER(FIND(CELL("contents"),A$2:A$517)),ROW($2:$517),4^8),ROW(A457)))&amp;""</f>
        <v/>
      </c>
      <c r="C458" s="47" t="s">
        <v>1394</v>
      </c>
      <c r="D458" s="48" t="s">
        <v>226</v>
      </c>
      <c r="E458" s="48" t="s">
        <v>227</v>
      </c>
      <c r="F458" s="49">
        <v>44960</v>
      </c>
      <c r="G458" s="43" t="s">
        <v>472</v>
      </c>
    </row>
    <row r="459" s="6" customFormat="1" spans="1:7">
      <c r="A459" s="46" t="s">
        <v>1395</v>
      </c>
      <c r="B459" s="42" t="str">
        <f ca="1" t="array" ref="B459">INDEX(A:A,SMALL(IF(ISNUMBER(FIND(CELL("contents"),A$2:A$517)),ROW($2:$517),4^8),ROW(A458)))&amp;""</f>
        <v/>
      </c>
      <c r="C459" s="47" t="s">
        <v>1396</v>
      </c>
      <c r="D459" s="48" t="s">
        <v>226</v>
      </c>
      <c r="E459" s="48" t="s">
        <v>227</v>
      </c>
      <c r="F459" s="49">
        <v>44960</v>
      </c>
      <c r="G459" s="43" t="s">
        <v>472</v>
      </c>
    </row>
    <row r="460" s="6" customFormat="1" spans="1:7">
      <c r="A460" s="46" t="s">
        <v>1397</v>
      </c>
      <c r="B460" s="42" t="str">
        <f ca="1" t="array" ref="B460">INDEX(A:A,SMALL(IF(ISNUMBER(FIND(CELL("contents"),A$2:A$517)),ROW($2:$517),4^8),ROW(A459)))&amp;""</f>
        <v/>
      </c>
      <c r="C460" s="47" t="s">
        <v>1398</v>
      </c>
      <c r="D460" s="48" t="s">
        <v>226</v>
      </c>
      <c r="E460" s="48" t="s">
        <v>227</v>
      </c>
      <c r="F460" s="49">
        <v>44960</v>
      </c>
      <c r="G460" s="43" t="s">
        <v>472</v>
      </c>
    </row>
    <row r="461" s="6" customFormat="1" spans="1:7">
      <c r="A461" s="46" t="s">
        <v>1399</v>
      </c>
      <c r="B461" s="42" t="str">
        <f ca="1" t="array" ref="B461">INDEX(A:A,SMALL(IF(ISNUMBER(FIND(CELL("contents"),A$2:A$517)),ROW($2:$517),4^8),ROW(A460)))&amp;""</f>
        <v/>
      </c>
      <c r="C461" s="47" t="s">
        <v>1400</v>
      </c>
      <c r="D461" s="48" t="s">
        <v>226</v>
      </c>
      <c r="E461" s="48" t="s">
        <v>1401</v>
      </c>
      <c r="F461" s="49">
        <v>44960</v>
      </c>
      <c r="G461" s="43" t="s">
        <v>472</v>
      </c>
    </row>
    <row r="462" s="6" customFormat="1" spans="1:7">
      <c r="A462" s="46" t="s">
        <v>1402</v>
      </c>
      <c r="B462" s="42" t="str">
        <f ca="1" t="array" ref="B462">INDEX(A:A,SMALL(IF(ISNUMBER(FIND(CELL("contents"),A$2:A$517)),ROW($2:$517),4^8),ROW(A461)))&amp;""</f>
        <v/>
      </c>
      <c r="C462" s="47" t="s">
        <v>1403</v>
      </c>
      <c r="D462" s="48" t="s">
        <v>226</v>
      </c>
      <c r="E462" s="48" t="s">
        <v>227</v>
      </c>
      <c r="F462" s="49">
        <v>44960</v>
      </c>
      <c r="G462" s="43" t="s">
        <v>472</v>
      </c>
    </row>
    <row r="463" s="6" customFormat="1" spans="1:7">
      <c r="A463" s="46" t="s">
        <v>1404</v>
      </c>
      <c r="B463" s="42" t="str">
        <f ca="1" t="array" ref="B463">INDEX(A:A,SMALL(IF(ISNUMBER(FIND(CELL("contents"),A$2:A$517)),ROW($2:$517),4^8),ROW(A462)))&amp;""</f>
        <v/>
      </c>
      <c r="C463" s="47" t="s">
        <v>1405</v>
      </c>
      <c r="D463" s="48" t="s">
        <v>226</v>
      </c>
      <c r="E463" s="48" t="s">
        <v>1401</v>
      </c>
      <c r="F463" s="49">
        <v>44960</v>
      </c>
      <c r="G463" s="43" t="s">
        <v>472</v>
      </c>
    </row>
    <row r="464" s="6" customFormat="1" spans="1:7">
      <c r="A464" s="46" t="s">
        <v>1406</v>
      </c>
      <c r="B464" s="42" t="str">
        <f ca="1" t="array" ref="B464">INDEX(A:A,SMALL(IF(ISNUMBER(FIND(CELL("contents"),A$2:A$517)),ROW($2:$517),4^8),ROW(A463)))&amp;""</f>
        <v/>
      </c>
      <c r="C464" s="47" t="s">
        <v>1407</v>
      </c>
      <c r="D464" s="48" t="s">
        <v>226</v>
      </c>
      <c r="E464" s="48" t="s">
        <v>227</v>
      </c>
      <c r="F464" s="49">
        <v>44960</v>
      </c>
      <c r="G464" s="43" t="s">
        <v>472</v>
      </c>
    </row>
    <row r="465" s="6" customFormat="1" spans="1:7">
      <c r="A465" s="46" t="s">
        <v>1408</v>
      </c>
      <c r="B465" s="42" t="str">
        <f ca="1" t="array" ref="B465">INDEX(A:A,SMALL(IF(ISNUMBER(FIND(CELL("contents"),A$2:A$517)),ROW($2:$517),4^8),ROW(A464)))&amp;""</f>
        <v/>
      </c>
      <c r="C465" s="47" t="s">
        <v>1409</v>
      </c>
      <c r="D465" s="48" t="s">
        <v>226</v>
      </c>
      <c r="E465" s="48" t="s">
        <v>227</v>
      </c>
      <c r="F465" s="49">
        <v>44960</v>
      </c>
      <c r="G465" s="43" t="s">
        <v>472</v>
      </c>
    </row>
    <row r="466" s="6" customFormat="1" spans="1:7">
      <c r="A466" s="46" t="s">
        <v>1410</v>
      </c>
      <c r="B466" s="42" t="str">
        <f ca="1" t="array" ref="B466">INDEX(A:A,SMALL(IF(ISNUMBER(FIND(CELL("contents"),A$2:A$517)),ROW($2:$517),4^8),ROW(A465)))&amp;""</f>
        <v/>
      </c>
      <c r="C466" s="47" t="s">
        <v>1411</v>
      </c>
      <c r="D466" s="48" t="s">
        <v>226</v>
      </c>
      <c r="E466" s="48" t="s">
        <v>227</v>
      </c>
      <c r="F466" s="49">
        <v>44960</v>
      </c>
      <c r="G466" s="43" t="s">
        <v>472</v>
      </c>
    </row>
    <row r="467" s="6" customFormat="1" spans="1:7">
      <c r="A467" s="46" t="s">
        <v>1412</v>
      </c>
      <c r="B467" s="42" t="str">
        <f ca="1" t="array" ref="B467">INDEX(A:A,SMALL(IF(ISNUMBER(FIND(CELL("contents"),A$2:A$517)),ROW($2:$517),4^8),ROW(A466)))&amp;""</f>
        <v/>
      </c>
      <c r="C467" s="47" t="s">
        <v>1413</v>
      </c>
      <c r="D467" s="48" t="s">
        <v>226</v>
      </c>
      <c r="E467" s="48" t="s">
        <v>227</v>
      </c>
      <c r="F467" s="49">
        <v>44960</v>
      </c>
      <c r="G467" s="43" t="s">
        <v>472</v>
      </c>
    </row>
    <row r="468" s="6" customFormat="1" spans="1:7">
      <c r="A468" s="46" t="s">
        <v>1414</v>
      </c>
      <c r="B468" s="42" t="str">
        <f ca="1" t="array" ref="B468">INDEX(A:A,SMALL(IF(ISNUMBER(FIND(CELL("contents"),A$2:A$517)),ROW($2:$517),4^8),ROW(A467)))&amp;""</f>
        <v/>
      </c>
      <c r="C468" s="47" t="s">
        <v>1415</v>
      </c>
      <c r="D468" s="48" t="s">
        <v>226</v>
      </c>
      <c r="E468" s="48" t="s">
        <v>1401</v>
      </c>
      <c r="F468" s="49">
        <v>44960</v>
      </c>
      <c r="G468" s="43" t="s">
        <v>472</v>
      </c>
    </row>
    <row r="469" s="6" customFormat="1" spans="1:7">
      <c r="A469" s="46" t="s">
        <v>1416</v>
      </c>
      <c r="B469" s="42" t="str">
        <f ca="1" t="array" ref="B469">INDEX(A:A,SMALL(IF(ISNUMBER(FIND(CELL("contents"),A$2:A$517)),ROW($2:$517),4^8),ROW(A468)))&amp;""</f>
        <v/>
      </c>
      <c r="C469" s="47" t="s">
        <v>1417</v>
      </c>
      <c r="D469" s="48" t="s">
        <v>226</v>
      </c>
      <c r="E469" s="48" t="s">
        <v>227</v>
      </c>
      <c r="F469" s="49">
        <v>44960</v>
      </c>
      <c r="G469" s="43" t="s">
        <v>472</v>
      </c>
    </row>
    <row r="470" s="6" customFormat="1" spans="1:7">
      <c r="A470" s="46" t="s">
        <v>1418</v>
      </c>
      <c r="B470" s="42" t="str">
        <f ca="1" t="array" ref="B470">INDEX(A:A,SMALL(IF(ISNUMBER(FIND(CELL("contents"),A$2:A$517)),ROW($2:$517),4^8),ROW(A469)))&amp;""</f>
        <v/>
      </c>
      <c r="C470" s="47" t="s">
        <v>1419</v>
      </c>
      <c r="D470" s="48" t="s">
        <v>226</v>
      </c>
      <c r="E470" s="48" t="s">
        <v>227</v>
      </c>
      <c r="F470" s="49">
        <v>44960</v>
      </c>
      <c r="G470" s="43" t="s">
        <v>472</v>
      </c>
    </row>
    <row r="471" s="6" customFormat="1" spans="1:7">
      <c r="A471" s="46" t="s">
        <v>1420</v>
      </c>
      <c r="B471" s="42" t="str">
        <f ca="1" t="array" ref="B471">INDEX(A:A,SMALL(IF(ISNUMBER(FIND(CELL("contents"),A$2:A$517)),ROW($2:$517),4^8),ROW(A470)))&amp;""</f>
        <v/>
      </c>
      <c r="C471" s="47" t="s">
        <v>1421</v>
      </c>
      <c r="D471" s="48" t="s">
        <v>226</v>
      </c>
      <c r="E471" s="48" t="s">
        <v>1401</v>
      </c>
      <c r="F471" s="49">
        <v>44960</v>
      </c>
      <c r="G471" s="43" t="s">
        <v>472</v>
      </c>
    </row>
    <row r="472" s="6" customFormat="1" spans="1:7">
      <c r="A472" s="46" t="s">
        <v>1422</v>
      </c>
      <c r="B472" s="42" t="str">
        <f ca="1" t="array" ref="B472">INDEX(A:A,SMALL(IF(ISNUMBER(FIND(CELL("contents"),A$2:A$517)),ROW($2:$517),4^8),ROW(A471)))&amp;""</f>
        <v/>
      </c>
      <c r="C472" s="47" t="s">
        <v>1423</v>
      </c>
      <c r="D472" s="48" t="s">
        <v>226</v>
      </c>
      <c r="E472" s="48" t="s">
        <v>227</v>
      </c>
      <c r="F472" s="49">
        <v>44960</v>
      </c>
      <c r="G472" s="43" t="s">
        <v>472</v>
      </c>
    </row>
    <row r="473" s="6" customFormat="1" spans="1:7">
      <c r="A473" s="46" t="s">
        <v>1424</v>
      </c>
      <c r="B473" s="42" t="str">
        <f ca="1" t="array" ref="B473">INDEX(A:A,SMALL(IF(ISNUMBER(FIND(CELL("contents"),A$2:A$517)),ROW($2:$517),4^8),ROW(A472)))&amp;""</f>
        <v/>
      </c>
      <c r="C473" s="47" t="s">
        <v>1425</v>
      </c>
      <c r="D473" s="48" t="s">
        <v>226</v>
      </c>
      <c r="E473" s="48" t="s">
        <v>227</v>
      </c>
      <c r="F473" s="49">
        <v>44960</v>
      </c>
      <c r="G473" s="43" t="s">
        <v>472</v>
      </c>
    </row>
    <row r="474" s="6" customFormat="1" spans="1:7">
      <c r="A474" s="46" t="s">
        <v>1426</v>
      </c>
      <c r="B474" s="42" t="str">
        <f ca="1" t="array" ref="B474">INDEX(A:A,SMALL(IF(ISNUMBER(FIND(CELL("contents"),A$2:A$517)),ROW($2:$517),4^8),ROW(A473)))&amp;""</f>
        <v/>
      </c>
      <c r="C474" s="47" t="s">
        <v>1427</v>
      </c>
      <c r="D474" s="48" t="s">
        <v>226</v>
      </c>
      <c r="E474" s="48" t="s">
        <v>227</v>
      </c>
      <c r="F474" s="49">
        <v>44960</v>
      </c>
      <c r="G474" s="43" t="s">
        <v>472</v>
      </c>
    </row>
    <row r="475" s="6" customFormat="1" spans="1:7">
      <c r="A475" s="46" t="s">
        <v>1428</v>
      </c>
      <c r="B475" s="42" t="str">
        <f ca="1" t="array" ref="B475">INDEX(A:A,SMALL(IF(ISNUMBER(FIND(CELL("contents"),A$2:A$517)),ROW($2:$517),4^8),ROW(A474)))&amp;""</f>
        <v/>
      </c>
      <c r="C475" s="47" t="s">
        <v>1429</v>
      </c>
      <c r="D475" s="48" t="s">
        <v>226</v>
      </c>
      <c r="E475" s="48" t="s">
        <v>1430</v>
      </c>
      <c r="F475" s="49">
        <v>44960</v>
      </c>
      <c r="G475" s="43" t="s">
        <v>472</v>
      </c>
    </row>
    <row r="476" s="6" customFormat="1" spans="1:7">
      <c r="A476" s="46" t="s">
        <v>1431</v>
      </c>
      <c r="B476" s="42" t="str">
        <f ca="1" t="array" ref="B476">INDEX(A:A,SMALL(IF(ISNUMBER(FIND(CELL("contents"),A$2:A$517)),ROW($2:$517),4^8),ROW(A475)))&amp;""</f>
        <v/>
      </c>
      <c r="C476" s="47" t="s">
        <v>1432</v>
      </c>
      <c r="D476" s="48" t="s">
        <v>210</v>
      </c>
      <c r="E476" s="48" t="s">
        <v>211</v>
      </c>
      <c r="F476" s="49">
        <v>44979</v>
      </c>
      <c r="G476" s="43" t="s">
        <v>472</v>
      </c>
    </row>
    <row r="477" s="6" customFormat="1" spans="1:7">
      <c r="A477" s="46" t="s">
        <v>1433</v>
      </c>
      <c r="B477" s="42" t="str">
        <f ca="1" t="array" ref="B477">INDEX(A:A,SMALL(IF(ISNUMBER(FIND(CELL("contents"),A$2:A$517)),ROW($2:$517),4^8),ROW(A476)))&amp;""</f>
        <v/>
      </c>
      <c r="C477" s="47" t="s">
        <v>1434</v>
      </c>
      <c r="D477" s="48" t="s">
        <v>217</v>
      </c>
      <c r="E477" s="48" t="s">
        <v>261</v>
      </c>
      <c r="F477" s="49">
        <v>44981</v>
      </c>
      <c r="G477" s="43" t="s">
        <v>472</v>
      </c>
    </row>
    <row r="478" s="6" customFormat="1" spans="1:7">
      <c r="A478" s="46" t="s">
        <v>1435</v>
      </c>
      <c r="B478" s="42" t="str">
        <f ca="1" t="array" ref="B478">INDEX(A:A,SMALL(IF(ISNUMBER(FIND(CELL("contents"),A$2:A$517)),ROW($2:$517),4^8),ROW(A477)))&amp;""</f>
        <v/>
      </c>
      <c r="C478" s="47" t="s">
        <v>1436</v>
      </c>
      <c r="D478" s="48" t="s">
        <v>217</v>
      </c>
      <c r="E478" s="48" t="s">
        <v>261</v>
      </c>
      <c r="F478" s="49">
        <v>44981</v>
      </c>
      <c r="G478" s="43" t="s">
        <v>472</v>
      </c>
    </row>
    <row r="479" s="6" customFormat="1" spans="1:7">
      <c r="A479" s="46" t="s">
        <v>1437</v>
      </c>
      <c r="B479" s="42" t="str">
        <f ca="1" t="array" ref="B479">INDEX(A:A,SMALL(IF(ISNUMBER(FIND(CELL("contents"),A$2:A$517)),ROW($2:$517),4^8),ROW(A478)))&amp;""</f>
        <v/>
      </c>
      <c r="C479" s="47" t="s">
        <v>1438</v>
      </c>
      <c r="D479" s="48" t="s">
        <v>217</v>
      </c>
      <c r="E479" s="48" t="s">
        <v>218</v>
      </c>
      <c r="F479" s="49">
        <v>44981</v>
      </c>
      <c r="G479" s="43" t="s">
        <v>472</v>
      </c>
    </row>
    <row r="480" s="6" customFormat="1" spans="1:7">
      <c r="A480" s="46" t="s">
        <v>1439</v>
      </c>
      <c r="B480" s="42" t="str">
        <f ca="1" t="array" ref="B480">INDEX(A:A,SMALL(IF(ISNUMBER(FIND(CELL("contents"),A$2:A$517)),ROW($2:$517),4^8),ROW(A479)))&amp;""</f>
        <v/>
      </c>
      <c r="C480" s="47" t="s">
        <v>665</v>
      </c>
      <c r="D480" s="48" t="s">
        <v>186</v>
      </c>
      <c r="E480" s="48" t="s">
        <v>187</v>
      </c>
      <c r="F480" s="49">
        <v>44985</v>
      </c>
      <c r="G480" s="43" t="s">
        <v>472</v>
      </c>
    </row>
    <row r="481" s="6" customFormat="1" spans="1:7">
      <c r="A481" s="46" t="s">
        <v>1440</v>
      </c>
      <c r="B481" s="42" t="str">
        <f ca="1" t="array" ref="B481">INDEX(A:A,SMALL(IF(ISNUMBER(FIND(CELL("contents"),A$2:A$517)),ROW($2:$517),4^8),ROW(A480)))&amp;""</f>
        <v/>
      </c>
      <c r="C481" s="47" t="s">
        <v>1441</v>
      </c>
      <c r="D481" s="48" t="s">
        <v>217</v>
      </c>
      <c r="E481" s="48" t="s">
        <v>471</v>
      </c>
      <c r="F481" s="49">
        <v>44985</v>
      </c>
      <c r="G481" s="43" t="s">
        <v>472</v>
      </c>
    </row>
    <row r="482" s="6" customFormat="1" spans="1:7">
      <c r="A482" s="46" t="s">
        <v>1442</v>
      </c>
      <c r="B482" s="42" t="str">
        <f ca="1" t="array" ref="B482">INDEX(A:A,SMALL(IF(ISNUMBER(FIND(CELL("contents"),A$2:A$517)),ROW($2:$517),4^8),ROW(A481)))&amp;""</f>
        <v/>
      </c>
      <c r="C482" s="47" t="s">
        <v>1443</v>
      </c>
      <c r="D482" s="48" t="s">
        <v>210</v>
      </c>
      <c r="E482" s="48" t="s">
        <v>211</v>
      </c>
      <c r="F482" s="49">
        <v>44985</v>
      </c>
      <c r="G482" s="43" t="s">
        <v>472</v>
      </c>
    </row>
    <row r="483" s="6" customFormat="1" spans="1:7">
      <c r="A483" s="46" t="s">
        <v>1444</v>
      </c>
      <c r="B483" s="42" t="str">
        <f ca="1" t="array" ref="B483">INDEX(A:A,SMALL(IF(ISNUMBER(FIND(CELL("contents"),A$2:A$517)),ROW($2:$517),4^8),ROW(A482)))&amp;""</f>
        <v/>
      </c>
      <c r="C483" s="47" t="s">
        <v>1445</v>
      </c>
      <c r="D483" s="48" t="s">
        <v>186</v>
      </c>
      <c r="E483" s="48" t="s">
        <v>234</v>
      </c>
      <c r="F483" s="49">
        <v>44985</v>
      </c>
      <c r="G483" s="43" t="s">
        <v>472</v>
      </c>
    </row>
    <row r="484" s="6" customFormat="1" spans="1:7">
      <c r="A484" s="46" t="s">
        <v>1446</v>
      </c>
      <c r="B484" s="42" t="str">
        <f ca="1" t="array" ref="B484">INDEX(A:A,SMALL(IF(ISNUMBER(FIND(CELL("contents"),A$2:A$517)),ROW($2:$517),4^8),ROW(A483)))&amp;""</f>
        <v/>
      </c>
      <c r="C484" s="47" t="s">
        <v>1447</v>
      </c>
      <c r="D484" s="48" t="s">
        <v>210</v>
      </c>
      <c r="E484" s="48" t="s">
        <v>211</v>
      </c>
      <c r="F484" s="49">
        <v>44985</v>
      </c>
      <c r="G484" s="43" t="s">
        <v>472</v>
      </c>
    </row>
    <row r="485" s="6" customFormat="1" spans="1:7">
      <c r="A485" s="46" t="s">
        <v>1448</v>
      </c>
      <c r="B485" s="42" t="str">
        <f ca="1" t="array" ref="B485">INDEX(A:A,SMALL(IF(ISNUMBER(FIND(CELL("contents"),A$2:A$517)),ROW($2:$517),4^8),ROW(A484)))&amp;""</f>
        <v/>
      </c>
      <c r="C485" s="47" t="s">
        <v>1449</v>
      </c>
      <c r="D485" s="48" t="s">
        <v>684</v>
      </c>
      <c r="E485" s="48" t="s">
        <v>1450</v>
      </c>
      <c r="F485" s="49">
        <v>44985</v>
      </c>
      <c r="G485" s="43" t="s">
        <v>472</v>
      </c>
    </row>
    <row r="486" s="6" customFormat="1" spans="1:7">
      <c r="A486" s="46" t="s">
        <v>1451</v>
      </c>
      <c r="B486" s="42" t="str">
        <f ca="1" t="array" ref="B486">INDEX(A:A,SMALL(IF(ISNUMBER(FIND(CELL("contents"),A$2:A$517)),ROW($2:$517),4^8),ROW(A485)))&amp;""</f>
        <v/>
      </c>
      <c r="C486" s="47" t="s">
        <v>1452</v>
      </c>
      <c r="D486" s="48" t="s">
        <v>684</v>
      </c>
      <c r="E486" s="48" t="s">
        <v>1450</v>
      </c>
      <c r="F486" s="49">
        <v>44985</v>
      </c>
      <c r="G486" s="43" t="s">
        <v>472</v>
      </c>
    </row>
    <row r="487" s="6" customFormat="1" spans="1:7">
      <c r="A487" s="46" t="s">
        <v>1453</v>
      </c>
      <c r="B487" s="42" t="str">
        <f ca="1" t="array" ref="B487">INDEX(A:A,SMALL(IF(ISNUMBER(FIND(CELL("contents"),A$2:A$517)),ROW($2:$517),4^8),ROW(A486)))&amp;""</f>
        <v/>
      </c>
      <c r="C487" s="47" t="s">
        <v>1454</v>
      </c>
      <c r="D487" s="48" t="s">
        <v>684</v>
      </c>
      <c r="E487" s="48" t="s">
        <v>1450</v>
      </c>
      <c r="F487" s="49">
        <v>44985</v>
      </c>
      <c r="G487" s="43" t="s">
        <v>472</v>
      </c>
    </row>
    <row r="488" s="6" customFormat="1" spans="1:7">
      <c r="A488" s="46" t="s">
        <v>1455</v>
      </c>
      <c r="B488" s="42" t="str">
        <f ca="1" t="array" ref="B488">INDEX(A:A,SMALL(IF(ISNUMBER(FIND(CELL("contents"),A$2:A$517)),ROW($2:$517),4^8),ROW(A487)))&amp;""</f>
        <v/>
      </c>
      <c r="C488" s="47" t="s">
        <v>1456</v>
      </c>
      <c r="D488" s="48" t="s">
        <v>684</v>
      </c>
      <c r="E488" s="48" t="s">
        <v>1450</v>
      </c>
      <c r="F488" s="49">
        <v>44985</v>
      </c>
      <c r="G488" s="43" t="s">
        <v>472</v>
      </c>
    </row>
    <row r="489" s="6" customFormat="1" spans="1:7">
      <c r="A489" s="46" t="s">
        <v>1457</v>
      </c>
      <c r="B489" s="42" t="str">
        <f ca="1" t="array" ref="B489">INDEX(A:A,SMALL(IF(ISNUMBER(FIND(CELL("contents"),A$2:A$517)),ROW($2:$517),4^8),ROW(A488)))&amp;""</f>
        <v/>
      </c>
      <c r="C489" s="47" t="s">
        <v>1458</v>
      </c>
      <c r="D489" s="48" t="s">
        <v>684</v>
      </c>
      <c r="E489" s="48" t="s">
        <v>1450</v>
      </c>
      <c r="F489" s="49">
        <v>44985</v>
      </c>
      <c r="G489" s="43" t="s">
        <v>472</v>
      </c>
    </row>
    <row r="490" s="6" customFormat="1" spans="1:7">
      <c r="A490" s="46" t="s">
        <v>1459</v>
      </c>
      <c r="B490" s="42" t="str">
        <f ca="1" t="array" ref="B490">INDEX(A:A,SMALL(IF(ISNUMBER(FIND(CELL("contents"),A$2:A$517)),ROW($2:$517),4^8),ROW(A489)))&amp;""</f>
        <v/>
      </c>
      <c r="C490" s="47" t="s">
        <v>1460</v>
      </c>
      <c r="D490" s="48" t="s">
        <v>684</v>
      </c>
      <c r="E490" s="48" t="s">
        <v>1450</v>
      </c>
      <c r="F490" s="49">
        <v>44985</v>
      </c>
      <c r="G490" s="43" t="s">
        <v>472</v>
      </c>
    </row>
    <row r="491" s="6" customFormat="1" spans="1:7">
      <c r="A491" s="46" t="s">
        <v>1461</v>
      </c>
      <c r="B491" s="42" t="str">
        <f ca="1" t="array" ref="B491">INDEX(A:A,SMALL(IF(ISNUMBER(FIND(CELL("contents"),A$2:A$517)),ROW($2:$517),4^8),ROW(A490)))&amp;""</f>
        <v/>
      </c>
      <c r="C491" s="47" t="s">
        <v>1462</v>
      </c>
      <c r="D491" s="48" t="s">
        <v>684</v>
      </c>
      <c r="E491" s="48" t="s">
        <v>1450</v>
      </c>
      <c r="F491" s="49">
        <v>44985</v>
      </c>
      <c r="G491" s="43" t="s">
        <v>472</v>
      </c>
    </row>
    <row r="492" s="6" customFormat="1" spans="1:7">
      <c r="A492" s="46" t="s">
        <v>1463</v>
      </c>
      <c r="B492" s="42" t="str">
        <f ca="1" t="array" ref="B492">INDEX(A:A,SMALL(IF(ISNUMBER(FIND(CELL("contents"),A$2:A$517)),ROW($2:$517),4^8),ROW(A491)))&amp;""</f>
        <v/>
      </c>
      <c r="C492" s="47" t="s">
        <v>1464</v>
      </c>
      <c r="D492" s="48" t="s">
        <v>684</v>
      </c>
      <c r="E492" s="48" t="s">
        <v>1465</v>
      </c>
      <c r="F492" s="49">
        <v>44985</v>
      </c>
      <c r="G492" s="43" t="s">
        <v>472</v>
      </c>
    </row>
    <row r="493" s="6" customFormat="1" spans="1:7">
      <c r="A493" s="46" t="s">
        <v>1466</v>
      </c>
      <c r="B493" s="42" t="str">
        <f ca="1" t="array" ref="B493">INDEX(A:A,SMALL(IF(ISNUMBER(FIND(CELL("contents"),A$2:A$517)),ROW($2:$517),4^8),ROW(A492)))&amp;""</f>
        <v/>
      </c>
      <c r="C493" s="47" t="s">
        <v>1467</v>
      </c>
      <c r="D493" s="48" t="s">
        <v>684</v>
      </c>
      <c r="E493" s="48" t="s">
        <v>1465</v>
      </c>
      <c r="F493" s="49">
        <v>44985</v>
      </c>
      <c r="G493" s="43" t="s">
        <v>472</v>
      </c>
    </row>
    <row r="494" s="6" customFormat="1" spans="1:7">
      <c r="A494" s="46" t="s">
        <v>1468</v>
      </c>
      <c r="B494" s="42" t="str">
        <f ca="1" t="array" ref="B494">INDEX(A:A,SMALL(IF(ISNUMBER(FIND(CELL("contents"),A$2:A$517)),ROW($2:$517),4^8),ROW(A493)))&amp;""</f>
        <v/>
      </c>
      <c r="C494" s="47" t="s">
        <v>1469</v>
      </c>
      <c r="D494" s="48" t="s">
        <v>684</v>
      </c>
      <c r="E494" s="48" t="s">
        <v>1182</v>
      </c>
      <c r="F494" s="49">
        <v>44985</v>
      </c>
      <c r="G494" s="43" t="s">
        <v>472</v>
      </c>
    </row>
    <row r="495" s="6" customFormat="1" spans="1:7">
      <c r="A495" s="46" t="s">
        <v>1470</v>
      </c>
      <c r="B495" s="42" t="str">
        <f ca="1" t="array" ref="B495">INDEX(A:A,SMALL(IF(ISNUMBER(FIND(CELL("contents"),A$2:A$517)),ROW($2:$517),4^8),ROW(A494)))&amp;""</f>
        <v/>
      </c>
      <c r="C495" s="47" t="s">
        <v>1471</v>
      </c>
      <c r="D495" s="48" t="s">
        <v>198</v>
      </c>
      <c r="E495" s="48" t="s">
        <v>222</v>
      </c>
      <c r="F495" s="49">
        <v>44985</v>
      </c>
      <c r="G495" s="43" t="s">
        <v>472</v>
      </c>
    </row>
    <row r="496" s="6" customFormat="1" spans="1:7">
      <c r="A496" s="46" t="s">
        <v>1472</v>
      </c>
      <c r="B496" s="42" t="str">
        <f ca="1" t="array" ref="B496">INDEX(A:A,SMALL(IF(ISNUMBER(FIND(CELL("contents"),A$2:A$517)),ROW($2:$517),4^8),ROW(A495)))&amp;""</f>
        <v/>
      </c>
      <c r="C496" s="47" t="s">
        <v>1473</v>
      </c>
      <c r="D496" s="48" t="s">
        <v>198</v>
      </c>
      <c r="E496" s="48" t="s">
        <v>240</v>
      </c>
      <c r="F496" s="49">
        <v>44985</v>
      </c>
      <c r="G496" s="43" t="s">
        <v>472</v>
      </c>
    </row>
    <row r="497" s="6" customFormat="1" spans="1:7">
      <c r="A497" s="46" t="s">
        <v>1474</v>
      </c>
      <c r="B497" s="42" t="str">
        <f ca="1" t="array" ref="B497">INDEX(A:A,SMALL(IF(ISNUMBER(FIND(CELL("contents"),A$2:A$517)),ROW($2:$517),4^8),ROW(A496)))&amp;""</f>
        <v/>
      </c>
      <c r="C497" s="47" t="s">
        <v>1475</v>
      </c>
      <c r="D497" s="48" t="s">
        <v>198</v>
      </c>
      <c r="E497" s="48" t="s">
        <v>240</v>
      </c>
      <c r="F497" s="49">
        <v>44985</v>
      </c>
      <c r="G497" s="43" t="s">
        <v>472</v>
      </c>
    </row>
    <row r="498" s="6" customFormat="1" spans="1:7">
      <c r="A498" s="46" t="s">
        <v>1476</v>
      </c>
      <c r="B498" s="42" t="str">
        <f ca="1" t="array" ref="B498">INDEX(A:A,SMALL(IF(ISNUMBER(FIND(CELL("contents"),A$2:A$517)),ROW($2:$517),4^8),ROW(A497)))&amp;""</f>
        <v/>
      </c>
      <c r="C498" s="47" t="s">
        <v>1477</v>
      </c>
      <c r="D498" s="48" t="s">
        <v>198</v>
      </c>
      <c r="E498" s="48" t="s">
        <v>240</v>
      </c>
      <c r="F498" s="49">
        <v>44985</v>
      </c>
      <c r="G498" s="43" t="s">
        <v>472</v>
      </c>
    </row>
    <row r="499" s="6" customFormat="1" spans="1:7">
      <c r="A499" s="46" t="s">
        <v>1478</v>
      </c>
      <c r="B499" s="42" t="str">
        <f ca="1" t="array" ref="B499">INDEX(A:A,SMALL(IF(ISNUMBER(FIND(CELL("contents"),A$2:A$517)),ROW($2:$517),4^8),ROW(A498)))&amp;""</f>
        <v/>
      </c>
      <c r="C499" s="47" t="s">
        <v>1479</v>
      </c>
      <c r="D499" s="48" t="s">
        <v>198</v>
      </c>
      <c r="E499" s="48" t="s">
        <v>222</v>
      </c>
      <c r="F499" s="49">
        <v>44985</v>
      </c>
      <c r="G499" s="43" t="s">
        <v>472</v>
      </c>
    </row>
    <row r="500" s="6" customFormat="1" spans="1:7">
      <c r="A500" s="46" t="s">
        <v>1480</v>
      </c>
      <c r="B500" s="42" t="str">
        <f ca="1" t="array" ref="B500">INDEX(A:A,SMALL(IF(ISNUMBER(FIND(CELL("contents"),A$2:A$517)),ROW($2:$517),4^8),ROW(A499)))&amp;""</f>
        <v/>
      </c>
      <c r="C500" s="47" t="s">
        <v>1481</v>
      </c>
      <c r="D500" s="48" t="s">
        <v>217</v>
      </c>
      <c r="E500" s="48" t="s">
        <v>296</v>
      </c>
      <c r="F500" s="49">
        <v>44992</v>
      </c>
      <c r="G500" s="43" t="s">
        <v>472</v>
      </c>
    </row>
    <row r="501" s="6" customFormat="1" spans="1:7">
      <c r="A501" s="46" t="s">
        <v>1482</v>
      </c>
      <c r="B501" s="42" t="str">
        <f ca="1" t="array" ref="B501">INDEX(A:A,SMALL(IF(ISNUMBER(FIND(CELL("contents"),A$2:A$517)),ROW($2:$517),4^8),ROW(A500)))&amp;""</f>
        <v/>
      </c>
      <c r="C501" s="47" t="s">
        <v>1483</v>
      </c>
      <c r="D501" s="48" t="s">
        <v>684</v>
      </c>
      <c r="E501" s="48" t="s">
        <v>353</v>
      </c>
      <c r="F501" s="49">
        <v>45015</v>
      </c>
      <c r="G501" s="43" t="s">
        <v>472</v>
      </c>
    </row>
    <row r="502" s="6" customFormat="1" spans="1:7">
      <c r="A502" s="46" t="s">
        <v>1484</v>
      </c>
      <c r="B502" s="42" t="str">
        <f ca="1" t="array" ref="B502">INDEX(A:A,SMALL(IF(ISNUMBER(FIND(CELL("contents"),A$2:A$517)),ROW($2:$517),4^8),ROW(A501)))&amp;""</f>
        <v/>
      </c>
      <c r="C502" s="47" t="s">
        <v>1485</v>
      </c>
      <c r="D502" s="48" t="s">
        <v>226</v>
      </c>
      <c r="E502" s="48" t="s">
        <v>227</v>
      </c>
      <c r="F502" s="49">
        <v>45016</v>
      </c>
      <c r="G502" s="43" t="s">
        <v>472</v>
      </c>
    </row>
    <row r="503" s="6" customFormat="1" spans="1:7">
      <c r="A503" s="46" t="s">
        <v>1486</v>
      </c>
      <c r="B503" s="42" t="str">
        <f ca="1" t="array" ref="B503">INDEX(A:A,SMALL(IF(ISNUMBER(FIND(CELL("contents"),A$2:A$517)),ROW($2:$517),4^8),ROW(A502)))&amp;""</f>
        <v/>
      </c>
      <c r="C503" s="47" t="s">
        <v>1487</v>
      </c>
      <c r="D503" s="48" t="s">
        <v>684</v>
      </c>
      <c r="E503" s="48" t="s">
        <v>353</v>
      </c>
      <c r="F503" s="49">
        <v>45020</v>
      </c>
      <c r="G503" s="43" t="s">
        <v>472</v>
      </c>
    </row>
    <row r="504" s="6" customFormat="1" spans="1:7">
      <c r="A504" s="46" t="s">
        <v>1488</v>
      </c>
      <c r="B504" s="42" t="str">
        <f ca="1" t="array" ref="B504">INDEX(A:A,SMALL(IF(ISNUMBER(FIND(CELL("contents"),A$2:A$517)),ROW($2:$517),4^8),ROW(A503)))&amp;""</f>
        <v/>
      </c>
      <c r="C504" s="47" t="s">
        <v>1489</v>
      </c>
      <c r="D504" s="48" t="s">
        <v>684</v>
      </c>
      <c r="E504" s="48" t="s">
        <v>1182</v>
      </c>
      <c r="F504" s="49">
        <v>45034</v>
      </c>
      <c r="G504" s="43" t="s">
        <v>472</v>
      </c>
    </row>
    <row r="505" s="6" customFormat="1" spans="1:7">
      <c r="A505" s="46" t="s">
        <v>1490</v>
      </c>
      <c r="B505" s="42" t="str">
        <f ca="1" t="array" ref="B505">INDEX(A:A,SMALL(IF(ISNUMBER(FIND(CELL("contents"),A$2:A$517)),ROW($2:$517),4^8),ROW(A504)))&amp;""</f>
        <v/>
      </c>
      <c r="C505" s="47" t="s">
        <v>1491</v>
      </c>
      <c r="D505" s="48" t="s">
        <v>684</v>
      </c>
      <c r="E505" s="48" t="s">
        <v>353</v>
      </c>
      <c r="F505" s="49">
        <v>45039</v>
      </c>
      <c r="G505" s="43" t="s">
        <v>472</v>
      </c>
    </row>
    <row r="506" s="6" customFormat="1" spans="1:7">
      <c r="A506" s="46" t="s">
        <v>1492</v>
      </c>
      <c r="B506" s="42" t="str">
        <f ca="1" t="array" ref="B506">INDEX(A:A,SMALL(IF(ISNUMBER(FIND(CELL("contents"),A$2:A$517)),ROW($2:$517),4^8),ROW(A505)))&amp;""</f>
        <v/>
      </c>
      <c r="C506" s="47" t="s">
        <v>1493</v>
      </c>
      <c r="D506" s="48" t="s">
        <v>684</v>
      </c>
      <c r="E506" s="48" t="s">
        <v>1494</v>
      </c>
      <c r="F506" s="49">
        <v>45054</v>
      </c>
      <c r="G506" s="43" t="s">
        <v>472</v>
      </c>
    </row>
    <row r="507" s="6" customFormat="1" spans="1:7">
      <c r="A507" s="46" t="s">
        <v>1495</v>
      </c>
      <c r="B507" s="42" t="str">
        <f ca="1" t="array" ref="B507">INDEX(A:A,SMALL(IF(ISNUMBER(FIND(CELL("contents"),A$2:A$517)),ROW($2:$517),4^8),ROW(A506)))&amp;""</f>
        <v/>
      </c>
      <c r="C507" s="47" t="s">
        <v>1496</v>
      </c>
      <c r="D507" s="48" t="s">
        <v>684</v>
      </c>
      <c r="E507" s="48" t="s">
        <v>1494</v>
      </c>
      <c r="F507" s="49">
        <v>45054</v>
      </c>
      <c r="G507" s="43" t="s">
        <v>472</v>
      </c>
    </row>
    <row r="508" s="6" customFormat="1" spans="1:7">
      <c r="A508" s="46" t="s">
        <v>1497</v>
      </c>
      <c r="B508" s="42" t="str">
        <f ca="1" t="array" ref="B508">INDEX(A:A,SMALL(IF(ISNUMBER(FIND(CELL("contents"),A$2:A$517)),ROW($2:$517),4^8),ROW(A507)))&amp;""</f>
        <v/>
      </c>
      <c r="C508" s="47" t="s">
        <v>1498</v>
      </c>
      <c r="D508" s="48" t="s">
        <v>186</v>
      </c>
      <c r="E508" s="48" t="s">
        <v>206</v>
      </c>
      <c r="F508" s="49">
        <v>45084</v>
      </c>
      <c r="G508" s="43" t="s">
        <v>472</v>
      </c>
    </row>
    <row r="509" s="6" customFormat="1" spans="1:7">
      <c r="A509" s="51" t="s">
        <v>1499</v>
      </c>
      <c r="B509" s="42" t="str">
        <f ca="1" t="array" ref="B509">INDEX(A:A,SMALL(IF(ISNUMBER(FIND(CELL("contents"),A$2:A$517)),ROW($2:$517),4^8),ROW(A508)))&amp;""</f>
        <v/>
      </c>
      <c r="C509" s="51" t="s">
        <v>1500</v>
      </c>
      <c r="D509" s="51" t="s">
        <v>198</v>
      </c>
      <c r="E509" s="43" t="s">
        <v>450</v>
      </c>
      <c r="F509" s="52">
        <v>44229</v>
      </c>
      <c r="G509" s="43" t="s">
        <v>472</v>
      </c>
    </row>
    <row r="510" s="6" customFormat="1" spans="1:7">
      <c r="A510" s="51" t="s">
        <v>1501</v>
      </c>
      <c r="B510" s="42" t="str">
        <f ca="1" t="array" ref="B510">INDEX(A:A,SMALL(IF(ISNUMBER(FIND(CELL("contents"),A$2:A$517)),ROW($2:$517),4^8),ROW(A509)))&amp;""</f>
        <v/>
      </c>
      <c r="C510" s="51" t="s">
        <v>1502</v>
      </c>
      <c r="D510" s="51" t="s">
        <v>210</v>
      </c>
      <c r="E510" s="43" t="s">
        <v>345</v>
      </c>
      <c r="F510" s="52">
        <v>44834</v>
      </c>
      <c r="G510" s="43" t="s">
        <v>472</v>
      </c>
    </row>
    <row r="511" s="6" customFormat="1" spans="1:7">
      <c r="A511" s="51" t="s">
        <v>1503</v>
      </c>
      <c r="B511" s="42" t="str">
        <f ca="1" t="array" ref="B511">INDEX(A:A,SMALL(IF(ISNUMBER(FIND(CELL("contents"),A$2:A$517)),ROW($2:$517),4^8),ROW(A510)))&amp;""</f>
        <v/>
      </c>
      <c r="C511" s="51" t="s">
        <v>1504</v>
      </c>
      <c r="D511" s="51" t="s">
        <v>186</v>
      </c>
      <c r="E511" s="43" t="s">
        <v>428</v>
      </c>
      <c r="F511" s="52">
        <v>44931</v>
      </c>
      <c r="G511" s="43" t="s">
        <v>472</v>
      </c>
    </row>
    <row r="512" s="6" customFormat="1" spans="1:7">
      <c r="A512" s="51" t="s">
        <v>1505</v>
      </c>
      <c r="B512" s="42" t="str">
        <f ca="1" t="array" ref="B512">INDEX(A:A,SMALL(IF(ISNUMBER(FIND(CELL("contents"),A$2:A$517)),ROW($2:$517),4^8),ROW(A511)))&amp;""</f>
        <v/>
      </c>
      <c r="C512" s="51" t="s">
        <v>1506</v>
      </c>
      <c r="D512" s="51" t="s">
        <v>247</v>
      </c>
      <c r="E512" s="43" t="s">
        <v>705</v>
      </c>
      <c r="F512" s="52">
        <v>44327</v>
      </c>
      <c r="G512" s="43" t="s">
        <v>472</v>
      </c>
    </row>
    <row r="513" s="6" customFormat="1" spans="1:7">
      <c r="A513" s="51" t="s">
        <v>1507</v>
      </c>
      <c r="B513" s="42" t="str">
        <f ca="1" t="array" ref="B513">INDEX(A:A,SMALL(IF(ISNUMBER(FIND(CELL("contents"),A$2:A$517)),ROW($2:$517),4^8),ROW(A512)))&amp;""</f>
        <v/>
      </c>
      <c r="C513" s="51" t="s">
        <v>1508</v>
      </c>
      <c r="D513" s="51" t="s">
        <v>217</v>
      </c>
      <c r="E513" s="43" t="s">
        <v>496</v>
      </c>
      <c r="F513" s="52">
        <v>44931</v>
      </c>
      <c r="G513" s="43" t="s">
        <v>472</v>
      </c>
    </row>
    <row r="514" s="6" customFormat="1" spans="1:7">
      <c r="A514" s="51" t="s">
        <v>1509</v>
      </c>
      <c r="B514" s="42" t="str">
        <f ca="1" t="array" ref="B514">INDEX(A:A,SMALL(IF(ISNUMBER(FIND(CELL("contents"),A$2:A$517)),ROW($2:$517),4^8),ROW(A513)))&amp;""</f>
        <v/>
      </c>
      <c r="C514" s="51" t="s">
        <v>1510</v>
      </c>
      <c r="D514" s="51" t="s">
        <v>684</v>
      </c>
      <c r="E514" s="43" t="s">
        <v>1182</v>
      </c>
      <c r="F514" s="52">
        <v>44866</v>
      </c>
      <c r="G514" s="43" t="s">
        <v>472</v>
      </c>
    </row>
    <row r="515" s="6" customFormat="1" spans="1:7">
      <c r="A515" s="51" t="s">
        <v>1511</v>
      </c>
      <c r="B515" s="42" t="str">
        <f ca="1" t="array" ref="B515">INDEX(A:A,SMALL(IF(ISNUMBER(FIND(CELL("contents"),A$2:A$517)),ROW($2:$517),4^8),ROW(A514)))&amp;""</f>
        <v/>
      </c>
      <c r="C515" s="51" t="s">
        <v>1512</v>
      </c>
      <c r="D515" s="51" t="s">
        <v>226</v>
      </c>
      <c r="E515" s="43" t="s">
        <v>1401</v>
      </c>
      <c r="F515" s="52">
        <v>44960</v>
      </c>
      <c r="G515" s="43" t="s">
        <v>472</v>
      </c>
    </row>
    <row r="516" s="6" customFormat="1" spans="1:7">
      <c r="A516" s="51" t="s">
        <v>1513</v>
      </c>
      <c r="B516" s="42" t="str">
        <f ca="1" t="array" ref="B516">INDEX(A:A,SMALL(IF(ISNUMBER(FIND(CELL("contents"),A$2:A$517)),ROW($2:$517),4^8),ROW(A515)))&amp;""</f>
        <v/>
      </c>
      <c r="C516" s="51" t="s">
        <v>1514</v>
      </c>
      <c r="D516" s="51" t="s">
        <v>226</v>
      </c>
      <c r="E516" s="43" t="s">
        <v>1401</v>
      </c>
      <c r="F516" s="52">
        <v>44960</v>
      </c>
      <c r="G516" s="43" t="s">
        <v>472</v>
      </c>
    </row>
    <row r="517" spans="1:7">
      <c r="A517" s="51" t="s">
        <v>1515</v>
      </c>
      <c r="B517" s="42" t="str">
        <f ca="1" t="array" ref="B517">INDEX(A:A,SMALL(IF(ISNUMBER(FIND(CELL("contents"),A$2:A$517)),ROW($2:$517),4^8),ROW(A516)))&amp;""</f>
        <v/>
      </c>
      <c r="C517" s="51" t="s">
        <v>1516</v>
      </c>
      <c r="D517" s="51" t="s">
        <v>481</v>
      </c>
      <c r="E517" s="43" t="s">
        <v>481</v>
      </c>
      <c r="F517" s="52">
        <v>44866</v>
      </c>
      <c r="G517" s="53" t="s">
        <v>472</v>
      </c>
    </row>
  </sheetData>
  <conditionalFormatting sqref="A1">
    <cfRule type="duplicateValues" dxfId="5" priority="68"/>
    <cfRule type="duplicateValues" dxfId="5" priority="69"/>
    <cfRule type="duplicateValues" dxfId="5" priority="70"/>
  </conditionalFormatting>
  <conditionalFormatting sqref="B1">
    <cfRule type="duplicateValues" dxfId="5" priority="96"/>
  </conditionalFormatting>
  <conditionalFormatting sqref="C1">
    <cfRule type="duplicateValues" dxfId="5" priority="61"/>
  </conditionalFormatting>
  <conditionalFormatting sqref="D1:E1">
    <cfRule type="duplicateValues" dxfId="5" priority="59"/>
    <cfRule type="duplicateValues" dxfId="5" priority="60"/>
  </conditionalFormatting>
  <conditionalFormatting sqref="A2">
    <cfRule type="duplicateValues" dxfId="5" priority="67"/>
  </conditionalFormatting>
  <conditionalFormatting sqref="C509">
    <cfRule type="duplicateValues" dxfId="5" priority="26"/>
    <cfRule type="duplicateValues" dxfId="5" priority="34"/>
  </conditionalFormatting>
  <conditionalFormatting sqref="D509">
    <cfRule type="duplicateValues" dxfId="5" priority="10"/>
    <cfRule type="duplicateValues" dxfId="5" priority="18"/>
  </conditionalFormatting>
  <conditionalFormatting sqref="C510">
    <cfRule type="duplicateValues" dxfId="5" priority="25"/>
    <cfRule type="duplicateValues" dxfId="5" priority="33"/>
  </conditionalFormatting>
  <conditionalFormatting sqref="D510">
    <cfRule type="duplicateValues" dxfId="5" priority="9"/>
    <cfRule type="duplicateValues" dxfId="5" priority="17"/>
  </conditionalFormatting>
  <conditionalFormatting sqref="C511">
    <cfRule type="duplicateValues" dxfId="5" priority="24"/>
    <cfRule type="duplicateValues" dxfId="5" priority="32"/>
  </conditionalFormatting>
  <conditionalFormatting sqref="D511">
    <cfRule type="duplicateValues" dxfId="5" priority="8"/>
    <cfRule type="duplicateValues" dxfId="5" priority="16"/>
  </conditionalFormatting>
  <conditionalFormatting sqref="C512">
    <cfRule type="duplicateValues" dxfId="5" priority="23"/>
    <cfRule type="duplicateValues" dxfId="5" priority="31"/>
  </conditionalFormatting>
  <conditionalFormatting sqref="D512">
    <cfRule type="duplicateValues" dxfId="5" priority="7"/>
    <cfRule type="duplicateValues" dxfId="5" priority="15"/>
  </conditionalFormatting>
  <conditionalFormatting sqref="C513">
    <cfRule type="duplicateValues" dxfId="5" priority="22"/>
    <cfRule type="duplicateValues" dxfId="5" priority="30"/>
  </conditionalFormatting>
  <conditionalFormatting sqref="D513">
    <cfRule type="duplicateValues" dxfId="5" priority="6"/>
    <cfRule type="duplicateValues" dxfId="5" priority="14"/>
  </conditionalFormatting>
  <conditionalFormatting sqref="C514">
    <cfRule type="duplicateValues" dxfId="5" priority="21"/>
    <cfRule type="duplicateValues" dxfId="5" priority="29"/>
  </conditionalFormatting>
  <conditionalFormatting sqref="D514">
    <cfRule type="duplicateValues" dxfId="5" priority="5"/>
    <cfRule type="duplicateValues" dxfId="5" priority="13"/>
  </conditionalFormatting>
  <conditionalFormatting sqref="C515">
    <cfRule type="duplicateValues" dxfId="5" priority="20"/>
    <cfRule type="duplicateValues" dxfId="5" priority="28"/>
  </conditionalFormatting>
  <conditionalFormatting sqref="D515">
    <cfRule type="duplicateValues" dxfId="5" priority="4"/>
    <cfRule type="duplicateValues" dxfId="5" priority="12"/>
  </conditionalFormatting>
  <conditionalFormatting sqref="C516">
    <cfRule type="duplicateValues" dxfId="5" priority="19"/>
    <cfRule type="duplicateValues" dxfId="5" priority="27"/>
  </conditionalFormatting>
  <conditionalFormatting sqref="D516">
    <cfRule type="duplicateValues" dxfId="5" priority="3"/>
    <cfRule type="duplicateValues" dxfId="5" priority="11"/>
  </conditionalFormatting>
  <conditionalFormatting sqref="A517">
    <cfRule type="duplicateValues" dxfId="5" priority="41"/>
    <cfRule type="duplicateValues" dxfId="5" priority="42"/>
  </conditionalFormatting>
  <conditionalFormatting sqref="C517">
    <cfRule type="duplicateValues" dxfId="5" priority="39"/>
    <cfRule type="duplicateValues" dxfId="5" priority="40"/>
  </conditionalFormatting>
  <conditionalFormatting sqref="D517">
    <cfRule type="duplicateValues" dxfId="5" priority="37"/>
    <cfRule type="duplicateValues" dxfId="5" priority="38"/>
  </conditionalFormatting>
  <conditionalFormatting sqref="A509:A516">
    <cfRule type="duplicateValues" dxfId="5" priority="35"/>
    <cfRule type="duplicateValues" dxfId="5" priority="36"/>
  </conditionalFormatting>
  <conditionalFormatting sqref="C3:C508">
    <cfRule type="duplicateValues" dxfId="5" priority="1"/>
  </conditionalFormatting>
  <conditionalFormatting sqref="A1:A2 A509:A517">
    <cfRule type="duplicateValues" dxfId="5" priority="44"/>
  </conditionalFormatting>
  <conditionalFormatting sqref="C97:C508 C3:C95">
    <cfRule type="duplicateValues" dxfId="5" priority="2"/>
  </conditionalFormatting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6"/>
  <sheetViews>
    <sheetView zoomScale="90" zoomScaleNormal="90" workbookViewId="0">
      <selection activeCell="V129" sqref="V129"/>
    </sheetView>
  </sheetViews>
  <sheetFormatPr defaultColWidth="9.44444444444444" defaultRowHeight="13.2"/>
  <cols>
    <col min="1" max="1" width="4.55555555555556" style="4" customWidth="1"/>
    <col min="2" max="2" width="12.5555555555556" style="5" customWidth="1"/>
    <col min="3" max="3" width="14.5555555555556" style="5" customWidth="1"/>
    <col min="4" max="4" width="9.66666666666667" style="5" customWidth="1"/>
    <col min="5" max="5" width="8.77777777777778" style="5" customWidth="1"/>
    <col min="6" max="6" width="10.4444444444444" style="5" customWidth="1"/>
    <col min="7" max="7" width="7.22222222222222" style="5" customWidth="1"/>
    <col min="8" max="8" width="11.2222222222222" style="5" customWidth="1"/>
    <col min="9" max="9" width="10" style="4" customWidth="1"/>
    <col min="10" max="10" width="7.22222222222222" style="4" customWidth="1"/>
    <col min="11" max="11" width="17" style="6" customWidth="1"/>
    <col min="12" max="16384" width="9.44444444444444" style="6"/>
  </cols>
  <sheetData>
    <row r="1" s="1" customFormat="1" ht="14.55" customHeight="1" spans="1:11">
      <c r="A1" s="7" t="s">
        <v>1517</v>
      </c>
      <c r="B1" s="7" t="s">
        <v>1518</v>
      </c>
      <c r="C1" s="7" t="s">
        <v>1519</v>
      </c>
      <c r="D1" s="7" t="s">
        <v>1520</v>
      </c>
      <c r="E1" s="7" t="s">
        <v>1521</v>
      </c>
      <c r="F1" s="7" t="s">
        <v>1522</v>
      </c>
      <c r="G1" s="7" t="s">
        <v>1523</v>
      </c>
      <c r="H1" s="8" t="s">
        <v>1524</v>
      </c>
      <c r="I1" s="7" t="s">
        <v>1525</v>
      </c>
      <c r="J1" s="7" t="s">
        <v>1526</v>
      </c>
      <c r="K1" s="7" t="s">
        <v>1527</v>
      </c>
    </row>
    <row r="2" s="1" customFormat="1" ht="14.55" customHeight="1" spans="1:11">
      <c r="A2" s="9">
        <v>1</v>
      </c>
      <c r="B2" s="10" t="s">
        <v>1528</v>
      </c>
      <c r="C2" s="10" t="s">
        <v>139</v>
      </c>
      <c r="D2" s="10" t="s">
        <v>1529</v>
      </c>
      <c r="E2" s="10" t="s">
        <v>1529</v>
      </c>
      <c r="F2" s="10" t="s">
        <v>1530</v>
      </c>
      <c r="G2" s="10" t="s">
        <v>1531</v>
      </c>
      <c r="H2" s="11">
        <v>41402</v>
      </c>
      <c r="I2" s="17"/>
      <c r="J2" s="17" t="s">
        <v>1532</v>
      </c>
      <c r="K2" s="10" t="s">
        <v>1533</v>
      </c>
    </row>
    <row r="3" s="1" customFormat="1" ht="14.55" customHeight="1" spans="1:11">
      <c r="A3" s="12">
        <v>2</v>
      </c>
      <c r="B3" s="10" t="s">
        <v>1534</v>
      </c>
      <c r="C3" s="10" t="s">
        <v>122</v>
      </c>
      <c r="D3" s="10" t="s">
        <v>1529</v>
      </c>
      <c r="E3" s="10" t="s">
        <v>1529</v>
      </c>
      <c r="F3" s="10" t="s">
        <v>1530</v>
      </c>
      <c r="G3" s="10" t="s">
        <v>1531</v>
      </c>
      <c r="H3" s="11">
        <v>41407</v>
      </c>
      <c r="I3" s="17"/>
      <c r="J3" s="17" t="s">
        <v>1532</v>
      </c>
      <c r="K3" s="10" t="s">
        <v>1535</v>
      </c>
    </row>
    <row r="4" s="1" customFormat="1" ht="14.55" customHeight="1" spans="1:11">
      <c r="A4" s="12">
        <v>3</v>
      </c>
      <c r="B4" s="10" t="s">
        <v>1536</v>
      </c>
      <c r="C4" s="10" t="s">
        <v>151</v>
      </c>
      <c r="D4" s="10" t="s">
        <v>1537</v>
      </c>
      <c r="E4" s="10" t="s">
        <v>1538</v>
      </c>
      <c r="F4" s="10" t="s">
        <v>1539</v>
      </c>
      <c r="G4" s="10" t="s">
        <v>1531</v>
      </c>
      <c r="H4" s="11">
        <v>42543</v>
      </c>
      <c r="I4" s="17"/>
      <c r="J4" s="17" t="s">
        <v>1532</v>
      </c>
      <c r="K4" s="10" t="s">
        <v>1540</v>
      </c>
    </row>
    <row r="5" s="1" customFormat="1" ht="14.55" customHeight="1" spans="1:11">
      <c r="A5" s="12">
        <v>4</v>
      </c>
      <c r="B5" s="10" t="s">
        <v>1541</v>
      </c>
      <c r="C5" s="10" t="s">
        <v>186</v>
      </c>
      <c r="D5" s="10" t="s">
        <v>1542</v>
      </c>
      <c r="E5" s="10" t="s">
        <v>1543</v>
      </c>
      <c r="F5" s="10" t="s">
        <v>244</v>
      </c>
      <c r="G5" s="10" t="s">
        <v>1544</v>
      </c>
      <c r="H5" s="11">
        <v>42555</v>
      </c>
      <c r="I5" s="17"/>
      <c r="J5" s="17" t="s">
        <v>1545</v>
      </c>
      <c r="K5" s="10" t="s">
        <v>1546</v>
      </c>
    </row>
    <row r="6" s="1" customFormat="1" ht="14.55" customHeight="1" spans="1:11">
      <c r="A6" s="12">
        <v>5</v>
      </c>
      <c r="B6" s="10" t="s">
        <v>1547</v>
      </c>
      <c r="C6" s="10" t="s">
        <v>139</v>
      </c>
      <c r="D6" s="10" t="s">
        <v>1529</v>
      </c>
      <c r="E6" s="10" t="s">
        <v>1529</v>
      </c>
      <c r="F6" s="10" t="s">
        <v>140</v>
      </c>
      <c r="G6" s="10" t="s">
        <v>1531</v>
      </c>
      <c r="H6" s="11">
        <v>42569</v>
      </c>
      <c r="I6" s="17"/>
      <c r="J6" s="17" t="s">
        <v>1532</v>
      </c>
      <c r="K6" s="10" t="s">
        <v>1548</v>
      </c>
    </row>
    <row r="7" s="1" customFormat="1" ht="14.55" customHeight="1" spans="1:11">
      <c r="A7" s="12">
        <v>6</v>
      </c>
      <c r="B7" s="10" t="s">
        <v>140</v>
      </c>
      <c r="C7" s="10" t="s">
        <v>139</v>
      </c>
      <c r="D7" s="10" t="s">
        <v>1529</v>
      </c>
      <c r="E7" s="10" t="s">
        <v>1529</v>
      </c>
      <c r="F7" s="10" t="s">
        <v>1530</v>
      </c>
      <c r="G7" s="10" t="s">
        <v>1549</v>
      </c>
      <c r="H7" s="11">
        <v>42570</v>
      </c>
      <c r="I7" s="17"/>
      <c r="J7" s="17" t="s">
        <v>1532</v>
      </c>
      <c r="K7" s="10" t="s">
        <v>1550</v>
      </c>
    </row>
    <row r="8" s="1" customFormat="1" ht="14.55" customHeight="1" spans="1:11">
      <c r="A8" s="12">
        <v>7</v>
      </c>
      <c r="B8" s="10" t="s">
        <v>1539</v>
      </c>
      <c r="C8" s="10" t="s">
        <v>151</v>
      </c>
      <c r="D8" s="10" t="s">
        <v>1529</v>
      </c>
      <c r="E8" s="10" t="s">
        <v>1529</v>
      </c>
      <c r="F8" s="10" t="s">
        <v>1530</v>
      </c>
      <c r="G8" s="10" t="s">
        <v>1531</v>
      </c>
      <c r="H8" s="11">
        <v>42667</v>
      </c>
      <c r="I8" s="17"/>
      <c r="J8" s="17" t="s">
        <v>1532</v>
      </c>
      <c r="K8" s="10" t="s">
        <v>1535</v>
      </c>
    </row>
    <row r="9" s="1" customFormat="1" ht="14.55" customHeight="1" spans="1:11">
      <c r="A9" s="12">
        <v>8</v>
      </c>
      <c r="B9" s="10" t="s">
        <v>1551</v>
      </c>
      <c r="C9" s="10" t="s">
        <v>130</v>
      </c>
      <c r="D9" s="10" t="s">
        <v>1529</v>
      </c>
      <c r="E9" s="10" t="s">
        <v>1529</v>
      </c>
      <c r="F9" s="10" t="s">
        <v>1552</v>
      </c>
      <c r="G9" s="10" t="s">
        <v>1531</v>
      </c>
      <c r="H9" s="11">
        <v>42695</v>
      </c>
      <c r="I9" s="17"/>
      <c r="J9" s="17" t="s">
        <v>1532</v>
      </c>
      <c r="K9" s="10" t="s">
        <v>1548</v>
      </c>
    </row>
    <row r="10" s="1" customFormat="1" ht="14.55" customHeight="1" spans="1:11">
      <c r="A10" s="12">
        <v>9</v>
      </c>
      <c r="B10" s="10" t="s">
        <v>1552</v>
      </c>
      <c r="C10" s="10" t="s">
        <v>130</v>
      </c>
      <c r="D10" s="10" t="s">
        <v>1529</v>
      </c>
      <c r="E10" s="10" t="s">
        <v>1529</v>
      </c>
      <c r="F10" s="10" t="s">
        <v>1530</v>
      </c>
      <c r="G10" s="10" t="s">
        <v>1531</v>
      </c>
      <c r="H10" s="11">
        <v>42702</v>
      </c>
      <c r="I10" s="17"/>
      <c r="J10" s="17" t="s">
        <v>1532</v>
      </c>
      <c r="K10" s="10" t="s">
        <v>1553</v>
      </c>
    </row>
    <row r="11" s="1" customFormat="1" ht="14.55" customHeight="1" spans="1:11">
      <c r="A11" s="12">
        <v>10</v>
      </c>
      <c r="B11" s="10" t="s">
        <v>123</v>
      </c>
      <c r="C11" s="10" t="s">
        <v>122</v>
      </c>
      <c r="D11" s="10" t="s">
        <v>1529</v>
      </c>
      <c r="E11" s="10" t="s">
        <v>1529</v>
      </c>
      <c r="F11" s="10" t="s">
        <v>1534</v>
      </c>
      <c r="G11" s="10" t="s">
        <v>1531</v>
      </c>
      <c r="H11" s="11">
        <v>42821</v>
      </c>
      <c r="I11" s="17"/>
      <c r="J11" s="17" t="s">
        <v>1532</v>
      </c>
      <c r="K11" s="10" t="s">
        <v>1548</v>
      </c>
    </row>
    <row r="12" s="1" customFormat="1" ht="14.55" customHeight="1" spans="1:11">
      <c r="A12" s="12">
        <v>11</v>
      </c>
      <c r="B12" s="10" t="s">
        <v>1554</v>
      </c>
      <c r="C12" s="10" t="s">
        <v>151</v>
      </c>
      <c r="D12" s="10" t="s">
        <v>1537</v>
      </c>
      <c r="E12" s="10" t="s">
        <v>1555</v>
      </c>
      <c r="F12" s="10" t="s">
        <v>1556</v>
      </c>
      <c r="G12" s="10" t="s">
        <v>1531</v>
      </c>
      <c r="H12" s="11">
        <v>42830</v>
      </c>
      <c r="I12" s="17"/>
      <c r="J12" s="17" t="s">
        <v>1532</v>
      </c>
      <c r="K12" s="10" t="s">
        <v>1557</v>
      </c>
    </row>
    <row r="13" s="1" customFormat="1" ht="14.55" customHeight="1" spans="1:11">
      <c r="A13" s="12">
        <v>12</v>
      </c>
      <c r="B13" s="10" t="s">
        <v>1558</v>
      </c>
      <c r="C13" s="10" t="s">
        <v>122</v>
      </c>
      <c r="D13" s="10" t="s">
        <v>1529</v>
      </c>
      <c r="E13" s="10" t="s">
        <v>1529</v>
      </c>
      <c r="F13" s="10" t="s">
        <v>1534</v>
      </c>
      <c r="G13" s="10" t="s">
        <v>1531</v>
      </c>
      <c r="H13" s="11">
        <v>42870</v>
      </c>
      <c r="I13" s="17"/>
      <c r="J13" s="17" t="s">
        <v>1532</v>
      </c>
      <c r="K13" s="10" t="s">
        <v>1559</v>
      </c>
    </row>
    <row r="14" s="1" customFormat="1" ht="14.55" customHeight="1" spans="1:11">
      <c r="A14" s="12">
        <v>13</v>
      </c>
      <c r="B14" s="10" t="s">
        <v>127</v>
      </c>
      <c r="C14" s="10" t="s">
        <v>1560</v>
      </c>
      <c r="D14" s="10" t="s">
        <v>1561</v>
      </c>
      <c r="E14" s="13" t="s">
        <v>1537</v>
      </c>
      <c r="F14" s="10" t="s">
        <v>1562</v>
      </c>
      <c r="G14" s="10" t="s">
        <v>1544</v>
      </c>
      <c r="H14" s="11">
        <v>42919</v>
      </c>
      <c r="I14" s="17"/>
      <c r="J14" s="17" t="s">
        <v>1532</v>
      </c>
      <c r="K14" s="10" t="s">
        <v>1550</v>
      </c>
    </row>
    <row r="15" s="1" customFormat="1" ht="14.55" customHeight="1" spans="1:11">
      <c r="A15" s="12">
        <v>14</v>
      </c>
      <c r="B15" s="10" t="s">
        <v>1563</v>
      </c>
      <c r="C15" s="10" t="s">
        <v>130</v>
      </c>
      <c r="D15" s="10" t="s">
        <v>1529</v>
      </c>
      <c r="E15" s="10" t="s">
        <v>1529</v>
      </c>
      <c r="F15" s="10" t="s">
        <v>1552</v>
      </c>
      <c r="G15" s="10" t="s">
        <v>1544</v>
      </c>
      <c r="H15" s="11">
        <v>42940</v>
      </c>
      <c r="I15" s="17"/>
      <c r="J15" s="17" t="s">
        <v>1532</v>
      </c>
      <c r="K15" s="10" t="s">
        <v>1540</v>
      </c>
    </row>
    <row r="16" s="1" customFormat="1" ht="14.55" customHeight="1" spans="1:11">
      <c r="A16" s="12">
        <v>15</v>
      </c>
      <c r="B16" s="10" t="s">
        <v>1564</v>
      </c>
      <c r="C16" s="10" t="s">
        <v>130</v>
      </c>
      <c r="D16" s="10" t="s">
        <v>1529</v>
      </c>
      <c r="E16" s="10" t="s">
        <v>1529</v>
      </c>
      <c r="F16" s="10" t="s">
        <v>1552</v>
      </c>
      <c r="G16" s="10" t="s">
        <v>1531</v>
      </c>
      <c r="H16" s="11">
        <v>42954</v>
      </c>
      <c r="I16" s="17"/>
      <c r="J16" s="17" t="s">
        <v>1532</v>
      </c>
      <c r="K16" s="10" t="s">
        <v>1533</v>
      </c>
    </row>
    <row r="17" s="1" customFormat="1" ht="14.55" customHeight="1" spans="1:11">
      <c r="A17" s="12">
        <v>16</v>
      </c>
      <c r="B17" s="10" t="s">
        <v>266</v>
      </c>
      <c r="C17" s="10" t="s">
        <v>198</v>
      </c>
      <c r="D17" s="10" t="s">
        <v>1542</v>
      </c>
      <c r="E17" s="10" t="s">
        <v>1565</v>
      </c>
      <c r="F17" s="10" t="s">
        <v>1566</v>
      </c>
      <c r="G17" s="10" t="s">
        <v>1549</v>
      </c>
      <c r="H17" s="11">
        <v>42979</v>
      </c>
      <c r="I17" s="17"/>
      <c r="J17" s="17" t="s">
        <v>1545</v>
      </c>
      <c r="K17" s="10" t="s">
        <v>1567</v>
      </c>
    </row>
    <row r="18" s="1" customFormat="1" ht="14.55" customHeight="1" spans="1:11">
      <c r="A18" s="12">
        <v>17</v>
      </c>
      <c r="B18" s="10" t="s">
        <v>293</v>
      </c>
      <c r="C18" s="10" t="s">
        <v>198</v>
      </c>
      <c r="D18" s="10" t="s">
        <v>1542</v>
      </c>
      <c r="E18" s="10" t="s">
        <v>1565</v>
      </c>
      <c r="F18" s="10" t="s">
        <v>358</v>
      </c>
      <c r="G18" s="10" t="s">
        <v>1549</v>
      </c>
      <c r="H18" s="11">
        <v>42989</v>
      </c>
      <c r="I18" s="17"/>
      <c r="J18" s="17" t="s">
        <v>1545</v>
      </c>
      <c r="K18" s="10" t="s">
        <v>1568</v>
      </c>
    </row>
    <row r="19" s="1" customFormat="1" ht="14.55" customHeight="1" spans="1:11">
      <c r="A19" s="12">
        <v>18</v>
      </c>
      <c r="B19" s="10" t="s">
        <v>1556</v>
      </c>
      <c r="C19" s="10" t="s">
        <v>151</v>
      </c>
      <c r="D19" s="10" t="s">
        <v>1537</v>
      </c>
      <c r="E19" s="10" t="s">
        <v>1555</v>
      </c>
      <c r="F19" s="10" t="s">
        <v>1539</v>
      </c>
      <c r="G19" s="10" t="s">
        <v>1531</v>
      </c>
      <c r="H19" s="11">
        <v>42992</v>
      </c>
      <c r="I19" s="17"/>
      <c r="J19" s="17" t="s">
        <v>1532</v>
      </c>
      <c r="K19" s="10" t="s">
        <v>1569</v>
      </c>
    </row>
    <row r="20" s="1" customFormat="1" ht="14.55" customHeight="1" spans="1:11">
      <c r="A20" s="12">
        <v>19</v>
      </c>
      <c r="B20" s="10" t="s">
        <v>443</v>
      </c>
      <c r="C20" s="10" t="s">
        <v>198</v>
      </c>
      <c r="D20" s="10" t="s">
        <v>1570</v>
      </c>
      <c r="E20" s="10" t="s">
        <v>1529</v>
      </c>
      <c r="F20" s="10" t="s">
        <v>450</v>
      </c>
      <c r="G20" s="10" t="s">
        <v>1549</v>
      </c>
      <c r="H20" s="11">
        <v>43005</v>
      </c>
      <c r="I20" s="17"/>
      <c r="J20" s="17" t="s">
        <v>1571</v>
      </c>
      <c r="K20" s="10" t="s">
        <v>1572</v>
      </c>
    </row>
    <row r="21" s="1" customFormat="1" ht="14.55" customHeight="1" spans="1:11">
      <c r="A21" s="12">
        <v>20</v>
      </c>
      <c r="B21" s="10" t="s">
        <v>1573</v>
      </c>
      <c r="C21" s="10" t="s">
        <v>1560</v>
      </c>
      <c r="D21" s="10" t="s">
        <v>1561</v>
      </c>
      <c r="E21" s="13" t="s">
        <v>1537</v>
      </c>
      <c r="F21" s="10" t="s">
        <v>1574</v>
      </c>
      <c r="G21" s="10" t="s">
        <v>1544</v>
      </c>
      <c r="H21" s="11">
        <v>43032</v>
      </c>
      <c r="I21" s="17"/>
      <c r="J21" s="17" t="s">
        <v>1532</v>
      </c>
      <c r="K21" s="10" t="s">
        <v>1575</v>
      </c>
    </row>
    <row r="22" s="1" customFormat="1" ht="14.55" customHeight="1" spans="1:11">
      <c r="A22" s="12">
        <v>21</v>
      </c>
      <c r="B22" s="10" t="s">
        <v>1576</v>
      </c>
      <c r="C22" s="10" t="s">
        <v>1560</v>
      </c>
      <c r="D22" s="10" t="s">
        <v>1561</v>
      </c>
      <c r="E22" s="13" t="s">
        <v>1537</v>
      </c>
      <c r="F22" s="10" t="s">
        <v>1574</v>
      </c>
      <c r="G22" s="10" t="s">
        <v>1544</v>
      </c>
      <c r="H22" s="11">
        <v>43040</v>
      </c>
      <c r="I22" s="17"/>
      <c r="J22" s="17" t="s">
        <v>1532</v>
      </c>
      <c r="K22" s="10" t="s">
        <v>1575</v>
      </c>
    </row>
    <row r="23" s="1" customFormat="1" ht="14.55" customHeight="1" spans="1:11">
      <c r="A23" s="12">
        <v>22</v>
      </c>
      <c r="B23" s="10" t="s">
        <v>1577</v>
      </c>
      <c r="C23" s="10" t="s">
        <v>151</v>
      </c>
      <c r="D23" s="10" t="s">
        <v>1537</v>
      </c>
      <c r="E23" s="10" t="s">
        <v>1538</v>
      </c>
      <c r="F23" s="10" t="s">
        <v>1536</v>
      </c>
      <c r="G23" s="10" t="s">
        <v>1531</v>
      </c>
      <c r="H23" s="11">
        <v>43066</v>
      </c>
      <c r="I23" s="17"/>
      <c r="J23" s="17" t="s">
        <v>1532</v>
      </c>
      <c r="K23" s="10" t="s">
        <v>1578</v>
      </c>
    </row>
    <row r="24" s="1" customFormat="1" ht="14.55" customHeight="1" spans="1:11">
      <c r="A24" s="12">
        <v>23</v>
      </c>
      <c r="B24" s="10" t="s">
        <v>1579</v>
      </c>
      <c r="C24" s="14" t="s">
        <v>1580</v>
      </c>
      <c r="D24" s="10" t="s">
        <v>1581</v>
      </c>
      <c r="E24" s="10" t="s">
        <v>1529</v>
      </c>
      <c r="F24" s="10" t="s">
        <v>119</v>
      </c>
      <c r="G24" s="10" t="s">
        <v>1544</v>
      </c>
      <c r="H24" s="11">
        <v>43080</v>
      </c>
      <c r="I24" s="17"/>
      <c r="J24" s="17" t="s">
        <v>1532</v>
      </c>
      <c r="K24" s="10" t="s">
        <v>1582</v>
      </c>
    </row>
    <row r="25" s="1" customFormat="1" ht="14.55" customHeight="1" spans="1:11">
      <c r="A25" s="12">
        <v>24</v>
      </c>
      <c r="B25" s="10" t="s">
        <v>241</v>
      </c>
      <c r="C25" s="10" t="s">
        <v>198</v>
      </c>
      <c r="D25" s="10" t="s">
        <v>1542</v>
      </c>
      <c r="E25" s="10" t="s">
        <v>1565</v>
      </c>
      <c r="F25" s="10" t="s">
        <v>358</v>
      </c>
      <c r="G25" s="10" t="s">
        <v>1549</v>
      </c>
      <c r="H25" s="11">
        <v>43089</v>
      </c>
      <c r="I25" s="17"/>
      <c r="J25" s="17" t="s">
        <v>1545</v>
      </c>
      <c r="K25" s="10" t="s">
        <v>1568</v>
      </c>
    </row>
    <row r="26" s="1" customFormat="1" ht="14.55" customHeight="1" spans="1:11">
      <c r="A26" s="12">
        <v>25</v>
      </c>
      <c r="B26" s="10" t="s">
        <v>337</v>
      </c>
      <c r="C26" s="10" t="s">
        <v>198</v>
      </c>
      <c r="D26" s="10" t="s">
        <v>1542</v>
      </c>
      <c r="E26" s="10" t="s">
        <v>1565</v>
      </c>
      <c r="F26" s="10" t="s">
        <v>1566</v>
      </c>
      <c r="G26" s="10" t="s">
        <v>1549</v>
      </c>
      <c r="H26" s="11">
        <v>43153</v>
      </c>
      <c r="I26" s="17"/>
      <c r="J26" s="17" t="s">
        <v>1545</v>
      </c>
      <c r="K26" s="10" t="s">
        <v>1567</v>
      </c>
    </row>
    <row r="27" s="1" customFormat="1" ht="14.55" customHeight="1" spans="1:11">
      <c r="A27" s="12">
        <v>26</v>
      </c>
      <c r="B27" s="10" t="s">
        <v>1583</v>
      </c>
      <c r="C27" s="10" t="s">
        <v>1560</v>
      </c>
      <c r="D27" s="10" t="s">
        <v>1561</v>
      </c>
      <c r="E27" s="13" t="s">
        <v>1537</v>
      </c>
      <c r="F27" s="10" t="s">
        <v>127</v>
      </c>
      <c r="G27" s="10" t="s">
        <v>1544</v>
      </c>
      <c r="H27" s="11">
        <v>43160</v>
      </c>
      <c r="I27" s="17"/>
      <c r="J27" s="17" t="s">
        <v>1532</v>
      </c>
      <c r="K27" s="10" t="s">
        <v>1533</v>
      </c>
    </row>
    <row r="28" s="1" customFormat="1" ht="14.55" customHeight="1" spans="1:11">
      <c r="A28" s="12">
        <v>27</v>
      </c>
      <c r="B28" s="10" t="s">
        <v>1584</v>
      </c>
      <c r="C28" s="10" t="s">
        <v>1560</v>
      </c>
      <c r="D28" s="10" t="s">
        <v>1561</v>
      </c>
      <c r="E28" s="13" t="s">
        <v>1537</v>
      </c>
      <c r="F28" s="10" t="s">
        <v>127</v>
      </c>
      <c r="G28" s="10" t="s">
        <v>1544</v>
      </c>
      <c r="H28" s="11">
        <v>43171</v>
      </c>
      <c r="I28" s="17"/>
      <c r="J28" s="17" t="s">
        <v>1532</v>
      </c>
      <c r="K28" s="10" t="s">
        <v>1585</v>
      </c>
    </row>
    <row r="29" s="1" customFormat="1" ht="14.55" customHeight="1" spans="1:11">
      <c r="A29" s="12">
        <v>28</v>
      </c>
      <c r="B29" s="10" t="s">
        <v>175</v>
      </c>
      <c r="C29" s="10" t="s">
        <v>139</v>
      </c>
      <c r="D29" s="10" t="s">
        <v>1529</v>
      </c>
      <c r="E29" s="10"/>
      <c r="F29" s="10" t="s">
        <v>140</v>
      </c>
      <c r="G29" s="10" t="s">
        <v>1531</v>
      </c>
      <c r="H29" s="11">
        <v>43182</v>
      </c>
      <c r="I29" s="17"/>
      <c r="J29" s="17" t="s">
        <v>1532</v>
      </c>
      <c r="K29" s="10" t="s">
        <v>1586</v>
      </c>
    </row>
    <row r="30" s="2" customFormat="1" ht="14.55" customHeight="1" spans="1:11">
      <c r="A30" s="12">
        <v>29</v>
      </c>
      <c r="B30" s="15" t="s">
        <v>1587</v>
      </c>
      <c r="C30" s="10" t="s">
        <v>151</v>
      </c>
      <c r="D30" s="10" t="s">
        <v>1537</v>
      </c>
      <c r="E30" s="10" t="s">
        <v>1588</v>
      </c>
      <c r="F30" s="10" t="s">
        <v>1589</v>
      </c>
      <c r="G30" s="10" t="s">
        <v>1531</v>
      </c>
      <c r="H30" s="11">
        <v>43189</v>
      </c>
      <c r="I30" s="17"/>
      <c r="J30" s="17" t="s">
        <v>1532</v>
      </c>
      <c r="K30" s="10" t="s">
        <v>1590</v>
      </c>
    </row>
    <row r="31" s="1" customFormat="1" ht="14.55" customHeight="1" spans="1:11">
      <c r="A31" s="12">
        <v>30</v>
      </c>
      <c r="B31" s="10" t="s">
        <v>1591</v>
      </c>
      <c r="C31" s="10" t="s">
        <v>198</v>
      </c>
      <c r="D31" s="10" t="s">
        <v>1542</v>
      </c>
      <c r="E31" s="10" t="s">
        <v>1565</v>
      </c>
      <c r="F31" s="10" t="s">
        <v>337</v>
      </c>
      <c r="G31" s="10" t="s">
        <v>1549</v>
      </c>
      <c r="H31" s="11">
        <v>43192</v>
      </c>
      <c r="I31" s="17"/>
      <c r="J31" s="17" t="s">
        <v>1545</v>
      </c>
      <c r="K31" s="10" t="s">
        <v>1592</v>
      </c>
    </row>
    <row r="32" s="1" customFormat="1" ht="14.55" customHeight="1" spans="1:11">
      <c r="A32" s="12">
        <v>31</v>
      </c>
      <c r="B32" s="10" t="s">
        <v>1593</v>
      </c>
      <c r="C32" s="10" t="s">
        <v>139</v>
      </c>
      <c r="D32" s="10" t="s">
        <v>1529</v>
      </c>
      <c r="E32" s="10"/>
      <c r="F32" s="10" t="s">
        <v>140</v>
      </c>
      <c r="G32" s="10" t="s">
        <v>1531</v>
      </c>
      <c r="H32" s="11">
        <v>43199</v>
      </c>
      <c r="I32" s="17"/>
      <c r="J32" s="17" t="s">
        <v>1532</v>
      </c>
      <c r="K32" s="10" t="s">
        <v>1594</v>
      </c>
    </row>
    <row r="33" s="1" customFormat="1" ht="14.55" customHeight="1" spans="1:11">
      <c r="A33" s="12">
        <v>32</v>
      </c>
      <c r="B33" s="10" t="s">
        <v>1595</v>
      </c>
      <c r="C33" s="10" t="s">
        <v>139</v>
      </c>
      <c r="D33" s="10" t="s">
        <v>1529</v>
      </c>
      <c r="E33" s="10"/>
      <c r="F33" s="10" t="s">
        <v>140</v>
      </c>
      <c r="G33" s="10" t="s">
        <v>1531</v>
      </c>
      <c r="H33" s="11">
        <v>43213</v>
      </c>
      <c r="I33" s="17"/>
      <c r="J33" s="17" t="s">
        <v>1532</v>
      </c>
      <c r="K33" s="10" t="s">
        <v>1575</v>
      </c>
    </row>
    <row r="34" s="1" customFormat="1" ht="14.55" customHeight="1" spans="1:11">
      <c r="A34" s="12">
        <v>33</v>
      </c>
      <c r="B34" s="10" t="s">
        <v>1596</v>
      </c>
      <c r="C34" s="10" t="s">
        <v>151</v>
      </c>
      <c r="D34" s="10" t="s">
        <v>1537</v>
      </c>
      <c r="E34" s="10" t="s">
        <v>1597</v>
      </c>
      <c r="F34" s="10" t="s">
        <v>1539</v>
      </c>
      <c r="G34" s="10" t="s">
        <v>1531</v>
      </c>
      <c r="H34" s="11">
        <v>43248</v>
      </c>
      <c r="I34" s="17"/>
      <c r="J34" s="17" t="s">
        <v>1532</v>
      </c>
      <c r="K34" s="10" t="s">
        <v>1598</v>
      </c>
    </row>
    <row r="35" s="1" customFormat="1" ht="14.55" customHeight="1" spans="1:11">
      <c r="A35" s="12">
        <v>34</v>
      </c>
      <c r="B35" s="10" t="s">
        <v>1599</v>
      </c>
      <c r="C35" s="10" t="s">
        <v>1560</v>
      </c>
      <c r="D35" s="10" t="s">
        <v>1561</v>
      </c>
      <c r="E35" s="10" t="s">
        <v>1600</v>
      </c>
      <c r="F35" s="10" t="s">
        <v>244</v>
      </c>
      <c r="G35" s="10" t="s">
        <v>1544</v>
      </c>
      <c r="H35" s="11">
        <v>43242</v>
      </c>
      <c r="I35" s="17"/>
      <c r="J35" s="17" t="s">
        <v>1545</v>
      </c>
      <c r="K35" s="10" t="s">
        <v>1578</v>
      </c>
    </row>
    <row r="36" s="1" customFormat="1" ht="14.55" customHeight="1" spans="1:11">
      <c r="A36" s="12">
        <v>35</v>
      </c>
      <c r="B36" s="10" t="s">
        <v>1601</v>
      </c>
      <c r="C36" s="10" t="s">
        <v>1560</v>
      </c>
      <c r="D36" s="10" t="s">
        <v>1561</v>
      </c>
      <c r="E36" s="13" t="s">
        <v>1537</v>
      </c>
      <c r="F36" s="10" t="s">
        <v>1602</v>
      </c>
      <c r="G36" s="10" t="s">
        <v>1544</v>
      </c>
      <c r="H36" s="11">
        <v>43249</v>
      </c>
      <c r="I36" s="17"/>
      <c r="J36" s="17" t="s">
        <v>1532</v>
      </c>
      <c r="K36" s="10" t="s">
        <v>1557</v>
      </c>
    </row>
    <row r="37" s="1" customFormat="1" ht="14.55" customHeight="1" spans="1:11">
      <c r="A37" s="12">
        <v>36</v>
      </c>
      <c r="B37" s="10" t="s">
        <v>1602</v>
      </c>
      <c r="C37" s="10" t="s">
        <v>1560</v>
      </c>
      <c r="D37" s="10" t="s">
        <v>1561</v>
      </c>
      <c r="E37" s="13" t="s">
        <v>1537</v>
      </c>
      <c r="F37" s="10" t="s">
        <v>127</v>
      </c>
      <c r="G37" s="10" t="s">
        <v>1544</v>
      </c>
      <c r="H37" s="11">
        <v>43252</v>
      </c>
      <c r="I37" s="17"/>
      <c r="J37" s="17" t="s">
        <v>1532</v>
      </c>
      <c r="K37" s="10" t="s">
        <v>1603</v>
      </c>
    </row>
    <row r="38" s="1" customFormat="1" ht="14.55" customHeight="1" spans="1:11">
      <c r="A38" s="12">
        <v>37</v>
      </c>
      <c r="B38" s="10" t="s">
        <v>1604</v>
      </c>
      <c r="C38" s="10" t="s">
        <v>198</v>
      </c>
      <c r="D38" s="10" t="s">
        <v>1542</v>
      </c>
      <c r="E38" s="10" t="s">
        <v>1565</v>
      </c>
      <c r="F38" s="10" t="s">
        <v>1566</v>
      </c>
      <c r="G38" s="10" t="s">
        <v>1531</v>
      </c>
      <c r="H38" s="11">
        <v>43252</v>
      </c>
      <c r="I38" s="17"/>
      <c r="J38" s="17" t="s">
        <v>1545</v>
      </c>
      <c r="K38" s="10" t="s">
        <v>1567</v>
      </c>
    </row>
    <row r="39" s="1" customFormat="1" ht="14.55" customHeight="1" spans="1:11">
      <c r="A39" s="12">
        <v>38</v>
      </c>
      <c r="B39" s="10" t="s">
        <v>1605</v>
      </c>
      <c r="C39" s="10" t="s">
        <v>1560</v>
      </c>
      <c r="D39" s="10" t="s">
        <v>1561</v>
      </c>
      <c r="E39" s="13" t="s">
        <v>1537</v>
      </c>
      <c r="F39" s="10" t="s">
        <v>1583</v>
      </c>
      <c r="G39" s="10" t="s">
        <v>1544</v>
      </c>
      <c r="H39" s="11">
        <v>43258</v>
      </c>
      <c r="I39" s="17"/>
      <c r="J39" s="17" t="s">
        <v>1532</v>
      </c>
      <c r="K39" s="10" t="s">
        <v>1594</v>
      </c>
    </row>
    <row r="40" s="1" customFormat="1" ht="14.55" customHeight="1" spans="1:11">
      <c r="A40" s="12">
        <v>39</v>
      </c>
      <c r="B40" s="10" t="s">
        <v>1606</v>
      </c>
      <c r="C40" s="10" t="s">
        <v>217</v>
      </c>
      <c r="D40" s="10" t="s">
        <v>1607</v>
      </c>
      <c r="E40" s="10" t="s">
        <v>1529</v>
      </c>
      <c r="F40" s="10" t="s">
        <v>496</v>
      </c>
      <c r="G40" s="10" t="s">
        <v>1608</v>
      </c>
      <c r="H40" s="11">
        <v>43283</v>
      </c>
      <c r="I40" s="17"/>
      <c r="J40" s="17" t="s">
        <v>1571</v>
      </c>
      <c r="K40" s="10" t="s">
        <v>1609</v>
      </c>
    </row>
    <row r="41" s="1" customFormat="1" ht="14.55" customHeight="1" spans="1:11">
      <c r="A41" s="12">
        <v>40</v>
      </c>
      <c r="B41" s="10" t="s">
        <v>1610</v>
      </c>
      <c r="C41" s="10" t="s">
        <v>139</v>
      </c>
      <c r="D41" s="10" t="s">
        <v>1529</v>
      </c>
      <c r="E41" s="10"/>
      <c r="F41" s="10" t="s">
        <v>140</v>
      </c>
      <c r="G41" s="10" t="s">
        <v>1531</v>
      </c>
      <c r="H41" s="11">
        <v>43290</v>
      </c>
      <c r="I41" s="17"/>
      <c r="J41" s="17" t="s">
        <v>1532</v>
      </c>
      <c r="K41" s="10" t="s">
        <v>1578</v>
      </c>
    </row>
    <row r="42" s="1" customFormat="1" ht="14.55" customHeight="1" spans="1:11">
      <c r="A42" s="12">
        <v>41</v>
      </c>
      <c r="B42" s="10" t="s">
        <v>1611</v>
      </c>
      <c r="C42" s="10" t="s">
        <v>1560</v>
      </c>
      <c r="D42" s="10" t="s">
        <v>1561</v>
      </c>
      <c r="E42" s="13" t="s">
        <v>1537</v>
      </c>
      <c r="F42" s="10" t="s">
        <v>1602</v>
      </c>
      <c r="G42" s="10" t="s">
        <v>1544</v>
      </c>
      <c r="H42" s="11">
        <v>43311</v>
      </c>
      <c r="I42" s="17"/>
      <c r="J42" s="17" t="s">
        <v>1532</v>
      </c>
      <c r="K42" s="10" t="s">
        <v>1612</v>
      </c>
    </row>
    <row r="43" s="1" customFormat="1" ht="14.55" customHeight="1" spans="1:11">
      <c r="A43" s="12">
        <v>42</v>
      </c>
      <c r="B43" s="10" t="s">
        <v>1613</v>
      </c>
      <c r="C43" s="16" t="s">
        <v>1560</v>
      </c>
      <c r="D43" s="10" t="s">
        <v>1614</v>
      </c>
      <c r="E43" s="10" t="s">
        <v>1537</v>
      </c>
      <c r="F43" s="10" t="s">
        <v>144</v>
      </c>
      <c r="G43" s="10" t="s">
        <v>1549</v>
      </c>
      <c r="H43" s="11">
        <v>43313</v>
      </c>
      <c r="I43" s="17"/>
      <c r="J43" s="17" t="s">
        <v>1532</v>
      </c>
      <c r="K43" s="10" t="s">
        <v>1594</v>
      </c>
    </row>
    <row r="44" s="1" customFormat="1" ht="14.55" customHeight="1" spans="1:11">
      <c r="A44" s="12">
        <v>43</v>
      </c>
      <c r="B44" s="10" t="s">
        <v>1615</v>
      </c>
      <c r="C44" s="10" t="s">
        <v>151</v>
      </c>
      <c r="D44" s="10" t="s">
        <v>1537</v>
      </c>
      <c r="E44" s="10" t="s">
        <v>1538</v>
      </c>
      <c r="F44" s="10" t="s">
        <v>1536</v>
      </c>
      <c r="G44" s="10" t="s">
        <v>1531</v>
      </c>
      <c r="H44" s="11">
        <v>43322</v>
      </c>
      <c r="I44" s="17"/>
      <c r="J44" s="17" t="s">
        <v>1532</v>
      </c>
      <c r="K44" s="10" t="s">
        <v>1548</v>
      </c>
    </row>
    <row r="45" s="1" customFormat="1" ht="14.55" customHeight="1" spans="1:11">
      <c r="A45" s="12">
        <v>44</v>
      </c>
      <c r="B45" s="10" t="s">
        <v>1616</v>
      </c>
      <c r="C45" s="10" t="s">
        <v>139</v>
      </c>
      <c r="D45" s="10" t="s">
        <v>1529</v>
      </c>
      <c r="E45" s="10"/>
      <c r="F45" s="10" t="s">
        <v>140</v>
      </c>
      <c r="G45" s="10" t="s">
        <v>1531</v>
      </c>
      <c r="H45" s="11">
        <v>43355</v>
      </c>
      <c r="I45" s="17"/>
      <c r="J45" s="17" t="s">
        <v>1532</v>
      </c>
      <c r="K45" s="10" t="s">
        <v>1575</v>
      </c>
    </row>
    <row r="46" s="1" customFormat="1" ht="14.55" customHeight="1" spans="1:11">
      <c r="A46" s="12">
        <v>45</v>
      </c>
      <c r="B46" s="10" t="s">
        <v>1617</v>
      </c>
      <c r="C46" s="10" t="s">
        <v>151</v>
      </c>
      <c r="D46" s="10" t="s">
        <v>1537</v>
      </c>
      <c r="E46" s="10" t="s">
        <v>1555</v>
      </c>
      <c r="F46" s="10" t="s">
        <v>1556</v>
      </c>
      <c r="G46" s="10" t="s">
        <v>1531</v>
      </c>
      <c r="H46" s="11">
        <v>43360</v>
      </c>
      <c r="I46" s="17"/>
      <c r="J46" s="17" t="s">
        <v>1532</v>
      </c>
      <c r="K46" s="10" t="s">
        <v>1557</v>
      </c>
    </row>
    <row r="47" s="1" customFormat="1" ht="14.55" customHeight="1" spans="1:11">
      <c r="A47" s="12">
        <v>46</v>
      </c>
      <c r="B47" s="10" t="s">
        <v>1618</v>
      </c>
      <c r="C47" s="10" t="s">
        <v>1560</v>
      </c>
      <c r="D47" s="10" t="s">
        <v>1561</v>
      </c>
      <c r="E47" s="13" t="s">
        <v>1537</v>
      </c>
      <c r="F47" s="10" t="s">
        <v>127</v>
      </c>
      <c r="G47" s="10" t="s">
        <v>1544</v>
      </c>
      <c r="H47" s="11">
        <v>43403</v>
      </c>
      <c r="I47" s="17"/>
      <c r="J47" s="17" t="s">
        <v>1532</v>
      </c>
      <c r="K47" s="10" t="s">
        <v>1594</v>
      </c>
    </row>
    <row r="48" s="1" customFormat="1" ht="14.55" customHeight="1" spans="1:11">
      <c r="A48" s="12">
        <v>47</v>
      </c>
      <c r="B48" s="10" t="s">
        <v>1619</v>
      </c>
      <c r="C48" s="10" t="s">
        <v>1580</v>
      </c>
      <c r="D48" s="10" t="s">
        <v>1620</v>
      </c>
      <c r="E48" s="10" t="s">
        <v>1529</v>
      </c>
      <c r="F48" s="10" t="s">
        <v>160</v>
      </c>
      <c r="G48" s="10" t="s">
        <v>1608</v>
      </c>
      <c r="H48" s="11">
        <v>43419</v>
      </c>
      <c r="I48" s="17"/>
      <c r="J48" s="17" t="s">
        <v>1532</v>
      </c>
      <c r="K48" s="10" t="s">
        <v>1594</v>
      </c>
    </row>
    <row r="49" s="1" customFormat="1" ht="14.55" customHeight="1" spans="1:11">
      <c r="A49" s="12">
        <v>48</v>
      </c>
      <c r="B49" s="10" t="s">
        <v>1621</v>
      </c>
      <c r="C49" s="10" t="s">
        <v>198</v>
      </c>
      <c r="D49" s="10" t="s">
        <v>1542</v>
      </c>
      <c r="E49" s="10" t="s">
        <v>1622</v>
      </c>
      <c r="F49" s="10" t="s">
        <v>358</v>
      </c>
      <c r="G49" s="10" t="s">
        <v>1549</v>
      </c>
      <c r="H49" s="11">
        <v>43419</v>
      </c>
      <c r="I49" s="17"/>
      <c r="J49" s="17" t="s">
        <v>1545</v>
      </c>
      <c r="K49" s="10" t="s">
        <v>1623</v>
      </c>
    </row>
    <row r="50" s="1" customFormat="1" ht="14.55" customHeight="1" spans="1:11">
      <c r="A50" s="12">
        <v>49</v>
      </c>
      <c r="B50" s="10" t="s">
        <v>1624</v>
      </c>
      <c r="C50" s="10" t="s">
        <v>1560</v>
      </c>
      <c r="D50" s="10" t="s">
        <v>1561</v>
      </c>
      <c r="E50" s="13" t="s">
        <v>1537</v>
      </c>
      <c r="F50" s="10" t="s">
        <v>127</v>
      </c>
      <c r="G50" s="10" t="s">
        <v>1544</v>
      </c>
      <c r="H50" s="11">
        <v>42940</v>
      </c>
      <c r="I50" s="17"/>
      <c r="J50" s="17" t="s">
        <v>1532</v>
      </c>
      <c r="K50" s="10" t="s">
        <v>1625</v>
      </c>
    </row>
    <row r="51" s="1" customFormat="1" ht="14.55" customHeight="1" spans="1:11">
      <c r="A51" s="12">
        <v>50</v>
      </c>
      <c r="B51" s="10" t="s">
        <v>1626</v>
      </c>
      <c r="C51" s="10" t="s">
        <v>1560</v>
      </c>
      <c r="D51" s="10" t="s">
        <v>1561</v>
      </c>
      <c r="E51" s="13" t="s">
        <v>1537</v>
      </c>
      <c r="F51" s="10" t="s">
        <v>127</v>
      </c>
      <c r="G51" s="10" t="s">
        <v>1544</v>
      </c>
      <c r="H51" s="11">
        <v>43040</v>
      </c>
      <c r="I51" s="17"/>
      <c r="J51" s="17" t="s">
        <v>1532</v>
      </c>
      <c r="K51" s="10" t="s">
        <v>1540</v>
      </c>
    </row>
    <row r="52" s="2" customFormat="1" ht="14.55" customHeight="1" spans="1:11">
      <c r="A52" s="12">
        <v>51</v>
      </c>
      <c r="B52" s="10" t="s">
        <v>1627</v>
      </c>
      <c r="C52" s="10" t="s">
        <v>1560</v>
      </c>
      <c r="D52" s="10" t="s">
        <v>1561</v>
      </c>
      <c r="E52" s="13" t="s">
        <v>1537</v>
      </c>
      <c r="F52" s="10" t="s">
        <v>1602</v>
      </c>
      <c r="G52" s="10" t="s">
        <v>1544</v>
      </c>
      <c r="H52" s="11">
        <v>43451</v>
      </c>
      <c r="I52" s="17"/>
      <c r="J52" s="17" t="s">
        <v>1532</v>
      </c>
      <c r="K52" s="10" t="s">
        <v>1628</v>
      </c>
    </row>
    <row r="53" s="1" customFormat="1" ht="14.55" customHeight="1" spans="1:11">
      <c r="A53" s="12">
        <v>52</v>
      </c>
      <c r="B53" s="10" t="s">
        <v>144</v>
      </c>
      <c r="C53" s="16" t="s">
        <v>1560</v>
      </c>
      <c r="D53" s="10" t="s">
        <v>1614</v>
      </c>
      <c r="E53" s="10" t="s">
        <v>1537</v>
      </c>
      <c r="F53" s="10" t="s">
        <v>1562</v>
      </c>
      <c r="G53" s="10" t="s">
        <v>1549</v>
      </c>
      <c r="H53" s="11">
        <v>43452</v>
      </c>
      <c r="I53" s="17"/>
      <c r="J53" s="17" t="s">
        <v>1532</v>
      </c>
      <c r="K53" s="10" t="s">
        <v>1594</v>
      </c>
    </row>
    <row r="54" s="1" customFormat="1" ht="14.55" customHeight="1" spans="1:11">
      <c r="A54" s="12">
        <v>53</v>
      </c>
      <c r="B54" s="10" t="s">
        <v>160</v>
      </c>
      <c r="C54" s="10" t="s">
        <v>1580</v>
      </c>
      <c r="D54" s="10" t="s">
        <v>1620</v>
      </c>
      <c r="E54" s="10" t="s">
        <v>1529</v>
      </c>
      <c r="F54" s="10" t="s">
        <v>119</v>
      </c>
      <c r="G54" s="10" t="s">
        <v>1608</v>
      </c>
      <c r="H54" s="11">
        <v>43479</v>
      </c>
      <c r="I54" s="17"/>
      <c r="J54" s="17" t="s">
        <v>1532</v>
      </c>
      <c r="K54" s="10" t="s">
        <v>1629</v>
      </c>
    </row>
    <row r="55" s="1" customFormat="1" ht="14.55" customHeight="1" spans="1:11">
      <c r="A55" s="12">
        <v>54</v>
      </c>
      <c r="B55" s="10" t="s">
        <v>1630</v>
      </c>
      <c r="C55" s="10" t="s">
        <v>1560</v>
      </c>
      <c r="D55" s="10" t="s">
        <v>1561</v>
      </c>
      <c r="E55" s="10" t="s">
        <v>1600</v>
      </c>
      <c r="F55" s="10" t="s">
        <v>288</v>
      </c>
      <c r="G55" s="10" t="s">
        <v>1544</v>
      </c>
      <c r="H55" s="11">
        <v>43726</v>
      </c>
      <c r="I55" s="17"/>
      <c r="J55" s="17" t="s">
        <v>1545</v>
      </c>
      <c r="K55" s="10" t="s">
        <v>1631</v>
      </c>
    </row>
    <row r="56" s="1" customFormat="1" ht="14.55" customHeight="1" spans="1:11">
      <c r="A56" s="12">
        <v>55</v>
      </c>
      <c r="B56" s="10" t="s">
        <v>326</v>
      </c>
      <c r="C56" s="10" t="s">
        <v>198</v>
      </c>
      <c r="D56" s="10" t="s">
        <v>1542</v>
      </c>
      <c r="E56" s="10" t="s">
        <v>1565</v>
      </c>
      <c r="F56" s="10" t="s">
        <v>1566</v>
      </c>
      <c r="G56" s="10" t="s">
        <v>1549</v>
      </c>
      <c r="H56" s="11">
        <v>43542</v>
      </c>
      <c r="I56" s="17"/>
      <c r="J56" s="17" t="s">
        <v>1545</v>
      </c>
      <c r="K56" s="10" t="s">
        <v>1632</v>
      </c>
    </row>
    <row r="57" s="2" customFormat="1" ht="14.55" customHeight="1" spans="1:11">
      <c r="A57" s="12">
        <v>56</v>
      </c>
      <c r="B57" s="10" t="s">
        <v>1633</v>
      </c>
      <c r="C57" s="10" t="s">
        <v>1580</v>
      </c>
      <c r="D57" s="10" t="s">
        <v>1620</v>
      </c>
      <c r="E57" s="10" t="s">
        <v>1529</v>
      </c>
      <c r="F57" s="10" t="s">
        <v>160</v>
      </c>
      <c r="G57" s="10" t="s">
        <v>1608</v>
      </c>
      <c r="H57" s="11">
        <v>43543</v>
      </c>
      <c r="I57" s="17"/>
      <c r="J57" s="17" t="s">
        <v>1532</v>
      </c>
      <c r="K57" s="10" t="s">
        <v>1594</v>
      </c>
    </row>
    <row r="58" s="1" customFormat="1" ht="14.55" customHeight="1" spans="1:11">
      <c r="A58" s="12">
        <v>57</v>
      </c>
      <c r="B58" s="10" t="s">
        <v>1634</v>
      </c>
      <c r="C58" s="10" t="s">
        <v>1560</v>
      </c>
      <c r="D58" s="10" t="s">
        <v>1614</v>
      </c>
      <c r="E58" s="10" t="s">
        <v>1600</v>
      </c>
      <c r="F58" s="10" t="s">
        <v>1566</v>
      </c>
      <c r="G58" s="10" t="s">
        <v>1549</v>
      </c>
      <c r="H58" s="11">
        <v>43549</v>
      </c>
      <c r="I58" s="17"/>
      <c r="J58" s="17" t="s">
        <v>1545</v>
      </c>
      <c r="K58" s="10" t="s">
        <v>1575</v>
      </c>
    </row>
    <row r="59" s="1" customFormat="1" ht="14.55" customHeight="1" spans="1:11">
      <c r="A59" s="12">
        <v>58</v>
      </c>
      <c r="B59" s="10" t="s">
        <v>1635</v>
      </c>
      <c r="C59" s="10" t="s">
        <v>1560</v>
      </c>
      <c r="D59" s="10" t="s">
        <v>1561</v>
      </c>
      <c r="E59" s="10" t="s">
        <v>1600</v>
      </c>
      <c r="F59" s="10" t="s">
        <v>115</v>
      </c>
      <c r="G59" s="10" t="s">
        <v>1531</v>
      </c>
      <c r="H59" s="11">
        <v>43551</v>
      </c>
      <c r="I59" s="17"/>
      <c r="J59" s="17" t="s">
        <v>1545</v>
      </c>
      <c r="K59" s="10" t="s">
        <v>1636</v>
      </c>
    </row>
    <row r="60" s="1" customFormat="1" ht="14.55" customHeight="1" spans="1:11">
      <c r="A60" s="12">
        <v>59</v>
      </c>
      <c r="B60" s="10" t="s">
        <v>329</v>
      </c>
      <c r="C60" s="10" t="s">
        <v>198</v>
      </c>
      <c r="D60" s="10" t="s">
        <v>1542</v>
      </c>
      <c r="E60" s="10" t="s">
        <v>1637</v>
      </c>
      <c r="F60" s="10" t="s">
        <v>358</v>
      </c>
      <c r="G60" s="10" t="s">
        <v>1549</v>
      </c>
      <c r="H60" s="11">
        <v>43551</v>
      </c>
      <c r="I60" s="17"/>
      <c r="J60" s="17" t="s">
        <v>1545</v>
      </c>
      <c r="K60" s="10" t="s">
        <v>1578</v>
      </c>
    </row>
    <row r="61" s="1" customFormat="1" ht="14.55" customHeight="1" spans="1:11">
      <c r="A61" s="12">
        <v>60</v>
      </c>
      <c r="B61" s="10" t="s">
        <v>1638</v>
      </c>
      <c r="C61" s="10" t="s">
        <v>1560</v>
      </c>
      <c r="D61" s="10" t="s">
        <v>1561</v>
      </c>
      <c r="E61" s="10" t="s">
        <v>1600</v>
      </c>
      <c r="F61" s="10" t="s">
        <v>244</v>
      </c>
      <c r="G61" s="10" t="s">
        <v>1544</v>
      </c>
      <c r="H61" s="11">
        <v>43556</v>
      </c>
      <c r="I61" s="17"/>
      <c r="J61" s="17" t="s">
        <v>1545</v>
      </c>
      <c r="K61" s="10" t="s">
        <v>1594</v>
      </c>
    </row>
    <row r="62" s="1" customFormat="1" ht="14.55" customHeight="1" spans="1:11">
      <c r="A62" s="12">
        <v>61</v>
      </c>
      <c r="B62" s="10" t="s">
        <v>1639</v>
      </c>
      <c r="C62" s="10" t="s">
        <v>122</v>
      </c>
      <c r="D62" s="10" t="s">
        <v>1529</v>
      </c>
      <c r="E62" s="10"/>
      <c r="F62" s="10" t="s">
        <v>1534</v>
      </c>
      <c r="G62" s="10" t="s">
        <v>1544</v>
      </c>
      <c r="H62" s="11">
        <v>43556</v>
      </c>
      <c r="I62" s="17"/>
      <c r="J62" s="17" t="s">
        <v>1532</v>
      </c>
      <c r="K62" s="10" t="s">
        <v>1603</v>
      </c>
    </row>
    <row r="63" s="1" customFormat="1" ht="14.55" customHeight="1" spans="1:11">
      <c r="A63" s="12">
        <v>62</v>
      </c>
      <c r="B63" s="10" t="s">
        <v>1640</v>
      </c>
      <c r="C63" s="10" t="s">
        <v>217</v>
      </c>
      <c r="D63" s="10" t="s">
        <v>1607</v>
      </c>
      <c r="E63" s="10" t="s">
        <v>1529</v>
      </c>
      <c r="F63" s="10" t="s">
        <v>496</v>
      </c>
      <c r="G63" s="10" t="s">
        <v>1531</v>
      </c>
      <c r="H63" s="11">
        <v>43563</v>
      </c>
      <c r="I63" s="17"/>
      <c r="J63" s="17" t="s">
        <v>1571</v>
      </c>
      <c r="K63" s="10" t="s">
        <v>1641</v>
      </c>
    </row>
    <row r="64" s="1" customFormat="1" ht="14.55" customHeight="1" spans="1:11">
      <c r="A64" s="12">
        <v>63</v>
      </c>
      <c r="B64" s="10" t="s">
        <v>1642</v>
      </c>
      <c r="C64" s="14" t="s">
        <v>1580</v>
      </c>
      <c r="D64" s="10" t="s">
        <v>1581</v>
      </c>
      <c r="E64" s="10" t="s">
        <v>1529</v>
      </c>
      <c r="F64" s="10" t="s">
        <v>1579</v>
      </c>
      <c r="G64" s="10" t="s">
        <v>1544</v>
      </c>
      <c r="H64" s="11">
        <v>43563</v>
      </c>
      <c r="I64" s="17"/>
      <c r="J64" s="17" t="s">
        <v>1532</v>
      </c>
      <c r="K64" s="10" t="s">
        <v>1643</v>
      </c>
    </row>
    <row r="65" s="1" customFormat="1" ht="14.55" customHeight="1" spans="1:11">
      <c r="A65" s="12">
        <v>64</v>
      </c>
      <c r="B65" s="10" t="s">
        <v>1644</v>
      </c>
      <c r="C65" s="10" t="s">
        <v>1560</v>
      </c>
      <c r="D65" s="10" t="s">
        <v>1561</v>
      </c>
      <c r="E65" s="10" t="s">
        <v>1600</v>
      </c>
      <c r="F65" s="10" t="s">
        <v>244</v>
      </c>
      <c r="G65" s="10" t="s">
        <v>1544</v>
      </c>
      <c r="H65" s="11">
        <v>43563</v>
      </c>
      <c r="I65" s="17"/>
      <c r="J65" s="17" t="s">
        <v>1545</v>
      </c>
      <c r="K65" s="10" t="s">
        <v>1557</v>
      </c>
    </row>
    <row r="66" s="1" customFormat="1" ht="14.55" customHeight="1" spans="1:11">
      <c r="A66" s="12">
        <v>65</v>
      </c>
      <c r="B66" s="10" t="s">
        <v>1574</v>
      </c>
      <c r="C66" s="10" t="s">
        <v>1560</v>
      </c>
      <c r="D66" s="10" t="s">
        <v>1561</v>
      </c>
      <c r="E66" s="13" t="s">
        <v>1537</v>
      </c>
      <c r="F66" s="10" t="s">
        <v>127</v>
      </c>
      <c r="G66" s="10" t="s">
        <v>1544</v>
      </c>
      <c r="H66" s="11">
        <v>43577</v>
      </c>
      <c r="I66" s="17"/>
      <c r="J66" s="17" t="s">
        <v>1532</v>
      </c>
      <c r="K66" s="10" t="s">
        <v>1645</v>
      </c>
    </row>
    <row r="67" s="1" customFormat="1" ht="14.55" customHeight="1" spans="1:11">
      <c r="A67" s="12">
        <v>66</v>
      </c>
      <c r="B67" s="10" t="s">
        <v>1646</v>
      </c>
      <c r="C67" s="10" t="s">
        <v>122</v>
      </c>
      <c r="D67" s="10" t="s">
        <v>1529</v>
      </c>
      <c r="E67" s="10"/>
      <c r="F67" s="10" t="s">
        <v>1534</v>
      </c>
      <c r="G67" s="10" t="s">
        <v>1531</v>
      </c>
      <c r="H67" s="11">
        <v>43602</v>
      </c>
      <c r="I67" s="17"/>
      <c r="J67" s="17" t="s">
        <v>1532</v>
      </c>
      <c r="K67" s="10" t="s">
        <v>1594</v>
      </c>
    </row>
    <row r="68" s="1" customFormat="1" ht="14.55" customHeight="1" spans="1:11">
      <c r="A68" s="12">
        <v>67</v>
      </c>
      <c r="B68" s="10" t="s">
        <v>1647</v>
      </c>
      <c r="C68" s="10" t="s">
        <v>1580</v>
      </c>
      <c r="D68" s="10" t="s">
        <v>1648</v>
      </c>
      <c r="E68" s="10" t="s">
        <v>1529</v>
      </c>
      <c r="F68" s="10" t="s">
        <v>119</v>
      </c>
      <c r="G68" s="10" t="s">
        <v>1544</v>
      </c>
      <c r="H68" s="11">
        <v>43647</v>
      </c>
      <c r="I68" s="17"/>
      <c r="J68" s="17" t="s">
        <v>1532</v>
      </c>
      <c r="K68" s="10" t="s">
        <v>1623</v>
      </c>
    </row>
    <row r="69" s="1" customFormat="1" ht="14.55" customHeight="1" spans="1:11">
      <c r="A69" s="12">
        <v>68</v>
      </c>
      <c r="B69" s="10" t="s">
        <v>1649</v>
      </c>
      <c r="C69" s="10" t="s">
        <v>122</v>
      </c>
      <c r="D69" s="10" t="s">
        <v>1529</v>
      </c>
      <c r="E69" s="10"/>
      <c r="F69" s="10" t="s">
        <v>1534</v>
      </c>
      <c r="G69" s="10" t="s">
        <v>1531</v>
      </c>
      <c r="H69" s="11">
        <v>43668</v>
      </c>
      <c r="I69" s="17"/>
      <c r="J69" s="17" t="s">
        <v>1532</v>
      </c>
      <c r="K69" s="10" t="s">
        <v>1650</v>
      </c>
    </row>
    <row r="70" s="1" customFormat="1" ht="14.55" customHeight="1" spans="1:11">
      <c r="A70" s="12">
        <v>69</v>
      </c>
      <c r="B70" s="10" t="s">
        <v>1651</v>
      </c>
      <c r="C70" s="10" t="s">
        <v>1560</v>
      </c>
      <c r="D70" s="10" t="s">
        <v>1561</v>
      </c>
      <c r="E70" s="10" t="s">
        <v>1600</v>
      </c>
      <c r="F70" s="10" t="s">
        <v>1652</v>
      </c>
      <c r="G70" s="10" t="s">
        <v>1544</v>
      </c>
      <c r="H70" s="11">
        <v>43668</v>
      </c>
      <c r="I70" s="17"/>
      <c r="J70" s="17" t="s">
        <v>1545</v>
      </c>
      <c r="K70" s="10" t="s">
        <v>1578</v>
      </c>
    </row>
    <row r="71" s="1" customFormat="1" ht="14.55" customHeight="1" spans="1:11">
      <c r="A71" s="12">
        <v>70</v>
      </c>
      <c r="B71" s="10" t="s">
        <v>1653</v>
      </c>
      <c r="C71" s="10" t="s">
        <v>217</v>
      </c>
      <c r="D71" s="10" t="s">
        <v>1607</v>
      </c>
      <c r="E71" s="10" t="s">
        <v>1529</v>
      </c>
      <c r="F71" s="10" t="s">
        <v>496</v>
      </c>
      <c r="G71" s="10" t="s">
        <v>1531</v>
      </c>
      <c r="H71" s="11">
        <v>43698</v>
      </c>
      <c r="I71" s="17"/>
      <c r="J71" s="17" t="s">
        <v>1571</v>
      </c>
      <c r="K71" s="10" t="s">
        <v>1654</v>
      </c>
    </row>
    <row r="72" s="1" customFormat="1" ht="14.55" customHeight="1" spans="1:11">
      <c r="A72" s="12">
        <v>71</v>
      </c>
      <c r="B72" s="10" t="s">
        <v>1655</v>
      </c>
      <c r="C72" s="10" t="s">
        <v>186</v>
      </c>
      <c r="D72" s="10" t="s">
        <v>1542</v>
      </c>
      <c r="E72" s="10" t="s">
        <v>1656</v>
      </c>
      <c r="F72" s="10" t="s">
        <v>115</v>
      </c>
      <c r="G72" s="10" t="s">
        <v>1531</v>
      </c>
      <c r="H72" s="11">
        <v>43725</v>
      </c>
      <c r="I72" s="17"/>
      <c r="J72" s="17" t="s">
        <v>1545</v>
      </c>
      <c r="K72" s="10" t="s">
        <v>1657</v>
      </c>
    </row>
    <row r="73" s="1" customFormat="1" ht="14.55" customHeight="1" spans="1:11">
      <c r="A73" s="12">
        <v>72</v>
      </c>
      <c r="B73" s="10" t="s">
        <v>1658</v>
      </c>
      <c r="C73" s="10" t="s">
        <v>151</v>
      </c>
      <c r="D73" s="10" t="s">
        <v>1537</v>
      </c>
      <c r="E73" s="10" t="s">
        <v>1659</v>
      </c>
      <c r="F73" s="10" t="s">
        <v>1539</v>
      </c>
      <c r="G73" s="10" t="s">
        <v>1531</v>
      </c>
      <c r="H73" s="11">
        <v>43734</v>
      </c>
      <c r="I73" s="17"/>
      <c r="J73" s="17" t="s">
        <v>1532</v>
      </c>
      <c r="K73" s="10" t="s">
        <v>1586</v>
      </c>
    </row>
    <row r="74" s="1" customFormat="1" ht="14.55" customHeight="1" spans="1:11">
      <c r="A74" s="12">
        <v>73</v>
      </c>
      <c r="B74" s="18" t="s">
        <v>1660</v>
      </c>
      <c r="C74" s="10" t="s">
        <v>151</v>
      </c>
      <c r="D74" s="10" t="s">
        <v>1537</v>
      </c>
      <c r="E74" s="10" t="s">
        <v>1597</v>
      </c>
      <c r="F74" s="10" t="s">
        <v>1596</v>
      </c>
      <c r="G74" s="10" t="s">
        <v>1531</v>
      </c>
      <c r="H74" s="11">
        <v>43931</v>
      </c>
      <c r="I74" s="17"/>
      <c r="J74" s="17" t="s">
        <v>1532</v>
      </c>
      <c r="K74" s="10" t="s">
        <v>1594</v>
      </c>
    </row>
    <row r="75" s="1" customFormat="1" ht="14.55" customHeight="1" spans="1:11">
      <c r="A75" s="12">
        <v>74</v>
      </c>
      <c r="B75" s="18" t="s">
        <v>1661</v>
      </c>
      <c r="C75" s="10" t="s">
        <v>151</v>
      </c>
      <c r="D75" s="10" t="s">
        <v>1537</v>
      </c>
      <c r="E75" s="10" t="s">
        <v>1538</v>
      </c>
      <c r="F75" s="10" t="s">
        <v>1536</v>
      </c>
      <c r="G75" s="10" t="s">
        <v>1531</v>
      </c>
      <c r="H75" s="11">
        <v>43941</v>
      </c>
      <c r="I75" s="17"/>
      <c r="J75" s="17" t="s">
        <v>1532</v>
      </c>
      <c r="K75" s="10" t="s">
        <v>1540</v>
      </c>
    </row>
    <row r="76" s="1" customFormat="1" ht="14.55" customHeight="1" spans="1:11">
      <c r="A76" s="12">
        <v>75</v>
      </c>
      <c r="B76" s="18" t="s">
        <v>1662</v>
      </c>
      <c r="C76" s="10" t="s">
        <v>1560</v>
      </c>
      <c r="D76" s="10" t="s">
        <v>1561</v>
      </c>
      <c r="E76" s="10" t="s">
        <v>1600</v>
      </c>
      <c r="F76" s="10" t="s">
        <v>244</v>
      </c>
      <c r="G76" s="18" t="s">
        <v>1544</v>
      </c>
      <c r="H76" s="11">
        <v>43963</v>
      </c>
      <c r="I76" s="17"/>
      <c r="J76" s="17" t="s">
        <v>1545</v>
      </c>
      <c r="K76" s="10" t="s">
        <v>1575</v>
      </c>
    </row>
    <row r="77" s="1" customFormat="1" ht="14.55" customHeight="1" spans="1:11">
      <c r="A77" s="12">
        <v>76</v>
      </c>
      <c r="B77" s="19" t="s">
        <v>1663</v>
      </c>
      <c r="C77" s="10" t="s">
        <v>151</v>
      </c>
      <c r="D77" s="10" t="s">
        <v>1600</v>
      </c>
      <c r="E77" s="10"/>
      <c r="F77" s="10" t="s">
        <v>136</v>
      </c>
      <c r="G77" s="10" t="s">
        <v>1544</v>
      </c>
      <c r="H77" s="11">
        <v>43990</v>
      </c>
      <c r="I77" s="17"/>
      <c r="J77" s="17" t="s">
        <v>1532</v>
      </c>
      <c r="K77" s="10" t="s">
        <v>1578</v>
      </c>
    </row>
    <row r="78" s="1" customFormat="1" ht="14.55" customHeight="1" spans="1:11">
      <c r="A78" s="12">
        <v>77</v>
      </c>
      <c r="B78" s="10" t="s">
        <v>1664</v>
      </c>
      <c r="C78" s="10" t="s">
        <v>139</v>
      </c>
      <c r="D78" s="10"/>
      <c r="E78" s="10"/>
      <c r="F78" s="10" t="s">
        <v>140</v>
      </c>
      <c r="G78" s="10" t="s">
        <v>1549</v>
      </c>
      <c r="H78" s="11">
        <v>44015</v>
      </c>
      <c r="I78" s="17"/>
      <c r="J78" s="17" t="s">
        <v>1532</v>
      </c>
      <c r="K78" s="10" t="s">
        <v>1594</v>
      </c>
    </row>
    <row r="79" s="1" customFormat="1" ht="14.55" customHeight="1" spans="1:11">
      <c r="A79" s="12">
        <v>78</v>
      </c>
      <c r="B79" s="18" t="s">
        <v>1665</v>
      </c>
      <c r="C79" s="10" t="s">
        <v>198</v>
      </c>
      <c r="D79" s="10" t="s">
        <v>1542</v>
      </c>
      <c r="E79" s="10" t="s">
        <v>1622</v>
      </c>
      <c r="F79" s="10" t="s">
        <v>358</v>
      </c>
      <c r="G79" s="18" t="s">
        <v>1549</v>
      </c>
      <c r="H79" s="11">
        <v>44018</v>
      </c>
      <c r="I79" s="17"/>
      <c r="J79" s="17" t="s">
        <v>1545</v>
      </c>
      <c r="K79" s="10" t="s">
        <v>1666</v>
      </c>
    </row>
    <row r="80" s="1" customFormat="1" ht="14.55" customHeight="1" spans="1:11">
      <c r="A80" s="12">
        <v>79</v>
      </c>
      <c r="B80" s="18" t="s">
        <v>1667</v>
      </c>
      <c r="C80" s="10" t="s">
        <v>151</v>
      </c>
      <c r="D80" s="10" t="s">
        <v>1537</v>
      </c>
      <c r="E80" s="10" t="s">
        <v>1538</v>
      </c>
      <c r="F80" s="10" t="s">
        <v>1536</v>
      </c>
      <c r="G80" s="10" t="s">
        <v>1531</v>
      </c>
      <c r="H80" s="11">
        <v>44036</v>
      </c>
      <c r="I80" s="17"/>
      <c r="J80" s="17" t="s">
        <v>1532</v>
      </c>
      <c r="K80" s="10" t="s">
        <v>1575</v>
      </c>
    </row>
    <row r="81" s="1" customFormat="1" ht="14.55" customHeight="1" spans="1:11">
      <c r="A81" s="12">
        <v>80</v>
      </c>
      <c r="B81" s="10" t="s">
        <v>1668</v>
      </c>
      <c r="C81" s="10" t="s">
        <v>1560</v>
      </c>
      <c r="D81" s="10" t="s">
        <v>1561</v>
      </c>
      <c r="E81" s="13" t="s">
        <v>1537</v>
      </c>
      <c r="F81" s="10" t="s">
        <v>1583</v>
      </c>
      <c r="G81" s="18" t="s">
        <v>1544</v>
      </c>
      <c r="H81" s="11">
        <v>44039</v>
      </c>
      <c r="I81" s="17"/>
      <c r="J81" s="17" t="s">
        <v>1532</v>
      </c>
      <c r="K81" s="10" t="s">
        <v>1575</v>
      </c>
    </row>
    <row r="82" s="1" customFormat="1" ht="14.55" customHeight="1" spans="1:11">
      <c r="A82" s="12">
        <v>81</v>
      </c>
      <c r="B82" s="18" t="s">
        <v>1669</v>
      </c>
      <c r="C82" s="10" t="s">
        <v>151</v>
      </c>
      <c r="D82" s="10" t="s">
        <v>1537</v>
      </c>
      <c r="E82" s="10" t="s">
        <v>1555</v>
      </c>
      <c r="F82" s="10" t="s">
        <v>1556</v>
      </c>
      <c r="G82" s="10" t="s">
        <v>1531</v>
      </c>
      <c r="H82" s="11">
        <v>44050</v>
      </c>
      <c r="I82" s="17"/>
      <c r="J82" s="17" t="s">
        <v>1532</v>
      </c>
      <c r="K82" s="10" t="s">
        <v>1628</v>
      </c>
    </row>
    <row r="83" s="1" customFormat="1" ht="14.55" customHeight="1" spans="1:11">
      <c r="A83" s="12">
        <v>82</v>
      </c>
      <c r="B83" s="18" t="s">
        <v>1670</v>
      </c>
      <c r="C83" s="10" t="s">
        <v>1560</v>
      </c>
      <c r="D83" s="10" t="s">
        <v>1561</v>
      </c>
      <c r="E83" s="13" t="s">
        <v>1537</v>
      </c>
      <c r="F83" s="10" t="s">
        <v>1574</v>
      </c>
      <c r="G83" s="10" t="s">
        <v>1544</v>
      </c>
      <c r="H83" s="11">
        <v>44053</v>
      </c>
      <c r="I83" s="17"/>
      <c r="J83" s="17" t="s">
        <v>1532</v>
      </c>
      <c r="K83" s="10" t="s">
        <v>1575</v>
      </c>
    </row>
    <row r="84" s="1" customFormat="1" ht="14.55" customHeight="1" spans="1:11">
      <c r="A84" s="12">
        <v>83</v>
      </c>
      <c r="B84" s="18" t="s">
        <v>1671</v>
      </c>
      <c r="C84" s="10" t="s">
        <v>1560</v>
      </c>
      <c r="D84" s="10" t="s">
        <v>1561</v>
      </c>
      <c r="E84" s="10" t="s">
        <v>1600</v>
      </c>
      <c r="F84" s="10" t="s">
        <v>244</v>
      </c>
      <c r="G84" s="10" t="s">
        <v>1544</v>
      </c>
      <c r="H84" s="11">
        <v>44053</v>
      </c>
      <c r="I84" s="17"/>
      <c r="J84" s="17" t="s">
        <v>1545</v>
      </c>
      <c r="K84" s="10" t="s">
        <v>1636</v>
      </c>
    </row>
    <row r="85" s="1" customFormat="1" ht="14.55" customHeight="1" spans="1:11">
      <c r="A85" s="12">
        <v>84</v>
      </c>
      <c r="B85" s="18" t="s">
        <v>1672</v>
      </c>
      <c r="C85" s="10" t="s">
        <v>151</v>
      </c>
      <c r="D85" s="10" t="s">
        <v>1537</v>
      </c>
      <c r="E85" s="10" t="s">
        <v>1538</v>
      </c>
      <c r="F85" s="10" t="s">
        <v>1536</v>
      </c>
      <c r="G85" s="10" t="s">
        <v>1531</v>
      </c>
      <c r="H85" s="11">
        <v>44057</v>
      </c>
      <c r="I85" s="17"/>
      <c r="J85" s="17" t="s">
        <v>1532</v>
      </c>
      <c r="K85" s="10" t="s">
        <v>1643</v>
      </c>
    </row>
    <row r="86" s="1" customFormat="1" ht="14.55" customHeight="1" spans="1:11">
      <c r="A86" s="12">
        <v>85</v>
      </c>
      <c r="B86" s="18" t="s">
        <v>1673</v>
      </c>
      <c r="C86" s="10" t="s">
        <v>1580</v>
      </c>
      <c r="D86" s="10" t="s">
        <v>1620</v>
      </c>
      <c r="E86" s="10" t="s">
        <v>1529</v>
      </c>
      <c r="F86" s="10" t="s">
        <v>160</v>
      </c>
      <c r="G86" s="18" t="s">
        <v>1608</v>
      </c>
      <c r="H86" s="11">
        <v>44067</v>
      </c>
      <c r="I86" s="17"/>
      <c r="J86" s="17" t="s">
        <v>1532</v>
      </c>
      <c r="K86" s="10" t="s">
        <v>1592</v>
      </c>
    </row>
    <row r="87" s="1" customFormat="1" ht="14.55" customHeight="1" spans="1:11">
      <c r="A87" s="12">
        <v>86</v>
      </c>
      <c r="B87" s="10" t="s">
        <v>1674</v>
      </c>
      <c r="C87" s="10" t="s">
        <v>1580</v>
      </c>
      <c r="D87" s="10" t="s">
        <v>1675</v>
      </c>
      <c r="E87" s="10" t="s">
        <v>1600</v>
      </c>
      <c r="F87" s="10" t="s">
        <v>428</v>
      </c>
      <c r="G87" s="18" t="s">
        <v>1544</v>
      </c>
      <c r="H87" s="11">
        <v>44075</v>
      </c>
      <c r="I87" s="17"/>
      <c r="J87" s="17" t="s">
        <v>1545</v>
      </c>
      <c r="K87" s="10" t="s">
        <v>1548</v>
      </c>
    </row>
    <row r="88" s="1" customFormat="1" ht="14.55" customHeight="1" spans="1:11">
      <c r="A88" s="12">
        <v>87</v>
      </c>
      <c r="B88" s="10" t="s">
        <v>1652</v>
      </c>
      <c r="C88" s="10" t="s">
        <v>151</v>
      </c>
      <c r="D88" s="10" t="s">
        <v>1600</v>
      </c>
      <c r="E88" s="10"/>
      <c r="F88" s="10" t="s">
        <v>428</v>
      </c>
      <c r="G88" s="18" t="s">
        <v>1544</v>
      </c>
      <c r="H88" s="11">
        <v>44077</v>
      </c>
      <c r="I88" s="17"/>
      <c r="J88" s="17" t="s">
        <v>1545</v>
      </c>
      <c r="K88" s="10" t="s">
        <v>1676</v>
      </c>
    </row>
    <row r="89" s="1" customFormat="1" ht="14.55" customHeight="1" spans="1:11">
      <c r="A89" s="12">
        <v>88</v>
      </c>
      <c r="B89" s="10" t="s">
        <v>1677</v>
      </c>
      <c r="C89" s="10" t="s">
        <v>198</v>
      </c>
      <c r="D89" s="10" t="s">
        <v>1542</v>
      </c>
      <c r="E89" s="10" t="s">
        <v>1565</v>
      </c>
      <c r="F89" s="10" t="s">
        <v>1566</v>
      </c>
      <c r="G89" s="18" t="s">
        <v>1549</v>
      </c>
      <c r="H89" s="11">
        <v>44088</v>
      </c>
      <c r="I89" s="17"/>
      <c r="J89" s="17" t="s">
        <v>1545</v>
      </c>
      <c r="K89" s="10" t="s">
        <v>1678</v>
      </c>
    </row>
    <row r="90" s="1" customFormat="1" ht="14.55" customHeight="1" spans="1:11">
      <c r="A90" s="12">
        <v>89</v>
      </c>
      <c r="B90" s="10" t="s">
        <v>1679</v>
      </c>
      <c r="C90" s="10" t="s">
        <v>198</v>
      </c>
      <c r="D90" s="10" t="s">
        <v>1542</v>
      </c>
      <c r="E90" s="10" t="s">
        <v>1565</v>
      </c>
      <c r="F90" s="10" t="s">
        <v>241</v>
      </c>
      <c r="G90" s="18" t="s">
        <v>1549</v>
      </c>
      <c r="H90" s="11">
        <v>44095</v>
      </c>
      <c r="I90" s="17"/>
      <c r="J90" s="17" t="s">
        <v>1545</v>
      </c>
      <c r="K90" s="10" t="s">
        <v>1632</v>
      </c>
    </row>
    <row r="91" s="1" customFormat="1" ht="14.55" customHeight="1" spans="1:11">
      <c r="A91" s="12">
        <v>90</v>
      </c>
      <c r="B91" s="18" t="s">
        <v>1680</v>
      </c>
      <c r="C91" s="10" t="s">
        <v>151</v>
      </c>
      <c r="D91" s="10" t="s">
        <v>1537</v>
      </c>
      <c r="E91" s="10" t="s">
        <v>1597</v>
      </c>
      <c r="F91" s="10" t="s">
        <v>1596</v>
      </c>
      <c r="G91" s="18" t="s">
        <v>1531</v>
      </c>
      <c r="H91" s="11">
        <v>44104</v>
      </c>
      <c r="I91" s="17"/>
      <c r="J91" s="17" t="s">
        <v>1532</v>
      </c>
      <c r="K91" s="10" t="s">
        <v>1681</v>
      </c>
    </row>
    <row r="92" s="1" customFormat="1" ht="14.55" customHeight="1" spans="1:11">
      <c r="A92" s="12">
        <v>91</v>
      </c>
      <c r="B92" s="10" t="s">
        <v>1682</v>
      </c>
      <c r="C92" s="10" t="s">
        <v>198</v>
      </c>
      <c r="D92" s="10" t="s">
        <v>1542</v>
      </c>
      <c r="E92" s="10" t="s">
        <v>1565</v>
      </c>
      <c r="F92" s="10" t="s">
        <v>241</v>
      </c>
      <c r="G92" s="18" t="s">
        <v>1549</v>
      </c>
      <c r="H92" s="11">
        <v>44113</v>
      </c>
      <c r="I92" s="17"/>
      <c r="J92" s="17" t="s">
        <v>1545</v>
      </c>
      <c r="K92" s="10" t="s">
        <v>1632</v>
      </c>
    </row>
    <row r="93" s="1" customFormat="1" ht="14.55" customHeight="1" spans="1:11">
      <c r="A93" s="12">
        <v>92</v>
      </c>
      <c r="B93" s="18" t="s">
        <v>212</v>
      </c>
      <c r="C93" s="10" t="s">
        <v>1683</v>
      </c>
      <c r="D93" s="10" t="s">
        <v>1529</v>
      </c>
      <c r="E93" s="10" t="s">
        <v>1529</v>
      </c>
      <c r="F93" s="10" t="s">
        <v>438</v>
      </c>
      <c r="G93" s="18" t="s">
        <v>1531</v>
      </c>
      <c r="H93" s="11">
        <v>44116</v>
      </c>
      <c r="I93" s="17"/>
      <c r="J93" s="17" t="s">
        <v>1545</v>
      </c>
      <c r="K93" s="10" t="s">
        <v>110</v>
      </c>
    </row>
    <row r="94" s="1" customFormat="1" ht="14.55" customHeight="1" spans="1:11">
      <c r="A94" s="12">
        <v>93</v>
      </c>
      <c r="B94" s="18" t="s">
        <v>1684</v>
      </c>
      <c r="C94" s="10" t="s">
        <v>151</v>
      </c>
      <c r="D94" s="10" t="s">
        <v>1537</v>
      </c>
      <c r="E94" s="10" t="s">
        <v>1659</v>
      </c>
      <c r="F94" s="10" t="s">
        <v>1539</v>
      </c>
      <c r="G94" s="10" t="s">
        <v>1531</v>
      </c>
      <c r="H94" s="11">
        <v>44126</v>
      </c>
      <c r="I94" s="17"/>
      <c r="J94" s="17" t="s">
        <v>1532</v>
      </c>
      <c r="K94" s="10" t="s">
        <v>1685</v>
      </c>
    </row>
    <row r="95" s="1" customFormat="1" ht="14.55" customHeight="1" spans="1:11">
      <c r="A95" s="12">
        <v>94</v>
      </c>
      <c r="B95" s="10" t="s">
        <v>1686</v>
      </c>
      <c r="C95" s="16" t="s">
        <v>1560</v>
      </c>
      <c r="D95" s="10" t="s">
        <v>1614</v>
      </c>
      <c r="E95" s="10" t="s">
        <v>1537</v>
      </c>
      <c r="F95" s="10" t="s">
        <v>144</v>
      </c>
      <c r="G95" s="18" t="s">
        <v>1549</v>
      </c>
      <c r="H95" s="11">
        <v>44130</v>
      </c>
      <c r="I95" s="17"/>
      <c r="J95" s="17" t="s">
        <v>1532</v>
      </c>
      <c r="K95" s="10" t="s">
        <v>1628</v>
      </c>
    </row>
    <row r="96" s="1" customFormat="1" ht="14.55" customHeight="1" spans="1:11">
      <c r="A96" s="12">
        <v>95</v>
      </c>
      <c r="B96" s="10" t="s">
        <v>1687</v>
      </c>
      <c r="C96" s="10" t="s">
        <v>1560</v>
      </c>
      <c r="D96" s="10" t="s">
        <v>1561</v>
      </c>
      <c r="E96" s="10" t="s">
        <v>1600</v>
      </c>
      <c r="F96" s="10" t="s">
        <v>115</v>
      </c>
      <c r="G96" s="18" t="s">
        <v>1531</v>
      </c>
      <c r="H96" s="11">
        <v>44155</v>
      </c>
      <c r="I96" s="17"/>
      <c r="J96" s="17" t="s">
        <v>1545</v>
      </c>
      <c r="K96" s="10" t="s">
        <v>1575</v>
      </c>
    </row>
    <row r="97" s="1" customFormat="1" ht="14.55" customHeight="1" spans="1:11">
      <c r="A97" s="12">
        <v>96</v>
      </c>
      <c r="B97" s="20" t="s">
        <v>1688</v>
      </c>
      <c r="C97" s="10" t="s">
        <v>1560</v>
      </c>
      <c r="D97" s="10" t="s">
        <v>1614</v>
      </c>
      <c r="E97" s="10" t="s">
        <v>1600</v>
      </c>
      <c r="F97" s="10" t="s">
        <v>241</v>
      </c>
      <c r="G97" s="20" t="s">
        <v>1549</v>
      </c>
      <c r="H97" s="20">
        <v>44167</v>
      </c>
      <c r="I97" s="17"/>
      <c r="J97" s="17" t="s">
        <v>1545</v>
      </c>
      <c r="K97" s="10" t="s">
        <v>1636</v>
      </c>
    </row>
    <row r="98" s="1" customFormat="1" ht="14.55" customHeight="1" spans="1:11">
      <c r="A98" s="12">
        <v>97</v>
      </c>
      <c r="B98" s="21" t="s">
        <v>1689</v>
      </c>
      <c r="C98" s="21" t="s">
        <v>247</v>
      </c>
      <c r="D98" s="10" t="s">
        <v>1529</v>
      </c>
      <c r="E98" s="10"/>
      <c r="F98" s="10" t="s">
        <v>705</v>
      </c>
      <c r="G98" s="18" t="s">
        <v>1531</v>
      </c>
      <c r="H98" s="11">
        <v>44179</v>
      </c>
      <c r="I98" s="17"/>
      <c r="J98" s="17" t="s">
        <v>1571</v>
      </c>
      <c r="K98" s="10" t="s">
        <v>1641</v>
      </c>
    </row>
    <row r="99" s="1" customFormat="1" ht="14.55" customHeight="1" spans="1:11">
      <c r="A99" s="12">
        <v>98</v>
      </c>
      <c r="B99" s="21" t="s">
        <v>1690</v>
      </c>
      <c r="C99" s="10" t="s">
        <v>1560</v>
      </c>
      <c r="D99" s="10" t="s">
        <v>1614</v>
      </c>
      <c r="E99" s="10" t="s">
        <v>1600</v>
      </c>
      <c r="F99" s="10" t="s">
        <v>1566</v>
      </c>
      <c r="G99" s="18" t="s">
        <v>1549</v>
      </c>
      <c r="H99" s="11">
        <v>44183</v>
      </c>
      <c r="I99" s="17"/>
      <c r="J99" s="17" t="s">
        <v>1545</v>
      </c>
      <c r="K99" s="10" t="s">
        <v>1628</v>
      </c>
    </row>
    <row r="100" s="1" customFormat="1" ht="14.55" customHeight="1" spans="1:11">
      <c r="A100" s="12">
        <v>99</v>
      </c>
      <c r="B100" s="10" t="s">
        <v>1691</v>
      </c>
      <c r="C100" s="10" t="s">
        <v>1580</v>
      </c>
      <c r="D100" s="10" t="s">
        <v>1620</v>
      </c>
      <c r="E100" s="10" t="s">
        <v>1529</v>
      </c>
      <c r="F100" s="10" t="s">
        <v>160</v>
      </c>
      <c r="G100" s="18" t="s">
        <v>1608</v>
      </c>
      <c r="H100" s="11">
        <v>44186</v>
      </c>
      <c r="I100" s="17"/>
      <c r="J100" s="17" t="s">
        <v>1532</v>
      </c>
      <c r="K100" s="10" t="s">
        <v>1594</v>
      </c>
    </row>
    <row r="101" s="1" customFormat="1" ht="14.55" customHeight="1" spans="1:11">
      <c r="A101" s="12">
        <v>100</v>
      </c>
      <c r="B101" s="10" t="s">
        <v>385</v>
      </c>
      <c r="C101" s="10" t="s">
        <v>198</v>
      </c>
      <c r="D101" s="10" t="s">
        <v>1542</v>
      </c>
      <c r="E101" s="10" t="s">
        <v>1565</v>
      </c>
      <c r="F101" s="10" t="s">
        <v>1566</v>
      </c>
      <c r="G101" s="21" t="s">
        <v>1549</v>
      </c>
      <c r="H101" s="20">
        <v>44186</v>
      </c>
      <c r="I101" s="17"/>
      <c r="J101" s="17" t="s">
        <v>1545</v>
      </c>
      <c r="K101" s="10" t="s">
        <v>1632</v>
      </c>
    </row>
    <row r="102" s="1" customFormat="1" ht="14.55" customHeight="1" spans="1:11">
      <c r="A102" s="12">
        <v>101</v>
      </c>
      <c r="B102" s="10" t="s">
        <v>1692</v>
      </c>
      <c r="C102" s="10" t="s">
        <v>1560</v>
      </c>
      <c r="D102" s="10" t="s">
        <v>1561</v>
      </c>
      <c r="E102" s="10" t="s">
        <v>1600</v>
      </c>
      <c r="F102" s="10" t="s">
        <v>1693</v>
      </c>
      <c r="G102" s="18" t="s">
        <v>1544</v>
      </c>
      <c r="H102" s="11">
        <v>44203</v>
      </c>
      <c r="I102" s="17"/>
      <c r="J102" s="17" t="s">
        <v>1545</v>
      </c>
      <c r="K102" s="21" t="s">
        <v>1636</v>
      </c>
    </row>
    <row r="103" s="1" customFormat="1" ht="14.55" customHeight="1" spans="1:11">
      <c r="A103" s="12">
        <v>102</v>
      </c>
      <c r="B103" s="10" t="s">
        <v>1694</v>
      </c>
      <c r="C103" s="16" t="s">
        <v>1560</v>
      </c>
      <c r="D103" s="10" t="s">
        <v>1614</v>
      </c>
      <c r="E103" s="10" t="s">
        <v>1537</v>
      </c>
      <c r="F103" s="10" t="s">
        <v>144</v>
      </c>
      <c r="G103" s="18" t="s">
        <v>1549</v>
      </c>
      <c r="H103" s="11">
        <v>44214</v>
      </c>
      <c r="I103" s="17"/>
      <c r="J103" s="17" t="s">
        <v>1532</v>
      </c>
      <c r="K103" s="10" t="s">
        <v>1636</v>
      </c>
    </row>
    <row r="104" s="1" customFormat="1" ht="14.55" customHeight="1" spans="1:11">
      <c r="A104" s="12">
        <v>103</v>
      </c>
      <c r="B104" s="10" t="s">
        <v>1695</v>
      </c>
      <c r="C104" s="10" t="s">
        <v>186</v>
      </c>
      <c r="D104" s="10" t="s">
        <v>1570</v>
      </c>
      <c r="E104" s="10" t="s">
        <v>1696</v>
      </c>
      <c r="F104" s="10" t="s">
        <v>428</v>
      </c>
      <c r="G104" s="18" t="s">
        <v>1544</v>
      </c>
      <c r="H104" s="11">
        <v>44214</v>
      </c>
      <c r="I104" s="17"/>
      <c r="J104" s="17" t="s">
        <v>1571</v>
      </c>
      <c r="K104" s="10" t="s">
        <v>1654</v>
      </c>
    </row>
    <row r="105" s="1" customFormat="1" ht="14.55" customHeight="1" spans="1:11">
      <c r="A105" s="12">
        <v>104</v>
      </c>
      <c r="B105" s="10" t="s">
        <v>1697</v>
      </c>
      <c r="C105" s="10" t="s">
        <v>198</v>
      </c>
      <c r="D105" s="10" t="s">
        <v>1542</v>
      </c>
      <c r="E105" s="10" t="s">
        <v>1637</v>
      </c>
      <c r="F105" s="10" t="s">
        <v>329</v>
      </c>
      <c r="G105" s="18" t="s">
        <v>1549</v>
      </c>
      <c r="H105" s="11">
        <v>44249</v>
      </c>
      <c r="I105" s="17"/>
      <c r="J105" s="17" t="s">
        <v>1545</v>
      </c>
      <c r="K105" s="10" t="s">
        <v>1698</v>
      </c>
    </row>
    <row r="106" s="1" customFormat="1" ht="14.55" customHeight="1" spans="1:11">
      <c r="A106" s="12">
        <v>105</v>
      </c>
      <c r="B106" s="10" t="s">
        <v>1699</v>
      </c>
      <c r="C106" s="16" t="s">
        <v>1560</v>
      </c>
      <c r="D106" s="10" t="s">
        <v>1614</v>
      </c>
      <c r="E106" s="10" t="s">
        <v>1537</v>
      </c>
      <c r="F106" s="10" t="s">
        <v>144</v>
      </c>
      <c r="G106" s="18" t="s">
        <v>1549</v>
      </c>
      <c r="H106" s="11">
        <v>44249</v>
      </c>
      <c r="I106" s="17"/>
      <c r="J106" s="17" t="s">
        <v>1532</v>
      </c>
      <c r="K106" s="10" t="s">
        <v>1636</v>
      </c>
    </row>
    <row r="107" s="1" customFormat="1" ht="14.55" customHeight="1" spans="1:11">
      <c r="A107" s="12">
        <v>106</v>
      </c>
      <c r="B107" s="10" t="s">
        <v>1700</v>
      </c>
      <c r="C107" s="10" t="s">
        <v>186</v>
      </c>
      <c r="D107" s="10" t="s">
        <v>1542</v>
      </c>
      <c r="E107" s="10" t="s">
        <v>1701</v>
      </c>
      <c r="F107" s="10" t="s">
        <v>1693</v>
      </c>
      <c r="G107" s="18" t="s">
        <v>1544</v>
      </c>
      <c r="H107" s="11">
        <v>44249</v>
      </c>
      <c r="I107" s="17"/>
      <c r="J107" s="17" t="s">
        <v>1545</v>
      </c>
      <c r="K107" s="10" t="s">
        <v>1643</v>
      </c>
    </row>
    <row r="108" s="1" customFormat="1" ht="14.55" customHeight="1" spans="1:11">
      <c r="A108" s="12">
        <v>107</v>
      </c>
      <c r="B108" s="10" t="s">
        <v>1702</v>
      </c>
      <c r="C108" s="10" t="s">
        <v>1580</v>
      </c>
      <c r="D108" s="10" t="s">
        <v>1620</v>
      </c>
      <c r="E108" s="10" t="s">
        <v>1529</v>
      </c>
      <c r="F108" s="10" t="s">
        <v>160</v>
      </c>
      <c r="G108" s="18" t="s">
        <v>1608</v>
      </c>
      <c r="H108" s="11">
        <v>44249</v>
      </c>
      <c r="I108" s="17"/>
      <c r="J108" s="17" t="s">
        <v>1532</v>
      </c>
      <c r="K108" s="10" t="s">
        <v>1703</v>
      </c>
    </row>
    <row r="109" s="1" customFormat="1" ht="14.55" customHeight="1" spans="1:11">
      <c r="A109" s="12">
        <v>108</v>
      </c>
      <c r="B109" s="10" t="s">
        <v>1566</v>
      </c>
      <c r="C109" s="10" t="s">
        <v>198</v>
      </c>
      <c r="D109" s="10" t="s">
        <v>1542</v>
      </c>
      <c r="E109" s="10" t="s">
        <v>1529</v>
      </c>
      <c r="F109" s="10" t="s">
        <v>450</v>
      </c>
      <c r="G109" s="18" t="s">
        <v>1549</v>
      </c>
      <c r="H109" s="11">
        <v>44251</v>
      </c>
      <c r="I109" s="17"/>
      <c r="J109" s="17" t="s">
        <v>1545</v>
      </c>
      <c r="K109" s="10" t="s">
        <v>1704</v>
      </c>
    </row>
    <row r="110" s="1" customFormat="1" ht="14.55" customHeight="1" spans="1:11">
      <c r="A110" s="12">
        <v>109</v>
      </c>
      <c r="B110" s="10" t="s">
        <v>1705</v>
      </c>
      <c r="C110" s="10" t="s">
        <v>130</v>
      </c>
      <c r="D110" s="10" t="s">
        <v>1529</v>
      </c>
      <c r="E110" s="10"/>
      <c r="F110" s="10" t="s">
        <v>1552</v>
      </c>
      <c r="G110" s="18" t="s">
        <v>1531</v>
      </c>
      <c r="H110" s="11">
        <v>44378</v>
      </c>
      <c r="I110" s="17"/>
      <c r="J110" s="17" t="s">
        <v>1532</v>
      </c>
      <c r="K110" s="10" t="s">
        <v>1706</v>
      </c>
    </row>
    <row r="111" s="1" customFormat="1" ht="14.55" customHeight="1" spans="1:11">
      <c r="A111" s="12">
        <v>110</v>
      </c>
      <c r="B111" s="10" t="s">
        <v>1707</v>
      </c>
      <c r="C111" s="10" t="s">
        <v>186</v>
      </c>
      <c r="D111" s="10" t="s">
        <v>1542</v>
      </c>
      <c r="E111" s="10" t="s">
        <v>1543</v>
      </c>
      <c r="F111" s="10" t="s">
        <v>252</v>
      </c>
      <c r="G111" s="18" t="s">
        <v>1544</v>
      </c>
      <c r="H111" s="11">
        <v>44259</v>
      </c>
      <c r="I111" s="17"/>
      <c r="J111" s="17" t="s">
        <v>1545</v>
      </c>
      <c r="K111" s="10" t="s">
        <v>1590</v>
      </c>
    </row>
    <row r="112" s="1" customFormat="1" ht="14.55" customHeight="1" spans="1:11">
      <c r="A112" s="12">
        <v>111</v>
      </c>
      <c r="B112" s="10" t="s">
        <v>1708</v>
      </c>
      <c r="C112" s="10" t="s">
        <v>186</v>
      </c>
      <c r="D112" s="10" t="s">
        <v>1542</v>
      </c>
      <c r="E112" s="10" t="s">
        <v>1656</v>
      </c>
      <c r="F112" s="10" t="s">
        <v>115</v>
      </c>
      <c r="G112" s="18" t="s">
        <v>1709</v>
      </c>
      <c r="H112" s="11">
        <v>44265</v>
      </c>
      <c r="I112" s="17"/>
      <c r="J112" s="17" t="s">
        <v>1545</v>
      </c>
      <c r="K112" s="10" t="s">
        <v>1678</v>
      </c>
    </row>
    <row r="113" s="1" customFormat="1" ht="14.55" customHeight="1" spans="1:11">
      <c r="A113" s="12">
        <v>112</v>
      </c>
      <c r="B113" s="10" t="s">
        <v>314</v>
      </c>
      <c r="C113" s="10" t="s">
        <v>186</v>
      </c>
      <c r="D113" s="10" t="s">
        <v>1542</v>
      </c>
      <c r="E113" s="10" t="s">
        <v>1656</v>
      </c>
      <c r="F113" s="10" t="s">
        <v>115</v>
      </c>
      <c r="G113" s="18" t="s">
        <v>1710</v>
      </c>
      <c r="H113" s="11">
        <v>44263</v>
      </c>
      <c r="I113" s="17"/>
      <c r="J113" s="17" t="s">
        <v>1545</v>
      </c>
      <c r="K113" s="10" t="s">
        <v>110</v>
      </c>
    </row>
    <row r="114" s="1" customFormat="1" ht="14.55" customHeight="1" spans="1:11">
      <c r="A114" s="12">
        <v>113</v>
      </c>
      <c r="B114" s="10" t="s">
        <v>1711</v>
      </c>
      <c r="C114" s="10" t="s">
        <v>151</v>
      </c>
      <c r="D114" s="10" t="s">
        <v>1537</v>
      </c>
      <c r="E114" s="10" t="s">
        <v>1555</v>
      </c>
      <c r="F114" s="10" t="s">
        <v>1556</v>
      </c>
      <c r="G114" s="18" t="s">
        <v>1531</v>
      </c>
      <c r="H114" s="11">
        <v>44266</v>
      </c>
      <c r="I114" s="17"/>
      <c r="J114" s="17" t="s">
        <v>1532</v>
      </c>
      <c r="K114" s="10" t="s">
        <v>1628</v>
      </c>
    </row>
    <row r="115" s="1" customFormat="1" ht="14.55" customHeight="1" spans="1:11">
      <c r="A115" s="12">
        <v>114</v>
      </c>
      <c r="B115" s="10" t="s">
        <v>1712</v>
      </c>
      <c r="C115" s="10" t="s">
        <v>1560</v>
      </c>
      <c r="D115" s="10" t="s">
        <v>1614</v>
      </c>
      <c r="E115" s="10" t="s">
        <v>1600</v>
      </c>
      <c r="F115" s="10" t="s">
        <v>1566</v>
      </c>
      <c r="G115" s="18" t="s">
        <v>1549</v>
      </c>
      <c r="H115" s="11">
        <v>44277</v>
      </c>
      <c r="I115" s="17"/>
      <c r="J115" s="17" t="s">
        <v>1545</v>
      </c>
      <c r="K115" s="10" t="s">
        <v>1636</v>
      </c>
    </row>
    <row r="116" s="1" customFormat="1" ht="14.55" customHeight="1" spans="1:11">
      <c r="A116" s="12">
        <v>115</v>
      </c>
      <c r="B116" s="10" t="s">
        <v>1713</v>
      </c>
      <c r="C116" s="14" t="s">
        <v>1580</v>
      </c>
      <c r="D116" s="10" t="s">
        <v>1581</v>
      </c>
      <c r="E116" s="10" t="s">
        <v>1529</v>
      </c>
      <c r="F116" s="10" t="s">
        <v>1579</v>
      </c>
      <c r="G116" s="18" t="s">
        <v>1544</v>
      </c>
      <c r="H116" s="11">
        <v>44280</v>
      </c>
      <c r="I116" s="17"/>
      <c r="J116" s="17" t="s">
        <v>1532</v>
      </c>
      <c r="K116" s="10" t="s">
        <v>1559</v>
      </c>
    </row>
    <row r="117" s="1" customFormat="1" ht="14.55" customHeight="1" spans="1:11">
      <c r="A117" s="12">
        <v>116</v>
      </c>
      <c r="B117" s="10" t="s">
        <v>371</v>
      </c>
      <c r="C117" s="10" t="s">
        <v>198</v>
      </c>
      <c r="D117" s="10" t="s">
        <v>1542</v>
      </c>
      <c r="E117" s="10" t="s">
        <v>1637</v>
      </c>
      <c r="F117" s="10" t="s">
        <v>329</v>
      </c>
      <c r="G117" s="21" t="s">
        <v>1549</v>
      </c>
      <c r="H117" s="20">
        <v>44286</v>
      </c>
      <c r="I117" s="17"/>
      <c r="J117" s="17" t="s">
        <v>1545</v>
      </c>
      <c r="K117" s="10" t="s">
        <v>1698</v>
      </c>
    </row>
    <row r="118" s="1" customFormat="1" ht="14.55" customHeight="1" spans="1:11">
      <c r="A118" s="12">
        <v>117</v>
      </c>
      <c r="B118" s="10" t="s">
        <v>1714</v>
      </c>
      <c r="C118" s="14" t="s">
        <v>151</v>
      </c>
      <c r="D118" s="10" t="s">
        <v>1537</v>
      </c>
      <c r="E118" s="10" t="s">
        <v>1555</v>
      </c>
      <c r="F118" s="10" t="s">
        <v>1556</v>
      </c>
      <c r="G118" s="21" t="s">
        <v>1531</v>
      </c>
      <c r="H118" s="20">
        <v>44287</v>
      </c>
      <c r="I118" s="17"/>
      <c r="J118" s="17" t="s">
        <v>1532</v>
      </c>
      <c r="K118" s="10" t="s">
        <v>1557</v>
      </c>
    </row>
    <row r="119" s="1" customFormat="1" ht="14.55" customHeight="1" spans="1:11">
      <c r="A119" s="12">
        <v>118</v>
      </c>
      <c r="B119" s="10" t="s">
        <v>1715</v>
      </c>
      <c r="C119" s="14" t="s">
        <v>151</v>
      </c>
      <c r="D119" s="10" t="s">
        <v>1537</v>
      </c>
      <c r="E119" s="10" t="s">
        <v>1597</v>
      </c>
      <c r="F119" s="10" t="s">
        <v>1660</v>
      </c>
      <c r="G119" s="21" t="s">
        <v>1531</v>
      </c>
      <c r="H119" s="20">
        <v>44292</v>
      </c>
      <c r="I119" s="17"/>
      <c r="J119" s="17" t="s">
        <v>1532</v>
      </c>
      <c r="K119" s="10" t="s">
        <v>1575</v>
      </c>
    </row>
    <row r="120" s="1" customFormat="1" ht="14.55" customHeight="1" spans="1:11">
      <c r="A120" s="12">
        <v>119</v>
      </c>
      <c r="B120" s="10" t="s">
        <v>1716</v>
      </c>
      <c r="C120" s="10" t="s">
        <v>1683</v>
      </c>
      <c r="D120" s="10" t="s">
        <v>1529</v>
      </c>
      <c r="E120" s="10" t="s">
        <v>1529</v>
      </c>
      <c r="F120" s="10" t="s">
        <v>438</v>
      </c>
      <c r="G120" s="21" t="s">
        <v>1531</v>
      </c>
      <c r="H120" s="20">
        <v>44299</v>
      </c>
      <c r="I120" s="17"/>
      <c r="J120" s="17" t="s">
        <v>1545</v>
      </c>
      <c r="K120" s="10" t="s">
        <v>1575</v>
      </c>
    </row>
    <row r="121" s="1" customFormat="1" ht="14.55" customHeight="1" spans="1:11">
      <c r="A121" s="12">
        <v>120</v>
      </c>
      <c r="B121" s="10" t="s">
        <v>1717</v>
      </c>
      <c r="C121" s="21" t="s">
        <v>198</v>
      </c>
      <c r="D121" s="10" t="s">
        <v>1542</v>
      </c>
      <c r="E121" s="10" t="s">
        <v>1622</v>
      </c>
      <c r="F121" s="10" t="s">
        <v>358</v>
      </c>
      <c r="G121" s="14" t="s">
        <v>1549</v>
      </c>
      <c r="H121" s="20">
        <v>44299</v>
      </c>
      <c r="I121" s="17"/>
      <c r="J121" s="17" t="s">
        <v>1545</v>
      </c>
      <c r="K121" s="10" t="s">
        <v>1623</v>
      </c>
    </row>
    <row r="122" s="1" customFormat="1" ht="14.55" customHeight="1" spans="1:11">
      <c r="A122" s="12">
        <v>121</v>
      </c>
      <c r="B122" s="10" t="s">
        <v>1718</v>
      </c>
      <c r="C122" s="21" t="s">
        <v>247</v>
      </c>
      <c r="D122" s="14" t="s">
        <v>1719</v>
      </c>
      <c r="E122" s="10"/>
      <c r="F122" s="10" t="s">
        <v>1720</v>
      </c>
      <c r="G122" s="14" t="s">
        <v>1544</v>
      </c>
      <c r="H122" s="20">
        <v>44309</v>
      </c>
      <c r="I122" s="17"/>
      <c r="J122" s="17" t="s">
        <v>1545</v>
      </c>
      <c r="K122" s="10" t="s">
        <v>1592</v>
      </c>
    </row>
    <row r="123" s="1" customFormat="1" ht="14.55" customHeight="1" spans="1:11">
      <c r="A123" s="12">
        <v>122</v>
      </c>
      <c r="B123" s="10" t="s">
        <v>1721</v>
      </c>
      <c r="C123" s="10" t="s">
        <v>1560</v>
      </c>
      <c r="D123" s="10" t="s">
        <v>1722</v>
      </c>
      <c r="E123" s="10" t="s">
        <v>1600</v>
      </c>
      <c r="F123" s="10" t="s">
        <v>115</v>
      </c>
      <c r="G123" s="14" t="s">
        <v>1531</v>
      </c>
      <c r="H123" s="20">
        <v>44311</v>
      </c>
      <c r="I123" s="17"/>
      <c r="J123" s="17" t="s">
        <v>1545</v>
      </c>
      <c r="K123" s="10" t="s">
        <v>1575</v>
      </c>
    </row>
    <row r="124" s="1" customFormat="1" ht="14.55" customHeight="1" spans="1:11">
      <c r="A124" s="12">
        <v>123</v>
      </c>
      <c r="B124" s="10" t="s">
        <v>358</v>
      </c>
      <c r="C124" s="21" t="s">
        <v>198</v>
      </c>
      <c r="D124" s="10" t="s">
        <v>1542</v>
      </c>
      <c r="E124" s="10" t="s">
        <v>1529</v>
      </c>
      <c r="F124" s="10" t="s">
        <v>450</v>
      </c>
      <c r="G124" s="14" t="s">
        <v>1549</v>
      </c>
      <c r="H124" s="20">
        <v>44311</v>
      </c>
      <c r="I124" s="17"/>
      <c r="J124" s="17" t="s">
        <v>1545</v>
      </c>
      <c r="K124" s="10" t="s">
        <v>1723</v>
      </c>
    </row>
    <row r="125" s="1" customFormat="1" ht="14.55" customHeight="1" spans="1:11">
      <c r="A125" s="12">
        <v>124</v>
      </c>
      <c r="B125" s="10" t="s">
        <v>1724</v>
      </c>
      <c r="C125" s="10" t="s">
        <v>1683</v>
      </c>
      <c r="D125" s="10" t="s">
        <v>1529</v>
      </c>
      <c r="E125" s="10" t="s">
        <v>1529</v>
      </c>
      <c r="F125" s="10" t="s">
        <v>438</v>
      </c>
      <c r="G125" s="14" t="s">
        <v>1544</v>
      </c>
      <c r="H125" s="20">
        <v>44315</v>
      </c>
      <c r="I125" s="17"/>
      <c r="J125" s="17" t="s">
        <v>1545</v>
      </c>
      <c r="K125" s="10" t="s">
        <v>1594</v>
      </c>
    </row>
    <row r="126" s="1" customFormat="1" ht="14.55" customHeight="1" spans="1:11">
      <c r="A126" s="12">
        <v>125</v>
      </c>
      <c r="B126" s="10" t="s">
        <v>1725</v>
      </c>
      <c r="C126" s="21" t="s">
        <v>151</v>
      </c>
      <c r="D126" s="10" t="s">
        <v>1537</v>
      </c>
      <c r="E126" s="10" t="s">
        <v>1597</v>
      </c>
      <c r="F126" s="10" t="s">
        <v>1660</v>
      </c>
      <c r="G126" s="14" t="s">
        <v>1726</v>
      </c>
      <c r="H126" s="20">
        <v>44323</v>
      </c>
      <c r="I126" s="17"/>
      <c r="J126" s="17" t="s">
        <v>1532</v>
      </c>
      <c r="K126" s="10" t="s">
        <v>1594</v>
      </c>
    </row>
    <row r="127" s="1" customFormat="1" ht="14.55" customHeight="1" spans="1:11">
      <c r="A127" s="12">
        <v>126</v>
      </c>
      <c r="B127" s="10" t="s">
        <v>1727</v>
      </c>
      <c r="C127" s="14" t="s">
        <v>151</v>
      </c>
      <c r="D127" s="10" t="s">
        <v>1537</v>
      </c>
      <c r="E127" s="10" t="s">
        <v>1597</v>
      </c>
      <c r="F127" s="10" t="s">
        <v>1660</v>
      </c>
      <c r="G127" s="14" t="s">
        <v>1726</v>
      </c>
      <c r="H127" s="20">
        <v>44323</v>
      </c>
      <c r="I127" s="17"/>
      <c r="J127" s="17" t="s">
        <v>1532</v>
      </c>
      <c r="K127" s="10" t="s">
        <v>1636</v>
      </c>
    </row>
    <row r="128" s="1" customFormat="1" ht="14.55" customHeight="1" spans="1:11">
      <c r="A128" s="12">
        <v>127</v>
      </c>
      <c r="B128" s="10" t="s">
        <v>1728</v>
      </c>
      <c r="C128" s="14" t="s">
        <v>151</v>
      </c>
      <c r="D128" s="10" t="s">
        <v>1537</v>
      </c>
      <c r="E128" s="10" t="s">
        <v>1597</v>
      </c>
      <c r="F128" s="10" t="s">
        <v>1660</v>
      </c>
      <c r="G128" s="14" t="s">
        <v>1726</v>
      </c>
      <c r="H128" s="20">
        <v>44323</v>
      </c>
      <c r="I128" s="17"/>
      <c r="J128" s="17" t="s">
        <v>1532</v>
      </c>
      <c r="K128" s="10" t="s">
        <v>1636</v>
      </c>
    </row>
    <row r="129" s="1" customFormat="1" ht="14.55" customHeight="1" spans="1:11">
      <c r="A129" s="12">
        <v>128</v>
      </c>
      <c r="B129" s="10" t="s">
        <v>1729</v>
      </c>
      <c r="C129" s="14" t="s">
        <v>122</v>
      </c>
      <c r="D129" s="14" t="s">
        <v>1529</v>
      </c>
      <c r="E129" s="10"/>
      <c r="F129" s="10" t="s">
        <v>1534</v>
      </c>
      <c r="G129" s="21" t="s">
        <v>1531</v>
      </c>
      <c r="H129" s="20">
        <v>44327</v>
      </c>
      <c r="I129" s="17"/>
      <c r="J129" s="17" t="s">
        <v>1532</v>
      </c>
      <c r="K129" s="10" t="s">
        <v>1594</v>
      </c>
    </row>
    <row r="130" s="1" customFormat="1" ht="14.55" customHeight="1" spans="1:11">
      <c r="A130" s="12">
        <v>129</v>
      </c>
      <c r="B130" s="10" t="s">
        <v>1730</v>
      </c>
      <c r="C130" s="14" t="s">
        <v>151</v>
      </c>
      <c r="D130" s="10" t="s">
        <v>1537</v>
      </c>
      <c r="E130" s="10" t="s">
        <v>1597</v>
      </c>
      <c r="F130" s="10" t="s">
        <v>1680</v>
      </c>
      <c r="G130" s="13" t="s">
        <v>1726</v>
      </c>
      <c r="H130" s="22">
        <v>44335</v>
      </c>
      <c r="I130" s="17"/>
      <c r="J130" s="17" t="s">
        <v>1532</v>
      </c>
      <c r="K130" s="10" t="s">
        <v>1681</v>
      </c>
    </row>
    <row r="131" s="1" customFormat="1" ht="14.55" customHeight="1" spans="1:11">
      <c r="A131" s="12">
        <v>130</v>
      </c>
      <c r="B131" s="10" t="s">
        <v>1731</v>
      </c>
      <c r="C131" s="10" t="s">
        <v>1560</v>
      </c>
      <c r="D131" s="10" t="s">
        <v>1722</v>
      </c>
      <c r="E131" s="10" t="s">
        <v>1600</v>
      </c>
      <c r="F131" s="10" t="s">
        <v>115</v>
      </c>
      <c r="G131" s="13" t="s">
        <v>1531</v>
      </c>
      <c r="H131" s="22">
        <v>44347</v>
      </c>
      <c r="I131" s="17"/>
      <c r="J131" s="17" t="s">
        <v>1545</v>
      </c>
      <c r="K131" s="10" t="s">
        <v>1636</v>
      </c>
    </row>
    <row r="132" s="1" customFormat="1" ht="14.55" customHeight="1" spans="1:11">
      <c r="A132" s="12">
        <v>131</v>
      </c>
      <c r="B132" s="10" t="s">
        <v>1732</v>
      </c>
      <c r="C132" s="10" t="s">
        <v>1580</v>
      </c>
      <c r="D132" s="10" t="s">
        <v>1675</v>
      </c>
      <c r="E132" s="10" t="s">
        <v>1600</v>
      </c>
      <c r="F132" s="10" t="s">
        <v>275</v>
      </c>
      <c r="G132" s="13" t="s">
        <v>1544</v>
      </c>
      <c r="H132" s="22">
        <v>44348</v>
      </c>
      <c r="I132" s="17"/>
      <c r="J132" s="17" t="s">
        <v>1545</v>
      </c>
      <c r="K132" s="10" t="s">
        <v>1575</v>
      </c>
    </row>
    <row r="133" s="1" customFormat="1" ht="14.55" customHeight="1" spans="1:11">
      <c r="A133" s="12">
        <v>132</v>
      </c>
      <c r="B133" s="10" t="s">
        <v>1733</v>
      </c>
      <c r="C133" s="14" t="s">
        <v>151</v>
      </c>
      <c r="D133" s="10" t="s">
        <v>1537</v>
      </c>
      <c r="E133" s="10" t="s">
        <v>1597</v>
      </c>
      <c r="F133" s="10" t="s">
        <v>1680</v>
      </c>
      <c r="G133" s="13" t="s">
        <v>1726</v>
      </c>
      <c r="H133" s="22">
        <v>44348</v>
      </c>
      <c r="I133" s="17"/>
      <c r="J133" s="17" t="s">
        <v>1532</v>
      </c>
      <c r="K133" s="10" t="s">
        <v>1636</v>
      </c>
    </row>
    <row r="134" s="1" customFormat="1" ht="14.55" customHeight="1" spans="1:11">
      <c r="A134" s="12">
        <v>133</v>
      </c>
      <c r="B134" s="10" t="s">
        <v>1734</v>
      </c>
      <c r="C134" s="10" t="s">
        <v>130</v>
      </c>
      <c r="D134" s="13" t="s">
        <v>1529</v>
      </c>
      <c r="E134" s="10"/>
      <c r="F134" s="13" t="s">
        <v>1552</v>
      </c>
      <c r="G134" s="13" t="s">
        <v>1531</v>
      </c>
      <c r="H134" s="22">
        <v>44348</v>
      </c>
      <c r="I134" s="17"/>
      <c r="J134" s="17" t="s">
        <v>1532</v>
      </c>
      <c r="K134" s="10" t="s">
        <v>1735</v>
      </c>
    </row>
    <row r="135" s="1" customFormat="1" ht="14.55" customHeight="1" spans="1:11">
      <c r="A135" s="12">
        <v>134</v>
      </c>
      <c r="B135" s="19" t="s">
        <v>1736</v>
      </c>
      <c r="C135" s="10" t="s">
        <v>1580</v>
      </c>
      <c r="D135" s="10" t="s">
        <v>1675</v>
      </c>
      <c r="E135" s="10" t="s">
        <v>1600</v>
      </c>
      <c r="F135" s="10" t="s">
        <v>136</v>
      </c>
      <c r="G135" s="13" t="s">
        <v>1544</v>
      </c>
      <c r="H135" s="22">
        <v>44354</v>
      </c>
      <c r="I135" s="17"/>
      <c r="J135" s="17" t="s">
        <v>1532</v>
      </c>
      <c r="K135" s="10" t="s">
        <v>1575</v>
      </c>
    </row>
    <row r="136" s="1" customFormat="1" ht="14.55" customHeight="1" spans="1:11">
      <c r="A136" s="12">
        <v>135</v>
      </c>
      <c r="B136" s="10" t="s">
        <v>1737</v>
      </c>
      <c r="C136" s="10" t="s">
        <v>1580</v>
      </c>
      <c r="D136" s="10" t="s">
        <v>1620</v>
      </c>
      <c r="E136" s="10" t="s">
        <v>1529</v>
      </c>
      <c r="F136" s="10" t="s">
        <v>160</v>
      </c>
      <c r="G136" s="13" t="s">
        <v>1608</v>
      </c>
      <c r="H136" s="22">
        <v>44363</v>
      </c>
      <c r="I136" s="17"/>
      <c r="J136" s="17" t="s">
        <v>1532</v>
      </c>
      <c r="K136" s="10" t="s">
        <v>1636</v>
      </c>
    </row>
    <row r="137" s="1" customFormat="1" ht="14.55" customHeight="1" spans="1:11">
      <c r="A137" s="12">
        <v>136</v>
      </c>
      <c r="B137" s="10" t="s">
        <v>1738</v>
      </c>
      <c r="C137" s="10" t="s">
        <v>1580</v>
      </c>
      <c r="D137" s="10" t="s">
        <v>1675</v>
      </c>
      <c r="E137" s="10" t="s">
        <v>1600</v>
      </c>
      <c r="F137" s="10" t="s">
        <v>252</v>
      </c>
      <c r="G137" s="13" t="s">
        <v>1544</v>
      </c>
      <c r="H137" s="22">
        <v>44368</v>
      </c>
      <c r="I137" s="17"/>
      <c r="J137" s="17" t="s">
        <v>1545</v>
      </c>
      <c r="K137" s="10" t="s">
        <v>1575</v>
      </c>
    </row>
    <row r="138" s="1" customFormat="1" ht="14.55" customHeight="1" spans="1:11">
      <c r="A138" s="12">
        <v>137</v>
      </c>
      <c r="B138" s="10" t="s">
        <v>1739</v>
      </c>
      <c r="C138" s="10" t="s">
        <v>151</v>
      </c>
      <c r="D138" s="10" t="s">
        <v>1600</v>
      </c>
      <c r="E138" s="10"/>
      <c r="F138" s="10" t="s">
        <v>275</v>
      </c>
      <c r="G138" s="13" t="s">
        <v>1544</v>
      </c>
      <c r="H138" s="22">
        <v>44375</v>
      </c>
      <c r="I138" s="17"/>
      <c r="J138" s="17" t="s">
        <v>1545</v>
      </c>
      <c r="K138" s="10" t="s">
        <v>1575</v>
      </c>
    </row>
    <row r="139" s="1" customFormat="1" ht="14.55" customHeight="1" spans="1:11">
      <c r="A139" s="12">
        <v>138</v>
      </c>
      <c r="B139" s="10" t="s">
        <v>1740</v>
      </c>
      <c r="C139" s="10" t="s">
        <v>186</v>
      </c>
      <c r="D139" s="10" t="s">
        <v>1570</v>
      </c>
      <c r="E139" s="10" t="s">
        <v>1696</v>
      </c>
      <c r="F139" s="10" t="s">
        <v>1695</v>
      </c>
      <c r="G139" s="13" t="s">
        <v>1741</v>
      </c>
      <c r="H139" s="22">
        <v>44382</v>
      </c>
      <c r="I139" s="17"/>
      <c r="J139" s="17" t="s">
        <v>1571</v>
      </c>
      <c r="K139" s="10" t="s">
        <v>1742</v>
      </c>
    </row>
    <row r="140" s="1" customFormat="1" ht="14.55" customHeight="1" spans="1:11">
      <c r="A140" s="12">
        <v>139</v>
      </c>
      <c r="B140" s="10" t="s">
        <v>1743</v>
      </c>
      <c r="C140" s="14" t="s">
        <v>151</v>
      </c>
      <c r="D140" s="10" t="s">
        <v>1537</v>
      </c>
      <c r="E140" s="10" t="s">
        <v>1538</v>
      </c>
      <c r="F140" s="10" t="s">
        <v>1536</v>
      </c>
      <c r="G140" s="13" t="s">
        <v>1531</v>
      </c>
      <c r="H140" s="22">
        <v>44382</v>
      </c>
      <c r="I140" s="17"/>
      <c r="J140" s="17" t="s">
        <v>1532</v>
      </c>
      <c r="K140" s="10" t="s">
        <v>1594</v>
      </c>
    </row>
    <row r="141" s="1" customFormat="1" ht="14.55" customHeight="1" spans="1:11">
      <c r="A141" s="12">
        <v>140</v>
      </c>
      <c r="B141" s="10" t="s">
        <v>1744</v>
      </c>
      <c r="C141" s="14" t="s">
        <v>247</v>
      </c>
      <c r="D141" s="10" t="s">
        <v>1529</v>
      </c>
      <c r="E141" s="10"/>
      <c r="F141" s="13" t="s">
        <v>705</v>
      </c>
      <c r="G141" s="13" t="s">
        <v>1544</v>
      </c>
      <c r="H141" s="22">
        <v>44383</v>
      </c>
      <c r="I141" s="17"/>
      <c r="J141" s="17" t="s">
        <v>1571</v>
      </c>
      <c r="K141" s="10" t="s">
        <v>1745</v>
      </c>
    </row>
    <row r="142" s="1" customFormat="1" ht="14.55" customHeight="1" spans="1:11">
      <c r="A142" s="12">
        <v>141</v>
      </c>
      <c r="B142" s="10" t="s">
        <v>1746</v>
      </c>
      <c r="C142" s="10" t="s">
        <v>198</v>
      </c>
      <c r="D142" s="10" t="s">
        <v>1542</v>
      </c>
      <c r="E142" s="10" t="s">
        <v>1637</v>
      </c>
      <c r="F142" s="10" t="s">
        <v>269</v>
      </c>
      <c r="G142" s="13" t="s">
        <v>1747</v>
      </c>
      <c r="H142" s="22">
        <v>44389</v>
      </c>
      <c r="I142" s="17"/>
      <c r="J142" s="17" t="s">
        <v>1545</v>
      </c>
      <c r="K142" s="10" t="s">
        <v>1632</v>
      </c>
    </row>
    <row r="143" s="1" customFormat="1" ht="14.55" customHeight="1" spans="1:11">
      <c r="A143" s="12">
        <v>142</v>
      </c>
      <c r="B143" s="10" t="s">
        <v>1748</v>
      </c>
      <c r="C143" s="14" t="s">
        <v>217</v>
      </c>
      <c r="D143" s="14" t="s">
        <v>1719</v>
      </c>
      <c r="E143" s="10" t="s">
        <v>1529</v>
      </c>
      <c r="F143" s="10" t="s">
        <v>297</v>
      </c>
      <c r="G143" s="13" t="s">
        <v>1531</v>
      </c>
      <c r="H143" s="22">
        <v>44389</v>
      </c>
      <c r="I143" s="26">
        <v>45098</v>
      </c>
      <c r="J143" s="17" t="s">
        <v>1545</v>
      </c>
      <c r="K143" s="10" t="s">
        <v>1678</v>
      </c>
    </row>
    <row r="144" s="1" customFormat="1" ht="14.55" customHeight="1" spans="1:11">
      <c r="A144" s="12">
        <v>143</v>
      </c>
      <c r="B144" s="10" t="s">
        <v>1749</v>
      </c>
      <c r="C144" s="14" t="s">
        <v>151</v>
      </c>
      <c r="D144" s="10" t="s">
        <v>1537</v>
      </c>
      <c r="E144" s="10" t="s">
        <v>1588</v>
      </c>
      <c r="F144" s="10" t="s">
        <v>1589</v>
      </c>
      <c r="G144" s="13" t="s">
        <v>1531</v>
      </c>
      <c r="H144" s="22">
        <v>44390</v>
      </c>
      <c r="I144" s="17"/>
      <c r="J144" s="17" t="s">
        <v>1532</v>
      </c>
      <c r="K144" s="10" t="s">
        <v>1590</v>
      </c>
    </row>
    <row r="145" s="1" customFormat="1" ht="14.55" customHeight="1" spans="1:11">
      <c r="A145" s="12">
        <v>144</v>
      </c>
      <c r="B145" s="10" t="s">
        <v>1750</v>
      </c>
      <c r="C145" s="10" t="s">
        <v>186</v>
      </c>
      <c r="D145" s="10" t="s">
        <v>1570</v>
      </c>
      <c r="E145" s="10" t="s">
        <v>1696</v>
      </c>
      <c r="F145" s="10" t="s">
        <v>1695</v>
      </c>
      <c r="G145" s="13" t="s">
        <v>1544</v>
      </c>
      <c r="H145" s="22">
        <v>44391</v>
      </c>
      <c r="I145" s="17"/>
      <c r="J145" s="17" t="s">
        <v>1571</v>
      </c>
      <c r="K145" s="10" t="s">
        <v>1745</v>
      </c>
    </row>
    <row r="146" s="1" customFormat="1" ht="14.55" customHeight="1" spans="1:11">
      <c r="A146" s="12">
        <v>145</v>
      </c>
      <c r="B146" s="10" t="s">
        <v>1751</v>
      </c>
      <c r="C146" s="14" t="s">
        <v>151</v>
      </c>
      <c r="D146" s="10" t="s">
        <v>1537</v>
      </c>
      <c r="E146" s="10" t="s">
        <v>1597</v>
      </c>
      <c r="F146" s="10" t="s">
        <v>1680</v>
      </c>
      <c r="G146" s="13" t="s">
        <v>1726</v>
      </c>
      <c r="H146" s="22">
        <v>44393</v>
      </c>
      <c r="I146" s="17"/>
      <c r="J146" s="17" t="s">
        <v>1532</v>
      </c>
      <c r="K146" s="10" t="s">
        <v>1636</v>
      </c>
    </row>
    <row r="147" s="1" customFormat="1" ht="14.55" customHeight="1" spans="1:11">
      <c r="A147" s="12">
        <v>146</v>
      </c>
      <c r="B147" s="10" t="s">
        <v>1752</v>
      </c>
      <c r="C147" s="14" t="s">
        <v>151</v>
      </c>
      <c r="D147" s="10" t="s">
        <v>1537</v>
      </c>
      <c r="E147" s="10" t="s">
        <v>1555</v>
      </c>
      <c r="F147" s="10" t="s">
        <v>1556</v>
      </c>
      <c r="G147" s="13" t="s">
        <v>1531</v>
      </c>
      <c r="H147" s="22">
        <v>44397</v>
      </c>
      <c r="I147" s="17"/>
      <c r="J147" s="17" t="s">
        <v>1532</v>
      </c>
      <c r="K147" s="10" t="s">
        <v>1628</v>
      </c>
    </row>
    <row r="148" s="1" customFormat="1" ht="14.55" customHeight="1" spans="1:11">
      <c r="A148" s="12">
        <v>147</v>
      </c>
      <c r="B148" s="10" t="s">
        <v>1753</v>
      </c>
      <c r="C148" s="10" t="s">
        <v>1580</v>
      </c>
      <c r="D148" s="10" t="s">
        <v>1620</v>
      </c>
      <c r="E148" s="10" t="s">
        <v>1529</v>
      </c>
      <c r="F148" s="10" t="s">
        <v>160</v>
      </c>
      <c r="G148" s="13" t="s">
        <v>1608</v>
      </c>
      <c r="H148" s="22">
        <v>44404</v>
      </c>
      <c r="I148" s="17"/>
      <c r="J148" s="17" t="s">
        <v>1532</v>
      </c>
      <c r="K148" s="10" t="s">
        <v>1575</v>
      </c>
    </row>
    <row r="149" s="1" customFormat="1" ht="14.55" customHeight="1" spans="1:11">
      <c r="A149" s="12">
        <v>148</v>
      </c>
      <c r="B149" s="10" t="s">
        <v>1754</v>
      </c>
      <c r="C149" s="14" t="s">
        <v>1580</v>
      </c>
      <c r="D149" s="10" t="s">
        <v>1581</v>
      </c>
      <c r="E149" s="10" t="s">
        <v>1529</v>
      </c>
      <c r="F149" s="10" t="s">
        <v>1579</v>
      </c>
      <c r="G149" s="13" t="s">
        <v>1544</v>
      </c>
      <c r="H149" s="22">
        <v>44411</v>
      </c>
      <c r="I149" s="17"/>
      <c r="J149" s="17" t="s">
        <v>1532</v>
      </c>
      <c r="K149" s="10" t="s">
        <v>1643</v>
      </c>
    </row>
    <row r="150" s="1" customFormat="1" ht="14.55" customHeight="1" spans="1:11">
      <c r="A150" s="12">
        <v>149</v>
      </c>
      <c r="B150" s="10" t="s">
        <v>1755</v>
      </c>
      <c r="C150" s="14" t="s">
        <v>198</v>
      </c>
      <c r="D150" s="10" t="s">
        <v>1542</v>
      </c>
      <c r="E150" s="10" t="s">
        <v>1565</v>
      </c>
      <c r="F150" s="10" t="s">
        <v>269</v>
      </c>
      <c r="G150" s="13" t="s">
        <v>1747</v>
      </c>
      <c r="H150" s="22">
        <v>44413</v>
      </c>
      <c r="I150" s="17"/>
      <c r="J150" s="17" t="s">
        <v>1545</v>
      </c>
      <c r="K150" s="13" t="s">
        <v>1678</v>
      </c>
    </row>
    <row r="151" s="1" customFormat="1" ht="14.55" customHeight="1" spans="1:11">
      <c r="A151" s="12">
        <v>150</v>
      </c>
      <c r="B151" s="10" t="s">
        <v>319</v>
      </c>
      <c r="C151" s="10" t="s">
        <v>1683</v>
      </c>
      <c r="D151" s="10" t="s">
        <v>1529</v>
      </c>
      <c r="E151" s="10" t="s">
        <v>1529</v>
      </c>
      <c r="F151" s="10" t="s">
        <v>438</v>
      </c>
      <c r="G151" s="13" t="s">
        <v>1544</v>
      </c>
      <c r="H151" s="22">
        <v>44438</v>
      </c>
      <c r="I151" s="17"/>
      <c r="J151" s="17" t="s">
        <v>1545</v>
      </c>
      <c r="K151" s="10" t="s">
        <v>1546</v>
      </c>
    </row>
    <row r="152" s="1" customFormat="1" ht="14.55" customHeight="1" spans="1:11">
      <c r="A152" s="12">
        <v>151</v>
      </c>
      <c r="B152" s="10" t="s">
        <v>207</v>
      </c>
      <c r="C152" s="10" t="s">
        <v>186</v>
      </c>
      <c r="D152" s="10" t="s">
        <v>1542</v>
      </c>
      <c r="E152" s="10" t="s">
        <v>1656</v>
      </c>
      <c r="F152" s="10" t="s">
        <v>115</v>
      </c>
      <c r="G152" s="13" t="s">
        <v>1756</v>
      </c>
      <c r="H152" s="22">
        <v>44440</v>
      </c>
      <c r="I152" s="17"/>
      <c r="J152" s="17" t="s">
        <v>1545</v>
      </c>
      <c r="K152" s="10" t="s">
        <v>1757</v>
      </c>
    </row>
    <row r="153" s="1" customFormat="1" ht="14.55" customHeight="1" spans="1:11">
      <c r="A153" s="12">
        <v>152</v>
      </c>
      <c r="B153" s="10" t="s">
        <v>244</v>
      </c>
      <c r="C153" s="10" t="s">
        <v>186</v>
      </c>
      <c r="D153" s="10" t="s">
        <v>1542</v>
      </c>
      <c r="E153" s="10" t="s">
        <v>1543</v>
      </c>
      <c r="F153" s="10" t="s">
        <v>275</v>
      </c>
      <c r="G153" s="13" t="s">
        <v>1544</v>
      </c>
      <c r="H153" s="22">
        <v>44453</v>
      </c>
      <c r="I153" s="17"/>
      <c r="J153" s="17" t="s">
        <v>1545</v>
      </c>
      <c r="K153" s="10" t="s">
        <v>110</v>
      </c>
    </row>
    <row r="154" s="1" customFormat="1" ht="14.55" customHeight="1" spans="1:11">
      <c r="A154" s="12">
        <v>153</v>
      </c>
      <c r="B154" s="10" t="s">
        <v>1758</v>
      </c>
      <c r="C154" s="14" t="s">
        <v>151</v>
      </c>
      <c r="D154" s="10" t="s">
        <v>1537</v>
      </c>
      <c r="E154" s="10" t="s">
        <v>1597</v>
      </c>
      <c r="F154" s="10" t="s">
        <v>1660</v>
      </c>
      <c r="G154" s="13" t="s">
        <v>1531</v>
      </c>
      <c r="H154" s="22">
        <v>44461</v>
      </c>
      <c r="I154" s="17"/>
      <c r="J154" s="17" t="s">
        <v>1532</v>
      </c>
      <c r="K154" s="10" t="s">
        <v>1636</v>
      </c>
    </row>
    <row r="155" s="1" customFormat="1" ht="14.55" customHeight="1" spans="1:11">
      <c r="A155" s="12">
        <v>154</v>
      </c>
      <c r="B155" s="10" t="s">
        <v>410</v>
      </c>
      <c r="C155" s="14" t="s">
        <v>198</v>
      </c>
      <c r="D155" s="10" t="s">
        <v>1570</v>
      </c>
      <c r="E155" s="10" t="s">
        <v>1529</v>
      </c>
      <c r="F155" s="10" t="s">
        <v>450</v>
      </c>
      <c r="G155" s="13" t="s">
        <v>1549</v>
      </c>
      <c r="H155" s="22">
        <v>44462</v>
      </c>
      <c r="I155" s="17"/>
      <c r="J155" s="17" t="s">
        <v>1571</v>
      </c>
      <c r="K155" s="10" t="s">
        <v>1759</v>
      </c>
    </row>
    <row r="156" s="1" customFormat="1" ht="14.55" customHeight="1" spans="1:11">
      <c r="A156" s="12">
        <v>155</v>
      </c>
      <c r="B156" s="10" t="s">
        <v>1760</v>
      </c>
      <c r="C156" s="10" t="s">
        <v>1560</v>
      </c>
      <c r="D156" s="10" t="s">
        <v>1561</v>
      </c>
      <c r="E156" s="10" t="s">
        <v>1600</v>
      </c>
      <c r="F156" s="10" t="s">
        <v>1693</v>
      </c>
      <c r="G156" s="13" t="s">
        <v>1544</v>
      </c>
      <c r="H156" s="22">
        <v>44465</v>
      </c>
      <c r="I156" s="17"/>
      <c r="J156" s="17" t="s">
        <v>1545</v>
      </c>
      <c r="K156" s="13" t="s">
        <v>1578</v>
      </c>
    </row>
    <row r="157" s="1" customFormat="1" ht="14.55" customHeight="1" spans="1:11">
      <c r="A157" s="12">
        <v>156</v>
      </c>
      <c r="B157" s="10" t="s">
        <v>1761</v>
      </c>
      <c r="C157" s="14" t="s">
        <v>1580</v>
      </c>
      <c r="D157" s="10" t="s">
        <v>1581</v>
      </c>
      <c r="E157" s="10" t="s">
        <v>1529</v>
      </c>
      <c r="F157" s="10" t="s">
        <v>1713</v>
      </c>
      <c r="G157" s="13" t="s">
        <v>1531</v>
      </c>
      <c r="H157" s="22">
        <v>44477</v>
      </c>
      <c r="I157" s="17"/>
      <c r="J157" s="17" t="s">
        <v>1532</v>
      </c>
      <c r="K157" s="10" t="s">
        <v>1666</v>
      </c>
    </row>
    <row r="158" s="1" customFormat="1" ht="14.55" customHeight="1" spans="1:11">
      <c r="A158" s="12">
        <v>157</v>
      </c>
      <c r="B158" s="10" t="s">
        <v>1762</v>
      </c>
      <c r="C158" s="14" t="s">
        <v>139</v>
      </c>
      <c r="D158" s="10" t="s">
        <v>1529</v>
      </c>
      <c r="E158" s="10" t="s">
        <v>1529</v>
      </c>
      <c r="F158" s="10"/>
      <c r="G158" s="13" t="s">
        <v>1549</v>
      </c>
      <c r="H158" s="22">
        <v>44477</v>
      </c>
      <c r="I158" s="17"/>
      <c r="J158" s="17" t="s">
        <v>1532</v>
      </c>
      <c r="K158" s="10" t="s">
        <v>1666</v>
      </c>
    </row>
    <row r="159" s="1" customFormat="1" ht="14.55" customHeight="1" spans="1:11">
      <c r="A159" s="12">
        <v>158</v>
      </c>
      <c r="B159" s="10" t="s">
        <v>1763</v>
      </c>
      <c r="C159" s="10" t="s">
        <v>151</v>
      </c>
      <c r="D159" s="10" t="s">
        <v>1600</v>
      </c>
      <c r="E159" s="10"/>
      <c r="F159" s="10" t="s">
        <v>207</v>
      </c>
      <c r="G159" s="13" t="s">
        <v>1756</v>
      </c>
      <c r="H159" s="22">
        <v>44480</v>
      </c>
      <c r="I159" s="17"/>
      <c r="J159" s="17" t="s">
        <v>1545</v>
      </c>
      <c r="K159" s="10" t="s">
        <v>1575</v>
      </c>
    </row>
    <row r="160" s="1" customFormat="1" ht="14.55" customHeight="1" spans="1:11">
      <c r="A160" s="12">
        <v>159</v>
      </c>
      <c r="B160" s="10" t="s">
        <v>1764</v>
      </c>
      <c r="C160" s="10" t="s">
        <v>1560</v>
      </c>
      <c r="D160" s="10" t="s">
        <v>1561</v>
      </c>
      <c r="E160" s="13" t="s">
        <v>1537</v>
      </c>
      <c r="F160" s="10" t="s">
        <v>1624</v>
      </c>
      <c r="G160" s="13" t="s">
        <v>1544</v>
      </c>
      <c r="H160" s="22">
        <v>44490</v>
      </c>
      <c r="I160" s="17"/>
      <c r="J160" s="17" t="s">
        <v>1532</v>
      </c>
      <c r="K160" s="10" t="s">
        <v>1590</v>
      </c>
    </row>
    <row r="161" s="1" customFormat="1" ht="14.55" customHeight="1" spans="1:11">
      <c r="A161" s="12">
        <v>160</v>
      </c>
      <c r="B161" s="10" t="s">
        <v>1765</v>
      </c>
      <c r="C161" s="14" t="s">
        <v>151</v>
      </c>
      <c r="D161" s="10" t="s">
        <v>1537</v>
      </c>
      <c r="E161" s="10" t="s">
        <v>1597</v>
      </c>
      <c r="F161" s="10" t="s">
        <v>1660</v>
      </c>
      <c r="G161" s="13" t="s">
        <v>1726</v>
      </c>
      <c r="H161" s="22">
        <v>44701</v>
      </c>
      <c r="I161" s="17"/>
      <c r="J161" s="17" t="s">
        <v>1532</v>
      </c>
      <c r="K161" s="10" t="s">
        <v>1636</v>
      </c>
    </row>
    <row r="162" s="1" customFormat="1" ht="14.55" customHeight="1" spans="1:11">
      <c r="A162" s="12">
        <v>161</v>
      </c>
      <c r="B162" s="10" t="s">
        <v>1766</v>
      </c>
      <c r="C162" s="14" t="s">
        <v>151</v>
      </c>
      <c r="D162" s="10" t="s">
        <v>1537</v>
      </c>
      <c r="E162" s="10" t="s">
        <v>1555</v>
      </c>
      <c r="F162" s="10" t="s">
        <v>1556</v>
      </c>
      <c r="G162" s="13" t="s">
        <v>1531</v>
      </c>
      <c r="H162" s="22">
        <v>44501</v>
      </c>
      <c r="I162" s="17"/>
      <c r="J162" s="17" t="s">
        <v>1532</v>
      </c>
      <c r="K162" s="10" t="s">
        <v>1628</v>
      </c>
    </row>
    <row r="163" s="1" customFormat="1" ht="14.55" customHeight="1" spans="1:11">
      <c r="A163" s="12">
        <v>162</v>
      </c>
      <c r="B163" s="10" t="s">
        <v>131</v>
      </c>
      <c r="C163" s="14" t="s">
        <v>130</v>
      </c>
      <c r="D163" s="14" t="s">
        <v>1529</v>
      </c>
      <c r="E163" s="14"/>
      <c r="F163" s="13" t="s">
        <v>1552</v>
      </c>
      <c r="G163" s="13" t="s">
        <v>1531</v>
      </c>
      <c r="H163" s="22">
        <v>44510</v>
      </c>
      <c r="I163" s="17"/>
      <c r="J163" s="17" t="s">
        <v>1532</v>
      </c>
      <c r="K163" s="10" t="s">
        <v>1586</v>
      </c>
    </row>
    <row r="164" s="1" customFormat="1" ht="14.55" customHeight="1" spans="1:11">
      <c r="A164" s="12">
        <v>163</v>
      </c>
      <c r="B164" s="10" t="s">
        <v>1693</v>
      </c>
      <c r="C164" s="10" t="s">
        <v>1560</v>
      </c>
      <c r="D164" s="10" t="s">
        <v>1561</v>
      </c>
      <c r="E164" s="10" t="s">
        <v>1600</v>
      </c>
      <c r="F164" s="10" t="s">
        <v>340</v>
      </c>
      <c r="G164" s="13" t="s">
        <v>1544</v>
      </c>
      <c r="H164" s="22">
        <v>44510</v>
      </c>
      <c r="I164" s="17"/>
      <c r="J164" s="17" t="s">
        <v>1545</v>
      </c>
      <c r="K164" s="13" t="s">
        <v>1578</v>
      </c>
    </row>
    <row r="165" s="1" customFormat="1" ht="14.55" customHeight="1" spans="1:11">
      <c r="A165" s="12">
        <v>164</v>
      </c>
      <c r="B165" s="10" t="s">
        <v>1767</v>
      </c>
      <c r="C165" s="10" t="s">
        <v>1560</v>
      </c>
      <c r="D165" s="10" t="s">
        <v>1722</v>
      </c>
      <c r="E165" s="10" t="s">
        <v>1600</v>
      </c>
      <c r="F165" s="10" t="s">
        <v>115</v>
      </c>
      <c r="G165" s="13" t="s">
        <v>1710</v>
      </c>
      <c r="H165" s="22">
        <v>44512</v>
      </c>
      <c r="I165" s="17"/>
      <c r="J165" s="17" t="s">
        <v>1545</v>
      </c>
      <c r="K165" s="10" t="s">
        <v>1636</v>
      </c>
    </row>
    <row r="166" s="1" customFormat="1" ht="14.55" customHeight="1" spans="1:11">
      <c r="A166" s="12">
        <v>165</v>
      </c>
      <c r="B166" s="10" t="s">
        <v>1768</v>
      </c>
      <c r="C166" s="14" t="s">
        <v>151</v>
      </c>
      <c r="D166" s="10" t="s">
        <v>1537</v>
      </c>
      <c r="E166" s="10" t="s">
        <v>1659</v>
      </c>
      <c r="F166" s="10" t="s">
        <v>1539</v>
      </c>
      <c r="G166" s="13" t="s">
        <v>1531</v>
      </c>
      <c r="H166" s="22">
        <v>44515</v>
      </c>
      <c r="I166" s="17"/>
      <c r="J166" s="17" t="s">
        <v>1532</v>
      </c>
      <c r="K166" s="10" t="s">
        <v>1586</v>
      </c>
    </row>
    <row r="167" s="1" customFormat="1" ht="14.55" customHeight="1" spans="1:11">
      <c r="A167" s="12">
        <v>166</v>
      </c>
      <c r="B167" s="10" t="s">
        <v>1769</v>
      </c>
      <c r="C167" s="16" t="s">
        <v>1560</v>
      </c>
      <c r="D167" s="10" t="s">
        <v>1614</v>
      </c>
      <c r="E167" s="10" t="s">
        <v>1537</v>
      </c>
      <c r="F167" s="10" t="s">
        <v>144</v>
      </c>
      <c r="G167" s="13" t="s">
        <v>1549</v>
      </c>
      <c r="H167" s="22">
        <v>44746</v>
      </c>
      <c r="I167" s="17"/>
      <c r="J167" s="17" t="s">
        <v>1532</v>
      </c>
      <c r="K167" s="13" t="s">
        <v>1770</v>
      </c>
    </row>
    <row r="168" s="1" customFormat="1" ht="14.55" customHeight="1" spans="1:11">
      <c r="A168" s="12">
        <v>167</v>
      </c>
      <c r="B168" s="10" t="s">
        <v>1771</v>
      </c>
      <c r="C168" s="14" t="s">
        <v>198</v>
      </c>
      <c r="D168" s="10" t="s">
        <v>1542</v>
      </c>
      <c r="E168" s="10" t="s">
        <v>1565</v>
      </c>
      <c r="F168" s="10" t="s">
        <v>269</v>
      </c>
      <c r="G168" s="13" t="s">
        <v>1549</v>
      </c>
      <c r="H168" s="22">
        <v>44729</v>
      </c>
      <c r="I168" s="17"/>
      <c r="J168" s="17" t="s">
        <v>1545</v>
      </c>
      <c r="K168" s="13" t="s">
        <v>1678</v>
      </c>
    </row>
    <row r="169" s="1" customFormat="1" ht="14.55" customHeight="1" spans="1:11">
      <c r="A169" s="12">
        <v>168</v>
      </c>
      <c r="B169" s="10" t="s">
        <v>1772</v>
      </c>
      <c r="C169" s="16" t="s">
        <v>1560</v>
      </c>
      <c r="D169" s="10" t="s">
        <v>1614</v>
      </c>
      <c r="E169" s="10" t="s">
        <v>1537</v>
      </c>
      <c r="F169" s="10" t="s">
        <v>144</v>
      </c>
      <c r="G169" s="13" t="s">
        <v>1549</v>
      </c>
      <c r="H169" s="22">
        <v>44746</v>
      </c>
      <c r="I169" s="17"/>
      <c r="J169" s="17" t="s">
        <v>1532</v>
      </c>
      <c r="K169" s="13" t="s">
        <v>1770</v>
      </c>
    </row>
    <row r="170" s="1" customFormat="1" ht="14.55" customHeight="1" spans="1:11">
      <c r="A170" s="12">
        <v>169</v>
      </c>
      <c r="B170" s="10" t="s">
        <v>1773</v>
      </c>
      <c r="C170" s="14" t="s">
        <v>151</v>
      </c>
      <c r="D170" s="10" t="s">
        <v>1537</v>
      </c>
      <c r="E170" s="10" t="s">
        <v>1588</v>
      </c>
      <c r="F170" s="10" t="s">
        <v>1539</v>
      </c>
      <c r="G170" s="13" t="s">
        <v>1531</v>
      </c>
      <c r="H170" s="22">
        <v>44522</v>
      </c>
      <c r="I170" s="17"/>
      <c r="J170" s="17" t="s">
        <v>1532</v>
      </c>
      <c r="K170" s="10" t="s">
        <v>1774</v>
      </c>
    </row>
    <row r="171" s="1" customFormat="1" ht="14.55" customHeight="1" spans="1:11">
      <c r="A171" s="12">
        <v>170</v>
      </c>
      <c r="B171" s="10" t="s">
        <v>1775</v>
      </c>
      <c r="C171" s="10" t="s">
        <v>186</v>
      </c>
      <c r="D171" s="10" t="s">
        <v>1570</v>
      </c>
      <c r="E171" s="10" t="s">
        <v>1696</v>
      </c>
      <c r="F171" s="10" t="s">
        <v>1695</v>
      </c>
      <c r="G171" s="13" t="s">
        <v>1531</v>
      </c>
      <c r="H171" s="22">
        <v>44522</v>
      </c>
      <c r="I171" s="17"/>
      <c r="J171" s="17" t="s">
        <v>1571</v>
      </c>
      <c r="K171" s="10" t="s">
        <v>1742</v>
      </c>
    </row>
    <row r="172" s="1" customFormat="1" ht="14.55" customHeight="1" spans="1:11">
      <c r="A172" s="12">
        <v>171</v>
      </c>
      <c r="B172" s="10" t="s">
        <v>1776</v>
      </c>
      <c r="C172" s="14" t="s">
        <v>151</v>
      </c>
      <c r="D172" s="10" t="s">
        <v>1537</v>
      </c>
      <c r="E172" s="10" t="s">
        <v>1538</v>
      </c>
      <c r="F172" s="10" t="s">
        <v>1536</v>
      </c>
      <c r="G172" s="13" t="s">
        <v>1531</v>
      </c>
      <c r="H172" s="22">
        <v>44537</v>
      </c>
      <c r="I172" s="17"/>
      <c r="J172" s="17" t="s">
        <v>1532</v>
      </c>
      <c r="K172" s="10" t="s">
        <v>1643</v>
      </c>
    </row>
    <row r="173" s="1" customFormat="1" ht="14.55" customHeight="1" spans="1:11">
      <c r="A173" s="12">
        <v>172</v>
      </c>
      <c r="B173" s="10" t="s">
        <v>1777</v>
      </c>
      <c r="C173" s="14" t="s">
        <v>139</v>
      </c>
      <c r="D173" s="13" t="s">
        <v>1529</v>
      </c>
      <c r="E173" s="13"/>
      <c r="F173" s="13" t="s">
        <v>140</v>
      </c>
      <c r="G173" s="13" t="s">
        <v>1531</v>
      </c>
      <c r="H173" s="22">
        <v>44565</v>
      </c>
      <c r="I173" s="17"/>
      <c r="J173" s="17" t="s">
        <v>1532</v>
      </c>
      <c r="K173" s="10" t="s">
        <v>1594</v>
      </c>
    </row>
    <row r="174" s="1" customFormat="1" ht="14.55" customHeight="1" spans="1:11">
      <c r="A174" s="12">
        <v>173</v>
      </c>
      <c r="B174" s="10" t="s">
        <v>1778</v>
      </c>
      <c r="C174" s="14" t="s">
        <v>151</v>
      </c>
      <c r="D174" s="10" t="s">
        <v>1537</v>
      </c>
      <c r="E174" s="10" t="s">
        <v>1588</v>
      </c>
      <c r="F174" s="10" t="s">
        <v>1773</v>
      </c>
      <c r="G174" s="13" t="s">
        <v>1531</v>
      </c>
      <c r="H174" s="22">
        <v>44575</v>
      </c>
      <c r="I174" s="17"/>
      <c r="J174" s="17" t="s">
        <v>1532</v>
      </c>
      <c r="K174" s="10" t="s">
        <v>1703</v>
      </c>
    </row>
    <row r="175" s="1" customFormat="1" ht="14.55" customHeight="1" spans="1:11">
      <c r="A175" s="12">
        <v>174</v>
      </c>
      <c r="B175" s="10" t="s">
        <v>1779</v>
      </c>
      <c r="C175" s="10" t="s">
        <v>1560</v>
      </c>
      <c r="D175" s="10" t="s">
        <v>1561</v>
      </c>
      <c r="E175" s="10" t="s">
        <v>1600</v>
      </c>
      <c r="F175" s="10" t="s">
        <v>1693</v>
      </c>
      <c r="G175" s="13" t="s">
        <v>1544</v>
      </c>
      <c r="H175" s="22">
        <v>44600</v>
      </c>
      <c r="I175" s="17"/>
      <c r="J175" s="17" t="s">
        <v>1545</v>
      </c>
      <c r="K175" s="10" t="s">
        <v>1557</v>
      </c>
    </row>
    <row r="176" s="1" customFormat="1" ht="14.55" customHeight="1" spans="1:11">
      <c r="A176" s="12">
        <v>175</v>
      </c>
      <c r="B176" s="19" t="s">
        <v>1780</v>
      </c>
      <c r="C176" s="10" t="s">
        <v>151</v>
      </c>
      <c r="D176" s="10" t="s">
        <v>1600</v>
      </c>
      <c r="E176" s="10"/>
      <c r="F176" s="10" t="s">
        <v>136</v>
      </c>
      <c r="G176" s="23" t="s">
        <v>1544</v>
      </c>
      <c r="H176" s="24">
        <v>44602</v>
      </c>
      <c r="I176" s="17"/>
      <c r="J176" s="17" t="s">
        <v>1532</v>
      </c>
      <c r="K176" s="10" t="s">
        <v>1578</v>
      </c>
    </row>
    <row r="177" s="1" customFormat="1" ht="14.55" customHeight="1" spans="1:11">
      <c r="A177" s="12">
        <v>176</v>
      </c>
      <c r="B177" s="10" t="s">
        <v>1781</v>
      </c>
      <c r="C177" s="25" t="s">
        <v>151</v>
      </c>
      <c r="D177" s="10" t="s">
        <v>1537</v>
      </c>
      <c r="E177" s="10" t="s">
        <v>1588</v>
      </c>
      <c r="F177" s="10" t="s">
        <v>1589</v>
      </c>
      <c r="G177" s="23" t="s">
        <v>1531</v>
      </c>
      <c r="H177" s="24">
        <v>44606</v>
      </c>
      <c r="I177" s="17"/>
      <c r="J177" s="17" t="s">
        <v>1532</v>
      </c>
      <c r="K177" s="10" t="s">
        <v>1590</v>
      </c>
    </row>
    <row r="178" s="1" customFormat="1" ht="14.55" customHeight="1" spans="1:11">
      <c r="A178" s="12">
        <v>177</v>
      </c>
      <c r="B178" s="10" t="s">
        <v>1782</v>
      </c>
      <c r="C178" s="14" t="s">
        <v>139</v>
      </c>
      <c r="D178" s="13" t="s">
        <v>1529</v>
      </c>
      <c r="E178" s="13"/>
      <c r="F178" s="13" t="s">
        <v>140</v>
      </c>
      <c r="G178" s="13" t="s">
        <v>1531</v>
      </c>
      <c r="H178" s="24">
        <v>44620</v>
      </c>
      <c r="I178" s="17"/>
      <c r="J178" s="17" t="s">
        <v>1532</v>
      </c>
      <c r="K178" s="10" t="s">
        <v>1557</v>
      </c>
    </row>
    <row r="179" s="1" customFormat="1" ht="14.55" customHeight="1" spans="1:11">
      <c r="A179" s="12">
        <v>178</v>
      </c>
      <c r="B179" s="10" t="s">
        <v>283</v>
      </c>
      <c r="C179" s="10" t="s">
        <v>1560</v>
      </c>
      <c r="D179" s="10" t="s">
        <v>1614</v>
      </c>
      <c r="E179" s="10" t="s">
        <v>1600</v>
      </c>
      <c r="F179" s="10" t="s">
        <v>1566</v>
      </c>
      <c r="G179" s="13" t="s">
        <v>1531</v>
      </c>
      <c r="H179" s="24">
        <v>44621</v>
      </c>
      <c r="I179" s="17"/>
      <c r="J179" s="17" t="s">
        <v>1545</v>
      </c>
      <c r="K179" s="10" t="s">
        <v>1636</v>
      </c>
    </row>
    <row r="180" s="1" customFormat="1" ht="14.55" customHeight="1" spans="1:11">
      <c r="A180" s="12">
        <v>179</v>
      </c>
      <c r="B180" s="10" t="s">
        <v>1783</v>
      </c>
      <c r="C180" s="10" t="s">
        <v>186</v>
      </c>
      <c r="D180" s="10" t="s">
        <v>1542</v>
      </c>
      <c r="E180" s="10" t="s">
        <v>1543</v>
      </c>
      <c r="F180" s="10" t="s">
        <v>252</v>
      </c>
      <c r="G180" s="23" t="s">
        <v>1544</v>
      </c>
      <c r="H180" s="24">
        <v>44621</v>
      </c>
      <c r="I180" s="17"/>
      <c r="J180" s="17" t="s">
        <v>1545</v>
      </c>
      <c r="K180" s="10" t="s">
        <v>1590</v>
      </c>
    </row>
    <row r="181" s="1" customFormat="1" ht="14.55" customHeight="1" spans="1:11">
      <c r="A181" s="12">
        <v>180</v>
      </c>
      <c r="B181" s="10" t="s">
        <v>1784</v>
      </c>
      <c r="C181" s="10" t="s">
        <v>1560</v>
      </c>
      <c r="D181" s="10" t="s">
        <v>1561</v>
      </c>
      <c r="E181" s="10" t="s">
        <v>1600</v>
      </c>
      <c r="F181" s="10" t="s">
        <v>1693</v>
      </c>
      <c r="G181" s="23" t="s">
        <v>1544</v>
      </c>
      <c r="H181" s="24">
        <v>44623</v>
      </c>
      <c r="I181" s="17"/>
      <c r="J181" s="17" t="s">
        <v>1545</v>
      </c>
      <c r="K181" s="10" t="s">
        <v>1575</v>
      </c>
    </row>
    <row r="182" s="1" customFormat="1" ht="14.55" customHeight="1" spans="1:11">
      <c r="A182" s="12">
        <v>181</v>
      </c>
      <c r="B182" s="10" t="s">
        <v>1589</v>
      </c>
      <c r="C182" s="25" t="s">
        <v>151</v>
      </c>
      <c r="D182" s="10" t="s">
        <v>1537</v>
      </c>
      <c r="E182" s="10" t="s">
        <v>1588</v>
      </c>
      <c r="F182" s="10" t="s">
        <v>1773</v>
      </c>
      <c r="G182" s="23" t="s">
        <v>1531</v>
      </c>
      <c r="H182" s="24">
        <v>44629</v>
      </c>
      <c r="I182" s="17"/>
      <c r="J182" s="17" t="s">
        <v>1532</v>
      </c>
      <c r="K182" s="10" t="s">
        <v>1657</v>
      </c>
    </row>
    <row r="183" s="1" customFormat="1" ht="14.55" customHeight="1" spans="1:11">
      <c r="A183" s="12">
        <v>182</v>
      </c>
      <c r="B183" s="10" t="s">
        <v>1785</v>
      </c>
      <c r="C183" s="14" t="s">
        <v>198</v>
      </c>
      <c r="D183" s="10" t="s">
        <v>1542</v>
      </c>
      <c r="E183" s="10" t="s">
        <v>1565</v>
      </c>
      <c r="F183" s="10" t="s">
        <v>337</v>
      </c>
      <c r="G183" s="23" t="s">
        <v>1549</v>
      </c>
      <c r="H183" s="24">
        <v>44634</v>
      </c>
      <c r="I183" s="17"/>
      <c r="J183" s="17" t="s">
        <v>1545</v>
      </c>
      <c r="K183" s="10" t="s">
        <v>1678</v>
      </c>
    </row>
    <row r="184" s="1" customFormat="1" ht="14.55" customHeight="1" spans="1:11">
      <c r="A184" s="12">
        <v>183</v>
      </c>
      <c r="B184" s="10" t="s">
        <v>1786</v>
      </c>
      <c r="C184" s="14" t="s">
        <v>198</v>
      </c>
      <c r="D184" s="10" t="s">
        <v>1542</v>
      </c>
      <c r="E184" s="10" t="s">
        <v>1565</v>
      </c>
      <c r="F184" s="10" t="s">
        <v>269</v>
      </c>
      <c r="G184" s="23" t="s">
        <v>1747</v>
      </c>
      <c r="H184" s="24">
        <v>44634</v>
      </c>
      <c r="I184" s="17"/>
      <c r="J184" s="17" t="s">
        <v>1545</v>
      </c>
      <c r="K184" s="10" t="s">
        <v>1678</v>
      </c>
    </row>
    <row r="185" s="1" customFormat="1" ht="14.55" customHeight="1" spans="1:11">
      <c r="A185" s="12">
        <v>184</v>
      </c>
      <c r="B185" s="10" t="s">
        <v>1787</v>
      </c>
      <c r="C185" s="25" t="s">
        <v>151</v>
      </c>
      <c r="D185" s="10" t="s">
        <v>1537</v>
      </c>
      <c r="E185" s="10" t="s">
        <v>1597</v>
      </c>
      <c r="F185" s="10" t="s">
        <v>1680</v>
      </c>
      <c r="G185" s="23" t="s">
        <v>1726</v>
      </c>
      <c r="H185" s="24">
        <v>44634</v>
      </c>
      <c r="I185" s="17"/>
      <c r="J185" s="17" t="s">
        <v>1532</v>
      </c>
      <c r="K185" s="10" t="s">
        <v>1636</v>
      </c>
    </row>
    <row r="186" s="1" customFormat="1" ht="14.55" customHeight="1" spans="1:11">
      <c r="A186" s="12">
        <v>185</v>
      </c>
      <c r="B186" s="10" t="s">
        <v>188</v>
      </c>
      <c r="C186" s="10" t="s">
        <v>186</v>
      </c>
      <c r="D186" s="10" t="s">
        <v>1542</v>
      </c>
      <c r="E186" s="10" t="s">
        <v>1701</v>
      </c>
      <c r="F186" s="10" t="s">
        <v>340</v>
      </c>
      <c r="G186" s="23" t="s">
        <v>1544</v>
      </c>
      <c r="H186" s="24">
        <v>44636</v>
      </c>
      <c r="I186" s="17"/>
      <c r="J186" s="17" t="s">
        <v>1545</v>
      </c>
      <c r="K186" s="10" t="s">
        <v>110</v>
      </c>
    </row>
    <row r="187" s="1" customFormat="1" ht="14.55" customHeight="1" spans="1:11">
      <c r="A187" s="12">
        <v>186</v>
      </c>
      <c r="B187" s="10" t="s">
        <v>394</v>
      </c>
      <c r="C187" s="14" t="s">
        <v>198</v>
      </c>
      <c r="D187" s="10" t="s">
        <v>1542</v>
      </c>
      <c r="E187" s="10" t="s">
        <v>1565</v>
      </c>
      <c r="F187" s="10" t="s">
        <v>269</v>
      </c>
      <c r="G187" s="23" t="s">
        <v>1747</v>
      </c>
      <c r="H187" s="22">
        <v>44642</v>
      </c>
      <c r="I187" s="17"/>
      <c r="J187" s="17" t="s">
        <v>1545</v>
      </c>
      <c r="K187" s="10" t="s">
        <v>1678</v>
      </c>
    </row>
    <row r="188" s="1" customFormat="1" ht="14.55" customHeight="1" spans="1:11">
      <c r="A188" s="12">
        <v>187</v>
      </c>
      <c r="B188" s="10" t="s">
        <v>1788</v>
      </c>
      <c r="C188" s="10" t="s">
        <v>151</v>
      </c>
      <c r="D188" s="10" t="s">
        <v>1537</v>
      </c>
      <c r="E188" s="10" t="s">
        <v>1588</v>
      </c>
      <c r="F188" s="10" t="s">
        <v>1773</v>
      </c>
      <c r="G188" s="10" t="s">
        <v>1531</v>
      </c>
      <c r="H188" s="22">
        <v>44643</v>
      </c>
      <c r="I188" s="17"/>
      <c r="J188" s="17" t="s">
        <v>1532</v>
      </c>
      <c r="K188" s="10" t="s">
        <v>1590</v>
      </c>
    </row>
    <row r="189" s="1" customFormat="1" ht="14.55" customHeight="1" spans="1:11">
      <c r="A189" s="12">
        <v>188</v>
      </c>
      <c r="B189" s="10" t="s">
        <v>1789</v>
      </c>
      <c r="C189" s="14" t="s">
        <v>151</v>
      </c>
      <c r="D189" s="10" t="s">
        <v>1537</v>
      </c>
      <c r="E189" s="10" t="s">
        <v>1538</v>
      </c>
      <c r="F189" s="10" t="s">
        <v>1536</v>
      </c>
      <c r="G189" s="10" t="s">
        <v>1531</v>
      </c>
      <c r="H189" s="22">
        <v>44657</v>
      </c>
      <c r="I189" s="17"/>
      <c r="J189" s="17" t="s">
        <v>1532</v>
      </c>
      <c r="K189" s="10" t="s">
        <v>1643</v>
      </c>
    </row>
    <row r="190" s="1" customFormat="1" ht="14.55" customHeight="1" spans="1:11">
      <c r="A190" s="12">
        <v>189</v>
      </c>
      <c r="B190" s="10" t="s">
        <v>280</v>
      </c>
      <c r="C190" s="10" t="s">
        <v>198</v>
      </c>
      <c r="D190" s="10" t="s">
        <v>1542</v>
      </c>
      <c r="E190" s="10" t="s">
        <v>1565</v>
      </c>
      <c r="F190" s="10" t="s">
        <v>1566</v>
      </c>
      <c r="G190" s="10" t="s">
        <v>1549</v>
      </c>
      <c r="H190" s="22">
        <v>44657</v>
      </c>
      <c r="I190" s="17"/>
      <c r="J190" s="17" t="s">
        <v>1545</v>
      </c>
      <c r="K190" s="10" t="s">
        <v>1632</v>
      </c>
    </row>
    <row r="191" s="1" customFormat="1" ht="14.55" customHeight="1" spans="1:11">
      <c r="A191" s="12">
        <v>190</v>
      </c>
      <c r="B191" s="10" t="s">
        <v>1790</v>
      </c>
      <c r="C191" s="10" t="s">
        <v>1580</v>
      </c>
      <c r="D191" s="10" t="s">
        <v>1675</v>
      </c>
      <c r="E191" s="10" t="s">
        <v>1600</v>
      </c>
      <c r="F191" s="10" t="s">
        <v>288</v>
      </c>
      <c r="G191" s="13" t="s">
        <v>1544</v>
      </c>
      <c r="H191" s="22">
        <v>44659</v>
      </c>
      <c r="I191" s="17"/>
      <c r="J191" s="17" t="s">
        <v>1545</v>
      </c>
      <c r="K191" s="10" t="s">
        <v>1628</v>
      </c>
    </row>
    <row r="192" s="1" customFormat="1" ht="14.55" customHeight="1" spans="1:11">
      <c r="A192" s="12">
        <v>191</v>
      </c>
      <c r="B192" s="10" t="s">
        <v>1791</v>
      </c>
      <c r="C192" s="10" t="s">
        <v>198</v>
      </c>
      <c r="D192" s="10" t="s">
        <v>1542</v>
      </c>
      <c r="E192" s="10" t="s">
        <v>1565</v>
      </c>
      <c r="F192" s="10" t="s">
        <v>358</v>
      </c>
      <c r="G192" s="13" t="s">
        <v>1792</v>
      </c>
      <c r="H192" s="22">
        <v>44662</v>
      </c>
      <c r="I192" s="17"/>
      <c r="J192" s="17" t="s">
        <v>1545</v>
      </c>
      <c r="K192" s="10" t="s">
        <v>1590</v>
      </c>
    </row>
    <row r="193" s="1" customFormat="1" ht="14.55" customHeight="1" spans="1:11">
      <c r="A193" s="12">
        <v>192</v>
      </c>
      <c r="B193" s="10" t="s">
        <v>1793</v>
      </c>
      <c r="C193" s="10" t="s">
        <v>151</v>
      </c>
      <c r="D193" s="10" t="s">
        <v>1537</v>
      </c>
      <c r="E193" s="10" t="s">
        <v>1555</v>
      </c>
      <c r="F193" s="10" t="s">
        <v>1556</v>
      </c>
      <c r="G193" s="13" t="s">
        <v>1726</v>
      </c>
      <c r="H193" s="22">
        <v>44662</v>
      </c>
      <c r="I193" s="17"/>
      <c r="J193" s="17" t="s">
        <v>1532</v>
      </c>
      <c r="K193" s="10" t="s">
        <v>1628</v>
      </c>
    </row>
    <row r="194" s="1" customFormat="1" ht="14.55" customHeight="1" spans="1:11">
      <c r="A194" s="12">
        <v>193</v>
      </c>
      <c r="B194" s="10" t="s">
        <v>1794</v>
      </c>
      <c r="C194" s="10" t="s">
        <v>1560</v>
      </c>
      <c r="D194" s="10" t="s">
        <v>1561</v>
      </c>
      <c r="E194" s="10" t="s">
        <v>1600</v>
      </c>
      <c r="F194" s="10" t="s">
        <v>1693</v>
      </c>
      <c r="G194" s="13" t="s">
        <v>1544</v>
      </c>
      <c r="H194" s="22">
        <v>44669</v>
      </c>
      <c r="I194" s="17"/>
      <c r="J194" s="17" t="s">
        <v>1545</v>
      </c>
      <c r="K194" s="10" t="s">
        <v>1575</v>
      </c>
    </row>
    <row r="195" s="1" customFormat="1" ht="14.55" customHeight="1" spans="1:11">
      <c r="A195" s="12">
        <v>194</v>
      </c>
      <c r="B195" s="10" t="s">
        <v>1795</v>
      </c>
      <c r="C195" s="10" t="s">
        <v>1560</v>
      </c>
      <c r="D195" s="10" t="s">
        <v>1561</v>
      </c>
      <c r="E195" s="10" t="s">
        <v>1600</v>
      </c>
      <c r="F195" s="10" t="s">
        <v>340</v>
      </c>
      <c r="G195" s="13" t="s">
        <v>1544</v>
      </c>
      <c r="H195" s="22">
        <v>44676</v>
      </c>
      <c r="I195" s="17"/>
      <c r="J195" s="17" t="s">
        <v>1545</v>
      </c>
      <c r="K195" s="10" t="s">
        <v>1575</v>
      </c>
    </row>
    <row r="196" s="1" customFormat="1" ht="14.55" customHeight="1" spans="1:11">
      <c r="A196" s="12">
        <v>195</v>
      </c>
      <c r="B196" s="10" t="s">
        <v>1796</v>
      </c>
      <c r="C196" s="10" t="s">
        <v>1560</v>
      </c>
      <c r="D196" s="10" t="s">
        <v>1614</v>
      </c>
      <c r="E196" s="10" t="s">
        <v>1600</v>
      </c>
      <c r="F196" s="10" t="s">
        <v>329</v>
      </c>
      <c r="G196" s="13" t="s">
        <v>1549</v>
      </c>
      <c r="H196" s="22">
        <v>44676</v>
      </c>
      <c r="I196" s="17"/>
      <c r="J196" s="17" t="s">
        <v>1545</v>
      </c>
      <c r="K196" s="10" t="s">
        <v>1636</v>
      </c>
    </row>
    <row r="197" s="1" customFormat="1" ht="14.55" customHeight="1" spans="1:11">
      <c r="A197" s="12">
        <v>196</v>
      </c>
      <c r="B197" s="10" t="s">
        <v>136</v>
      </c>
      <c r="C197" s="14" t="s">
        <v>1580</v>
      </c>
      <c r="D197" s="10" t="s">
        <v>1675</v>
      </c>
      <c r="E197" s="13" t="s">
        <v>1537</v>
      </c>
      <c r="F197" s="13" t="s">
        <v>119</v>
      </c>
      <c r="G197" s="13" t="s">
        <v>1544</v>
      </c>
      <c r="H197" s="22">
        <v>44678</v>
      </c>
      <c r="I197" s="17"/>
      <c r="J197" s="17" t="s">
        <v>1532</v>
      </c>
      <c r="K197" s="10" t="s">
        <v>1582</v>
      </c>
    </row>
    <row r="198" s="1" customFormat="1" ht="14.55" customHeight="1" spans="1:11">
      <c r="A198" s="12">
        <v>197</v>
      </c>
      <c r="B198" s="10" t="s">
        <v>1797</v>
      </c>
      <c r="C198" s="10" t="s">
        <v>1560</v>
      </c>
      <c r="D198" s="10" t="s">
        <v>1561</v>
      </c>
      <c r="E198" s="10" t="s">
        <v>1600</v>
      </c>
      <c r="F198" s="10" t="s">
        <v>252</v>
      </c>
      <c r="G198" s="13" t="s">
        <v>1544</v>
      </c>
      <c r="H198" s="22">
        <v>44679</v>
      </c>
      <c r="I198" s="17"/>
      <c r="J198" s="17" t="s">
        <v>1545</v>
      </c>
      <c r="K198" s="10" t="s">
        <v>1575</v>
      </c>
    </row>
    <row r="199" s="1" customFormat="1" ht="14.55" customHeight="1" spans="1:11">
      <c r="A199" s="12">
        <v>198</v>
      </c>
      <c r="B199" s="10" t="s">
        <v>1798</v>
      </c>
      <c r="C199" s="10" t="s">
        <v>1560</v>
      </c>
      <c r="D199" s="10" t="s">
        <v>1561</v>
      </c>
      <c r="E199" s="13" t="s">
        <v>1537</v>
      </c>
      <c r="F199" s="14" t="s">
        <v>1583</v>
      </c>
      <c r="G199" s="13" t="s">
        <v>1726</v>
      </c>
      <c r="H199" s="22">
        <v>44688</v>
      </c>
      <c r="I199" s="17"/>
      <c r="J199" s="17" t="s">
        <v>1532</v>
      </c>
      <c r="K199" s="10" t="s">
        <v>1594</v>
      </c>
    </row>
    <row r="200" s="1" customFormat="1" ht="14.55" customHeight="1" spans="1:11">
      <c r="A200" s="12">
        <v>199</v>
      </c>
      <c r="B200" s="10" t="s">
        <v>223</v>
      </c>
      <c r="C200" s="10" t="s">
        <v>198</v>
      </c>
      <c r="D200" s="10" t="s">
        <v>1542</v>
      </c>
      <c r="E200" s="10" t="s">
        <v>1565</v>
      </c>
      <c r="F200" s="10" t="s">
        <v>358</v>
      </c>
      <c r="G200" s="13" t="s">
        <v>1799</v>
      </c>
      <c r="H200" s="22">
        <v>44688</v>
      </c>
      <c r="I200" s="17"/>
      <c r="J200" s="17" t="s">
        <v>1545</v>
      </c>
      <c r="K200" s="10" t="s">
        <v>1800</v>
      </c>
    </row>
    <row r="201" s="1" customFormat="1" ht="14.55" customHeight="1" spans="1:11">
      <c r="A201" s="12">
        <v>200</v>
      </c>
      <c r="B201" s="10" t="s">
        <v>200</v>
      </c>
      <c r="C201" s="10" t="s">
        <v>198</v>
      </c>
      <c r="D201" s="10" t="s">
        <v>1542</v>
      </c>
      <c r="E201" s="10" t="s">
        <v>1637</v>
      </c>
      <c r="F201" s="10" t="s">
        <v>329</v>
      </c>
      <c r="G201" s="13" t="s">
        <v>1801</v>
      </c>
      <c r="H201" s="22">
        <v>44692</v>
      </c>
      <c r="I201" s="17"/>
      <c r="J201" s="17" t="s">
        <v>1545</v>
      </c>
      <c r="K201" s="10" t="s">
        <v>1632</v>
      </c>
    </row>
    <row r="202" s="1" customFormat="1" ht="14.55" customHeight="1" spans="1:11">
      <c r="A202" s="12">
        <v>201</v>
      </c>
      <c r="B202" s="10" t="s">
        <v>1802</v>
      </c>
      <c r="C202" s="10" t="s">
        <v>198</v>
      </c>
      <c r="D202" s="10" t="s">
        <v>1542</v>
      </c>
      <c r="E202" s="10" t="s">
        <v>1637</v>
      </c>
      <c r="F202" s="10" t="s">
        <v>358</v>
      </c>
      <c r="G202" s="13" t="s">
        <v>1549</v>
      </c>
      <c r="H202" s="22">
        <v>44697</v>
      </c>
      <c r="I202" s="17"/>
      <c r="J202" s="17" t="s">
        <v>1545</v>
      </c>
      <c r="K202" s="10" t="s">
        <v>1678</v>
      </c>
    </row>
    <row r="203" s="1" customFormat="1" ht="14.55" customHeight="1" spans="1:11">
      <c r="A203" s="12">
        <v>202</v>
      </c>
      <c r="B203" s="10" t="s">
        <v>297</v>
      </c>
      <c r="C203" s="10" t="s">
        <v>217</v>
      </c>
      <c r="D203" s="14" t="s">
        <v>1719</v>
      </c>
      <c r="E203" s="14" t="s">
        <v>1529</v>
      </c>
      <c r="F203" s="10" t="s">
        <v>496</v>
      </c>
      <c r="G203" s="14" t="s">
        <v>1531</v>
      </c>
      <c r="H203" s="22">
        <v>44704</v>
      </c>
      <c r="I203" s="17"/>
      <c r="J203" s="17" t="s">
        <v>1545</v>
      </c>
      <c r="K203" s="10" t="s">
        <v>1757</v>
      </c>
    </row>
    <row r="204" s="1" customFormat="1" ht="14.55" customHeight="1" spans="1:11">
      <c r="A204" s="12">
        <v>203</v>
      </c>
      <c r="B204" s="10" t="s">
        <v>203</v>
      </c>
      <c r="C204" s="10" t="s">
        <v>198</v>
      </c>
      <c r="D204" s="10" t="s">
        <v>1542</v>
      </c>
      <c r="E204" s="10" t="s">
        <v>1637</v>
      </c>
      <c r="F204" s="10" t="s">
        <v>329</v>
      </c>
      <c r="G204" s="13" t="s">
        <v>1549</v>
      </c>
      <c r="H204" s="22">
        <v>44704</v>
      </c>
      <c r="I204" s="17"/>
      <c r="J204" s="17" t="s">
        <v>1545</v>
      </c>
      <c r="K204" s="10" t="s">
        <v>1698</v>
      </c>
    </row>
    <row r="205" s="1" customFormat="1" ht="14.55" customHeight="1" spans="1:11">
      <c r="A205" s="12">
        <v>204</v>
      </c>
      <c r="B205" s="10" t="s">
        <v>252</v>
      </c>
      <c r="C205" s="10" t="s">
        <v>186</v>
      </c>
      <c r="D205" s="10" t="s">
        <v>1542</v>
      </c>
      <c r="E205" s="10" t="s">
        <v>1543</v>
      </c>
      <c r="F205" s="10" t="s">
        <v>275</v>
      </c>
      <c r="G205" s="13" t="s">
        <v>1544</v>
      </c>
      <c r="H205" s="22">
        <v>44732</v>
      </c>
      <c r="I205" s="17"/>
      <c r="J205" s="17" t="s">
        <v>1545</v>
      </c>
      <c r="K205" s="10" t="s">
        <v>110</v>
      </c>
    </row>
    <row r="206" s="1" customFormat="1" ht="14.55" customHeight="1" spans="1:11">
      <c r="A206" s="12">
        <v>205</v>
      </c>
      <c r="B206" s="10" t="s">
        <v>1803</v>
      </c>
      <c r="C206" s="10" t="s">
        <v>1560</v>
      </c>
      <c r="D206" s="10" t="s">
        <v>1561</v>
      </c>
      <c r="E206" s="13" t="s">
        <v>1537</v>
      </c>
      <c r="F206" s="14" t="s">
        <v>1583</v>
      </c>
      <c r="G206" s="13" t="s">
        <v>1544</v>
      </c>
      <c r="H206" s="22">
        <v>44732</v>
      </c>
      <c r="I206" s="17"/>
      <c r="J206" s="17" t="s">
        <v>1532</v>
      </c>
      <c r="K206" s="10" t="s">
        <v>1575</v>
      </c>
    </row>
    <row r="207" s="1" customFormat="1" ht="14.55" customHeight="1" spans="1:11">
      <c r="A207" s="12">
        <v>206</v>
      </c>
      <c r="B207" s="10" t="s">
        <v>382</v>
      </c>
      <c r="C207" s="10" t="s">
        <v>198</v>
      </c>
      <c r="D207" s="10" t="s">
        <v>1542</v>
      </c>
      <c r="E207" s="10" t="s">
        <v>1637</v>
      </c>
      <c r="F207" s="10" t="s">
        <v>358</v>
      </c>
      <c r="G207" s="13" t="s">
        <v>1549</v>
      </c>
      <c r="H207" s="22">
        <v>44739</v>
      </c>
      <c r="I207" s="17"/>
      <c r="J207" s="17" t="s">
        <v>1545</v>
      </c>
      <c r="K207" s="10" t="s">
        <v>110</v>
      </c>
    </row>
    <row r="208" s="2" customFormat="1" ht="14.55" customHeight="1" spans="1:11">
      <c r="A208" s="12">
        <v>207</v>
      </c>
      <c r="B208" s="10" t="s">
        <v>1804</v>
      </c>
      <c r="C208" s="10" t="s">
        <v>198</v>
      </c>
      <c r="D208" s="10" t="s">
        <v>1542</v>
      </c>
      <c r="E208" s="10" t="s">
        <v>1565</v>
      </c>
      <c r="F208" s="10" t="s">
        <v>269</v>
      </c>
      <c r="G208" s="13" t="s">
        <v>1747</v>
      </c>
      <c r="H208" s="22">
        <v>44743</v>
      </c>
      <c r="I208" s="17"/>
      <c r="J208" s="17" t="s">
        <v>1545</v>
      </c>
      <c r="K208" s="10" t="s">
        <v>1678</v>
      </c>
    </row>
    <row r="209" s="1" customFormat="1" ht="14.55" customHeight="1" spans="1:11">
      <c r="A209" s="12">
        <v>208</v>
      </c>
      <c r="B209" s="10" t="s">
        <v>1805</v>
      </c>
      <c r="C209" s="10" t="s">
        <v>198</v>
      </c>
      <c r="D209" s="10" t="s">
        <v>1542</v>
      </c>
      <c r="E209" s="10" t="s">
        <v>1637</v>
      </c>
      <c r="F209" s="10" t="s">
        <v>382</v>
      </c>
      <c r="G209" s="13" t="s">
        <v>1549</v>
      </c>
      <c r="H209" s="22">
        <v>44746</v>
      </c>
      <c r="I209" s="17"/>
      <c r="J209" s="17" t="s">
        <v>1545</v>
      </c>
      <c r="K209" s="10" t="s">
        <v>1678</v>
      </c>
    </row>
    <row r="210" s="1" customFormat="1" ht="14.55" customHeight="1" spans="1:11">
      <c r="A210" s="12">
        <v>209</v>
      </c>
      <c r="B210" s="10" t="s">
        <v>1806</v>
      </c>
      <c r="C210" s="27" t="s">
        <v>1580</v>
      </c>
      <c r="D210" s="27" t="s">
        <v>1648</v>
      </c>
      <c r="E210" s="14" t="s">
        <v>1529</v>
      </c>
      <c r="F210" s="13" t="s">
        <v>119</v>
      </c>
      <c r="G210" s="13" t="s">
        <v>1544</v>
      </c>
      <c r="H210" s="22">
        <v>44746</v>
      </c>
      <c r="I210" s="17"/>
      <c r="J210" s="17" t="s">
        <v>1532</v>
      </c>
      <c r="K210" s="10" t="s">
        <v>1666</v>
      </c>
    </row>
    <row r="211" s="1" customFormat="1" ht="14.55" customHeight="1" spans="1:11">
      <c r="A211" s="12">
        <v>210</v>
      </c>
      <c r="B211" s="10" t="s">
        <v>1807</v>
      </c>
      <c r="C211" s="10" t="s">
        <v>1560</v>
      </c>
      <c r="D211" s="10" t="s">
        <v>1561</v>
      </c>
      <c r="E211" s="13" t="s">
        <v>1537</v>
      </c>
      <c r="F211" s="13" t="s">
        <v>127</v>
      </c>
      <c r="G211" s="10" t="s">
        <v>1544</v>
      </c>
      <c r="H211" s="22">
        <v>44747</v>
      </c>
      <c r="I211" s="17"/>
      <c r="J211" s="17" t="s">
        <v>1532</v>
      </c>
      <c r="K211" s="10" t="s">
        <v>1575</v>
      </c>
    </row>
    <row r="212" s="1" customFormat="1" ht="14.55" customHeight="1" spans="1:11">
      <c r="A212" s="12">
        <v>211</v>
      </c>
      <c r="B212" s="10" t="s">
        <v>156</v>
      </c>
      <c r="C212" s="27" t="s">
        <v>1560</v>
      </c>
      <c r="D212" s="10" t="s">
        <v>1722</v>
      </c>
      <c r="E212" s="10" t="s">
        <v>1537</v>
      </c>
      <c r="F212" s="13" t="s">
        <v>1562</v>
      </c>
      <c r="G212" s="10" t="s">
        <v>1544</v>
      </c>
      <c r="H212" s="22">
        <v>44753</v>
      </c>
      <c r="I212" s="17"/>
      <c r="J212" s="17" t="s">
        <v>1532</v>
      </c>
      <c r="K212" s="10" t="s">
        <v>1808</v>
      </c>
    </row>
    <row r="213" s="1" customFormat="1" ht="14.55" customHeight="1" spans="1:11">
      <c r="A213" s="12">
        <v>212</v>
      </c>
      <c r="B213" s="10" t="s">
        <v>1809</v>
      </c>
      <c r="C213" s="10" t="s">
        <v>198</v>
      </c>
      <c r="D213" s="10" t="s">
        <v>1542</v>
      </c>
      <c r="E213" s="10" t="s">
        <v>1565</v>
      </c>
      <c r="F213" s="10" t="s">
        <v>337</v>
      </c>
      <c r="G213" s="13" t="s">
        <v>1549</v>
      </c>
      <c r="H213" s="22">
        <v>44757</v>
      </c>
      <c r="I213" s="17"/>
      <c r="J213" s="17" t="s">
        <v>1545</v>
      </c>
      <c r="K213" s="10" t="s">
        <v>1678</v>
      </c>
    </row>
    <row r="214" s="1" customFormat="1" ht="14.55" customHeight="1" spans="1:11">
      <c r="A214" s="12">
        <v>213</v>
      </c>
      <c r="B214" s="10" t="s">
        <v>1810</v>
      </c>
      <c r="C214" s="27" t="s">
        <v>1580</v>
      </c>
      <c r="D214" s="10" t="s">
        <v>1675</v>
      </c>
      <c r="E214" s="13" t="s">
        <v>1537</v>
      </c>
      <c r="F214" s="13" t="s">
        <v>136</v>
      </c>
      <c r="G214" s="13" t="s">
        <v>1544</v>
      </c>
      <c r="H214" s="22">
        <v>44760</v>
      </c>
      <c r="I214" s="17"/>
      <c r="J214" s="17" t="s">
        <v>1532</v>
      </c>
      <c r="K214" s="10" t="s">
        <v>1575</v>
      </c>
    </row>
    <row r="215" s="1" customFormat="1" ht="14.55" customHeight="1" spans="1:11">
      <c r="A215" s="12">
        <v>214</v>
      </c>
      <c r="B215" s="10" t="s">
        <v>1811</v>
      </c>
      <c r="C215" s="27" t="s">
        <v>1580</v>
      </c>
      <c r="D215" s="10" t="s">
        <v>1675</v>
      </c>
      <c r="E215" s="13" t="s">
        <v>1537</v>
      </c>
      <c r="F215" s="13" t="s">
        <v>136</v>
      </c>
      <c r="G215" s="13" t="s">
        <v>1544</v>
      </c>
      <c r="H215" s="22">
        <v>44760</v>
      </c>
      <c r="I215" s="17"/>
      <c r="J215" s="17" t="s">
        <v>1532</v>
      </c>
      <c r="K215" s="10" t="s">
        <v>1628</v>
      </c>
    </row>
    <row r="216" s="1" customFormat="1" ht="14.55" customHeight="1" spans="1:11">
      <c r="A216" s="12">
        <v>215</v>
      </c>
      <c r="B216" s="10" t="s">
        <v>1812</v>
      </c>
      <c r="C216" s="27" t="s">
        <v>1580</v>
      </c>
      <c r="D216" s="27" t="s">
        <v>1581</v>
      </c>
      <c r="E216" s="10" t="s">
        <v>1529</v>
      </c>
      <c r="F216" s="10" t="s">
        <v>1579</v>
      </c>
      <c r="G216" s="10" t="s">
        <v>1544</v>
      </c>
      <c r="H216" s="22">
        <v>44760</v>
      </c>
      <c r="I216" s="17"/>
      <c r="J216" s="17" t="s">
        <v>1532</v>
      </c>
      <c r="K216" s="10" t="s">
        <v>1557</v>
      </c>
    </row>
    <row r="217" s="1" customFormat="1" ht="14.55" customHeight="1" spans="1:11">
      <c r="A217" s="12">
        <v>216</v>
      </c>
      <c r="B217" s="10" t="s">
        <v>1813</v>
      </c>
      <c r="C217" s="27" t="s">
        <v>1580</v>
      </c>
      <c r="D217" s="10" t="s">
        <v>1675</v>
      </c>
      <c r="E217" s="13" t="s">
        <v>1537</v>
      </c>
      <c r="F217" s="13" t="s">
        <v>136</v>
      </c>
      <c r="G217" s="13" t="s">
        <v>1544</v>
      </c>
      <c r="H217" s="22">
        <v>44767</v>
      </c>
      <c r="I217" s="17"/>
      <c r="J217" s="17" t="s">
        <v>1532</v>
      </c>
      <c r="K217" s="10" t="s">
        <v>1594</v>
      </c>
    </row>
    <row r="218" s="1" customFormat="1" ht="14.55" customHeight="1" spans="1:11">
      <c r="A218" s="12">
        <v>217</v>
      </c>
      <c r="B218" s="10" t="s">
        <v>1814</v>
      </c>
      <c r="C218" s="10" t="s">
        <v>186</v>
      </c>
      <c r="D218" s="10" t="s">
        <v>1542</v>
      </c>
      <c r="E218" s="10" t="s">
        <v>1701</v>
      </c>
      <c r="F218" s="10" t="s">
        <v>1693</v>
      </c>
      <c r="G218" s="10" t="s">
        <v>1544</v>
      </c>
      <c r="H218" s="22">
        <v>44770</v>
      </c>
      <c r="I218" s="17"/>
      <c r="J218" s="17" t="s">
        <v>1545</v>
      </c>
      <c r="K218" s="10" t="s">
        <v>1815</v>
      </c>
    </row>
    <row r="219" s="1" customFormat="1" ht="14.55" customHeight="1" spans="1:11">
      <c r="A219" s="12">
        <v>218</v>
      </c>
      <c r="B219" s="10" t="s">
        <v>310</v>
      </c>
      <c r="C219" s="27" t="s">
        <v>247</v>
      </c>
      <c r="D219" s="27" t="s">
        <v>1719</v>
      </c>
      <c r="E219" s="27" t="s">
        <v>1529</v>
      </c>
      <c r="F219" s="10" t="s">
        <v>1720</v>
      </c>
      <c r="G219" s="13" t="s">
        <v>1531</v>
      </c>
      <c r="H219" s="22">
        <v>44782</v>
      </c>
      <c r="I219" s="17"/>
      <c r="J219" s="17" t="s">
        <v>1545</v>
      </c>
      <c r="K219" s="10" t="s">
        <v>110</v>
      </c>
    </row>
    <row r="220" s="1" customFormat="1" ht="14.55" customHeight="1" spans="1:11">
      <c r="A220" s="12">
        <v>219</v>
      </c>
      <c r="B220" s="10" t="s">
        <v>1816</v>
      </c>
      <c r="C220" s="27" t="s">
        <v>1580</v>
      </c>
      <c r="D220" s="10" t="s">
        <v>1675</v>
      </c>
      <c r="E220" s="13" t="s">
        <v>1537</v>
      </c>
      <c r="F220" s="10" t="s">
        <v>136</v>
      </c>
      <c r="G220" s="10" t="s">
        <v>1544</v>
      </c>
      <c r="H220" s="22">
        <v>44783</v>
      </c>
      <c r="I220" s="17"/>
      <c r="J220" s="17" t="s">
        <v>1532</v>
      </c>
      <c r="K220" s="10" t="s">
        <v>1575</v>
      </c>
    </row>
    <row r="221" s="1" customFormat="1" ht="14.55" customHeight="1" spans="1:11">
      <c r="A221" s="12">
        <v>220</v>
      </c>
      <c r="B221" s="10" t="s">
        <v>399</v>
      </c>
      <c r="C221" s="10" t="s">
        <v>198</v>
      </c>
      <c r="D221" s="10" t="s">
        <v>1542</v>
      </c>
      <c r="E221" s="10" t="s">
        <v>1565</v>
      </c>
      <c r="F221" s="10" t="s">
        <v>358</v>
      </c>
      <c r="G221" s="13" t="s">
        <v>1531</v>
      </c>
      <c r="H221" s="22">
        <v>44785</v>
      </c>
      <c r="I221" s="17"/>
      <c r="J221" s="17" t="s">
        <v>1545</v>
      </c>
      <c r="K221" s="10" t="s">
        <v>110</v>
      </c>
    </row>
    <row r="222" s="2" customFormat="1" ht="14.55" customHeight="1" spans="1:11">
      <c r="A222" s="12">
        <v>221</v>
      </c>
      <c r="B222" s="10" t="s">
        <v>1817</v>
      </c>
      <c r="C222" s="10" t="s">
        <v>151</v>
      </c>
      <c r="D222" s="10" t="s">
        <v>1537</v>
      </c>
      <c r="E222" s="10" t="s">
        <v>1597</v>
      </c>
      <c r="F222" s="10" t="s">
        <v>1680</v>
      </c>
      <c r="G222" s="13" t="s">
        <v>1531</v>
      </c>
      <c r="H222" s="22">
        <v>44788</v>
      </c>
      <c r="I222" s="17"/>
      <c r="J222" s="17" t="s">
        <v>1532</v>
      </c>
      <c r="K222" s="10" t="s">
        <v>1575</v>
      </c>
    </row>
    <row r="223" s="1" customFormat="1" ht="14.55" customHeight="1" spans="1:11">
      <c r="A223" s="12">
        <v>222</v>
      </c>
      <c r="B223" s="10" t="s">
        <v>1818</v>
      </c>
      <c r="C223" s="27" t="s">
        <v>1580</v>
      </c>
      <c r="D223" s="13" t="s">
        <v>1648</v>
      </c>
      <c r="E223" s="27"/>
      <c r="F223" s="10" t="s">
        <v>119</v>
      </c>
      <c r="G223" s="10" t="s">
        <v>1544</v>
      </c>
      <c r="H223" s="22">
        <v>44789</v>
      </c>
      <c r="I223" s="17"/>
      <c r="J223" s="17" t="s">
        <v>1532</v>
      </c>
      <c r="K223" s="10" t="s">
        <v>1666</v>
      </c>
    </row>
    <row r="224" s="1" customFormat="1" ht="14.55" customHeight="1" spans="1:11">
      <c r="A224" s="12">
        <v>223</v>
      </c>
      <c r="B224" s="10" t="s">
        <v>1819</v>
      </c>
      <c r="C224" s="27" t="s">
        <v>151</v>
      </c>
      <c r="D224" s="10" t="s">
        <v>1537</v>
      </c>
      <c r="E224" s="10" t="s">
        <v>1538</v>
      </c>
      <c r="F224" s="10" t="s">
        <v>1536</v>
      </c>
      <c r="G224" s="13" t="s">
        <v>1531</v>
      </c>
      <c r="H224" s="22">
        <v>44795</v>
      </c>
      <c r="I224" s="17"/>
      <c r="J224" s="17" t="s">
        <v>1532</v>
      </c>
      <c r="K224" s="10" t="s">
        <v>1643</v>
      </c>
    </row>
    <row r="225" s="1" customFormat="1" ht="14.55" customHeight="1" spans="1:11">
      <c r="A225" s="12">
        <v>224</v>
      </c>
      <c r="B225" s="10" t="s">
        <v>269</v>
      </c>
      <c r="C225" s="10" t="s">
        <v>198</v>
      </c>
      <c r="D225" s="10" t="s">
        <v>1542</v>
      </c>
      <c r="E225" s="10" t="s">
        <v>1565</v>
      </c>
      <c r="F225" s="10" t="s">
        <v>1566</v>
      </c>
      <c r="G225" s="13" t="s">
        <v>1549</v>
      </c>
      <c r="H225" s="22">
        <v>44797</v>
      </c>
      <c r="I225" s="17"/>
      <c r="J225" s="17" t="s">
        <v>1545</v>
      </c>
      <c r="K225" s="10" t="s">
        <v>1678</v>
      </c>
    </row>
    <row r="226" s="1" customFormat="1" ht="14.55" customHeight="1" spans="1:11">
      <c r="A226" s="12">
        <v>225</v>
      </c>
      <c r="B226" s="10" t="s">
        <v>1820</v>
      </c>
      <c r="C226" s="10" t="s">
        <v>1560</v>
      </c>
      <c r="D226" s="10" t="s">
        <v>1561</v>
      </c>
      <c r="E226" s="10" t="s">
        <v>1600</v>
      </c>
      <c r="F226" s="10" t="s">
        <v>340</v>
      </c>
      <c r="G226" s="10" t="s">
        <v>1544</v>
      </c>
      <c r="H226" s="22">
        <v>44804</v>
      </c>
      <c r="I226" s="17"/>
      <c r="J226" s="17" t="s">
        <v>1545</v>
      </c>
      <c r="K226" s="13" t="s">
        <v>1770</v>
      </c>
    </row>
    <row r="227" s="1" customFormat="1" ht="14.55" customHeight="1" spans="1:11">
      <c r="A227" s="12">
        <v>226</v>
      </c>
      <c r="B227" s="10" t="s">
        <v>1821</v>
      </c>
      <c r="C227" s="27" t="s">
        <v>1580</v>
      </c>
      <c r="D227" s="27" t="s">
        <v>1581</v>
      </c>
      <c r="E227" s="27" t="s">
        <v>1529</v>
      </c>
      <c r="F227" s="10" t="s">
        <v>1579</v>
      </c>
      <c r="G227" s="10" t="s">
        <v>1544</v>
      </c>
      <c r="H227" s="22">
        <v>44805</v>
      </c>
      <c r="I227" s="17"/>
      <c r="J227" s="17" t="s">
        <v>1532</v>
      </c>
      <c r="K227" s="10" t="s">
        <v>1628</v>
      </c>
    </row>
    <row r="228" s="1" customFormat="1" ht="14.55" customHeight="1" spans="1:11">
      <c r="A228" s="12">
        <v>227</v>
      </c>
      <c r="B228" s="10" t="s">
        <v>1822</v>
      </c>
      <c r="C228" s="10" t="s">
        <v>186</v>
      </c>
      <c r="D228" s="10" t="s">
        <v>1542</v>
      </c>
      <c r="E228" s="10" t="s">
        <v>1656</v>
      </c>
      <c r="F228" s="10" t="s">
        <v>207</v>
      </c>
      <c r="G228" s="10" t="s">
        <v>1756</v>
      </c>
      <c r="H228" s="22">
        <v>44810</v>
      </c>
      <c r="I228" s="17"/>
      <c r="J228" s="17" t="s">
        <v>1545</v>
      </c>
      <c r="K228" s="13" t="s">
        <v>1590</v>
      </c>
    </row>
    <row r="229" s="1" customFormat="1" ht="14.55" customHeight="1" spans="1:11">
      <c r="A229" s="12">
        <v>228</v>
      </c>
      <c r="B229" s="10" t="s">
        <v>1823</v>
      </c>
      <c r="C229" s="27" t="s">
        <v>1580</v>
      </c>
      <c r="D229" s="27" t="s">
        <v>1620</v>
      </c>
      <c r="E229" s="10" t="s">
        <v>1529</v>
      </c>
      <c r="F229" s="10" t="s">
        <v>160</v>
      </c>
      <c r="G229" s="10" t="s">
        <v>1608</v>
      </c>
      <c r="H229" s="22">
        <v>44811</v>
      </c>
      <c r="I229" s="17"/>
      <c r="J229" s="17" t="s">
        <v>1532</v>
      </c>
      <c r="K229" s="10" t="s">
        <v>1636</v>
      </c>
    </row>
    <row r="230" s="1" customFormat="1" ht="14.55" customHeight="1" spans="1:11">
      <c r="A230" s="12">
        <v>229</v>
      </c>
      <c r="B230" s="10" t="s">
        <v>332</v>
      </c>
      <c r="C230" s="10" t="s">
        <v>186</v>
      </c>
      <c r="D230" s="10" t="s">
        <v>1542</v>
      </c>
      <c r="E230" s="10" t="s">
        <v>1656</v>
      </c>
      <c r="F230" s="10" t="s">
        <v>115</v>
      </c>
      <c r="G230" s="10" t="s">
        <v>1544</v>
      </c>
      <c r="H230" s="22">
        <v>44817</v>
      </c>
      <c r="I230" s="17"/>
      <c r="J230" s="17" t="s">
        <v>1545</v>
      </c>
      <c r="K230" s="10" t="s">
        <v>1757</v>
      </c>
    </row>
    <row r="231" s="1" customFormat="1" ht="14.55" customHeight="1" spans="1:11">
      <c r="A231" s="12">
        <v>230</v>
      </c>
      <c r="B231" s="10" t="s">
        <v>1824</v>
      </c>
      <c r="C231" s="10" t="s">
        <v>198</v>
      </c>
      <c r="D231" s="10" t="s">
        <v>1542</v>
      </c>
      <c r="E231" s="10" t="s">
        <v>1565</v>
      </c>
      <c r="F231" s="10" t="s">
        <v>266</v>
      </c>
      <c r="G231" s="13" t="s">
        <v>1549</v>
      </c>
      <c r="H231" s="22">
        <v>44819</v>
      </c>
      <c r="I231" s="17"/>
      <c r="J231" s="17" t="s">
        <v>1545</v>
      </c>
      <c r="K231" s="10" t="s">
        <v>1678</v>
      </c>
    </row>
    <row r="232" s="1" customFormat="1" ht="14.55" customHeight="1" spans="1:11">
      <c r="A232" s="12">
        <v>231</v>
      </c>
      <c r="B232" s="10" t="s">
        <v>1825</v>
      </c>
      <c r="C232" s="10" t="s">
        <v>1580</v>
      </c>
      <c r="D232" s="10" t="s">
        <v>1675</v>
      </c>
      <c r="E232" s="10" t="s">
        <v>1600</v>
      </c>
      <c r="F232" s="10" t="s">
        <v>288</v>
      </c>
      <c r="G232" s="10" t="s">
        <v>1544</v>
      </c>
      <c r="H232" s="22">
        <v>44819</v>
      </c>
      <c r="I232" s="17"/>
      <c r="J232" s="17" t="s">
        <v>1545</v>
      </c>
      <c r="K232" s="10" t="s">
        <v>1636</v>
      </c>
    </row>
    <row r="233" s="1" customFormat="1" ht="14.55" customHeight="1" spans="1:11">
      <c r="A233" s="12">
        <v>232</v>
      </c>
      <c r="B233" s="10" t="s">
        <v>1826</v>
      </c>
      <c r="C233" s="27" t="s">
        <v>1580</v>
      </c>
      <c r="D233" s="27" t="s">
        <v>1620</v>
      </c>
      <c r="E233" s="10" t="s">
        <v>1529</v>
      </c>
      <c r="F233" s="13" t="s">
        <v>160</v>
      </c>
      <c r="G233" s="10" t="s">
        <v>1608</v>
      </c>
      <c r="H233" s="22">
        <v>44819</v>
      </c>
      <c r="I233" s="17"/>
      <c r="J233" s="17" t="s">
        <v>1532</v>
      </c>
      <c r="K233" s="10" t="s">
        <v>1827</v>
      </c>
    </row>
    <row r="234" s="1" customFormat="1" ht="14.55" customHeight="1" spans="1:11">
      <c r="A234" s="12">
        <v>233</v>
      </c>
      <c r="B234" s="10" t="s">
        <v>1828</v>
      </c>
      <c r="C234" s="27" t="s">
        <v>1580</v>
      </c>
      <c r="D234" s="27" t="s">
        <v>1620</v>
      </c>
      <c r="E234" s="10" t="s">
        <v>1529</v>
      </c>
      <c r="F234" s="10" t="s">
        <v>160</v>
      </c>
      <c r="G234" s="10" t="s">
        <v>1608</v>
      </c>
      <c r="H234" s="22">
        <v>44819</v>
      </c>
      <c r="I234" s="17"/>
      <c r="J234" s="17" t="s">
        <v>1532</v>
      </c>
      <c r="K234" s="10" t="s">
        <v>1636</v>
      </c>
    </row>
    <row r="235" s="1" customFormat="1" ht="14.55" customHeight="1" spans="1:11">
      <c r="A235" s="12">
        <v>234</v>
      </c>
      <c r="B235" s="10" t="s">
        <v>1829</v>
      </c>
      <c r="C235" s="27" t="s">
        <v>151</v>
      </c>
      <c r="D235" s="10" t="s">
        <v>1537</v>
      </c>
      <c r="E235" s="10" t="s">
        <v>1538</v>
      </c>
      <c r="F235" s="10" t="s">
        <v>1536</v>
      </c>
      <c r="G235" s="13" t="s">
        <v>1531</v>
      </c>
      <c r="H235" s="22">
        <v>44830</v>
      </c>
      <c r="I235" s="17"/>
      <c r="J235" s="17" t="s">
        <v>1532</v>
      </c>
      <c r="K235" s="10" t="s">
        <v>1575</v>
      </c>
    </row>
    <row r="236" s="1" customFormat="1" ht="14.55" customHeight="1" spans="1:11">
      <c r="A236" s="12">
        <v>235</v>
      </c>
      <c r="B236" s="10" t="s">
        <v>1</v>
      </c>
      <c r="C236" s="27" t="s">
        <v>1580</v>
      </c>
      <c r="D236" s="10" t="s">
        <v>1675</v>
      </c>
      <c r="E236" s="13" t="s">
        <v>1537</v>
      </c>
      <c r="F236" s="10" t="s">
        <v>136</v>
      </c>
      <c r="G236" s="10" t="s">
        <v>1544</v>
      </c>
      <c r="H236" s="22">
        <v>44842</v>
      </c>
      <c r="I236" s="17"/>
      <c r="J236" s="17" t="s">
        <v>1532</v>
      </c>
      <c r="K236" s="10" t="s">
        <v>1575</v>
      </c>
    </row>
    <row r="237" s="1" customFormat="1" ht="14.55" customHeight="1" spans="1:11">
      <c r="A237" s="12">
        <v>236</v>
      </c>
      <c r="B237" s="10" t="s">
        <v>1830</v>
      </c>
      <c r="C237" s="27" t="s">
        <v>139</v>
      </c>
      <c r="D237" s="13" t="s">
        <v>1529</v>
      </c>
      <c r="E237" s="13" t="s">
        <v>1529</v>
      </c>
      <c r="F237" s="10" t="s">
        <v>140</v>
      </c>
      <c r="G237" s="13" t="s">
        <v>1531</v>
      </c>
      <c r="H237" s="22">
        <v>44842</v>
      </c>
      <c r="I237" s="17"/>
      <c r="J237" s="17" t="s">
        <v>1532</v>
      </c>
      <c r="K237" s="10" t="s">
        <v>1831</v>
      </c>
    </row>
    <row r="238" s="1" customFormat="1" ht="14.55" customHeight="1" spans="1:11">
      <c r="A238" s="12">
        <v>237</v>
      </c>
      <c r="B238" s="10" t="s">
        <v>1832</v>
      </c>
      <c r="C238" s="27" t="s">
        <v>1580</v>
      </c>
      <c r="D238" s="27" t="s">
        <v>1620</v>
      </c>
      <c r="E238" s="10" t="s">
        <v>1529</v>
      </c>
      <c r="F238" s="10" t="s">
        <v>160</v>
      </c>
      <c r="G238" s="10" t="s">
        <v>1608</v>
      </c>
      <c r="H238" s="22">
        <v>44843</v>
      </c>
      <c r="I238" s="17"/>
      <c r="J238" s="17" t="s">
        <v>1532</v>
      </c>
      <c r="K238" s="10" t="s">
        <v>1594</v>
      </c>
    </row>
    <row r="239" s="1" customFormat="1" ht="14.55" customHeight="1" spans="1:11">
      <c r="A239" s="12">
        <v>238</v>
      </c>
      <c r="B239" s="10" t="s">
        <v>1833</v>
      </c>
      <c r="C239" s="27" t="s">
        <v>139</v>
      </c>
      <c r="D239" s="13" t="s">
        <v>1529</v>
      </c>
      <c r="E239" s="13" t="s">
        <v>1529</v>
      </c>
      <c r="F239" s="10" t="s">
        <v>140</v>
      </c>
      <c r="G239" s="13" t="s">
        <v>1726</v>
      </c>
      <c r="H239" s="22">
        <v>44844</v>
      </c>
      <c r="I239" s="17"/>
      <c r="J239" s="17" t="s">
        <v>1532</v>
      </c>
      <c r="K239" s="10" t="s">
        <v>1831</v>
      </c>
    </row>
    <row r="240" s="1" customFormat="1" ht="14.55" customHeight="1" spans="1:11">
      <c r="A240" s="12">
        <v>239</v>
      </c>
      <c r="B240" s="10" t="s">
        <v>1834</v>
      </c>
      <c r="C240" s="27" t="s">
        <v>1560</v>
      </c>
      <c r="D240" s="10" t="s">
        <v>1722</v>
      </c>
      <c r="E240" s="10" t="s">
        <v>1537</v>
      </c>
      <c r="F240" s="10" t="s">
        <v>156</v>
      </c>
      <c r="G240" s="10" t="s">
        <v>1544</v>
      </c>
      <c r="H240" s="22">
        <v>44845</v>
      </c>
      <c r="I240" s="17"/>
      <c r="J240" s="17" t="s">
        <v>1532</v>
      </c>
      <c r="K240" s="10" t="s">
        <v>1594</v>
      </c>
    </row>
    <row r="241" s="1" customFormat="1" ht="14.55" customHeight="1" spans="1:11">
      <c r="A241" s="12">
        <v>240</v>
      </c>
      <c r="B241" s="10" t="s">
        <v>1835</v>
      </c>
      <c r="C241" s="27" t="s">
        <v>139</v>
      </c>
      <c r="D241" s="27" t="s">
        <v>1529</v>
      </c>
      <c r="E241" s="27" t="s">
        <v>1529</v>
      </c>
      <c r="F241" s="27" t="s">
        <v>140</v>
      </c>
      <c r="G241" s="10" t="s">
        <v>1549</v>
      </c>
      <c r="H241" s="22">
        <v>44853</v>
      </c>
      <c r="I241" s="17"/>
      <c r="J241" s="17" t="s">
        <v>1532</v>
      </c>
      <c r="K241" s="27" t="s">
        <v>1540</v>
      </c>
    </row>
    <row r="242" s="1" customFormat="1" ht="14.55" customHeight="1" spans="1:11">
      <c r="A242" s="12">
        <v>241</v>
      </c>
      <c r="B242" s="10" t="s">
        <v>1836</v>
      </c>
      <c r="C242" s="27" t="s">
        <v>151</v>
      </c>
      <c r="D242" s="10" t="s">
        <v>1537</v>
      </c>
      <c r="E242" s="10" t="s">
        <v>1538</v>
      </c>
      <c r="F242" s="10" t="s">
        <v>1536</v>
      </c>
      <c r="G242" s="27" t="s">
        <v>1531</v>
      </c>
      <c r="H242" s="22">
        <v>44858</v>
      </c>
      <c r="I242" s="17"/>
      <c r="J242" s="17" t="s">
        <v>1532</v>
      </c>
      <c r="K242" s="27" t="s">
        <v>1666</v>
      </c>
    </row>
    <row r="243" s="1" customFormat="1" ht="14.55" customHeight="1" spans="1:11">
      <c r="A243" s="12">
        <v>242</v>
      </c>
      <c r="B243" s="10" t="s">
        <v>1837</v>
      </c>
      <c r="C243" s="27" t="s">
        <v>1580</v>
      </c>
      <c r="D243" s="27" t="s">
        <v>1620</v>
      </c>
      <c r="E243" s="27" t="s">
        <v>1529</v>
      </c>
      <c r="F243" s="27" t="s">
        <v>160</v>
      </c>
      <c r="G243" s="27" t="s">
        <v>1608</v>
      </c>
      <c r="H243" s="22">
        <v>44858</v>
      </c>
      <c r="I243" s="17"/>
      <c r="J243" s="17" t="s">
        <v>1532</v>
      </c>
      <c r="K243" s="27" t="s">
        <v>1575</v>
      </c>
    </row>
    <row r="244" s="1" customFormat="1" ht="14.55" customHeight="1" spans="1:11">
      <c r="A244" s="12">
        <v>243</v>
      </c>
      <c r="B244" s="10" t="s">
        <v>1838</v>
      </c>
      <c r="C244" s="10" t="s">
        <v>1560</v>
      </c>
      <c r="D244" s="10" t="s">
        <v>1614</v>
      </c>
      <c r="E244" s="10" t="s">
        <v>1600</v>
      </c>
      <c r="F244" s="10" t="s">
        <v>329</v>
      </c>
      <c r="G244" s="27" t="s">
        <v>1549</v>
      </c>
      <c r="H244" s="22">
        <v>44865</v>
      </c>
      <c r="I244" s="17"/>
      <c r="J244" s="17" t="s">
        <v>1545</v>
      </c>
      <c r="K244" s="27" t="s">
        <v>1839</v>
      </c>
    </row>
    <row r="245" s="1" customFormat="1" ht="14.55" customHeight="1" spans="1:11">
      <c r="A245" s="12">
        <v>244</v>
      </c>
      <c r="B245" s="10" t="s">
        <v>228</v>
      </c>
      <c r="C245" s="27" t="s">
        <v>226</v>
      </c>
      <c r="D245" s="27" t="s">
        <v>1529</v>
      </c>
      <c r="E245" s="27" t="s">
        <v>1529</v>
      </c>
      <c r="F245" s="10" t="s">
        <v>1430</v>
      </c>
      <c r="G245" s="27" t="s">
        <v>1531</v>
      </c>
      <c r="H245" s="22">
        <v>44891</v>
      </c>
      <c r="I245" s="17"/>
      <c r="J245" s="17" t="s">
        <v>1571</v>
      </c>
      <c r="K245" s="27" t="s">
        <v>1840</v>
      </c>
    </row>
    <row r="246" s="1" customFormat="1" ht="14.55" customHeight="1" spans="1:11">
      <c r="A246" s="12">
        <v>245</v>
      </c>
      <c r="B246" s="10" t="s">
        <v>1841</v>
      </c>
      <c r="C246" s="27" t="s">
        <v>226</v>
      </c>
      <c r="D246" s="27" t="s">
        <v>1529</v>
      </c>
      <c r="E246" s="27" t="s">
        <v>1529</v>
      </c>
      <c r="F246" s="10" t="s">
        <v>1430</v>
      </c>
      <c r="G246" s="27" t="s">
        <v>1531</v>
      </c>
      <c r="H246" s="22">
        <v>44877</v>
      </c>
      <c r="I246" s="17"/>
      <c r="J246" s="17" t="s">
        <v>1571</v>
      </c>
      <c r="K246" s="27" t="s">
        <v>1840</v>
      </c>
    </row>
    <row r="247" s="1" customFormat="1" ht="14.55" customHeight="1" spans="1:11">
      <c r="A247" s="12">
        <v>246</v>
      </c>
      <c r="B247" s="10" t="s">
        <v>1842</v>
      </c>
      <c r="C247" s="27" t="s">
        <v>1560</v>
      </c>
      <c r="D247" s="27" t="s">
        <v>1561</v>
      </c>
      <c r="E247" s="13" t="s">
        <v>1537</v>
      </c>
      <c r="F247" s="27" t="s">
        <v>1583</v>
      </c>
      <c r="G247" s="27" t="s">
        <v>1544</v>
      </c>
      <c r="H247" s="22">
        <v>44873</v>
      </c>
      <c r="I247" s="17"/>
      <c r="J247" s="17" t="s">
        <v>1532</v>
      </c>
      <c r="K247" s="27" t="s">
        <v>1578</v>
      </c>
    </row>
    <row r="248" s="1" customFormat="1" ht="14.55" customHeight="1" spans="1:11">
      <c r="A248" s="12">
        <v>247</v>
      </c>
      <c r="B248" s="10" t="s">
        <v>1843</v>
      </c>
      <c r="C248" s="27" t="s">
        <v>1560</v>
      </c>
      <c r="D248" s="27" t="s">
        <v>1561</v>
      </c>
      <c r="E248" s="13" t="s">
        <v>1537</v>
      </c>
      <c r="F248" s="27" t="s">
        <v>1844</v>
      </c>
      <c r="G248" s="27" t="s">
        <v>1726</v>
      </c>
      <c r="H248" s="22">
        <v>44874</v>
      </c>
      <c r="I248" s="17"/>
      <c r="J248" s="17" t="s">
        <v>1532</v>
      </c>
      <c r="K248" s="27" t="s">
        <v>1575</v>
      </c>
    </row>
    <row r="249" s="1" customFormat="1" ht="14.55" customHeight="1" spans="1:11">
      <c r="A249" s="12">
        <v>248</v>
      </c>
      <c r="B249" s="10" t="s">
        <v>1844</v>
      </c>
      <c r="C249" s="27" t="s">
        <v>1560</v>
      </c>
      <c r="D249" s="10" t="s">
        <v>1561</v>
      </c>
      <c r="E249" s="13" t="s">
        <v>1537</v>
      </c>
      <c r="F249" s="13" t="s">
        <v>127</v>
      </c>
      <c r="G249" s="13" t="s">
        <v>1726</v>
      </c>
      <c r="H249" s="22">
        <v>44875</v>
      </c>
      <c r="I249" s="17"/>
      <c r="J249" s="17" t="s">
        <v>1532</v>
      </c>
      <c r="K249" s="27" t="s">
        <v>1594</v>
      </c>
    </row>
    <row r="250" s="1" customFormat="1" ht="14.55" customHeight="1" spans="1:11">
      <c r="A250" s="12">
        <v>249</v>
      </c>
      <c r="B250" s="10" t="s">
        <v>1845</v>
      </c>
      <c r="C250" s="10" t="s">
        <v>1560</v>
      </c>
      <c r="D250" s="10" t="s">
        <v>1614</v>
      </c>
      <c r="E250" s="10" t="s">
        <v>1600</v>
      </c>
      <c r="F250" s="10" t="s">
        <v>329</v>
      </c>
      <c r="G250" s="10" t="s">
        <v>1549</v>
      </c>
      <c r="H250" s="22">
        <v>44879</v>
      </c>
      <c r="I250" s="17"/>
      <c r="J250" s="17" t="s">
        <v>1545</v>
      </c>
      <c r="K250" s="10" t="s">
        <v>1839</v>
      </c>
    </row>
    <row r="251" s="1" customFormat="1" ht="14.55" customHeight="1" spans="1:11">
      <c r="A251" s="12">
        <v>250</v>
      </c>
      <c r="B251" s="10" t="s">
        <v>1846</v>
      </c>
      <c r="C251" s="27" t="s">
        <v>151</v>
      </c>
      <c r="D251" s="10" t="s">
        <v>1537</v>
      </c>
      <c r="E251" s="10" t="s">
        <v>1659</v>
      </c>
      <c r="F251" s="10" t="s">
        <v>1539</v>
      </c>
      <c r="G251" s="10" t="s">
        <v>1531</v>
      </c>
      <c r="H251" s="22">
        <v>44893</v>
      </c>
      <c r="I251" s="17"/>
      <c r="J251" s="17" t="s">
        <v>1532</v>
      </c>
      <c r="K251" s="10" t="s">
        <v>1827</v>
      </c>
    </row>
    <row r="252" s="1" customFormat="1" ht="14.55" customHeight="1" spans="1:11">
      <c r="A252" s="12">
        <v>251</v>
      </c>
      <c r="B252" s="10" t="s">
        <v>1847</v>
      </c>
      <c r="C252" s="10" t="s">
        <v>1560</v>
      </c>
      <c r="D252" s="10" t="s">
        <v>1561</v>
      </c>
      <c r="E252" s="10" t="s">
        <v>1600</v>
      </c>
      <c r="F252" s="10" t="s">
        <v>288</v>
      </c>
      <c r="G252" s="10" t="s">
        <v>1544</v>
      </c>
      <c r="H252" s="22">
        <v>44897</v>
      </c>
      <c r="I252" s="17"/>
      <c r="J252" s="17" t="s">
        <v>1545</v>
      </c>
      <c r="K252" s="27" t="s">
        <v>1575</v>
      </c>
    </row>
    <row r="253" s="1" customFormat="1" ht="14.55" customHeight="1" spans="1:11">
      <c r="A253" s="12">
        <v>252</v>
      </c>
      <c r="B253" s="10" t="s">
        <v>1848</v>
      </c>
      <c r="C253" s="27" t="s">
        <v>684</v>
      </c>
      <c r="D253" s="13" t="s">
        <v>1849</v>
      </c>
      <c r="E253" s="10" t="s">
        <v>1529</v>
      </c>
      <c r="F253" s="10" t="s">
        <v>1182</v>
      </c>
      <c r="G253" s="10" t="s">
        <v>1531</v>
      </c>
      <c r="H253" s="22">
        <v>44907</v>
      </c>
      <c r="I253" s="17"/>
      <c r="J253" s="17" t="s">
        <v>1571</v>
      </c>
      <c r="K253" s="10" t="s">
        <v>1609</v>
      </c>
    </row>
    <row r="254" s="1" customFormat="1" ht="14.55" customHeight="1" spans="1:11">
      <c r="A254" s="12">
        <v>253</v>
      </c>
      <c r="B254" s="10" t="s">
        <v>1850</v>
      </c>
      <c r="C254" s="10" t="s">
        <v>1560</v>
      </c>
      <c r="D254" s="10" t="s">
        <v>1614</v>
      </c>
      <c r="E254" s="10" t="s">
        <v>1600</v>
      </c>
      <c r="F254" s="10" t="s">
        <v>358</v>
      </c>
      <c r="G254" s="13" t="s">
        <v>1549</v>
      </c>
      <c r="H254" s="22">
        <v>44907</v>
      </c>
      <c r="I254" s="17"/>
      <c r="J254" s="17" t="s">
        <v>1545</v>
      </c>
      <c r="K254" s="10" t="s">
        <v>1851</v>
      </c>
    </row>
    <row r="255" s="1" customFormat="1" ht="14.55" customHeight="1" spans="1:11">
      <c r="A255" s="12">
        <v>254</v>
      </c>
      <c r="B255" s="10" t="s">
        <v>1852</v>
      </c>
      <c r="C255" s="10" t="s">
        <v>1560</v>
      </c>
      <c r="D255" s="10" t="s">
        <v>1614</v>
      </c>
      <c r="E255" s="10" t="s">
        <v>1600</v>
      </c>
      <c r="F255" s="10" t="s">
        <v>358</v>
      </c>
      <c r="G255" s="13" t="s">
        <v>1549</v>
      </c>
      <c r="H255" s="22">
        <v>44909</v>
      </c>
      <c r="I255" s="26">
        <v>45096</v>
      </c>
      <c r="J255" s="17" t="s">
        <v>1545</v>
      </c>
      <c r="K255" s="10" t="s">
        <v>1853</v>
      </c>
    </row>
    <row r="256" s="1" customFormat="1" ht="14.55" customHeight="1" spans="1:11">
      <c r="A256" s="12">
        <v>255</v>
      </c>
      <c r="B256" s="10" t="s">
        <v>1854</v>
      </c>
      <c r="C256" s="10" t="s">
        <v>198</v>
      </c>
      <c r="D256" s="10" t="s">
        <v>1542</v>
      </c>
      <c r="E256" s="10" t="s">
        <v>1622</v>
      </c>
      <c r="F256" s="10" t="s">
        <v>358</v>
      </c>
      <c r="G256" s="13" t="s">
        <v>1855</v>
      </c>
      <c r="H256" s="22">
        <v>44914</v>
      </c>
      <c r="I256" s="17"/>
      <c r="J256" s="17" t="s">
        <v>1545</v>
      </c>
      <c r="K256" s="10" t="s">
        <v>1856</v>
      </c>
    </row>
    <row r="257" s="1" customFormat="1" ht="14.55" customHeight="1" spans="1:11">
      <c r="A257" s="12">
        <v>256</v>
      </c>
      <c r="B257" s="10" t="s">
        <v>1857</v>
      </c>
      <c r="C257" s="10" t="s">
        <v>1580</v>
      </c>
      <c r="D257" s="10" t="s">
        <v>1620</v>
      </c>
      <c r="E257" s="10" t="s">
        <v>1529</v>
      </c>
      <c r="F257" s="10" t="s">
        <v>160</v>
      </c>
      <c r="G257" s="13" t="s">
        <v>1608</v>
      </c>
      <c r="H257" s="22">
        <v>44914</v>
      </c>
      <c r="I257" s="17"/>
      <c r="J257" s="17" t="s">
        <v>1532</v>
      </c>
      <c r="K257" s="10" t="s">
        <v>1636</v>
      </c>
    </row>
    <row r="258" s="1" customFormat="1" ht="14.55" customHeight="1" spans="1:11">
      <c r="A258" s="12">
        <v>257</v>
      </c>
      <c r="B258" s="10" t="s">
        <v>272</v>
      </c>
      <c r="C258" s="10" t="s">
        <v>226</v>
      </c>
      <c r="D258" s="10" t="s">
        <v>1529</v>
      </c>
      <c r="E258" s="10" t="s">
        <v>1529</v>
      </c>
      <c r="F258" s="10" t="s">
        <v>1430</v>
      </c>
      <c r="G258" s="10" t="s">
        <v>1531</v>
      </c>
      <c r="H258" s="22">
        <v>44921</v>
      </c>
      <c r="I258" s="17"/>
      <c r="J258" s="17" t="s">
        <v>1545</v>
      </c>
      <c r="K258" s="10" t="s">
        <v>110</v>
      </c>
    </row>
    <row r="259" s="1" customFormat="1" ht="14.55" customHeight="1" spans="1:11">
      <c r="A259" s="12">
        <v>258</v>
      </c>
      <c r="B259" s="10" t="s">
        <v>1858</v>
      </c>
      <c r="C259" s="27" t="s">
        <v>139</v>
      </c>
      <c r="D259" s="27" t="s">
        <v>1529</v>
      </c>
      <c r="E259" s="27" t="s">
        <v>1529</v>
      </c>
      <c r="F259" s="27" t="s">
        <v>140</v>
      </c>
      <c r="G259" s="13" t="s">
        <v>1531</v>
      </c>
      <c r="H259" s="22">
        <v>44923</v>
      </c>
      <c r="I259" s="17"/>
      <c r="J259" s="17" t="s">
        <v>1532</v>
      </c>
      <c r="K259" s="10" t="s">
        <v>1557</v>
      </c>
    </row>
    <row r="260" s="1" customFormat="1" ht="14.55" customHeight="1" spans="1:11">
      <c r="A260" s="12">
        <v>259</v>
      </c>
      <c r="B260" s="10" t="s">
        <v>1859</v>
      </c>
      <c r="C260" s="27" t="s">
        <v>151</v>
      </c>
      <c r="D260" s="10" t="s">
        <v>1537</v>
      </c>
      <c r="E260" s="10" t="s">
        <v>1538</v>
      </c>
      <c r="F260" s="10" t="s">
        <v>1536</v>
      </c>
      <c r="G260" s="13" t="s">
        <v>1531</v>
      </c>
      <c r="H260" s="22">
        <v>44931</v>
      </c>
      <c r="I260" s="17"/>
      <c r="J260" s="17" t="s">
        <v>1532</v>
      </c>
      <c r="K260" s="10" t="s">
        <v>1643</v>
      </c>
    </row>
    <row r="261" s="1" customFormat="1" ht="14.55" customHeight="1" spans="1:11">
      <c r="A261" s="12">
        <v>260</v>
      </c>
      <c r="B261" s="10" t="s">
        <v>1860</v>
      </c>
      <c r="C261" s="27" t="s">
        <v>1560</v>
      </c>
      <c r="D261" s="27" t="s">
        <v>1561</v>
      </c>
      <c r="E261" s="13" t="s">
        <v>1537</v>
      </c>
      <c r="F261" s="13" t="s">
        <v>1626</v>
      </c>
      <c r="G261" s="27" t="s">
        <v>1544</v>
      </c>
      <c r="H261" s="22">
        <v>44935</v>
      </c>
      <c r="I261" s="17"/>
      <c r="J261" s="17" t="s">
        <v>1532</v>
      </c>
      <c r="K261" s="27" t="s">
        <v>1770</v>
      </c>
    </row>
    <row r="262" s="1" customFormat="1" ht="14.55" customHeight="1" spans="1:11">
      <c r="A262" s="12">
        <v>261</v>
      </c>
      <c r="B262" s="20" t="s">
        <v>1861</v>
      </c>
      <c r="C262" s="10" t="s">
        <v>1560</v>
      </c>
      <c r="D262" s="10" t="s">
        <v>1614</v>
      </c>
      <c r="E262" s="13" t="s">
        <v>1537</v>
      </c>
      <c r="F262" s="10" t="s">
        <v>144</v>
      </c>
      <c r="G262" s="10" t="s">
        <v>1549</v>
      </c>
      <c r="H262" s="22">
        <v>44957</v>
      </c>
      <c r="I262" s="17"/>
      <c r="J262" s="17" t="s">
        <v>1532</v>
      </c>
      <c r="K262" s="10" t="s">
        <v>1770</v>
      </c>
    </row>
    <row r="263" s="1" customFormat="1" ht="14.55" customHeight="1" spans="1:11">
      <c r="A263" s="12">
        <v>262</v>
      </c>
      <c r="B263" s="20" t="s">
        <v>1862</v>
      </c>
      <c r="C263" s="10" t="s">
        <v>1560</v>
      </c>
      <c r="D263" s="10" t="s">
        <v>1614</v>
      </c>
      <c r="E263" s="10" t="s">
        <v>1537</v>
      </c>
      <c r="F263" s="10" t="s">
        <v>144</v>
      </c>
      <c r="G263" s="10" t="s">
        <v>1549</v>
      </c>
      <c r="H263" s="22">
        <v>44958</v>
      </c>
      <c r="I263" s="17"/>
      <c r="J263" s="17" t="s">
        <v>1532</v>
      </c>
      <c r="K263" s="10" t="s">
        <v>1770</v>
      </c>
    </row>
    <row r="264" s="1" customFormat="1" ht="14.55" customHeight="1" spans="1:11">
      <c r="A264" s="12">
        <v>263</v>
      </c>
      <c r="B264" s="20" t="s">
        <v>1863</v>
      </c>
      <c r="C264" s="10" t="s">
        <v>1580</v>
      </c>
      <c r="D264" s="10" t="s">
        <v>1581</v>
      </c>
      <c r="E264" s="10" t="s">
        <v>1529</v>
      </c>
      <c r="F264" s="10" t="s">
        <v>1713</v>
      </c>
      <c r="G264" s="13" t="s">
        <v>1544</v>
      </c>
      <c r="H264" s="22">
        <v>44959</v>
      </c>
      <c r="I264" s="17"/>
      <c r="J264" s="17" t="s">
        <v>1532</v>
      </c>
      <c r="K264" s="10" t="s">
        <v>1666</v>
      </c>
    </row>
    <row r="265" s="1" customFormat="1" ht="14.55" customHeight="1" spans="1:11">
      <c r="A265" s="12">
        <v>264</v>
      </c>
      <c r="B265" s="20" t="s">
        <v>1864</v>
      </c>
      <c r="C265" s="10" t="s">
        <v>1580</v>
      </c>
      <c r="D265" s="10" t="s">
        <v>1581</v>
      </c>
      <c r="E265" s="10" t="s">
        <v>1529</v>
      </c>
      <c r="F265" s="10" t="s">
        <v>1579</v>
      </c>
      <c r="G265" s="13" t="s">
        <v>1544</v>
      </c>
      <c r="H265" s="22">
        <v>44959</v>
      </c>
      <c r="I265" s="17"/>
      <c r="J265" s="17" t="s">
        <v>1532</v>
      </c>
      <c r="K265" s="10" t="s">
        <v>1643</v>
      </c>
    </row>
    <row r="266" s="1" customFormat="1" ht="14.55" customHeight="1" spans="1:11">
      <c r="A266" s="12">
        <v>265</v>
      </c>
      <c r="B266" s="10" t="s">
        <v>152</v>
      </c>
      <c r="C266" s="27" t="s">
        <v>151</v>
      </c>
      <c r="D266" s="10" t="s">
        <v>1537</v>
      </c>
      <c r="E266" s="10" t="s">
        <v>1659</v>
      </c>
      <c r="F266" s="10" t="s">
        <v>1539</v>
      </c>
      <c r="G266" s="10" t="s">
        <v>1531</v>
      </c>
      <c r="H266" s="22">
        <v>44970</v>
      </c>
      <c r="I266" s="17"/>
      <c r="J266" s="17" t="s">
        <v>1532</v>
      </c>
      <c r="K266" s="21" t="s">
        <v>1865</v>
      </c>
    </row>
    <row r="267" s="1" customFormat="1" ht="14.55" customHeight="1" spans="1:11">
      <c r="A267" s="12">
        <v>266</v>
      </c>
      <c r="B267" s="10" t="s">
        <v>1866</v>
      </c>
      <c r="C267" s="10" t="s">
        <v>1560</v>
      </c>
      <c r="D267" s="10" t="s">
        <v>1614</v>
      </c>
      <c r="E267" s="13" t="s">
        <v>1537</v>
      </c>
      <c r="F267" s="10" t="s">
        <v>144</v>
      </c>
      <c r="G267" s="10" t="s">
        <v>1549</v>
      </c>
      <c r="H267" s="22">
        <v>44971</v>
      </c>
      <c r="I267" s="17"/>
      <c r="J267" s="17" t="s">
        <v>1532</v>
      </c>
      <c r="K267" s="10" t="s">
        <v>1770</v>
      </c>
    </row>
    <row r="268" s="1" customFormat="1" ht="14.55" customHeight="1" spans="1:11">
      <c r="A268" s="12">
        <v>267</v>
      </c>
      <c r="B268" s="10" t="s">
        <v>1867</v>
      </c>
      <c r="C268" s="27" t="s">
        <v>151</v>
      </c>
      <c r="D268" s="21" t="s">
        <v>1537</v>
      </c>
      <c r="E268" s="10" t="s">
        <v>1597</v>
      </c>
      <c r="F268" s="10" t="s">
        <v>1680</v>
      </c>
      <c r="G268" s="10" t="s">
        <v>1531</v>
      </c>
      <c r="H268" s="22">
        <v>44972</v>
      </c>
      <c r="I268" s="17"/>
      <c r="J268" s="17" t="s">
        <v>1532</v>
      </c>
      <c r="K268" s="10" t="s">
        <v>1575</v>
      </c>
    </row>
    <row r="269" s="1" customFormat="1" ht="14.55" customHeight="1" spans="1:11">
      <c r="A269" s="12">
        <v>268</v>
      </c>
      <c r="B269" s="10" t="s">
        <v>1868</v>
      </c>
      <c r="C269" s="27" t="s">
        <v>186</v>
      </c>
      <c r="D269" s="27" t="s">
        <v>1542</v>
      </c>
      <c r="E269" s="10" t="s">
        <v>1656</v>
      </c>
      <c r="F269" s="10" t="s">
        <v>332</v>
      </c>
      <c r="G269" s="10" t="s">
        <v>1531</v>
      </c>
      <c r="H269" s="22">
        <v>44977</v>
      </c>
      <c r="I269" s="17"/>
      <c r="J269" s="17" t="s">
        <v>1545</v>
      </c>
      <c r="K269" s="10" t="s">
        <v>1592</v>
      </c>
    </row>
    <row r="270" s="1" customFormat="1" ht="14.55" customHeight="1" spans="1:11">
      <c r="A270" s="12">
        <v>269</v>
      </c>
      <c r="B270" s="10" t="s">
        <v>288</v>
      </c>
      <c r="C270" s="27" t="s">
        <v>186</v>
      </c>
      <c r="D270" s="27" t="s">
        <v>1542</v>
      </c>
      <c r="E270" s="10" t="s">
        <v>1543</v>
      </c>
      <c r="F270" s="10" t="s">
        <v>275</v>
      </c>
      <c r="G270" s="27" t="s">
        <v>1544</v>
      </c>
      <c r="H270" s="22">
        <v>44977</v>
      </c>
      <c r="I270" s="17"/>
      <c r="J270" s="17" t="s">
        <v>1545</v>
      </c>
      <c r="K270" s="10" t="s">
        <v>110</v>
      </c>
    </row>
    <row r="271" s="1" customFormat="1" ht="14.55" customHeight="1" spans="1:11">
      <c r="A271" s="12">
        <v>270</v>
      </c>
      <c r="B271" s="10" t="s">
        <v>1869</v>
      </c>
      <c r="C271" s="10" t="s">
        <v>1560</v>
      </c>
      <c r="D271" s="27" t="s">
        <v>1561</v>
      </c>
      <c r="E271" s="13" t="s">
        <v>1537</v>
      </c>
      <c r="F271" s="10" t="s">
        <v>1583</v>
      </c>
      <c r="G271" s="27" t="s">
        <v>1544</v>
      </c>
      <c r="H271" s="22">
        <v>44978</v>
      </c>
      <c r="I271" s="17"/>
      <c r="J271" s="17" t="s">
        <v>1532</v>
      </c>
      <c r="K271" s="10" t="s">
        <v>1770</v>
      </c>
    </row>
    <row r="272" s="1" customFormat="1" ht="14.55" customHeight="1" spans="1:11">
      <c r="A272" s="12">
        <v>271</v>
      </c>
      <c r="B272" s="10" t="s">
        <v>1870</v>
      </c>
      <c r="C272" s="10" t="s">
        <v>1560</v>
      </c>
      <c r="D272" s="27" t="s">
        <v>1561</v>
      </c>
      <c r="E272" s="10" t="s">
        <v>1600</v>
      </c>
      <c r="F272" s="10" t="s">
        <v>288</v>
      </c>
      <c r="G272" s="13" t="s">
        <v>1544</v>
      </c>
      <c r="H272" s="22">
        <v>44984</v>
      </c>
      <c r="I272" s="17"/>
      <c r="J272" s="17" t="s">
        <v>1545</v>
      </c>
      <c r="K272" s="27" t="s">
        <v>1568</v>
      </c>
    </row>
    <row r="273" s="1" customFormat="1" ht="14.55" customHeight="1" spans="1:11">
      <c r="A273" s="12">
        <v>272</v>
      </c>
      <c r="B273" s="10" t="s">
        <v>1871</v>
      </c>
      <c r="C273" s="27" t="s">
        <v>1580</v>
      </c>
      <c r="D273" s="10" t="s">
        <v>1675</v>
      </c>
      <c r="E273" s="13" t="s">
        <v>1537</v>
      </c>
      <c r="F273" s="10" t="s">
        <v>136</v>
      </c>
      <c r="G273" s="13" t="s">
        <v>1544</v>
      </c>
      <c r="H273" s="22">
        <v>44984</v>
      </c>
      <c r="I273" s="17"/>
      <c r="J273" s="17" t="s">
        <v>1532</v>
      </c>
      <c r="K273" s="10" t="s">
        <v>1590</v>
      </c>
    </row>
    <row r="274" s="1" customFormat="1" ht="14.55" customHeight="1" spans="1:11">
      <c r="A274" s="12">
        <v>273</v>
      </c>
      <c r="B274" s="10" t="s">
        <v>166</v>
      </c>
      <c r="C274" s="27" t="s">
        <v>1560</v>
      </c>
      <c r="D274" s="14" t="s">
        <v>1872</v>
      </c>
      <c r="E274" s="10" t="s">
        <v>1529</v>
      </c>
      <c r="F274" s="10" t="s">
        <v>1562</v>
      </c>
      <c r="G274" s="13" t="s">
        <v>1544</v>
      </c>
      <c r="H274" s="22">
        <v>44986</v>
      </c>
      <c r="I274" s="17"/>
      <c r="J274" s="17" t="s">
        <v>1532</v>
      </c>
      <c r="K274" s="10" t="s">
        <v>1666</v>
      </c>
    </row>
    <row r="275" s="1" customFormat="1" ht="14.55" customHeight="1" spans="1:11">
      <c r="A275" s="12">
        <v>274</v>
      </c>
      <c r="B275" s="10" t="s">
        <v>1873</v>
      </c>
      <c r="C275" s="27" t="s">
        <v>151</v>
      </c>
      <c r="D275" s="21" t="s">
        <v>1537</v>
      </c>
      <c r="E275" s="10" t="s">
        <v>1588</v>
      </c>
      <c r="F275" s="10" t="s">
        <v>1773</v>
      </c>
      <c r="G275" s="18" t="s">
        <v>1531</v>
      </c>
      <c r="H275" s="22">
        <v>44986</v>
      </c>
      <c r="I275" s="17"/>
      <c r="J275" s="17" t="s">
        <v>1532</v>
      </c>
      <c r="K275" s="10" t="s">
        <v>1590</v>
      </c>
    </row>
    <row r="276" s="1" customFormat="1" ht="14.55" customHeight="1" spans="1:11">
      <c r="A276" s="12">
        <v>275</v>
      </c>
      <c r="B276" s="10" t="s">
        <v>1874</v>
      </c>
      <c r="C276" s="27" t="s">
        <v>198</v>
      </c>
      <c r="D276" s="27" t="s">
        <v>1542</v>
      </c>
      <c r="E276" s="27" t="s">
        <v>1622</v>
      </c>
      <c r="F276" s="10" t="s">
        <v>1621</v>
      </c>
      <c r="G276" s="13" t="s">
        <v>1549</v>
      </c>
      <c r="H276" s="22">
        <v>44986</v>
      </c>
      <c r="I276" s="17"/>
      <c r="J276" s="17" t="s">
        <v>1545</v>
      </c>
      <c r="K276" s="10" t="s">
        <v>1875</v>
      </c>
    </row>
    <row r="277" s="1" customFormat="1" ht="14.55" customHeight="1" spans="1:11">
      <c r="A277" s="12">
        <v>276</v>
      </c>
      <c r="B277" s="10" t="s">
        <v>1876</v>
      </c>
      <c r="C277" s="10" t="s">
        <v>1560</v>
      </c>
      <c r="D277" s="10" t="s">
        <v>1614</v>
      </c>
      <c r="E277" s="10" t="s">
        <v>1600</v>
      </c>
      <c r="F277" s="10" t="s">
        <v>1634</v>
      </c>
      <c r="G277" s="13" t="s">
        <v>1549</v>
      </c>
      <c r="H277" s="22">
        <v>44986</v>
      </c>
      <c r="I277" s="17"/>
      <c r="J277" s="17" t="s">
        <v>1545</v>
      </c>
      <c r="K277" s="10" t="s">
        <v>1632</v>
      </c>
    </row>
    <row r="278" s="1" customFormat="1" ht="14.55" customHeight="1" spans="1:11">
      <c r="A278" s="12">
        <v>277</v>
      </c>
      <c r="B278" s="10" t="s">
        <v>1877</v>
      </c>
      <c r="C278" s="10" t="s">
        <v>1560</v>
      </c>
      <c r="D278" s="10" t="s">
        <v>1614</v>
      </c>
      <c r="E278" s="10" t="s">
        <v>1600</v>
      </c>
      <c r="F278" s="10" t="s">
        <v>329</v>
      </c>
      <c r="G278" s="13" t="s">
        <v>1549</v>
      </c>
      <c r="H278" s="22">
        <v>44991</v>
      </c>
      <c r="I278" s="17"/>
      <c r="J278" s="17" t="s">
        <v>1545</v>
      </c>
      <c r="K278" s="10" t="s">
        <v>1632</v>
      </c>
    </row>
    <row r="279" s="1" customFormat="1" ht="14.55" customHeight="1" spans="1:11">
      <c r="A279" s="12">
        <v>278</v>
      </c>
      <c r="B279" s="10" t="s">
        <v>1878</v>
      </c>
      <c r="C279" s="10" t="s">
        <v>1560</v>
      </c>
      <c r="D279" s="27" t="s">
        <v>1561</v>
      </c>
      <c r="E279" s="13" t="s">
        <v>1537</v>
      </c>
      <c r="F279" s="10" t="s">
        <v>1583</v>
      </c>
      <c r="G279" s="13" t="s">
        <v>1544</v>
      </c>
      <c r="H279" s="22">
        <v>44991</v>
      </c>
      <c r="I279" s="17"/>
      <c r="J279" s="17" t="s">
        <v>1532</v>
      </c>
      <c r="K279" s="10" t="s">
        <v>1575</v>
      </c>
    </row>
    <row r="280" s="1" customFormat="1" ht="14.55" customHeight="1" spans="1:11">
      <c r="A280" s="12">
        <v>279</v>
      </c>
      <c r="B280" s="10" t="s">
        <v>1879</v>
      </c>
      <c r="C280" s="27" t="s">
        <v>1560</v>
      </c>
      <c r="D280" s="14" t="s">
        <v>1872</v>
      </c>
      <c r="E280" s="10" t="s">
        <v>1529</v>
      </c>
      <c r="F280" s="10" t="s">
        <v>1562</v>
      </c>
      <c r="G280" s="13" t="s">
        <v>1544</v>
      </c>
      <c r="H280" s="22">
        <v>44991</v>
      </c>
      <c r="I280" s="17"/>
      <c r="J280" s="17" t="s">
        <v>1532</v>
      </c>
      <c r="K280" s="10" t="s">
        <v>1880</v>
      </c>
    </row>
    <row r="281" s="1" customFormat="1" ht="14.55" customHeight="1" spans="1:11">
      <c r="A281" s="12">
        <v>280</v>
      </c>
      <c r="B281" s="10" t="s">
        <v>1881</v>
      </c>
      <c r="C281" s="27" t="s">
        <v>198</v>
      </c>
      <c r="D281" s="10" t="s">
        <v>1570</v>
      </c>
      <c r="E281" s="10" t="s">
        <v>1529</v>
      </c>
      <c r="F281" s="10" t="s">
        <v>450</v>
      </c>
      <c r="G281" s="13" t="s">
        <v>1549</v>
      </c>
      <c r="H281" s="22">
        <v>44992</v>
      </c>
      <c r="I281" s="17"/>
      <c r="J281" s="17" t="s">
        <v>1571</v>
      </c>
      <c r="K281" s="10" t="s">
        <v>1586</v>
      </c>
    </row>
    <row r="282" s="1" customFormat="1" ht="14.55" customHeight="1" spans="1:11">
      <c r="A282" s="12">
        <v>281</v>
      </c>
      <c r="B282" s="10" t="s">
        <v>1882</v>
      </c>
      <c r="C282" s="27" t="s">
        <v>684</v>
      </c>
      <c r="D282" s="13" t="s">
        <v>1849</v>
      </c>
      <c r="E282" s="10" t="s">
        <v>1529</v>
      </c>
      <c r="F282" s="10" t="s">
        <v>1182</v>
      </c>
      <c r="G282" s="18" t="s">
        <v>1531</v>
      </c>
      <c r="H282" s="22">
        <v>44995</v>
      </c>
      <c r="I282" s="17"/>
      <c r="J282" s="17" t="s">
        <v>1571</v>
      </c>
      <c r="K282" s="10" t="s">
        <v>1609</v>
      </c>
    </row>
    <row r="283" s="1" customFormat="1" ht="14.55" customHeight="1" spans="1:11">
      <c r="A283" s="12">
        <v>282</v>
      </c>
      <c r="B283" s="10" t="s">
        <v>1883</v>
      </c>
      <c r="C283" s="27" t="s">
        <v>1560</v>
      </c>
      <c r="D283" s="13" t="s">
        <v>1561</v>
      </c>
      <c r="E283" s="10" t="s">
        <v>1537</v>
      </c>
      <c r="F283" s="10" t="s">
        <v>1583</v>
      </c>
      <c r="G283" s="18" t="s">
        <v>1544</v>
      </c>
      <c r="H283" s="22">
        <v>44998</v>
      </c>
      <c r="I283" s="17"/>
      <c r="J283" s="17" t="s">
        <v>1532</v>
      </c>
      <c r="K283" s="10" t="s">
        <v>1594</v>
      </c>
    </row>
    <row r="284" s="1" customFormat="1" ht="14.55" customHeight="1" spans="1:11">
      <c r="A284" s="12">
        <v>283</v>
      </c>
      <c r="B284" s="10" t="s">
        <v>1884</v>
      </c>
      <c r="C284" s="27" t="s">
        <v>151</v>
      </c>
      <c r="D284" s="13" t="s">
        <v>1537</v>
      </c>
      <c r="E284" s="10" t="s">
        <v>1588</v>
      </c>
      <c r="F284" s="10" t="s">
        <v>1589</v>
      </c>
      <c r="G284" s="18" t="s">
        <v>1531</v>
      </c>
      <c r="H284" s="22">
        <v>44998</v>
      </c>
      <c r="I284" s="17"/>
      <c r="J284" s="17" t="s">
        <v>1532</v>
      </c>
      <c r="K284" s="10" t="s">
        <v>1590</v>
      </c>
    </row>
    <row r="285" s="1" customFormat="1" ht="14.55" customHeight="1" spans="1:11">
      <c r="A285" s="12">
        <v>284</v>
      </c>
      <c r="B285" s="10" t="s">
        <v>1885</v>
      </c>
      <c r="C285" s="27" t="s">
        <v>1560</v>
      </c>
      <c r="D285" s="13" t="s">
        <v>1872</v>
      </c>
      <c r="E285" s="10" t="s">
        <v>1529</v>
      </c>
      <c r="F285" s="10" t="s">
        <v>1562</v>
      </c>
      <c r="G285" s="18" t="s">
        <v>1544</v>
      </c>
      <c r="H285" s="22">
        <v>44999</v>
      </c>
      <c r="I285" s="17"/>
      <c r="J285" s="17" t="s">
        <v>1532</v>
      </c>
      <c r="K285" s="10" t="s">
        <v>1643</v>
      </c>
    </row>
    <row r="286" s="1" customFormat="1" ht="14.55" customHeight="1" spans="1:11">
      <c r="A286" s="12">
        <v>285</v>
      </c>
      <c r="B286" s="10" t="s">
        <v>1886</v>
      </c>
      <c r="C286" s="27" t="s">
        <v>1560</v>
      </c>
      <c r="D286" s="13" t="s">
        <v>1614</v>
      </c>
      <c r="E286" s="10" t="s">
        <v>1537</v>
      </c>
      <c r="F286" s="10" t="s">
        <v>144</v>
      </c>
      <c r="G286" s="18" t="s">
        <v>1549</v>
      </c>
      <c r="H286" s="22">
        <v>45000</v>
      </c>
      <c r="I286" s="17"/>
      <c r="J286" s="17" t="s">
        <v>1532</v>
      </c>
      <c r="K286" s="10" t="s">
        <v>1636</v>
      </c>
    </row>
    <row r="287" s="1" customFormat="1" ht="14.55" customHeight="1" spans="1:11">
      <c r="A287" s="12">
        <v>286</v>
      </c>
      <c r="B287" s="10" t="s">
        <v>1887</v>
      </c>
      <c r="C287" s="27" t="s">
        <v>186</v>
      </c>
      <c r="D287" s="13" t="s">
        <v>1570</v>
      </c>
      <c r="E287" s="10" t="s">
        <v>1696</v>
      </c>
      <c r="F287" s="10" t="s">
        <v>1695</v>
      </c>
      <c r="G287" s="18" t="s">
        <v>1544</v>
      </c>
      <c r="H287" s="22">
        <v>45001</v>
      </c>
      <c r="I287" s="17"/>
      <c r="J287" s="17" t="s">
        <v>1571</v>
      </c>
      <c r="K287" s="10" t="s">
        <v>1888</v>
      </c>
    </row>
    <row r="288" s="1" customFormat="1" ht="14.55" customHeight="1" spans="1:11">
      <c r="A288" s="12">
        <v>287</v>
      </c>
      <c r="B288" s="10" t="s">
        <v>1889</v>
      </c>
      <c r="C288" s="27" t="s">
        <v>151</v>
      </c>
      <c r="D288" s="13" t="s">
        <v>1537</v>
      </c>
      <c r="E288" s="10" t="s">
        <v>1588</v>
      </c>
      <c r="F288" s="10" t="s">
        <v>1589</v>
      </c>
      <c r="G288" s="18" t="s">
        <v>1531</v>
      </c>
      <c r="H288" s="22">
        <v>45005</v>
      </c>
      <c r="I288" s="17"/>
      <c r="J288" s="17" t="s">
        <v>1532</v>
      </c>
      <c r="K288" s="10" t="s">
        <v>1590</v>
      </c>
    </row>
    <row r="289" s="1" customFormat="1" ht="14.55" customHeight="1" spans="1:11">
      <c r="A289" s="12">
        <v>288</v>
      </c>
      <c r="B289" s="10" t="s">
        <v>1890</v>
      </c>
      <c r="C289" s="27" t="s">
        <v>1560</v>
      </c>
      <c r="D289" s="21" t="s">
        <v>1561</v>
      </c>
      <c r="E289" s="13" t="s">
        <v>1537</v>
      </c>
      <c r="F289" s="10" t="s">
        <v>1602</v>
      </c>
      <c r="G289" s="18" t="s">
        <v>1544</v>
      </c>
      <c r="H289" s="22">
        <v>45005</v>
      </c>
      <c r="I289" s="17"/>
      <c r="J289" s="17" t="s">
        <v>1532</v>
      </c>
      <c r="K289" s="10" t="s">
        <v>1557</v>
      </c>
    </row>
    <row r="290" s="1" customFormat="1" ht="14.55" customHeight="1" spans="1:11">
      <c r="A290" s="12">
        <v>289</v>
      </c>
      <c r="B290" s="10" t="s">
        <v>1891</v>
      </c>
      <c r="C290" s="27" t="s">
        <v>151</v>
      </c>
      <c r="D290" s="13" t="s">
        <v>1537</v>
      </c>
      <c r="E290" s="10" t="s">
        <v>1538</v>
      </c>
      <c r="F290" s="10" t="s">
        <v>1536</v>
      </c>
      <c r="G290" s="18" t="s">
        <v>1531</v>
      </c>
      <c r="H290" s="22">
        <v>45005</v>
      </c>
      <c r="I290" s="17"/>
      <c r="J290" s="17" t="s">
        <v>1532</v>
      </c>
      <c r="K290" s="10" t="s">
        <v>1575</v>
      </c>
    </row>
    <row r="291" s="1" customFormat="1" ht="14.55" customHeight="1" spans="1:11">
      <c r="A291" s="12">
        <v>290</v>
      </c>
      <c r="B291" s="10" t="s">
        <v>1892</v>
      </c>
      <c r="C291" s="27" t="s">
        <v>217</v>
      </c>
      <c r="D291" s="13" t="s">
        <v>1719</v>
      </c>
      <c r="E291" s="10"/>
      <c r="F291" s="10" t="s">
        <v>297</v>
      </c>
      <c r="G291" s="18" t="s">
        <v>1531</v>
      </c>
      <c r="H291" s="22">
        <v>45005</v>
      </c>
      <c r="I291" s="17"/>
      <c r="J291" s="17" t="s">
        <v>1545</v>
      </c>
      <c r="K291" s="10" t="s">
        <v>1666</v>
      </c>
    </row>
    <row r="292" s="1" customFormat="1" ht="14.55" customHeight="1" spans="1:11">
      <c r="A292" s="12">
        <v>291</v>
      </c>
      <c r="B292" s="10" t="s">
        <v>1893</v>
      </c>
      <c r="C292" s="27" t="s">
        <v>198</v>
      </c>
      <c r="D292" s="13" t="s">
        <v>1542</v>
      </c>
      <c r="E292" s="10" t="s">
        <v>1565</v>
      </c>
      <c r="F292" s="10" t="s">
        <v>1566</v>
      </c>
      <c r="G292" s="18" t="s">
        <v>1531</v>
      </c>
      <c r="H292" s="22">
        <v>45012</v>
      </c>
      <c r="I292" s="17"/>
      <c r="J292" s="17" t="s">
        <v>1545</v>
      </c>
      <c r="K292" s="10" t="s">
        <v>1894</v>
      </c>
    </row>
    <row r="293" s="1" customFormat="1" ht="14.55" customHeight="1" spans="1:11">
      <c r="A293" s="12">
        <v>292</v>
      </c>
      <c r="B293" s="10" t="s">
        <v>1895</v>
      </c>
      <c r="C293" s="27" t="s">
        <v>1580</v>
      </c>
      <c r="D293" s="13" t="s">
        <v>1675</v>
      </c>
      <c r="E293" s="10" t="s">
        <v>1537</v>
      </c>
      <c r="F293" s="10" t="s">
        <v>136</v>
      </c>
      <c r="G293" s="18" t="s">
        <v>1544</v>
      </c>
      <c r="H293" s="22">
        <v>45014</v>
      </c>
      <c r="I293" s="17"/>
      <c r="J293" s="17" t="s">
        <v>1532</v>
      </c>
      <c r="K293" s="10" t="s">
        <v>1533</v>
      </c>
    </row>
    <row r="294" s="1" customFormat="1" ht="14.55" customHeight="1" spans="1:11">
      <c r="A294" s="12">
        <v>293</v>
      </c>
      <c r="B294" s="10" t="s">
        <v>1896</v>
      </c>
      <c r="C294" s="27" t="s">
        <v>122</v>
      </c>
      <c r="D294" s="13" t="s">
        <v>1529</v>
      </c>
      <c r="E294" s="10"/>
      <c r="F294" s="10" t="s">
        <v>1534</v>
      </c>
      <c r="G294" s="18" t="s">
        <v>1531</v>
      </c>
      <c r="H294" s="22">
        <v>45014</v>
      </c>
      <c r="I294" s="17"/>
      <c r="J294" s="17" t="s">
        <v>1532</v>
      </c>
      <c r="K294" s="10" t="s">
        <v>1594</v>
      </c>
    </row>
    <row r="295" s="1" customFormat="1" ht="14.55" customHeight="1" spans="1:11">
      <c r="A295" s="12">
        <v>294</v>
      </c>
      <c r="B295" s="10" t="s">
        <v>219</v>
      </c>
      <c r="C295" s="27" t="s">
        <v>217</v>
      </c>
      <c r="D295" s="13" t="s">
        <v>1719</v>
      </c>
      <c r="E295" s="10"/>
      <c r="F295" s="10" t="s">
        <v>496</v>
      </c>
      <c r="G295" s="18" t="s">
        <v>1608</v>
      </c>
      <c r="H295" s="22">
        <v>45019</v>
      </c>
      <c r="I295" s="17"/>
      <c r="J295" s="17" t="s">
        <v>1545</v>
      </c>
      <c r="K295" s="10" t="s">
        <v>1757</v>
      </c>
    </row>
    <row r="296" s="1" customFormat="1" ht="14.55" customHeight="1" spans="1:11">
      <c r="A296" s="12">
        <v>295</v>
      </c>
      <c r="B296" s="10" t="s">
        <v>1897</v>
      </c>
      <c r="C296" s="27" t="s">
        <v>1560</v>
      </c>
      <c r="D296" s="13" t="s">
        <v>1561</v>
      </c>
      <c r="E296" s="10" t="s">
        <v>1600</v>
      </c>
      <c r="F296" s="10" t="s">
        <v>275</v>
      </c>
      <c r="G296" s="18" t="s">
        <v>1544</v>
      </c>
      <c r="H296" s="22">
        <v>45019</v>
      </c>
      <c r="I296" s="17"/>
      <c r="J296" s="17" t="s">
        <v>1545</v>
      </c>
      <c r="K296" s="10" t="s">
        <v>1578</v>
      </c>
    </row>
    <row r="297" s="1" customFormat="1" ht="14.55" customHeight="1" spans="1:11">
      <c r="A297" s="12">
        <v>296</v>
      </c>
      <c r="B297" s="10" t="s">
        <v>1898</v>
      </c>
      <c r="C297" s="27" t="s">
        <v>186</v>
      </c>
      <c r="D297" s="13" t="s">
        <v>1542</v>
      </c>
      <c r="E297" s="10" t="s">
        <v>1701</v>
      </c>
      <c r="F297" s="10" t="s">
        <v>258</v>
      </c>
      <c r="G297" s="18" t="s">
        <v>1544</v>
      </c>
      <c r="H297" s="22">
        <v>45019</v>
      </c>
      <c r="I297" s="17"/>
      <c r="J297" s="17" t="s">
        <v>1545</v>
      </c>
      <c r="K297" s="10" t="s">
        <v>1592</v>
      </c>
    </row>
    <row r="298" s="1" customFormat="1" ht="14.55" customHeight="1" spans="1:11">
      <c r="A298" s="12">
        <v>297</v>
      </c>
      <c r="B298" s="10" t="s">
        <v>258</v>
      </c>
      <c r="C298" s="27" t="s">
        <v>186</v>
      </c>
      <c r="D298" s="13" t="s">
        <v>1542</v>
      </c>
      <c r="E298" s="10" t="s">
        <v>1701</v>
      </c>
      <c r="F298" s="10" t="s">
        <v>340</v>
      </c>
      <c r="G298" s="18" t="s">
        <v>1544</v>
      </c>
      <c r="H298" s="22">
        <v>45019</v>
      </c>
      <c r="I298" s="17"/>
      <c r="J298" s="17" t="s">
        <v>1545</v>
      </c>
      <c r="K298" s="10" t="s">
        <v>1592</v>
      </c>
    </row>
    <row r="299" s="1" customFormat="1" ht="14.55" customHeight="1" spans="1:11">
      <c r="A299" s="12">
        <v>298</v>
      </c>
      <c r="B299" s="10" t="s">
        <v>1899</v>
      </c>
      <c r="C299" s="27" t="s">
        <v>1560</v>
      </c>
      <c r="D299" s="13" t="s">
        <v>1614</v>
      </c>
      <c r="E299" s="10" t="s">
        <v>1600</v>
      </c>
      <c r="F299" s="10" t="s">
        <v>1566</v>
      </c>
      <c r="G299" s="18" t="s">
        <v>1549</v>
      </c>
      <c r="H299" s="22">
        <v>45026</v>
      </c>
      <c r="I299" s="17"/>
      <c r="J299" s="17" t="s">
        <v>1545</v>
      </c>
      <c r="K299" s="10" t="s">
        <v>1770</v>
      </c>
    </row>
    <row r="300" s="1" customFormat="1" ht="14.55" customHeight="1" spans="1:11">
      <c r="A300" s="12">
        <v>299</v>
      </c>
      <c r="B300" s="10" t="s">
        <v>249</v>
      </c>
      <c r="C300" s="27" t="s">
        <v>247</v>
      </c>
      <c r="D300" s="13" t="s">
        <v>1719</v>
      </c>
      <c r="E300" s="10"/>
      <c r="F300" s="10" t="s">
        <v>1720</v>
      </c>
      <c r="G300" s="18" t="s">
        <v>1544</v>
      </c>
      <c r="H300" s="22">
        <v>45026</v>
      </c>
      <c r="I300" s="17"/>
      <c r="J300" s="17" t="s">
        <v>1545</v>
      </c>
      <c r="K300" s="10" t="s">
        <v>110</v>
      </c>
    </row>
    <row r="301" s="1" customFormat="1" ht="14.55" customHeight="1" spans="1:11">
      <c r="A301" s="12">
        <v>300</v>
      </c>
      <c r="B301" s="10" t="s">
        <v>1900</v>
      </c>
      <c r="C301" s="27" t="s">
        <v>1560</v>
      </c>
      <c r="D301" s="13" t="s">
        <v>1561</v>
      </c>
      <c r="E301" s="10" t="s">
        <v>1600</v>
      </c>
      <c r="F301" s="10" t="s">
        <v>288</v>
      </c>
      <c r="G301" s="18" t="s">
        <v>1544</v>
      </c>
      <c r="H301" s="22">
        <v>45030</v>
      </c>
      <c r="I301" s="17"/>
      <c r="J301" s="17" t="s">
        <v>1545</v>
      </c>
      <c r="K301" s="10" t="s">
        <v>1901</v>
      </c>
    </row>
    <row r="302" s="1" customFormat="1" ht="14.55" customHeight="1" spans="1:11">
      <c r="A302" s="12">
        <v>301</v>
      </c>
      <c r="B302" s="10" t="s">
        <v>1902</v>
      </c>
      <c r="C302" s="27" t="s">
        <v>1560</v>
      </c>
      <c r="D302" s="13" t="s">
        <v>1561</v>
      </c>
      <c r="E302" s="10" t="s">
        <v>1600</v>
      </c>
      <c r="F302" s="10" t="s">
        <v>332</v>
      </c>
      <c r="G302" s="18" t="s">
        <v>1710</v>
      </c>
      <c r="H302" s="22">
        <v>45030</v>
      </c>
      <c r="I302" s="17"/>
      <c r="J302" s="17" t="s">
        <v>1545</v>
      </c>
      <c r="K302" s="10" t="s">
        <v>1578</v>
      </c>
    </row>
    <row r="303" s="3" customFormat="1" spans="1:11">
      <c r="A303" s="12">
        <v>302</v>
      </c>
      <c r="B303" s="10" t="s">
        <v>1903</v>
      </c>
      <c r="C303" s="27" t="s">
        <v>226</v>
      </c>
      <c r="D303" s="13" t="s">
        <v>1529</v>
      </c>
      <c r="E303" s="10"/>
      <c r="F303" s="10" t="s">
        <v>1430</v>
      </c>
      <c r="G303" s="18" t="s">
        <v>1531</v>
      </c>
      <c r="H303" s="22">
        <v>45033</v>
      </c>
      <c r="I303" s="17"/>
      <c r="J303" s="17" t="s">
        <v>1545</v>
      </c>
      <c r="K303" s="10" t="s">
        <v>1904</v>
      </c>
    </row>
    <row r="304" s="3" customFormat="1" spans="1:11">
      <c r="A304" s="12">
        <v>303</v>
      </c>
      <c r="B304" s="10" t="s">
        <v>1905</v>
      </c>
      <c r="C304" s="27" t="s">
        <v>210</v>
      </c>
      <c r="D304" s="13" t="s">
        <v>1529</v>
      </c>
      <c r="E304" s="10"/>
      <c r="F304" s="10" t="s">
        <v>345</v>
      </c>
      <c r="G304" s="18" t="s">
        <v>1544</v>
      </c>
      <c r="H304" s="22">
        <v>45033</v>
      </c>
      <c r="I304" s="17"/>
      <c r="J304" s="17" t="s">
        <v>1571</v>
      </c>
      <c r="K304" s="10" t="s">
        <v>1641</v>
      </c>
    </row>
    <row r="305" s="3" customFormat="1" spans="1:11">
      <c r="A305" s="12">
        <v>304</v>
      </c>
      <c r="B305" s="10" t="s">
        <v>1906</v>
      </c>
      <c r="C305" s="27" t="s">
        <v>226</v>
      </c>
      <c r="D305" s="13"/>
      <c r="E305" s="10"/>
      <c r="F305" s="10" t="s">
        <v>228</v>
      </c>
      <c r="G305" s="18" t="s">
        <v>1531</v>
      </c>
      <c r="H305" s="22">
        <v>45041</v>
      </c>
      <c r="I305" s="17"/>
      <c r="J305" s="17" t="s">
        <v>1545</v>
      </c>
      <c r="K305" s="10" t="s">
        <v>1636</v>
      </c>
    </row>
    <row r="306" s="3" customFormat="1" spans="1:11">
      <c r="A306" s="12">
        <v>305</v>
      </c>
      <c r="B306" s="10" t="s">
        <v>1907</v>
      </c>
      <c r="C306" s="27" t="s">
        <v>186</v>
      </c>
      <c r="D306" s="13" t="s">
        <v>1542</v>
      </c>
      <c r="E306" s="10" t="s">
        <v>1701</v>
      </c>
      <c r="F306" s="10" t="s">
        <v>1693</v>
      </c>
      <c r="G306" s="18" t="s">
        <v>1544</v>
      </c>
      <c r="H306" s="22">
        <v>45042</v>
      </c>
      <c r="I306" s="17"/>
      <c r="J306" s="17" t="s">
        <v>1545</v>
      </c>
      <c r="K306" s="10" t="s">
        <v>1590</v>
      </c>
    </row>
    <row r="307" s="3" customFormat="1" ht="26.4" spans="1:11">
      <c r="A307" s="12">
        <v>306</v>
      </c>
      <c r="B307" s="10" t="s">
        <v>1908</v>
      </c>
      <c r="C307" s="27" t="s">
        <v>1560</v>
      </c>
      <c r="D307" s="13" t="s">
        <v>1561</v>
      </c>
      <c r="E307" s="10" t="s">
        <v>1537</v>
      </c>
      <c r="F307" s="10" t="s">
        <v>1574</v>
      </c>
      <c r="G307" s="18" t="s">
        <v>1544</v>
      </c>
      <c r="H307" s="22">
        <v>45050</v>
      </c>
      <c r="I307" s="17"/>
      <c r="J307" s="17" t="s">
        <v>1532</v>
      </c>
      <c r="K307" s="10" t="s">
        <v>1770</v>
      </c>
    </row>
    <row r="308" s="3" customFormat="1" spans="1:11">
      <c r="A308" s="12">
        <v>307</v>
      </c>
      <c r="B308" s="10" t="s">
        <v>255</v>
      </c>
      <c r="C308" s="27" t="s">
        <v>186</v>
      </c>
      <c r="D308" s="13" t="s">
        <v>1542</v>
      </c>
      <c r="E308" s="10" t="s">
        <v>1543</v>
      </c>
      <c r="F308" s="10" t="s">
        <v>275</v>
      </c>
      <c r="G308" s="18" t="s">
        <v>1544</v>
      </c>
      <c r="H308" s="22">
        <v>45026</v>
      </c>
      <c r="I308" s="17"/>
      <c r="J308" s="17" t="s">
        <v>1545</v>
      </c>
      <c r="K308" s="10" t="s">
        <v>110</v>
      </c>
    </row>
    <row r="309" s="3" customFormat="1" ht="26.4" spans="1:11">
      <c r="A309" s="12">
        <v>308</v>
      </c>
      <c r="B309" s="10" t="s">
        <v>1909</v>
      </c>
      <c r="C309" s="27" t="s">
        <v>1560</v>
      </c>
      <c r="D309" s="13" t="s">
        <v>1561</v>
      </c>
      <c r="E309" s="10" t="s">
        <v>1537</v>
      </c>
      <c r="F309" s="10" t="s">
        <v>127</v>
      </c>
      <c r="G309" s="18" t="s">
        <v>1544</v>
      </c>
      <c r="H309" s="22">
        <v>45054</v>
      </c>
      <c r="I309" s="17"/>
      <c r="J309" s="17" t="s">
        <v>1532</v>
      </c>
      <c r="K309" s="10" t="s">
        <v>1910</v>
      </c>
    </row>
    <row r="310" s="3" customFormat="1" spans="1:11">
      <c r="A310" s="12">
        <v>309</v>
      </c>
      <c r="B310" s="10" t="s">
        <v>1911</v>
      </c>
      <c r="C310" s="27" t="s">
        <v>247</v>
      </c>
      <c r="D310" s="13" t="s">
        <v>1719</v>
      </c>
      <c r="E310" s="10"/>
      <c r="F310" s="10" t="s">
        <v>1720</v>
      </c>
      <c r="G310" s="18" t="s">
        <v>1544</v>
      </c>
      <c r="H310" s="22">
        <v>45054</v>
      </c>
      <c r="I310" s="17"/>
      <c r="J310" s="17" t="s">
        <v>1545</v>
      </c>
      <c r="K310" s="10" t="s">
        <v>1703</v>
      </c>
    </row>
    <row r="311" s="3" customFormat="1" spans="1:11">
      <c r="A311" s="12">
        <v>310</v>
      </c>
      <c r="B311" s="10" t="s">
        <v>1912</v>
      </c>
      <c r="C311" s="27" t="s">
        <v>186</v>
      </c>
      <c r="D311" s="13" t="s">
        <v>1542</v>
      </c>
      <c r="E311" s="10" t="s">
        <v>1543</v>
      </c>
      <c r="F311" s="10" t="s">
        <v>255</v>
      </c>
      <c r="G311" s="18" t="s">
        <v>1544</v>
      </c>
      <c r="H311" s="22">
        <v>45026</v>
      </c>
      <c r="I311" s="17"/>
      <c r="J311" s="17" t="s">
        <v>1545</v>
      </c>
      <c r="K311" s="10" t="s">
        <v>1636</v>
      </c>
    </row>
    <row r="312" s="3" customFormat="1" spans="1:11">
      <c r="A312" s="12">
        <v>311</v>
      </c>
      <c r="B312" s="10" t="s">
        <v>1913</v>
      </c>
      <c r="C312" s="27" t="s">
        <v>186</v>
      </c>
      <c r="D312" s="13" t="s">
        <v>1542</v>
      </c>
      <c r="E312" s="10" t="s">
        <v>1543</v>
      </c>
      <c r="F312" s="10" t="s">
        <v>255</v>
      </c>
      <c r="G312" s="18" t="s">
        <v>1544</v>
      </c>
      <c r="H312" s="22">
        <v>45028</v>
      </c>
      <c r="I312" s="17"/>
      <c r="J312" s="17" t="s">
        <v>1545</v>
      </c>
      <c r="K312" s="10" t="s">
        <v>1636</v>
      </c>
    </row>
    <row r="313" s="3" customFormat="1" spans="1:11">
      <c r="A313" s="12">
        <v>312</v>
      </c>
      <c r="B313" s="10" t="s">
        <v>1914</v>
      </c>
      <c r="C313" s="27" t="s">
        <v>186</v>
      </c>
      <c r="D313" s="13" t="s">
        <v>1542</v>
      </c>
      <c r="E313" s="10" t="s">
        <v>1543</v>
      </c>
      <c r="F313" s="10" t="s">
        <v>255</v>
      </c>
      <c r="G313" s="18" t="s">
        <v>1544</v>
      </c>
      <c r="H313" s="22">
        <v>45036</v>
      </c>
      <c r="I313" s="17"/>
      <c r="J313" s="17" t="s">
        <v>1545</v>
      </c>
      <c r="K313" s="10" t="s">
        <v>1678</v>
      </c>
    </row>
    <row r="314" s="1" customFormat="1" ht="14.55" customHeight="1" spans="1:11">
      <c r="A314" s="12">
        <v>313</v>
      </c>
      <c r="B314" s="10" t="s">
        <v>1915</v>
      </c>
      <c r="C314" s="27" t="s">
        <v>186</v>
      </c>
      <c r="D314" s="13" t="s">
        <v>1542</v>
      </c>
      <c r="E314" s="10" t="s">
        <v>1543</v>
      </c>
      <c r="F314" s="10" t="s">
        <v>255</v>
      </c>
      <c r="G314" s="18" t="s">
        <v>1544</v>
      </c>
      <c r="H314" s="22">
        <v>45026</v>
      </c>
      <c r="I314" s="17"/>
      <c r="J314" s="17" t="s">
        <v>1545</v>
      </c>
      <c r="K314" s="10" t="s">
        <v>1678</v>
      </c>
    </row>
    <row r="315" s="2" customFormat="1" ht="14.55" customHeight="1" spans="1:11">
      <c r="A315" s="12">
        <v>314</v>
      </c>
      <c r="B315" s="10" t="s">
        <v>1916</v>
      </c>
      <c r="C315" s="27" t="s">
        <v>186</v>
      </c>
      <c r="D315" s="13" t="s">
        <v>1542</v>
      </c>
      <c r="E315" s="10" t="s">
        <v>1543</v>
      </c>
      <c r="F315" s="10" t="s">
        <v>255</v>
      </c>
      <c r="G315" s="18" t="s">
        <v>1544</v>
      </c>
      <c r="H315" s="22">
        <v>45026</v>
      </c>
      <c r="I315" s="17"/>
      <c r="J315" s="17" t="s">
        <v>1545</v>
      </c>
      <c r="K315" s="10" t="s">
        <v>1636</v>
      </c>
    </row>
    <row r="316" s="1" customFormat="1" ht="14.55" customHeight="1" spans="1:11">
      <c r="A316" s="12">
        <v>315</v>
      </c>
      <c r="B316" s="10" t="s">
        <v>1917</v>
      </c>
      <c r="C316" s="27" t="s">
        <v>186</v>
      </c>
      <c r="D316" s="13" t="s">
        <v>1542</v>
      </c>
      <c r="E316" s="10" t="s">
        <v>1543</v>
      </c>
      <c r="F316" s="10" t="s">
        <v>255</v>
      </c>
      <c r="G316" s="18" t="s">
        <v>1544</v>
      </c>
      <c r="H316" s="22">
        <v>45026</v>
      </c>
      <c r="I316" s="17"/>
      <c r="J316" s="17" t="s">
        <v>1545</v>
      </c>
      <c r="K316" s="10" t="s">
        <v>1636</v>
      </c>
    </row>
    <row r="317" s="1" customFormat="1" ht="14.55" customHeight="1" spans="1:11">
      <c r="A317" s="12">
        <v>316</v>
      </c>
      <c r="B317" s="10" t="s">
        <v>1918</v>
      </c>
      <c r="C317" s="27" t="s">
        <v>1560</v>
      </c>
      <c r="D317" s="13" t="s">
        <v>1561</v>
      </c>
      <c r="E317" s="10" t="s">
        <v>1537</v>
      </c>
      <c r="F317" s="10" t="s">
        <v>1844</v>
      </c>
      <c r="G317" s="18" t="s">
        <v>1726</v>
      </c>
      <c r="H317" s="22">
        <v>45056</v>
      </c>
      <c r="I317" s="17"/>
      <c r="J317" s="17" t="s">
        <v>1532</v>
      </c>
      <c r="K317" s="10" t="s">
        <v>1770</v>
      </c>
    </row>
    <row r="318" s="1" customFormat="1" ht="14.55" customHeight="1" spans="1:11">
      <c r="A318" s="12">
        <v>317</v>
      </c>
      <c r="B318" s="10" t="s">
        <v>1919</v>
      </c>
      <c r="C318" s="27" t="s">
        <v>1683</v>
      </c>
      <c r="D318" s="13" t="s">
        <v>1529</v>
      </c>
      <c r="E318" s="10"/>
      <c r="F318" s="10" t="s">
        <v>438</v>
      </c>
      <c r="G318" s="18" t="s">
        <v>1531</v>
      </c>
      <c r="H318" s="22">
        <v>45057</v>
      </c>
      <c r="I318" s="17"/>
      <c r="J318" s="17" t="s">
        <v>1545</v>
      </c>
      <c r="K318" s="10" t="s">
        <v>1920</v>
      </c>
    </row>
    <row r="319" s="1" customFormat="1" ht="14.55" customHeight="1" spans="1:11">
      <c r="A319" s="12">
        <v>318</v>
      </c>
      <c r="B319" s="10" t="s">
        <v>1921</v>
      </c>
      <c r="C319" s="27" t="s">
        <v>247</v>
      </c>
      <c r="D319" s="13" t="s">
        <v>1719</v>
      </c>
      <c r="E319" s="10" t="s">
        <v>1529</v>
      </c>
      <c r="F319" s="10" t="s">
        <v>1720</v>
      </c>
      <c r="G319" s="18" t="s">
        <v>1531</v>
      </c>
      <c r="H319" s="22">
        <v>45061</v>
      </c>
      <c r="I319" s="17"/>
      <c r="J319" s="17" t="s">
        <v>1545</v>
      </c>
      <c r="K319" s="10" t="s">
        <v>110</v>
      </c>
    </row>
    <row r="320" s="1" customFormat="1" ht="14.55" customHeight="1" spans="1:11">
      <c r="A320" s="12">
        <v>319</v>
      </c>
      <c r="B320" s="10" t="s">
        <v>1922</v>
      </c>
      <c r="C320" s="27" t="s">
        <v>130</v>
      </c>
      <c r="D320" s="13" t="s">
        <v>1529</v>
      </c>
      <c r="E320" s="10"/>
      <c r="F320" s="10" t="s">
        <v>1734</v>
      </c>
      <c r="G320" s="18" t="s">
        <v>1531</v>
      </c>
      <c r="H320" s="22">
        <v>45061</v>
      </c>
      <c r="I320" s="17"/>
      <c r="J320" s="17" t="s">
        <v>1532</v>
      </c>
      <c r="K320" s="10" t="s">
        <v>1706</v>
      </c>
    </row>
    <row r="321" s="1" customFormat="1" ht="14.55" customHeight="1" spans="1:11">
      <c r="A321" s="12">
        <v>320</v>
      </c>
      <c r="B321" s="10" t="s">
        <v>1923</v>
      </c>
      <c r="C321" s="27" t="s">
        <v>217</v>
      </c>
      <c r="D321" s="13" t="s">
        <v>1607</v>
      </c>
      <c r="E321" s="10" t="s">
        <v>1529</v>
      </c>
      <c r="F321" s="10" t="s">
        <v>496</v>
      </c>
      <c r="G321" s="18" t="s">
        <v>1544</v>
      </c>
      <c r="H321" s="22">
        <v>45062</v>
      </c>
      <c r="I321" s="17"/>
      <c r="J321" s="17" t="s">
        <v>1571</v>
      </c>
      <c r="K321" s="10" t="s">
        <v>1641</v>
      </c>
    </row>
    <row r="322" s="1" customFormat="1" ht="14.55" customHeight="1" spans="1:11">
      <c r="A322" s="12">
        <v>321</v>
      </c>
      <c r="B322" s="10" t="s">
        <v>304</v>
      </c>
      <c r="C322" s="27" t="s">
        <v>186</v>
      </c>
      <c r="D322" s="13" t="s">
        <v>1542</v>
      </c>
      <c r="E322" s="10" t="s">
        <v>1701</v>
      </c>
      <c r="F322" s="10" t="s">
        <v>340</v>
      </c>
      <c r="G322" s="18" t="s">
        <v>1544</v>
      </c>
      <c r="H322" s="22">
        <v>45068</v>
      </c>
      <c r="I322" s="17"/>
      <c r="J322" s="17" t="s">
        <v>1545</v>
      </c>
      <c r="K322" s="10" t="s">
        <v>110</v>
      </c>
    </row>
    <row r="323" s="1" customFormat="1" ht="14.55" customHeight="1" spans="1:11">
      <c r="A323" s="12">
        <v>322</v>
      </c>
      <c r="B323" s="10" t="s">
        <v>1924</v>
      </c>
      <c r="C323" s="27" t="s">
        <v>186</v>
      </c>
      <c r="D323" s="13" t="s">
        <v>1542</v>
      </c>
      <c r="E323" s="10" t="s">
        <v>1543</v>
      </c>
      <c r="F323" s="10" t="s">
        <v>255</v>
      </c>
      <c r="G323" s="18" t="s">
        <v>1544</v>
      </c>
      <c r="H323" s="22">
        <v>45068</v>
      </c>
      <c r="I323" s="17"/>
      <c r="J323" s="17" t="s">
        <v>1545</v>
      </c>
      <c r="K323" s="10" t="s">
        <v>1636</v>
      </c>
    </row>
    <row r="324" s="1" customFormat="1" ht="14.55" customHeight="1" spans="1:11">
      <c r="A324" s="12">
        <v>323</v>
      </c>
      <c r="B324" s="10" t="s">
        <v>1925</v>
      </c>
      <c r="C324" s="27" t="s">
        <v>186</v>
      </c>
      <c r="D324" s="13" t="s">
        <v>1542</v>
      </c>
      <c r="E324" s="10" t="s">
        <v>1543</v>
      </c>
      <c r="F324" s="10" t="s">
        <v>255</v>
      </c>
      <c r="G324" s="18" t="s">
        <v>1544</v>
      </c>
      <c r="H324" s="22">
        <v>45068</v>
      </c>
      <c r="I324" s="17"/>
      <c r="J324" s="17" t="s">
        <v>1545</v>
      </c>
      <c r="K324" s="10" t="s">
        <v>1926</v>
      </c>
    </row>
    <row r="325" s="1" customFormat="1" ht="14.55" customHeight="1" spans="1:11">
      <c r="A325" s="12">
        <v>324</v>
      </c>
      <c r="B325" s="10" t="s">
        <v>1927</v>
      </c>
      <c r="C325" s="27" t="s">
        <v>186</v>
      </c>
      <c r="D325" s="13" t="s">
        <v>1542</v>
      </c>
      <c r="E325" s="10" t="s">
        <v>1543</v>
      </c>
      <c r="F325" s="10" t="s">
        <v>255</v>
      </c>
      <c r="G325" s="18" t="s">
        <v>1544</v>
      </c>
      <c r="H325" s="22">
        <v>45068</v>
      </c>
      <c r="I325" s="17"/>
      <c r="J325" s="17" t="s">
        <v>1545</v>
      </c>
      <c r="K325" s="10" t="s">
        <v>1540</v>
      </c>
    </row>
    <row r="326" s="1" customFormat="1" ht="14.55" customHeight="1" spans="1:11">
      <c r="A326" s="12">
        <v>325</v>
      </c>
      <c r="B326" s="10" t="s">
        <v>1928</v>
      </c>
      <c r="C326" s="27" t="s">
        <v>186</v>
      </c>
      <c r="D326" s="13" t="s">
        <v>1542</v>
      </c>
      <c r="E326" s="10" t="s">
        <v>1543</v>
      </c>
      <c r="F326" s="10" t="s">
        <v>255</v>
      </c>
      <c r="G326" s="18" t="s">
        <v>1544</v>
      </c>
      <c r="H326" s="22">
        <v>45068</v>
      </c>
      <c r="I326" s="17"/>
      <c r="J326" s="17" t="s">
        <v>1545</v>
      </c>
      <c r="K326" s="10" t="s">
        <v>1636</v>
      </c>
    </row>
    <row r="327" s="1" customFormat="1" ht="14.55" customHeight="1" spans="1:11">
      <c r="A327" s="12">
        <v>326</v>
      </c>
      <c r="B327" s="10" t="s">
        <v>235</v>
      </c>
      <c r="C327" s="27" t="s">
        <v>186</v>
      </c>
      <c r="D327" s="13" t="s">
        <v>1542</v>
      </c>
      <c r="E327" s="10" t="s">
        <v>1701</v>
      </c>
      <c r="F327" s="10" t="s">
        <v>340</v>
      </c>
      <c r="G327" s="18" t="s">
        <v>1544</v>
      </c>
      <c r="H327" s="22">
        <v>45072</v>
      </c>
      <c r="I327" s="17"/>
      <c r="J327" s="17" t="s">
        <v>1545</v>
      </c>
      <c r="K327" s="10" t="s">
        <v>110</v>
      </c>
    </row>
    <row r="328" s="1" customFormat="1" ht="14.55" customHeight="1" spans="1:11">
      <c r="A328" s="12">
        <v>327</v>
      </c>
      <c r="B328" s="10" t="s">
        <v>1929</v>
      </c>
      <c r="C328" s="27" t="s">
        <v>186</v>
      </c>
      <c r="D328" s="13" t="s">
        <v>1542</v>
      </c>
      <c r="E328" s="10" t="s">
        <v>1543</v>
      </c>
      <c r="F328" s="10" t="s">
        <v>255</v>
      </c>
      <c r="G328" s="18" t="s">
        <v>1544</v>
      </c>
      <c r="H328" s="22">
        <v>45072</v>
      </c>
      <c r="I328" s="17"/>
      <c r="J328" s="17" t="s">
        <v>1545</v>
      </c>
      <c r="K328" s="10" t="s">
        <v>1926</v>
      </c>
    </row>
    <row r="329" s="1" customFormat="1" ht="14.55" customHeight="1" spans="1:11">
      <c r="A329" s="12">
        <v>328</v>
      </c>
      <c r="B329" s="10" t="s">
        <v>1930</v>
      </c>
      <c r="C329" s="27" t="s">
        <v>130</v>
      </c>
      <c r="D329" s="13" t="s">
        <v>1529</v>
      </c>
      <c r="E329" s="10"/>
      <c r="F329" s="10" t="s">
        <v>1734</v>
      </c>
      <c r="G329" s="18" t="s">
        <v>1531</v>
      </c>
      <c r="H329" s="22">
        <v>45076</v>
      </c>
      <c r="I329" s="17"/>
      <c r="J329" s="17" t="s">
        <v>1532</v>
      </c>
      <c r="K329" s="10" t="s">
        <v>1931</v>
      </c>
    </row>
    <row r="330" s="1" customFormat="1" ht="14.55" customHeight="1" spans="1:11">
      <c r="A330" s="12">
        <v>329</v>
      </c>
      <c r="B330" s="10" t="s">
        <v>1932</v>
      </c>
      <c r="C330" s="27" t="s">
        <v>1683</v>
      </c>
      <c r="D330" s="13" t="s">
        <v>1529</v>
      </c>
      <c r="E330" s="10"/>
      <c r="F330" s="10" t="s">
        <v>438</v>
      </c>
      <c r="G330" s="18" t="s">
        <v>1531</v>
      </c>
      <c r="H330" s="22">
        <v>45078</v>
      </c>
      <c r="I330" s="17"/>
      <c r="J330" s="17" t="s">
        <v>1571</v>
      </c>
      <c r="K330" s="10" t="s">
        <v>1933</v>
      </c>
    </row>
    <row r="331" s="1" customFormat="1" ht="14.55" customHeight="1" spans="1:11">
      <c r="A331" s="12">
        <v>330</v>
      </c>
      <c r="B331" s="10" t="s">
        <v>1934</v>
      </c>
      <c r="C331" s="27" t="s">
        <v>247</v>
      </c>
      <c r="D331" s="13" t="s">
        <v>1935</v>
      </c>
      <c r="E331" s="10" t="s">
        <v>1529</v>
      </c>
      <c r="F331" s="10" t="s">
        <v>705</v>
      </c>
      <c r="G331" s="18" t="s">
        <v>1936</v>
      </c>
      <c r="H331" s="22">
        <v>45082</v>
      </c>
      <c r="I331" s="17"/>
      <c r="J331" s="17" t="s">
        <v>1571</v>
      </c>
      <c r="K331" s="10" t="s">
        <v>1641</v>
      </c>
    </row>
    <row r="332" s="1" customFormat="1" ht="14.55" customHeight="1" spans="1:11">
      <c r="A332" s="12">
        <v>331</v>
      </c>
      <c r="B332" s="10" t="s">
        <v>1937</v>
      </c>
      <c r="C332" s="27" t="s">
        <v>1560</v>
      </c>
      <c r="D332" s="13" t="s">
        <v>1872</v>
      </c>
      <c r="E332" s="10" t="s">
        <v>1529</v>
      </c>
      <c r="F332" s="10" t="s">
        <v>1562</v>
      </c>
      <c r="G332" s="18" t="s">
        <v>1544</v>
      </c>
      <c r="H332" s="22">
        <v>45085</v>
      </c>
      <c r="I332" s="17"/>
      <c r="J332" s="17" t="s">
        <v>1532</v>
      </c>
      <c r="K332" s="10" t="s">
        <v>1938</v>
      </c>
    </row>
    <row r="333" s="1" customFormat="1" ht="14.55" customHeight="1" spans="1:11">
      <c r="A333" s="12">
        <v>332</v>
      </c>
      <c r="B333" s="10" t="s">
        <v>1939</v>
      </c>
      <c r="C333" s="27" t="s">
        <v>151</v>
      </c>
      <c r="D333" s="13" t="s">
        <v>1537</v>
      </c>
      <c r="E333" s="10" t="s">
        <v>1538</v>
      </c>
      <c r="F333" s="10" t="s">
        <v>1536</v>
      </c>
      <c r="G333" s="18" t="s">
        <v>1531</v>
      </c>
      <c r="H333" s="22">
        <v>45085</v>
      </c>
      <c r="I333" s="17"/>
      <c r="J333" s="17" t="s">
        <v>1532</v>
      </c>
      <c r="K333" s="10" t="s">
        <v>1940</v>
      </c>
    </row>
    <row r="334" s="1" customFormat="1" ht="14.55" customHeight="1" spans="1:11">
      <c r="A334" s="12">
        <v>333</v>
      </c>
      <c r="B334" s="10" t="s">
        <v>1941</v>
      </c>
      <c r="C334" s="27" t="s">
        <v>151</v>
      </c>
      <c r="D334" s="13" t="s">
        <v>1537</v>
      </c>
      <c r="E334" s="10" t="s">
        <v>1538</v>
      </c>
      <c r="F334" s="10" t="s">
        <v>1536</v>
      </c>
      <c r="G334" s="18" t="s">
        <v>1531</v>
      </c>
      <c r="H334" s="22">
        <v>45085</v>
      </c>
      <c r="I334" s="17"/>
      <c r="J334" s="17" t="s">
        <v>1532</v>
      </c>
      <c r="K334" s="10" t="s">
        <v>1940</v>
      </c>
    </row>
    <row r="335" s="1" customFormat="1" ht="14.55" customHeight="1" spans="1:11">
      <c r="A335" s="12">
        <v>334</v>
      </c>
      <c r="B335" s="10" t="s">
        <v>1942</v>
      </c>
      <c r="C335" s="27" t="s">
        <v>1580</v>
      </c>
      <c r="D335" s="13" t="s">
        <v>1620</v>
      </c>
      <c r="E335" s="10" t="s">
        <v>1529</v>
      </c>
      <c r="F335" s="10" t="s">
        <v>160</v>
      </c>
      <c r="G335" s="18" t="s">
        <v>1608</v>
      </c>
      <c r="H335" s="22">
        <v>45093</v>
      </c>
      <c r="I335" s="17"/>
      <c r="J335" s="17" t="s">
        <v>1532</v>
      </c>
      <c r="K335" s="10" t="s">
        <v>1650</v>
      </c>
    </row>
    <row r="336" s="1" customFormat="1" ht="14.55" customHeight="1" spans="1:11">
      <c r="A336" s="12">
        <v>335</v>
      </c>
      <c r="B336" s="28" t="s">
        <v>1943</v>
      </c>
      <c r="C336" s="28" t="s">
        <v>151</v>
      </c>
      <c r="D336" s="28" t="s">
        <v>1537</v>
      </c>
      <c r="E336" s="28" t="s">
        <v>1659</v>
      </c>
      <c r="F336" s="28" t="s">
        <v>1539</v>
      </c>
      <c r="G336" s="28" t="s">
        <v>1531</v>
      </c>
      <c r="H336" s="29">
        <v>43983</v>
      </c>
      <c r="I336" s="32">
        <v>45077</v>
      </c>
      <c r="J336" s="17" t="s">
        <v>1532</v>
      </c>
      <c r="K336" s="28" t="s">
        <v>1944</v>
      </c>
    </row>
    <row r="337" ht="26.4" spans="1:11">
      <c r="A337" s="12">
        <v>336</v>
      </c>
      <c r="B337" s="10" t="s">
        <v>1945</v>
      </c>
      <c r="C337" s="10" t="s">
        <v>1560</v>
      </c>
      <c r="D337" s="10" t="s">
        <v>1614</v>
      </c>
      <c r="E337" s="10" t="s">
        <v>1600</v>
      </c>
      <c r="F337" s="10" t="s">
        <v>358</v>
      </c>
      <c r="G337" s="10" t="s">
        <v>1549</v>
      </c>
      <c r="H337" s="11">
        <v>44897</v>
      </c>
      <c r="I337" s="27">
        <v>45079</v>
      </c>
      <c r="J337" s="17" t="s">
        <v>1545</v>
      </c>
      <c r="K337" s="10" t="s">
        <v>1636</v>
      </c>
    </row>
    <row r="338" spans="1:11">
      <c r="A338" s="12">
        <v>337</v>
      </c>
      <c r="B338" s="10" t="s">
        <v>1946</v>
      </c>
      <c r="C338" s="10" t="s">
        <v>198</v>
      </c>
      <c r="D338" s="10" t="s">
        <v>1570</v>
      </c>
      <c r="E338" s="10"/>
      <c r="F338" s="10" t="s">
        <v>450</v>
      </c>
      <c r="G338" s="10" t="s">
        <v>1549</v>
      </c>
      <c r="H338" s="11">
        <v>45026</v>
      </c>
      <c r="I338" s="27">
        <v>45079</v>
      </c>
      <c r="J338" s="17" t="s">
        <v>1571</v>
      </c>
      <c r="K338" s="10" t="s">
        <v>1609</v>
      </c>
    </row>
    <row r="339" ht="26.4" spans="1:11">
      <c r="A339" s="12">
        <v>338</v>
      </c>
      <c r="B339" s="28" t="s">
        <v>1947</v>
      </c>
      <c r="C339" s="28" t="s">
        <v>1560</v>
      </c>
      <c r="D339" s="28" t="s">
        <v>1561</v>
      </c>
      <c r="E339" s="28" t="s">
        <v>1600</v>
      </c>
      <c r="F339" s="28" t="s">
        <v>1693</v>
      </c>
      <c r="G339" s="28" t="s">
        <v>1544</v>
      </c>
      <c r="H339" s="29">
        <v>44876</v>
      </c>
      <c r="I339" s="32">
        <v>45086</v>
      </c>
      <c r="J339" s="17" t="s">
        <v>1545</v>
      </c>
      <c r="K339" s="28" t="s">
        <v>1636</v>
      </c>
    </row>
    <row r="340" spans="1:11">
      <c r="A340" s="12">
        <v>339</v>
      </c>
      <c r="B340" s="10" t="s">
        <v>1948</v>
      </c>
      <c r="C340" s="10" t="s">
        <v>247</v>
      </c>
      <c r="D340" s="10" t="s">
        <v>1719</v>
      </c>
      <c r="E340" s="10"/>
      <c r="F340" s="10" t="s">
        <v>1720</v>
      </c>
      <c r="G340" s="10" t="s">
        <v>1544</v>
      </c>
      <c r="H340" s="11">
        <v>44256</v>
      </c>
      <c r="I340" s="27">
        <v>45086</v>
      </c>
      <c r="J340" s="17" t="s">
        <v>1545</v>
      </c>
      <c r="K340" s="10" t="s">
        <v>110</v>
      </c>
    </row>
    <row r="341" spans="1:11">
      <c r="A341" s="12">
        <v>340</v>
      </c>
      <c r="B341" s="10" t="s">
        <v>1949</v>
      </c>
      <c r="C341" s="10" t="s">
        <v>198</v>
      </c>
      <c r="D341" s="10" t="s">
        <v>1542</v>
      </c>
      <c r="E341" s="10" t="s">
        <v>1622</v>
      </c>
      <c r="F341" s="10" t="s">
        <v>358</v>
      </c>
      <c r="G341" s="10" t="s">
        <v>1549</v>
      </c>
      <c r="H341" s="11">
        <v>43720</v>
      </c>
      <c r="I341" s="27">
        <v>45090</v>
      </c>
      <c r="J341" s="17" t="s">
        <v>1545</v>
      </c>
      <c r="K341" s="10" t="s">
        <v>1666</v>
      </c>
    </row>
    <row r="342" spans="1:11">
      <c r="A342" s="12">
        <v>341</v>
      </c>
      <c r="B342" s="10" t="s">
        <v>1950</v>
      </c>
      <c r="C342" s="10" t="s">
        <v>247</v>
      </c>
      <c r="D342" s="10" t="s">
        <v>1719</v>
      </c>
      <c r="E342" s="10" t="s">
        <v>1529</v>
      </c>
      <c r="F342" s="10" t="s">
        <v>1720</v>
      </c>
      <c r="G342" s="10" t="s">
        <v>1531</v>
      </c>
      <c r="H342" s="11">
        <v>45061</v>
      </c>
      <c r="I342" s="27">
        <v>45090</v>
      </c>
      <c r="J342" s="17" t="s">
        <v>1545</v>
      </c>
      <c r="K342" s="10" t="s">
        <v>1590</v>
      </c>
    </row>
    <row r="343" spans="1:11">
      <c r="A343" s="12">
        <v>342</v>
      </c>
      <c r="B343" s="16" t="s">
        <v>1951</v>
      </c>
      <c r="C343" s="30" t="s">
        <v>186</v>
      </c>
      <c r="D343" s="13" t="s">
        <v>1542</v>
      </c>
      <c r="E343" s="10" t="s">
        <v>1701</v>
      </c>
      <c r="F343" s="30" t="s">
        <v>258</v>
      </c>
      <c r="G343" s="28" t="s">
        <v>1544</v>
      </c>
      <c r="H343" s="31">
        <v>45019</v>
      </c>
      <c r="I343" s="33"/>
      <c r="J343" s="17" t="s">
        <v>1545</v>
      </c>
      <c r="K343" s="34" t="s">
        <v>1592</v>
      </c>
    </row>
    <row r="344" spans="1:11">
      <c r="A344" s="12">
        <v>343</v>
      </c>
      <c r="B344" s="16" t="s">
        <v>1952</v>
      </c>
      <c r="C344" s="30" t="s">
        <v>186</v>
      </c>
      <c r="D344" s="13" t="s">
        <v>1542</v>
      </c>
      <c r="E344" s="10" t="s">
        <v>1701</v>
      </c>
      <c r="F344" s="30" t="s">
        <v>258</v>
      </c>
      <c r="G344" s="28" t="s">
        <v>1544</v>
      </c>
      <c r="H344" s="31">
        <v>45039</v>
      </c>
      <c r="I344" s="33"/>
      <c r="J344" s="17" t="s">
        <v>1545</v>
      </c>
      <c r="K344" s="34" t="s">
        <v>1953</v>
      </c>
    </row>
    <row r="345" spans="1:11">
      <c r="A345" s="12">
        <v>344</v>
      </c>
      <c r="B345" s="16" t="s">
        <v>1954</v>
      </c>
      <c r="C345" s="30" t="s">
        <v>186</v>
      </c>
      <c r="D345" s="13" t="s">
        <v>1542</v>
      </c>
      <c r="E345" s="10" t="s">
        <v>1701</v>
      </c>
      <c r="F345" s="30" t="s">
        <v>304</v>
      </c>
      <c r="G345" s="28" t="s">
        <v>1544</v>
      </c>
      <c r="H345" s="31">
        <v>45069</v>
      </c>
      <c r="I345" s="33"/>
      <c r="J345" s="17" t="s">
        <v>1545</v>
      </c>
      <c r="K345" s="34" t="s">
        <v>1955</v>
      </c>
    </row>
    <row r="346" spans="1:11">
      <c r="A346" s="12">
        <v>345</v>
      </c>
      <c r="B346" s="16" t="s">
        <v>1956</v>
      </c>
      <c r="C346" s="30" t="s">
        <v>198</v>
      </c>
      <c r="D346" s="13" t="s">
        <v>1542</v>
      </c>
      <c r="E346" s="10" t="s">
        <v>1565</v>
      </c>
      <c r="F346" s="30" t="s">
        <v>358</v>
      </c>
      <c r="G346" s="28" t="s">
        <v>1549</v>
      </c>
      <c r="H346" s="31">
        <v>45102</v>
      </c>
      <c r="I346" s="33"/>
      <c r="J346" s="17" t="s">
        <v>1545</v>
      </c>
      <c r="K346" s="34" t="s">
        <v>1698</v>
      </c>
    </row>
  </sheetData>
  <sortState ref="A2:K332">
    <sortCondition ref="I2:I332"/>
  </sortState>
  <conditionalFormatting sqref="A1">
    <cfRule type="duplicateValues" dxfId="5" priority="3"/>
    <cfRule type="duplicateValues" dxfId="5" priority="4"/>
  </conditionalFormatting>
  <conditionalFormatting sqref="B346">
    <cfRule type="duplicateValues" dxfId="5" priority="2"/>
    <cfRule type="duplicateValues" dxfId="5" priority="1"/>
  </conditionalFormatting>
  <conditionalFormatting sqref="B336:B342">
    <cfRule type="duplicateValues" dxfId="5" priority="6"/>
  </conditionalFormatting>
  <conditionalFormatting sqref="B1:B345 B347:B1048576">
    <cfRule type="duplicateValues" dxfId="5" priority="5"/>
  </conditionalFormatting>
  <conditionalFormatting sqref="B1:B335 B343:B345 B347:B1048576">
    <cfRule type="duplicateValues" dxfId="5" priority="7"/>
  </conditionalFormatting>
  <pageMargins left="0.75" right="0.75" top="1" bottom="1" header="0.5" footer="0.5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allowEditUser xmlns="https://web.wps.cn/et/2018/main" xmlns:s="http://schemas.openxmlformats.org/spreadsheetml/2006/main" hasInvisiblePropRange="0">
  <rangeList sheetStid="17" master=""/>
  <rangeList sheetStid="7" master="">
    <arrUserId title="範圍1_4_2_3_2" rangeCreator="" othersAccessPermission="edit"/>
    <arrUserId title="区域7_1_2" rangeCreator="" othersAccessPermission="edit"/>
    <arrUserId title="範圍1_5_4_1_1_3" rangeCreator="" othersAccessPermission="edit"/>
    <arrUserId title="範圍1_5_5_1_2_3" rangeCreator="" othersAccessPermission="edit"/>
    <arrUserId title="範圍1_4_2_2_1_1_3" rangeCreator="" othersAccessPermission="edit"/>
    <arrUserId title="区域7_1_2_2_1_3" rangeCreator="" othersAccessPermission="edit"/>
    <arrUserId title="範圍1_5_1_2_2_2" rangeCreator="" othersAccessPermission="edit"/>
    <arrUserId title="範圍1_5_4_1_1_1_2" rangeCreator="" othersAccessPermission="edit"/>
    <arrUserId title="範圍1_5_5_1_2_1_2" rangeCreator="" othersAccessPermission="edit"/>
    <arrUserId title="区域7_1_2_1_1_2" rangeCreator="" othersAccessPermission="edit"/>
    <arrUserId title="範圍1_4_2_1_2_1_1_2" rangeCreator="" othersAccessPermission="edit"/>
    <arrUserId title="範圍1_5_1_2_1_1_2" rangeCreator="" othersAccessPermission="edit"/>
    <arrUserId title="範圍1_4_2_2_1_1_1_2" rangeCreator="" othersAccessPermission="edit"/>
    <arrUserId title="区域7_2_2_1_1_2" rangeCreator="" othersAccessPermission="edit"/>
    <arrUserId title="区域7_1_2_2_1_1_2" rangeCreator="" othersAccessPermission="edit"/>
    <arrUserId title="範圍1_4_2_1_2_2_2" rangeCreator="" othersAccessPermission="edit"/>
    <arrUserId title="区域7_1_1_2_1_1_2" rangeCreator="" othersAccessPermission="edit"/>
    <arrUserId title="区域7_2_1_1_1_2" rangeCreator="" othersAccessPermission="edit"/>
    <arrUserId title="範圍1_5_1_1_2_1_1_2" rangeCreator="" othersAccessPermission="edit"/>
    <arrUserId title="範圍1_4_2_3_2_1" rangeCreator="" othersAccessPermission="edit"/>
    <arrUserId title="区域7_1_2_1" rangeCreator="" othersAccessPermission="edit"/>
    <arrUserId title="範圍1_5_4_1_1_3_1" rangeCreator="" othersAccessPermission="edit"/>
    <arrUserId title="範圍1_5_5_1_2_3_1" rangeCreator="" othersAccessPermission="edit"/>
    <arrUserId title="範圍1_4_2_2_1_1_3_1" rangeCreator="" othersAccessPermission="edit"/>
    <arrUserId title="区域7_1_2_2_1_3_1" rangeCreator="" othersAccessPermission="edit"/>
    <arrUserId title="範圍1_5_1_2_2_2_1" rangeCreator="" othersAccessPermission="edit"/>
    <arrUserId title="範圍1_5_4_1_1_1_2_1" rangeCreator="" othersAccessPermission="edit"/>
    <arrUserId title="範圍1_5_5_1_2_1_2_1" rangeCreator="" othersAccessPermission="edit"/>
    <arrUserId title="区域7_1_2_1_1_2_1" rangeCreator="" othersAccessPermission="edit"/>
    <arrUserId title="範圍1_4_2_1_2_1_1_2_1" rangeCreator="" othersAccessPermission="edit"/>
    <arrUserId title="範圍1_5_1_2_1_1_2_1" rangeCreator="" othersAccessPermission="edit"/>
    <arrUserId title="範圍1_4_2_2_1_1_1_2_1" rangeCreator="" othersAccessPermission="edit"/>
    <arrUserId title="区域7_2_2_1_1_2_1" rangeCreator="" othersAccessPermission="edit"/>
    <arrUserId title="区域7_1_2_2_1_1_2_1" rangeCreator="" othersAccessPermission="edit"/>
    <arrUserId title="範圍1_4_2_1_2_2_2_1" rangeCreator="" othersAccessPermission="edit"/>
    <arrUserId title="区域7_1_1_2_1_1_2_1" rangeCreator="" othersAccessPermission="edit"/>
    <arrUserId title="区域7_2_1_1_1_2_1" rangeCreator="" othersAccessPermission="edit"/>
    <arrUserId title="範圍1_5_1_1_2_1_1_2_1" rangeCreator="" othersAccessPermission="edit"/>
    <arrUserId title="範圍1_4_2_3_2_2" rangeCreator="" othersAccessPermission="edit"/>
    <arrUserId title="区域7_1_2_2" rangeCreator="" othersAccessPermission="edit"/>
    <arrUserId title="範圍1_5_4_1_1_3_2" rangeCreator="" othersAccessPermission="edit"/>
    <arrUserId title="範圍1_5_5_1_2_3_2" rangeCreator="" othersAccessPermission="edit"/>
    <arrUserId title="範圍1_4_2_2_1_1_3_2" rangeCreator="" othersAccessPermission="edit"/>
    <arrUserId title="区域7_1_2_2_1_3_2" rangeCreator="" othersAccessPermission="edit"/>
    <arrUserId title="範圍1_5_1_2_2_2_2" rangeCreator="" othersAccessPermission="edit"/>
    <arrUserId title="範圍1_5_4_1_1_1_2_2" rangeCreator="" othersAccessPermission="edit"/>
    <arrUserId title="範圍1_5_5_1_2_1_2_2" rangeCreator="" othersAccessPermission="edit"/>
    <arrUserId title="区域7_1_2_1_1_2_2" rangeCreator="" othersAccessPermission="edit"/>
    <arrUserId title="範圍1_4_2_1_2_1_1_2_2" rangeCreator="" othersAccessPermission="edit"/>
    <arrUserId title="範圍1_5_1_2_1_1_2_2" rangeCreator="" othersAccessPermission="edit"/>
    <arrUserId title="範圍1_4_2_2_1_1_1_2_2" rangeCreator="" othersAccessPermission="edit"/>
    <arrUserId title="区域7_2_2_1_1_2_2" rangeCreator="" othersAccessPermission="edit"/>
    <arrUserId title="区域7_1_2_2_1_1_2_2" rangeCreator="" othersAccessPermission="edit"/>
    <arrUserId title="範圍1_4_2_1_2_2_2_2" rangeCreator="" othersAccessPermission="edit"/>
    <arrUserId title="区域7_1_1_2_1_1_2_2" rangeCreator="" othersAccessPermission="edit"/>
    <arrUserId title="区域7_2_1_1_1_2_2" rangeCreator="" othersAccessPermission="edit"/>
    <arrUserId title="範圍1_5_1_1_2_1_1_2_2" rangeCreator="" othersAccessPermission="edit"/>
    <arrUserId title="範圍1_4_2_3_2_3" rangeCreator="" othersAccessPermission="edit"/>
    <arrUserId title="区域7_1_2_3" rangeCreator="" othersAccessPermission="edit"/>
    <arrUserId title="範圍1_5_4_1_1_3_3" rangeCreator="" othersAccessPermission="edit"/>
    <arrUserId title="範圍1_5_5_1_2_3_3" rangeCreator="" othersAccessPermission="edit"/>
    <arrUserId title="範圍1_4_2_2_1_1_3_3" rangeCreator="" othersAccessPermission="edit"/>
    <arrUserId title="区域7_1_2_2_1_3_3" rangeCreator="" othersAccessPermission="edit"/>
    <arrUserId title="範圍1_5_1_2_2_2_3" rangeCreator="" othersAccessPermission="edit"/>
    <arrUserId title="範圍1_5_4_1_1_1_2_3" rangeCreator="" othersAccessPermission="edit"/>
    <arrUserId title="範圍1_5_5_1_2_1_2_3" rangeCreator="" othersAccessPermission="edit"/>
    <arrUserId title="区域7_1_2_1_1_2_3" rangeCreator="" othersAccessPermission="edit"/>
    <arrUserId title="範圍1_4_2_1_2_1_1_2_3" rangeCreator="" othersAccessPermission="edit"/>
    <arrUserId title="範圍1_5_1_2_1_1_2_3" rangeCreator="" othersAccessPermission="edit"/>
    <arrUserId title="範圍1_4_2_2_1_1_1_2_3" rangeCreator="" othersAccessPermission="edit"/>
    <arrUserId title="区域7_2_2_1_1_2_3" rangeCreator="" othersAccessPermission="edit"/>
    <arrUserId title="区域7_1_2_2_1_1_2_3" rangeCreator="" othersAccessPermission="edit"/>
    <arrUserId title="範圍1_4_2_1_2_2_2_3" rangeCreator="" othersAccessPermission="edit"/>
    <arrUserId title="区域7_1_1_2_1_1_2_3" rangeCreator="" othersAccessPermission="edit"/>
    <arrUserId title="区域7_2_1_1_1_2_3" rangeCreator="" othersAccessPermission="edit"/>
    <arrUserId title="範圍1_5_1_1_2_1_1_2_3" rangeCreator="" othersAccessPermission="edit"/>
    <arrUserId title="範圍1_4_2_3_2_4" rangeCreator="" othersAccessPermission="edit"/>
    <arrUserId title="区域7_1_2_4" rangeCreator="" othersAccessPermission="edit"/>
    <arrUserId title="範圍1_5_4_1_1_3_4" rangeCreator="" othersAccessPermission="edit"/>
    <arrUserId title="範圍1_5_5_1_2_3_4" rangeCreator="" othersAccessPermission="edit"/>
    <arrUserId title="範圍1_4_2_2_1_1_3_4" rangeCreator="" othersAccessPermission="edit"/>
    <arrUserId title="区域7_1_2_2_1_3_4" rangeCreator="" othersAccessPermission="edit"/>
    <arrUserId title="範圍1_5_1_2_2_2_4" rangeCreator="" othersAccessPermission="edit"/>
    <arrUserId title="範圍1_5_4_1_1_1_2_4" rangeCreator="" othersAccessPermission="edit"/>
    <arrUserId title="範圍1_5_5_1_2_1_2_4" rangeCreator="" othersAccessPermission="edit"/>
    <arrUserId title="区域7_1_2_1_1_2_4" rangeCreator="" othersAccessPermission="edit"/>
    <arrUserId title="範圍1_4_2_1_2_1_1_2_4" rangeCreator="" othersAccessPermission="edit"/>
    <arrUserId title="範圍1_5_1_2_1_1_2_4" rangeCreator="" othersAccessPermission="edit"/>
    <arrUserId title="範圍1_4_2_2_1_1_1_2_4" rangeCreator="" othersAccessPermission="edit"/>
    <arrUserId title="区域7_2_2_1_1_2_4" rangeCreator="" othersAccessPermission="edit"/>
    <arrUserId title="区域7_1_2_2_1_1_2_4" rangeCreator="" othersAccessPermission="edit"/>
    <arrUserId title="範圍1_4_2_1_2_2_2_4" rangeCreator="" othersAccessPermission="edit"/>
    <arrUserId title="区域7_1_1_2_1_1_2_4" rangeCreator="" othersAccessPermission="edit"/>
    <arrUserId title="区域7_2_1_1_1_2_4" rangeCreator="" othersAccessPermission="edit"/>
    <arrUserId title="範圍1_5_1_1_2_1_1_2_4" rangeCreator="" othersAccessPermission="edit"/>
    <arrUserId title="範圍1_4_2_3_2_5" rangeCreator="" othersAccessPermission="edit"/>
    <arrUserId title="区域7_1_2_5" rangeCreator="" othersAccessPermission="edit"/>
    <arrUserId title="範圍1_5_4_1_1_3_5" rangeCreator="" othersAccessPermission="edit"/>
    <arrUserId title="範圍1_5_5_1_2_3_5" rangeCreator="" othersAccessPermission="edit"/>
    <arrUserId title="範圍1_4_2_2_1_1_3_5" rangeCreator="" othersAccessPermission="edit"/>
    <arrUserId title="区域7_1_2_2_1_3_5" rangeCreator="" othersAccessPermission="edit"/>
    <arrUserId title="範圍1_5_1_2_2_2_5" rangeCreator="" othersAccessPermission="edit"/>
    <arrUserId title="範圍1_5_4_1_1_1_2_5" rangeCreator="" othersAccessPermission="edit"/>
    <arrUserId title="範圍1_5_5_1_2_1_2_5" rangeCreator="" othersAccessPermission="edit"/>
    <arrUserId title="区域7_1_2_1_1_2_5" rangeCreator="" othersAccessPermission="edit"/>
    <arrUserId title="範圍1_4_2_1_2_1_1_2_5" rangeCreator="" othersAccessPermission="edit"/>
    <arrUserId title="範圍1_5_1_2_1_1_2_5" rangeCreator="" othersAccessPermission="edit"/>
    <arrUserId title="範圍1_4_2_2_1_1_1_2_5" rangeCreator="" othersAccessPermission="edit"/>
    <arrUserId title="区域7_2_2_1_1_2_5" rangeCreator="" othersAccessPermission="edit"/>
    <arrUserId title="区域7_1_2_2_1_1_2_5" rangeCreator="" othersAccessPermission="edit"/>
    <arrUserId title="範圍1_4_2_1_2_2_2_5" rangeCreator="" othersAccessPermission="edit"/>
    <arrUserId title="区域7_1_1_2_1_1_2_5" rangeCreator="" othersAccessPermission="edit"/>
    <arrUserId title="区域7_2_1_1_1_2_5" rangeCreator="" othersAccessPermission="edit"/>
    <arrUserId title="範圍1_5_1_1_2_1_1_2_5" rangeCreator="" othersAccessPermission="edit"/>
    <arrUserId title="範圍1_4_2_3_2_6" rangeCreator="" othersAccessPermission="edit"/>
    <arrUserId title="区域7_1_2_6" rangeCreator="" othersAccessPermission="edit"/>
    <arrUserId title="範圍1_5_4_1_1_3_6" rangeCreator="" othersAccessPermission="edit"/>
    <arrUserId title="範圍1_5_5_1_2_3_6" rangeCreator="" othersAccessPermission="edit"/>
    <arrUserId title="範圍1_4_2_2_1_1_3_6" rangeCreator="" othersAccessPermission="edit"/>
    <arrUserId title="区域7_1_2_2_1_3_6" rangeCreator="" othersAccessPermission="edit"/>
    <arrUserId title="範圍1_5_1_2_2_2_6" rangeCreator="" othersAccessPermission="edit"/>
    <arrUserId title="範圍1_5_4_1_1_1_2_6" rangeCreator="" othersAccessPermission="edit"/>
    <arrUserId title="範圍1_5_5_1_2_1_2_6" rangeCreator="" othersAccessPermission="edit"/>
    <arrUserId title="区域7_1_2_1_1_2_6" rangeCreator="" othersAccessPermission="edit"/>
    <arrUserId title="範圍1_4_2_1_2_1_1_2_6" rangeCreator="" othersAccessPermission="edit"/>
    <arrUserId title="範圍1_5_1_2_1_1_2_6" rangeCreator="" othersAccessPermission="edit"/>
    <arrUserId title="範圍1_4_2_2_1_1_1_2_6" rangeCreator="" othersAccessPermission="edit"/>
    <arrUserId title="区域7_2_2_1_1_2_6" rangeCreator="" othersAccessPermission="edit"/>
    <arrUserId title="区域7_1_2_2_1_1_2_6" rangeCreator="" othersAccessPermission="edit"/>
    <arrUserId title="範圍1_4_2_1_2_2_2_6" rangeCreator="" othersAccessPermission="edit"/>
    <arrUserId title="区域7_1_1_2_1_1_2_6" rangeCreator="" othersAccessPermission="edit"/>
    <arrUserId title="区域7_2_1_1_1_2_6" rangeCreator="" othersAccessPermission="edit"/>
    <arrUserId title="範圍1_5_1_1_2_1_1_2_6" rangeCreator="" othersAccessPermission="edit"/>
    <arrUserId title="範圍1_4_2_3_2_7" rangeCreator="" othersAccessPermission="edit"/>
    <arrUserId title="区域7_1_2_7" rangeCreator="" othersAccessPermission="edit"/>
    <arrUserId title="範圍1_5_4_1_1_3_7" rangeCreator="" othersAccessPermission="edit"/>
    <arrUserId title="範圍1_5_5_1_2_3_7" rangeCreator="" othersAccessPermission="edit"/>
    <arrUserId title="範圍1_4_2_2_1_1_3_7" rangeCreator="" othersAccessPermission="edit"/>
    <arrUserId title="区域7_1_2_2_1_3_7" rangeCreator="" othersAccessPermission="edit"/>
    <arrUserId title="範圍1_5_1_2_2_2_7" rangeCreator="" othersAccessPermission="edit"/>
    <arrUserId title="範圍1_5_4_1_1_1_2_7" rangeCreator="" othersAccessPermission="edit"/>
    <arrUserId title="範圍1_5_5_1_2_1_2_7" rangeCreator="" othersAccessPermission="edit"/>
    <arrUserId title="区域7_1_2_1_1_2_7" rangeCreator="" othersAccessPermission="edit"/>
    <arrUserId title="範圍1_4_2_1_2_1_1_2_7" rangeCreator="" othersAccessPermission="edit"/>
    <arrUserId title="範圍1_5_1_2_1_1_2_7" rangeCreator="" othersAccessPermission="edit"/>
    <arrUserId title="範圍1_4_2_2_1_1_1_2_7" rangeCreator="" othersAccessPermission="edit"/>
    <arrUserId title="区域7_2_2_1_1_2_7" rangeCreator="" othersAccessPermission="edit"/>
    <arrUserId title="区域7_1_2_2_1_1_2_7" rangeCreator="" othersAccessPermission="edit"/>
    <arrUserId title="範圍1_4_2_1_2_2_2_7" rangeCreator="" othersAccessPermission="edit"/>
    <arrUserId title="区域7_1_1_2_1_1_2_7" rangeCreator="" othersAccessPermission="edit"/>
    <arrUserId title="区域7_2_1_1_1_2_7" rangeCreator="" othersAccessPermission="edit"/>
    <arrUserId title="範圍1_5_1_1_2_1_1_2_7" rangeCreator="" othersAccessPermission="edit"/>
    <arrUserId title="範圍1_4_2_3_2_8" rangeCreator="" othersAccessPermission="edit"/>
    <arrUserId title="区域7_1_2_8" rangeCreator="" othersAccessPermission="edit"/>
    <arrUserId title="範圍1_5_4_1_1_3_8" rangeCreator="" othersAccessPermission="edit"/>
    <arrUserId title="範圍1_5_5_1_2_3_8" rangeCreator="" othersAccessPermission="edit"/>
    <arrUserId title="範圍1_4_2_2_1_1_3_8" rangeCreator="" othersAccessPermission="edit"/>
    <arrUserId title="区域7_1_2_2_1_3_8" rangeCreator="" othersAccessPermission="edit"/>
    <arrUserId title="範圍1_5_1_2_2_2_8" rangeCreator="" othersAccessPermission="edit"/>
    <arrUserId title="範圍1_5_4_1_1_1_2_8" rangeCreator="" othersAccessPermission="edit"/>
    <arrUserId title="範圍1_5_5_1_2_1_2_8" rangeCreator="" othersAccessPermission="edit"/>
    <arrUserId title="区域7_1_2_1_1_2_8" rangeCreator="" othersAccessPermission="edit"/>
    <arrUserId title="範圍1_4_2_1_2_1_1_2_8" rangeCreator="" othersAccessPermission="edit"/>
    <arrUserId title="範圍1_5_1_2_1_1_2_8" rangeCreator="" othersAccessPermission="edit"/>
    <arrUserId title="範圍1_4_2_2_1_1_1_2_8" rangeCreator="" othersAccessPermission="edit"/>
    <arrUserId title="区域7_2_2_1_1_2_8" rangeCreator="" othersAccessPermission="edit"/>
    <arrUserId title="区域7_1_2_2_1_1_2_8" rangeCreator="" othersAccessPermission="edit"/>
    <arrUserId title="範圍1_4_2_1_2_2_2_8" rangeCreator="" othersAccessPermission="edit"/>
    <arrUserId title="区域7_1_1_2_1_1_2_8" rangeCreator="" othersAccessPermission="edit"/>
    <arrUserId title="区域7_2_1_1_1_2_8" rangeCreator="" othersAccessPermission="edit"/>
    <arrUserId title="範圍1_5_1_1_2_1_1_2_8" rangeCreator="" othersAccessPermission="edit"/>
    <arrUserId title="範圍1_4_2_3_2_9" rangeCreator="" othersAccessPermission="edit"/>
    <arrUserId title="区域7_1_2_9" rangeCreator="" othersAccessPermission="edit"/>
    <arrUserId title="範圍1_5_4_1_1_3_9" rangeCreator="" othersAccessPermission="edit"/>
    <arrUserId title="範圍1_5_5_1_2_3_9" rangeCreator="" othersAccessPermission="edit"/>
    <arrUserId title="範圍1_4_2_2_1_1_3_9" rangeCreator="" othersAccessPermission="edit"/>
    <arrUserId title="区域7_1_2_2_1_3_9" rangeCreator="" othersAccessPermission="edit"/>
    <arrUserId title="範圍1_5_1_2_2_2_9" rangeCreator="" othersAccessPermission="edit"/>
    <arrUserId title="範圍1_5_4_1_1_1_2_9" rangeCreator="" othersAccessPermission="edit"/>
    <arrUserId title="範圍1_5_5_1_2_1_2_9" rangeCreator="" othersAccessPermission="edit"/>
    <arrUserId title="区域7_1_2_1_1_2_9" rangeCreator="" othersAccessPermission="edit"/>
    <arrUserId title="範圍1_4_2_1_2_1_1_2_9" rangeCreator="" othersAccessPermission="edit"/>
    <arrUserId title="範圍1_5_1_2_1_1_2_9" rangeCreator="" othersAccessPermission="edit"/>
    <arrUserId title="範圍1_4_2_2_1_1_1_2_9" rangeCreator="" othersAccessPermission="edit"/>
    <arrUserId title="区域7_2_2_1_1_2_9" rangeCreator="" othersAccessPermission="edit"/>
    <arrUserId title="区域7_1_2_2_1_1_2_9" rangeCreator="" othersAccessPermission="edit"/>
    <arrUserId title="範圍1_4_2_1_2_2_2_9" rangeCreator="" othersAccessPermission="edit"/>
    <arrUserId title="区域7_1_1_2_1_1_2_9" rangeCreator="" othersAccessPermission="edit"/>
    <arrUserId title="区域7_2_1_1_1_2_9" rangeCreator="" othersAccessPermission="edit"/>
    <arrUserId title="範圍1_5_1_1_2_1_1_2_9" rangeCreator="" othersAccessPermission="edit"/>
    <arrUserId title="範圍1_4_2_3_2_10" rangeCreator="" othersAccessPermission="edit"/>
    <arrUserId title="区域7_1_2_10" rangeCreator="" othersAccessPermission="edit"/>
    <arrUserId title="範圍1_5_4_1_1_3_10" rangeCreator="" othersAccessPermission="edit"/>
    <arrUserId title="範圍1_5_5_1_2_3_10" rangeCreator="" othersAccessPermission="edit"/>
    <arrUserId title="範圍1_4_2_2_1_1_3_10" rangeCreator="" othersAccessPermission="edit"/>
    <arrUserId title="区域7_1_2_2_1_3_10" rangeCreator="" othersAccessPermission="edit"/>
    <arrUserId title="範圍1_5_1_2_2_2_10" rangeCreator="" othersAccessPermission="edit"/>
    <arrUserId title="範圍1_5_4_1_1_1_2_10" rangeCreator="" othersAccessPermission="edit"/>
    <arrUserId title="範圍1_5_5_1_2_1_2_10" rangeCreator="" othersAccessPermission="edit"/>
    <arrUserId title="区域7_1_2_1_1_2_10" rangeCreator="" othersAccessPermission="edit"/>
    <arrUserId title="範圍1_4_2_1_2_1_1_2_10" rangeCreator="" othersAccessPermission="edit"/>
    <arrUserId title="範圍1_5_1_2_1_1_2_10" rangeCreator="" othersAccessPermission="edit"/>
    <arrUserId title="範圍1_4_2_2_1_1_1_2_10" rangeCreator="" othersAccessPermission="edit"/>
    <arrUserId title="区域7_2_2_1_1_2_10" rangeCreator="" othersAccessPermission="edit"/>
    <arrUserId title="区域7_1_2_2_1_1_2_10" rangeCreator="" othersAccessPermission="edit"/>
    <arrUserId title="範圍1_4_2_1_2_2_2_10" rangeCreator="" othersAccessPermission="edit"/>
    <arrUserId title="区域7_1_1_2_1_1_2_10" rangeCreator="" othersAccessPermission="edit"/>
    <arrUserId title="区域7_2_1_1_1_2_10" rangeCreator="" othersAccessPermission="edit"/>
    <arrUserId title="範圍1_5_1_1_2_1_1_2_10" rangeCreator="" othersAccessPermission="edit"/>
    <arrUserId title="範圍1_4_2_3_2_11" rangeCreator="" othersAccessPermission="edit"/>
    <arrUserId title="区域7_1_2_11" rangeCreator="" othersAccessPermission="edit"/>
    <arrUserId title="範圍1_5_4_1_1_3_11" rangeCreator="" othersAccessPermission="edit"/>
    <arrUserId title="範圍1_5_5_1_2_3_11" rangeCreator="" othersAccessPermission="edit"/>
    <arrUserId title="範圍1_4_2_2_1_1_3_11" rangeCreator="" othersAccessPermission="edit"/>
    <arrUserId title="区域7_1_2_2_1_3_11" rangeCreator="" othersAccessPermission="edit"/>
    <arrUserId title="範圍1_5_1_2_2_2_11" rangeCreator="" othersAccessPermission="edit"/>
    <arrUserId title="範圍1_5_4_1_1_1_2_11" rangeCreator="" othersAccessPermission="edit"/>
    <arrUserId title="範圍1_5_5_1_2_1_2_11" rangeCreator="" othersAccessPermission="edit"/>
    <arrUserId title="区域7_1_2_1_1_2_11" rangeCreator="" othersAccessPermission="edit"/>
    <arrUserId title="範圍1_4_2_1_2_1_1_2_11" rangeCreator="" othersAccessPermission="edit"/>
    <arrUserId title="範圍1_5_1_2_1_1_2_11" rangeCreator="" othersAccessPermission="edit"/>
    <arrUserId title="範圍1_4_2_2_1_1_1_2_11" rangeCreator="" othersAccessPermission="edit"/>
    <arrUserId title="区域7_2_2_1_1_2_11" rangeCreator="" othersAccessPermission="edit"/>
    <arrUserId title="区域7_1_2_2_1_1_2_11" rangeCreator="" othersAccessPermission="edit"/>
    <arrUserId title="範圍1_4_2_1_2_2_2_11" rangeCreator="" othersAccessPermission="edit"/>
    <arrUserId title="区域7_1_1_2_1_1_2_11" rangeCreator="" othersAccessPermission="edit"/>
    <arrUserId title="区域7_2_1_1_1_2_11" rangeCreator="" othersAccessPermission="edit"/>
    <arrUserId title="範圍1_5_1_1_2_1_1_2_11" rangeCreator="" othersAccessPermission="edit"/>
    <arrUserId title="範圍1_4_2_3_2_12" rangeCreator="" othersAccessPermission="edit"/>
    <arrUserId title="範圍1_4_2_3_2_13" rangeCreator="" othersAccessPermission="edit"/>
    <arrUserId title="範圍1_4_2_3_2_14" rangeCreator="" othersAccessPermission="edit"/>
    <arrUserId title="範圍1_4_2_3_2_15" rangeCreator="" othersAccessPermission="edit"/>
    <arrUserId title="範圍1_4_2_3_2_16" rangeCreator="" othersAccessPermission="edit"/>
    <arrUserId title="区域7_1_2_12" rangeCreator="" othersAccessPermission="edit"/>
    <arrUserId title="区域7_1_2_13" rangeCreator="" othersAccessPermission="edit"/>
    <arrUserId title="区域7_1_2_14" rangeCreator="" othersAccessPermission="edit"/>
    <arrUserId title="区域7_1_2_15" rangeCreator="" othersAccessPermission="edit"/>
    <arrUserId title="区域7_1_2_16" rangeCreator="" othersAccessPermission="edit"/>
    <arrUserId title="範圍1_5_4_1_1_3_12" rangeCreator="" othersAccessPermission="edit"/>
    <arrUserId title="範圍1_5_5_1_2_3_12" rangeCreator="" othersAccessPermission="edit"/>
    <arrUserId title="範圍1_4_2_2_1_1_3_12" rangeCreator="" othersAccessPermission="edit"/>
    <arrUserId title="区域7_1_2_2_1_3_12" rangeCreator="" othersAccessPermission="edit"/>
    <arrUserId title="範圍1_5_1_2_2_2_12" rangeCreator="" othersAccessPermission="edit"/>
    <arrUserId title="範圍1_5_4_1_1_1_2_12" rangeCreator="" othersAccessPermission="edit"/>
    <arrUserId title="範圍1_5_5_1_2_1_2_12" rangeCreator="" othersAccessPermission="edit"/>
    <arrUserId title="区域7_1_2_1_1_2_12" rangeCreator="" othersAccessPermission="edit"/>
    <arrUserId title="範圍1_4_2_1_2_1_1_2_12" rangeCreator="" othersAccessPermission="edit"/>
    <arrUserId title="範圍1_5_1_2_1_1_2_12" rangeCreator="" othersAccessPermission="edit"/>
    <arrUserId title="範圍1_4_2_2_1_1_1_2_12" rangeCreator="" othersAccessPermission="edit"/>
    <arrUserId title="区域7_2_2_1_1_2_12" rangeCreator="" othersAccessPermission="edit"/>
    <arrUserId title="区域7_1_2_2_1_1_2_12" rangeCreator="" othersAccessPermission="edit"/>
    <arrUserId title="範圍1_4_2_1_2_2_2_12" rangeCreator="" othersAccessPermission="edit"/>
    <arrUserId title="区域7_1_1_2_1_1_2_12" rangeCreator="" othersAccessPermission="edit"/>
    <arrUserId title="区域7_2_1_1_1_2_12" rangeCreator="" othersAccessPermission="edit"/>
    <arrUserId title="範圍1_5_1_1_2_1_1_2_12" rangeCreator="" othersAccessPermission="edit"/>
    <arrUserId title="範圍1_4_2_3_2_17" rangeCreator="" othersAccessPermission="edit"/>
    <arrUserId title="範圍1_4_2_3_2_18" rangeCreator="" othersAccessPermission="edit"/>
    <arrUserId title="範圍1_4_2_3_2_19" rangeCreator="" othersAccessPermission="edit"/>
    <arrUserId title="範圍1_4_2_3_2_20" rangeCreator="" othersAccessPermission="edit"/>
    <arrUserId title="範圍1_4_2_3_2_21" rangeCreator="" othersAccessPermission="edit"/>
    <arrUserId title="区域7_1_2_17" rangeCreator="" othersAccessPermission="edit"/>
    <arrUserId title="区域7_1_2_18" rangeCreator="" othersAccessPermission="edit"/>
    <arrUserId title="区域7_1_2_19" rangeCreator="" othersAccessPermission="edit"/>
    <arrUserId title="区域7_1_2_20" rangeCreator="" othersAccessPermission="edit"/>
    <arrUserId title="区域7_1_2_21" rangeCreator="" othersAccessPermission="edit"/>
    <arrUserId title="範圍1_5_4_1_1_3_13" rangeCreator="" othersAccessPermission="edit"/>
    <arrUserId title="範圍1_5_5_1_2_3_13" rangeCreator="" othersAccessPermission="edit"/>
    <arrUserId title="範圍1_4_2_2_1_1_3_13" rangeCreator="" othersAccessPermission="edit"/>
    <arrUserId title="区域7_1_2_2_1_3_13" rangeCreator="" othersAccessPermission="edit"/>
    <arrUserId title="範圍1_5_1_2_2_2_13" rangeCreator="" othersAccessPermission="edit"/>
    <arrUserId title="範圍1_5_4_1_1_1_2_13" rangeCreator="" othersAccessPermission="edit"/>
    <arrUserId title="範圍1_5_5_1_2_1_2_13" rangeCreator="" othersAccessPermission="edit"/>
    <arrUserId title="区域7_1_2_1_1_2_13" rangeCreator="" othersAccessPermission="edit"/>
    <arrUserId title="範圍1_4_2_1_2_1_1_2_13" rangeCreator="" othersAccessPermission="edit"/>
    <arrUserId title="範圍1_5_1_2_1_1_2_13" rangeCreator="" othersAccessPermission="edit"/>
    <arrUserId title="範圍1_4_2_2_1_1_1_2_13" rangeCreator="" othersAccessPermission="edit"/>
    <arrUserId title="区域7_2_2_1_1_2_13" rangeCreator="" othersAccessPermission="edit"/>
    <arrUserId title="区域7_1_2_2_1_1_2_13" rangeCreator="" othersAccessPermission="edit"/>
    <arrUserId title="範圍1_4_2_1_2_2_2_13" rangeCreator="" othersAccessPermission="edit"/>
    <arrUserId title="区域7_1_1_2_1_1_2_13" rangeCreator="" othersAccessPermission="edit"/>
    <arrUserId title="区域7_2_1_1_1_2_13" rangeCreator="" othersAccessPermission="edit"/>
    <arrUserId title="範圍1_5_1_1_2_1_1_2_13" rangeCreator="" othersAccessPermission="edit"/>
    <arrUserId title="範圍1_4_2_3_2_22" rangeCreator="" othersAccessPermission="edit"/>
    <arrUserId title="範圍1_4_2_3_2_23" rangeCreator="" othersAccessPermission="edit"/>
    <arrUserId title="範圍1_4_2_3_2_24" rangeCreator="" othersAccessPermission="edit"/>
    <arrUserId title="区域7_1_2_22" rangeCreator="" othersAccessPermission="edit"/>
    <arrUserId title="区域7_1_2_23" rangeCreator="" othersAccessPermission="edit"/>
    <arrUserId title="区域7_1_2_24" rangeCreator="" othersAccessPermission="edit"/>
    <arrUserId title="範圍1_5_4_1_1_3_14" rangeCreator="" othersAccessPermission="edit"/>
    <arrUserId title="範圍1_5_5_1_2_3_14" rangeCreator="" othersAccessPermission="edit"/>
    <arrUserId title="範圍1_4_2_2_1_1_3_14" rangeCreator="" othersAccessPermission="edit"/>
    <arrUserId title="区域7_1_2_2_1_3_14" rangeCreator="" othersAccessPermission="edit"/>
    <arrUserId title="範圍1_5_1_2_2_2_14" rangeCreator="" othersAccessPermission="edit"/>
    <arrUserId title="範圍1_5_4_1_1_1_2_14" rangeCreator="" othersAccessPermission="edit"/>
    <arrUserId title="範圍1_5_5_1_2_1_2_14" rangeCreator="" othersAccessPermission="edit"/>
    <arrUserId title="区域7_1_2_1_1_2_14" rangeCreator="" othersAccessPermission="edit"/>
    <arrUserId title="範圍1_4_2_1_2_1_1_2_14" rangeCreator="" othersAccessPermission="edit"/>
    <arrUserId title="範圍1_5_1_2_1_1_2_14" rangeCreator="" othersAccessPermission="edit"/>
    <arrUserId title="範圍1_4_2_2_1_1_1_2_14" rangeCreator="" othersAccessPermission="edit"/>
    <arrUserId title="区域7_2_2_1_1_2_14" rangeCreator="" othersAccessPermission="edit"/>
    <arrUserId title="区域7_1_2_2_1_1_2_14" rangeCreator="" othersAccessPermission="edit"/>
    <arrUserId title="範圍1_4_2_1_2_2_2_14" rangeCreator="" othersAccessPermission="edit"/>
    <arrUserId title="区域7_1_1_2_1_1_2_14" rangeCreator="" othersAccessPermission="edit"/>
    <arrUserId title="区域7_2_1_1_1_2_14" rangeCreator="" othersAccessPermission="edit"/>
    <arrUserId title="範圍1_5_1_1_2_1_1_2_14" rangeCreator="" othersAccessPermission="edit"/>
    <arrUserId title="範圍1_4_2_3_2_25" rangeCreator="" othersAccessPermission="edit"/>
    <arrUserId title="区域7_1_2_25" rangeCreator="" othersAccessPermission="edit"/>
    <arrUserId title="範圍1_5_4_1_1_3_15" rangeCreator="" othersAccessPermission="edit"/>
    <arrUserId title="範圍1_5_5_1_2_3_15" rangeCreator="" othersAccessPermission="edit"/>
    <arrUserId title="範圍1_4_2_2_1_1_3_15" rangeCreator="" othersAccessPermission="edit"/>
    <arrUserId title="区域7_1_2_2_1_3_15" rangeCreator="" othersAccessPermission="edit"/>
    <arrUserId title="範圍1_5_1_2_2_2_15" rangeCreator="" othersAccessPermission="edit"/>
    <arrUserId title="範圍1_5_4_1_1_1_2_15" rangeCreator="" othersAccessPermission="edit"/>
    <arrUserId title="範圍1_5_5_1_2_1_2_15" rangeCreator="" othersAccessPermission="edit"/>
    <arrUserId title="区域7_1_2_1_1_2_15" rangeCreator="" othersAccessPermission="edit"/>
    <arrUserId title="範圍1_4_2_1_2_1_1_2_15" rangeCreator="" othersAccessPermission="edit"/>
    <arrUserId title="範圍1_5_1_2_1_1_2_15" rangeCreator="" othersAccessPermission="edit"/>
    <arrUserId title="範圍1_4_2_2_1_1_1_2_15" rangeCreator="" othersAccessPermission="edit"/>
    <arrUserId title="区域7_2_2_1_1_2_15" rangeCreator="" othersAccessPermission="edit"/>
    <arrUserId title="区域7_1_2_2_1_1_2_15" rangeCreator="" othersAccessPermission="edit"/>
    <arrUserId title="範圍1_4_2_1_2_2_2_15" rangeCreator="" othersAccessPermission="edit"/>
    <arrUserId title="区域7_1_1_2_1_1_2_15" rangeCreator="" othersAccessPermission="edit"/>
    <arrUserId title="区域7_2_1_1_1_2_15" rangeCreator="" othersAccessPermission="edit"/>
    <arrUserId title="範圍1_5_1_1_2_1_1_2_15" rangeCreator="" othersAccessPermission="edit"/>
  </rangeList>
  <rangeList sheetStid="18" master=""/>
  <rangeList sheetStid="8" master=""/>
  <rangeList sheetStid="15" master=""/>
  <rangeList sheetStid="14" master=""/>
  <rangeList sheetStid="12" master=""/>
</allowEditUser>
</file>

<file path=customXml/item2.xml>��
</file>

<file path=customXml/item3.xml>��
</file>

<file path=customXml/item4.xml>���ech�e�^�ech0qQ�N�[a�qQ�N�[a���~�Oo`�Q�[{|�Wh��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F4ED1844-F428-4B49-A5FC-5D6B53779BAD}">
  <ds:schemaRefs/>
</ds:datastoreItem>
</file>

<file path=customXml/itemProps3.xml><?xml version="1.0" encoding="utf-8"?>
<ds:datastoreItem xmlns:ds="http://schemas.openxmlformats.org/officeDocument/2006/customXml" ds:itemID="{173F957D-F1BC-4CD4-9074-291F4F92C09A}">
  <ds:schemaRefs/>
</ds:datastoreItem>
</file>

<file path=customXml/itemProps4.xml><?xml version="1.0" encoding="utf-8"?>
<ds:datastoreItem xmlns:ds="http://schemas.openxmlformats.org/officeDocument/2006/customXml" ds:itemID="{1A26F0D0-14D8-434A-B6A6-F561C965818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工时提报流程</vt:lpstr>
      <vt:lpstr>2023-6</vt:lpstr>
      <vt:lpstr>辅助字段</vt:lpstr>
      <vt:lpstr>研发项目信息</vt:lpstr>
      <vt:lpstr>交付项目信息</vt:lpstr>
      <vt:lpstr>商机信息 </vt:lpstr>
      <vt:lpstr>员工信息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星愿～</cp:lastModifiedBy>
  <dcterms:created xsi:type="dcterms:W3CDTF">2019-07-24T08:45:00Z</dcterms:created>
  <dcterms:modified xsi:type="dcterms:W3CDTF">2023-07-25T05:39:07Z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ContentTypeId">
    <vt:lpwstr>0x01010067B611137A333744A66741E33E1C75D8</vt:lpwstr>
  </property>
  <property fmtid="{D5CDD505-2E9C-101B-9397-08002B2CF9AE}" pid="4" name="ICV">
    <vt:lpwstr>FCE995B53A8D466B8D4AF423CF1DFC02</vt:lpwstr>
  </property>
  <property fmtid="{D5CDD505-2E9C-101B-9397-08002B2CF9AE}" pid="5" name="commondata">
    <vt:lpwstr>eyJoZGlkIjoiYWY4ZDY2YTAzZTIzNWUxZmE1MWRjMzBjNmM3MjhiYTMifQ==</vt:lpwstr>
  </property>
  <property fmtid="{D5CDD505-2E9C-101B-9397-08002B2CF9AE}" pid="6" name="KSOReadingLayout">
    <vt:bool>true</vt:bool>
  </property>
</Properties>
</file>