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Checking Balance" sheetId="1" r:id="rId1"/>
    <sheet name="Stock Updates" sheetId="2" r:id="rId2"/>
    <sheet name="Income" sheetId="3" r:id="rId3"/>
    <sheet name="Stock Ch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C2" i="3"/>
  <c r="C3" i="3"/>
  <c r="C4" i="3"/>
  <c r="C5" i="3"/>
  <c r="C6" i="3"/>
  <c r="C7" i="3"/>
  <c r="C8" i="3"/>
  <c r="C9" i="3"/>
  <c r="C10" i="3"/>
  <c r="C11" i="3"/>
  <c r="C12" i="3" s="1"/>
  <c r="C14" i="2" l="1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D13" i="2"/>
  <c r="E13" i="2"/>
  <c r="F13" i="2"/>
  <c r="G13" i="2"/>
  <c r="H13" i="2"/>
  <c r="I13" i="2"/>
  <c r="J13" i="2"/>
  <c r="K13" i="2"/>
  <c r="L13" i="2"/>
  <c r="C13" i="2"/>
  <c r="B16" i="2"/>
  <c r="B15" i="2"/>
  <c r="B14" i="2"/>
  <c r="B13" i="2"/>
  <c r="F13" i="1"/>
  <c r="F14" i="1"/>
  <c r="F15" i="1"/>
  <c r="F16" i="1"/>
  <c r="F17" i="1"/>
  <c r="F18" i="1"/>
  <c r="F19" i="1"/>
  <c r="F20" i="1"/>
  <c r="F21" i="1"/>
  <c r="F12" i="1"/>
  <c r="B5" i="2"/>
  <c r="B4" i="2"/>
  <c r="B3" i="2"/>
  <c r="B2" i="2"/>
  <c r="F11" i="1"/>
  <c r="F10" i="1"/>
  <c r="F9" i="1"/>
  <c r="F8" i="1"/>
  <c r="F7" i="1"/>
  <c r="F6" i="1"/>
  <c r="F5" i="1"/>
  <c r="F4" i="1"/>
  <c r="F3" i="1"/>
  <c r="F2" i="1"/>
  <c r="G2" i="1" s="1"/>
  <c r="G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<sst xmlns="http://schemas.openxmlformats.org/spreadsheetml/2006/main" count="102" uniqueCount="41">
  <si>
    <t xml:space="preserve">Name </t>
  </si>
  <si>
    <t>Date</t>
  </si>
  <si>
    <t>Price</t>
  </si>
  <si>
    <t>Total Price</t>
  </si>
  <si>
    <t>Balance reemaining</t>
  </si>
  <si>
    <t>Check</t>
  </si>
  <si>
    <t>CROX</t>
  </si>
  <si>
    <t>TSLA</t>
  </si>
  <si>
    <t>KODK</t>
  </si>
  <si>
    <t>GPRO</t>
  </si>
  <si>
    <t>SABR</t>
  </si>
  <si>
    <t>FIZZ</t>
  </si>
  <si>
    <t>description</t>
  </si>
  <si>
    <t>Crocks shoes</t>
  </si>
  <si>
    <t xml:space="preserve">Tesla Cars  </t>
  </si>
  <si>
    <t>Go Pro Camera</t>
  </si>
  <si>
    <t>Kodak Camera</t>
  </si>
  <si>
    <t>Drink Compony</t>
  </si>
  <si>
    <t>AWK</t>
  </si>
  <si>
    <t>WMT</t>
  </si>
  <si>
    <t>MCD</t>
  </si>
  <si>
    <t>VZ</t>
  </si>
  <si>
    <t>water company</t>
  </si>
  <si>
    <t>Mc Donalds</t>
  </si>
  <si>
    <t>Verizon wireless</t>
  </si>
  <si>
    <t>Walmart</t>
  </si>
  <si>
    <t>Travel Technology</t>
  </si>
  <si>
    <t>Shares Bought</t>
  </si>
  <si>
    <t>sell price</t>
  </si>
  <si>
    <t xml:space="preserve">Transaction </t>
  </si>
  <si>
    <t>Buy</t>
  </si>
  <si>
    <t>Sell</t>
  </si>
  <si>
    <t>Company</t>
  </si>
  <si>
    <t>Income</t>
  </si>
  <si>
    <t>% increase</t>
  </si>
  <si>
    <t>Total</t>
  </si>
  <si>
    <t>Rank based on Price</t>
  </si>
  <si>
    <t>Rank On Percent increased</t>
  </si>
  <si>
    <t>Fizz</t>
  </si>
  <si>
    <t>Price Bought</t>
  </si>
  <si>
    <t>Price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</si>
</sst>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;@"/>
    <numFmt numFmtId="165" formatCode="&quot;$&quot;#,##0.00"/>
  </numFmts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16" fontId="0" fillId="0" borderId="0" xfId="0" applyNumberFormat="1"/>
    <xf numFmtId="16" fontId="0" fillId="0" borderId="1" xfId="0" applyNumberFormat="1" applyBorder="1"/>
    <xf numFmtId="44" fontId="0" fillId="0" borderId="0" xfId="0" applyNumberFormat="1"/>
    <xf numFmtId="44" fontId="1" fillId="0" borderId="2" xfId="0" applyNumberFormat="1" applyFont="1" applyBorder="1"/>
    <xf numFmtId="44" fontId="1" fillId="4" borderId="2" xfId="0" applyNumberFormat="1" applyFont="1" applyFill="1" applyBorder="1"/>
    <xf numFmtId="0" fontId="0" fillId="5" borderId="3" xfId="0" applyFill="1" applyBorder="1" applyAlignment="1">
      <alignment horizontal="right" wrapText="1"/>
    </xf>
    <xf numFmtId="8" fontId="0" fillId="5" borderId="3" xfId="0" applyNumberFormat="1" applyFill="1" applyBorder="1" applyAlignment="1">
      <alignment horizontal="right" wrapText="1"/>
    </xf>
    <xf numFmtId="0" fontId="0" fillId="5" borderId="3" xfId="0" applyFill="1" applyBorder="1" applyAlignment="1">
      <alignment wrapText="1"/>
    </xf>
    <xf numFmtId="164" fontId="0" fillId="0" borderId="1" xfId="0" applyNumberFormat="1" applyBorder="1"/>
    <xf numFmtId="164" fontId="0" fillId="5" borderId="4" xfId="0" applyNumberFormat="1" applyFill="1" applyBorder="1" applyAlignment="1">
      <alignment horizontal="right" wrapText="1"/>
    </xf>
    <xf numFmtId="164" fontId="0" fillId="0" borderId="0" xfId="0" applyNumberFormat="1"/>
    <xf numFmtId="164" fontId="0" fillId="5" borderId="5" xfId="0" applyNumberFormat="1" applyFill="1" applyBorder="1" applyAlignment="1">
      <alignment horizontal="right" wrapText="1"/>
    </xf>
    <xf numFmtId="164" fontId="1" fillId="4" borderId="1" xfId="0" applyNumberFormat="1" applyFont="1" applyFill="1" applyBorder="1"/>
    <xf numFmtId="164" fontId="1" fillId="0" borderId="1" xfId="0" applyNumberFormat="1" applyFont="1" applyBorder="1"/>
    <xf numFmtId="164" fontId="1" fillId="5" borderId="4" xfId="0" applyNumberFormat="1" applyFont="1" applyFill="1" applyBorder="1" applyAlignment="1">
      <alignment horizontal="right" wrapText="1"/>
    </xf>
    <xf numFmtId="164" fontId="1" fillId="0" borderId="2" xfId="0" applyNumberFormat="1" applyFont="1" applyBorder="1"/>
    <xf numFmtId="164" fontId="1" fillId="5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9" fontId="0" fillId="0" borderId="0" xfId="1" applyFont="1"/>
    <xf numFmtId="0" fontId="4" fillId="3" borderId="6" xfId="0" applyFont="1" applyFill="1" applyBorder="1"/>
    <xf numFmtId="0" fontId="4" fillId="3" borderId="7" xfId="0" applyFont="1" applyFill="1" applyBorder="1"/>
    <xf numFmtId="165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&quot;$&quot;#,##0.00"/>
    </dxf>
    <dxf>
      <numFmt numFmtId="13" formatCode="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;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Updates'!$C$1</c:f>
              <c:strCache>
                <c:ptCount val="1"/>
                <c:pt idx="0">
                  <c:v>CROX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Updates'!$C$2:$C$10</c:f>
              <c:numCache>
                <c:formatCode>_("$"* #,##0.00_);_("$"* \(#,##0.00\);_("$"* "-"??_);_(@_)</c:formatCode>
                <c:ptCount val="9"/>
                <c:pt idx="0">
                  <c:v>10.62</c:v>
                </c:pt>
                <c:pt idx="1">
                  <c:v>10.5</c:v>
                </c:pt>
                <c:pt idx="2">
                  <c:v>10.01</c:v>
                </c:pt>
                <c:pt idx="3">
                  <c:v>9.0500000000000007</c:v>
                </c:pt>
                <c:pt idx="4" formatCode="&quot;$&quot;#,##0.00_);[Red]\(&quot;$&quot;#,##0.00\)">
                  <c:v>9.9700000000000006</c:v>
                </c:pt>
                <c:pt idx="5" formatCode="General">
                  <c:v>10.56</c:v>
                </c:pt>
                <c:pt idx="6" formatCode="&quot;$&quot;#,##0.00_);[Red]\(&quot;$&quot;#,##0.00\)">
                  <c:v>10.56</c:v>
                </c:pt>
                <c:pt idx="7" formatCode="General">
                  <c:v>10.71</c:v>
                </c:pt>
                <c:pt idx="8" formatCode="&quot;$&quot;#,##0.00_);[Red]\(&quot;$&quot;#,##0.00\)">
                  <c:v>10.57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61F-A5A9-9192B736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3592"/>
        <c:axId val="361828840"/>
      </c:scatterChart>
      <c:valAx>
        <c:axId val="36182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8840"/>
        <c:crosses val="autoZero"/>
        <c:crossBetween val="midCat"/>
      </c:valAx>
      <c:valAx>
        <c:axId val="3618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Updates'!$L$1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Updates'!$L$2:$L$10</c:f>
              <c:numCache>
                <c:formatCode>_("$"* #,##0.00_);_("$"* \(#,##0.00\);_("$"* "-"??_);_(@_)</c:formatCode>
                <c:ptCount val="9"/>
                <c:pt idx="0">
                  <c:v>48.87</c:v>
                </c:pt>
                <c:pt idx="1">
                  <c:v>47.94</c:v>
                </c:pt>
                <c:pt idx="2">
                  <c:v>47.66</c:v>
                </c:pt>
                <c:pt idx="3">
                  <c:v>46.31</c:v>
                </c:pt>
                <c:pt idx="4" formatCode="&quot;$&quot;#,##0.00_);[Red]\(&quot;$&quot;#,##0.00\)">
                  <c:v>45.07</c:v>
                </c:pt>
                <c:pt idx="5" formatCode="General">
                  <c:v>44.75</c:v>
                </c:pt>
                <c:pt idx="6" formatCode="&quot;$&quot;#,##0.00_);[Red]\(&quot;$&quot;#,##0.00\)">
                  <c:v>44.11</c:v>
                </c:pt>
                <c:pt idx="7" formatCode="General">
                  <c:v>45.42</c:v>
                </c:pt>
                <c:pt idx="8" formatCode="&quot;$&quot;#,##0.00_);[Red]\(&quot;$&quot;#,##0.00\)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5-4073-B8EA-6A5C74E0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5688"/>
        <c:axId val="479148144"/>
      </c:scatterChart>
      <c:valAx>
        <c:axId val="4791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8144"/>
        <c:crosses val="autoZero"/>
        <c:crossBetween val="midCat"/>
      </c:valAx>
      <c:valAx>
        <c:axId val="479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5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Updates'!$D$1</c:f>
              <c:strCache>
                <c:ptCount val="1"/>
                <c:pt idx="0">
                  <c:v>TSLA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Updates'!$D$2:$D$10</c:f>
              <c:numCache>
                <c:formatCode>_("$"* #,##0.00_);_("$"* \(#,##0.00\);_("$"* "-"??_);_(@_)</c:formatCode>
                <c:ptCount val="9"/>
                <c:pt idx="0">
                  <c:v>320.87</c:v>
                </c:pt>
                <c:pt idx="1">
                  <c:v>320.23</c:v>
                </c:pt>
                <c:pt idx="2">
                  <c:v>299.5</c:v>
                </c:pt>
                <c:pt idx="3">
                  <c:v>307</c:v>
                </c:pt>
                <c:pt idx="4" formatCode="&quot;$&quot;#,##0.00_);[Red]\(&quot;$&quot;#,##0.00\)">
                  <c:v>302.99</c:v>
                </c:pt>
                <c:pt idx="5" formatCode="General">
                  <c:v>315.39999999999998</c:v>
                </c:pt>
                <c:pt idx="6" formatCode="&quot;$&quot;#,##0.00_);[Red]\(&quot;$&quot;#,##0.00\)">
                  <c:v>312.5</c:v>
                </c:pt>
                <c:pt idx="7" formatCode="General">
                  <c:v>315.5</c:v>
                </c:pt>
                <c:pt idx="8" formatCode="&quot;$&quot;#,##0.00_);[Red]\(&quot;$&quot;#,##0.00\)">
                  <c:v>308.74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3-43A1-9259-1A5FA8B5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74560"/>
        <c:axId val="363978824"/>
      </c:scatterChart>
      <c:valAx>
        <c:axId val="3639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8824"/>
        <c:crosses val="autoZero"/>
        <c:crossBetween val="midCat"/>
      </c:valAx>
      <c:valAx>
        <c:axId val="3639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Updates'!$E$1</c:f>
              <c:strCache>
                <c:ptCount val="1"/>
                <c:pt idx="0">
                  <c:v>GPRO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Updates'!$E$2:$E$10</c:f>
              <c:numCache>
                <c:formatCode>_("$"* #,##0.00_);_("$"* \(#,##0.00\);_("$"* "-"??_);_(@_)</c:formatCode>
                <c:ptCount val="9"/>
                <c:pt idx="0">
                  <c:v>10</c:v>
                </c:pt>
                <c:pt idx="1">
                  <c:v>10.68</c:v>
                </c:pt>
                <c:pt idx="2">
                  <c:v>9.43</c:v>
                </c:pt>
                <c:pt idx="3">
                  <c:v>9.2100000000000009</c:v>
                </c:pt>
                <c:pt idx="4" formatCode="&quot;$&quot;#,##0.00_);[Red]\(&quot;$&quot;#,##0.00\)">
                  <c:v>8.35</c:v>
                </c:pt>
                <c:pt idx="5" formatCode="General">
                  <c:v>8.3800000000000008</c:v>
                </c:pt>
                <c:pt idx="6" formatCode="&quot;$&quot;#,##0.00_);[Red]\(&quot;$&quot;#,##0.00\)">
                  <c:v>8.16</c:v>
                </c:pt>
                <c:pt idx="7" formatCode="General">
                  <c:v>8.2899999999999991</c:v>
                </c:pt>
                <c:pt idx="8" formatCode="&quot;$&quot;#,##0.00_);[Red]\(&quot;$&quot;#,##0.00\)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2AA-BF53-F91CE324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55256"/>
        <c:axId val="360558864"/>
      </c:scatterChart>
      <c:valAx>
        <c:axId val="3605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8864"/>
        <c:crosses val="autoZero"/>
        <c:crossBetween val="midCat"/>
      </c:valAx>
      <c:valAx>
        <c:axId val="36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Updates'!$F$1</c:f>
              <c:strCache>
                <c:ptCount val="1"/>
                <c:pt idx="0">
                  <c:v>KODK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Updates'!$F$2:$F$10</c:f>
              <c:numCache>
                <c:formatCode>_("$"* #,##0.00_);_("$"* \(#,##0.00\);_("$"* "-"??_);_(@_)</c:formatCode>
                <c:ptCount val="9"/>
                <c:pt idx="0">
                  <c:v>5.45</c:v>
                </c:pt>
                <c:pt idx="1">
                  <c:v>5.25</c:v>
                </c:pt>
                <c:pt idx="2">
                  <c:v>5.0999999999999996</c:v>
                </c:pt>
                <c:pt idx="3">
                  <c:v>5.0999999999999996</c:v>
                </c:pt>
                <c:pt idx="4" formatCode="&quot;$&quot;#,##0.00_);[Red]\(&quot;$&quot;#,##0.00\)">
                  <c:v>3.58</c:v>
                </c:pt>
                <c:pt idx="5" formatCode="General">
                  <c:v>3.5</c:v>
                </c:pt>
                <c:pt idx="6" formatCode="&quot;$&quot;#,##0.00_);[Red]\(&quot;$&quot;#,##0.00\)">
                  <c:v>3.25</c:v>
                </c:pt>
                <c:pt idx="7" formatCode="General">
                  <c:v>3.43</c:v>
                </c:pt>
                <c:pt idx="8" formatCode="&quot;$&quot;#,##0.00_);[Red]\(&quot;$&quot;#,##0.00\)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75B-A107-66E2EB08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99120"/>
        <c:axId val="360097808"/>
      </c:scatterChart>
      <c:valAx>
        <c:axId val="3600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7808"/>
        <c:crosses val="autoZero"/>
        <c:crossBetween val="midCat"/>
      </c:valAx>
      <c:valAx>
        <c:axId val="3600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Updates'!$G$1</c:f>
              <c:strCache>
                <c:ptCount val="1"/>
                <c:pt idx="0">
                  <c:v>SABR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Updates'!$G$2:$G$10</c:f>
              <c:numCache>
                <c:formatCode>_("$"* #,##0.00_);_("$"* \(#,##0.00\);_("$"* "-"??_);_(@_)</c:formatCode>
                <c:ptCount val="9"/>
                <c:pt idx="0">
                  <c:v>18.149999999999999</c:v>
                </c:pt>
                <c:pt idx="1">
                  <c:v>18.75</c:v>
                </c:pt>
                <c:pt idx="2">
                  <c:v>18.52</c:v>
                </c:pt>
                <c:pt idx="3">
                  <c:v>18.78</c:v>
                </c:pt>
                <c:pt idx="4" formatCode="&quot;$&quot;#,##0.00_);[Red]\(&quot;$&quot;#,##0.00\)">
                  <c:v>18.760000000000002</c:v>
                </c:pt>
                <c:pt idx="5" formatCode="General">
                  <c:v>19.059999999999999</c:v>
                </c:pt>
                <c:pt idx="6" formatCode="&quot;$&quot;#,##0.00_);[Red]\(&quot;$&quot;#,##0.00\)">
                  <c:v>18.46</c:v>
                </c:pt>
                <c:pt idx="7" formatCode="General">
                  <c:v>19.5</c:v>
                </c:pt>
                <c:pt idx="8" formatCode="&quot;$&quot;#,##0.00_);[Red]\(&quot;$&quot;#,##0.00\)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7-4C80-8B7E-681AC01F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75544"/>
        <c:axId val="363976200"/>
      </c:scatterChart>
      <c:valAx>
        <c:axId val="36397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6200"/>
        <c:crosses val="autoZero"/>
        <c:crossBetween val="midCat"/>
      </c:valAx>
      <c:valAx>
        <c:axId val="363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Updates'!$H$1</c:f>
              <c:strCache>
                <c:ptCount val="1"/>
                <c:pt idx="0">
                  <c:v>FIZZ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Updates'!$H$2:$H$10</c:f>
              <c:numCache>
                <c:formatCode>_("$"* #,##0.00_);_("$"* \(#,##0.00\);_("$"* "-"??_);_(@_)</c:formatCode>
                <c:ptCount val="9"/>
                <c:pt idx="0">
                  <c:v>95.28</c:v>
                </c:pt>
                <c:pt idx="1">
                  <c:v>95.44</c:v>
                </c:pt>
                <c:pt idx="2">
                  <c:v>94.25</c:v>
                </c:pt>
                <c:pt idx="3">
                  <c:v>93.01</c:v>
                </c:pt>
                <c:pt idx="4" formatCode="&quot;$&quot;#,##0.00_);[Red]\(&quot;$&quot;#,##0.00\)">
                  <c:v>96.88</c:v>
                </c:pt>
                <c:pt idx="5" formatCode="General">
                  <c:v>96.35</c:v>
                </c:pt>
                <c:pt idx="6" formatCode="&quot;$&quot;#,##0.00_);[Red]\(&quot;$&quot;#,##0.00\)">
                  <c:v>99.98</c:v>
                </c:pt>
                <c:pt idx="7" formatCode="General">
                  <c:v>102.23</c:v>
                </c:pt>
                <c:pt idx="8" formatCode="&quot;$&quot;#,##0.00_);[Red]\(&quot;$&quot;#,##0.00\)">
                  <c:v>109.71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5-49D4-84D2-F9D9B5A7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0120"/>
        <c:axId val="479565528"/>
      </c:scatterChart>
      <c:valAx>
        <c:axId val="4795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65528"/>
        <c:crosses val="autoZero"/>
        <c:crossBetween val="midCat"/>
      </c:valAx>
      <c:valAx>
        <c:axId val="4795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Updates'!$I$1</c:f>
              <c:strCache>
                <c:ptCount val="1"/>
                <c:pt idx="0">
                  <c:v>AWK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Updates'!$I$2:$I$10</c:f>
              <c:numCache>
                <c:formatCode>_("$"* #,##0.00_);_("$"* \(#,##0.00\);_("$"* "-"??_);_(@_)</c:formatCode>
                <c:ptCount val="9"/>
                <c:pt idx="0">
                  <c:v>87.67</c:v>
                </c:pt>
                <c:pt idx="1">
                  <c:v>87.54</c:v>
                </c:pt>
                <c:pt idx="2">
                  <c:v>88.6</c:v>
                </c:pt>
                <c:pt idx="3">
                  <c:v>88.71</c:v>
                </c:pt>
                <c:pt idx="4" formatCode="&quot;$&quot;#,##0.00_);[Red]\(&quot;$&quot;#,##0.00\)">
                  <c:v>89.31</c:v>
                </c:pt>
                <c:pt idx="5" formatCode="General">
                  <c:v>89.52</c:v>
                </c:pt>
                <c:pt idx="6" formatCode="&quot;$&quot;#,##0.00_);[Red]\(&quot;$&quot;#,##0.00\)">
                  <c:v>89.82</c:v>
                </c:pt>
                <c:pt idx="7" formatCode="General">
                  <c:v>89.02</c:v>
                </c:pt>
                <c:pt idx="8" formatCode="&quot;$&quot;#,##0.00_);[Red]\(&quot;$&quot;#,##0.00\)">
                  <c:v>88.38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E-4E6F-BB2B-1094B1CF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4072"/>
        <c:axId val="368511120"/>
      </c:scatterChart>
      <c:valAx>
        <c:axId val="3685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1120"/>
        <c:crosses val="autoZero"/>
        <c:crossBetween val="midCat"/>
      </c:valAx>
      <c:valAx>
        <c:axId val="3685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Updates'!$J$1</c:f>
              <c:strCache>
                <c:ptCount val="1"/>
                <c:pt idx="0">
                  <c:v>WMT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Updates'!$J$2:$J$10</c:f>
              <c:numCache>
                <c:formatCode>_("$"* #,##0.00_);_("$"* \(#,##0.00\);_("$"* "-"??_);_(@_)</c:formatCode>
                <c:ptCount val="9"/>
                <c:pt idx="0">
                  <c:v>88.17</c:v>
                </c:pt>
                <c:pt idx="1">
                  <c:v>86.86</c:v>
                </c:pt>
                <c:pt idx="2">
                  <c:v>89.02</c:v>
                </c:pt>
                <c:pt idx="3">
                  <c:v>89.42</c:v>
                </c:pt>
                <c:pt idx="4" formatCode="&quot;$&quot;#,##0.00_);[Red]\(&quot;$&quot;#,##0.00\)">
                  <c:v>90.3</c:v>
                </c:pt>
                <c:pt idx="5" formatCode="General">
                  <c:v>90.99</c:v>
                </c:pt>
                <c:pt idx="6" formatCode="&quot;$&quot;#,##0.00_);[Red]\(&quot;$&quot;#,##0.00\)">
                  <c:v>89.83</c:v>
                </c:pt>
                <c:pt idx="7" formatCode="General">
                  <c:v>97.47</c:v>
                </c:pt>
                <c:pt idx="8" formatCode="&quot;$&quot;#,##0.00_);[Red]\(&quot;$&quot;#,##0.00\)">
                  <c:v>97.48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A-4796-8F0F-19E87BF6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78872"/>
        <c:axId val="482678216"/>
      </c:scatterChart>
      <c:valAx>
        <c:axId val="4826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78216"/>
        <c:crosses val="autoZero"/>
        <c:crossBetween val="midCat"/>
      </c:valAx>
      <c:valAx>
        <c:axId val="4826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7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Updates'!$K$1</c:f>
              <c:strCache>
                <c:ptCount val="1"/>
                <c:pt idx="0">
                  <c:v>MCD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Updates'!$B$2:$B$10</c:f>
              <c:numCache>
                <c:formatCode>[$-409]d\-mmm;@</c:formatCode>
                <c:ptCount val="9"/>
                <c:pt idx="0">
                  <c:v>43036</c:v>
                </c:pt>
                <c:pt idx="1">
                  <c:v>43039</c:v>
                </c:pt>
                <c:pt idx="2">
                  <c:v>43042</c:v>
                </c:pt>
                <c:pt idx="3">
                  <c:v>43045</c:v>
                </c:pt>
                <c:pt idx="4">
                  <c:v>43048</c:v>
                </c:pt>
                <c:pt idx="5">
                  <c:v>43052</c:v>
                </c:pt>
                <c:pt idx="6">
                  <c:v>43054</c:v>
                </c:pt>
                <c:pt idx="7">
                  <c:v>43056</c:v>
                </c:pt>
                <c:pt idx="8">
                  <c:v>43059</c:v>
                </c:pt>
              </c:numCache>
            </c:numRef>
          </c:xVal>
          <c:yVal>
            <c:numRef>
              <c:f>'Stock Updates'!$K$2:$K$10</c:f>
              <c:numCache>
                <c:formatCode>_("$"* #,##0.00_);_("$"* \(#,##0.00\);_("$"* "-"??_);_(@_)</c:formatCode>
                <c:ptCount val="9"/>
                <c:pt idx="0">
                  <c:v>165.39</c:v>
                </c:pt>
                <c:pt idx="1">
                  <c:v>166.25</c:v>
                </c:pt>
                <c:pt idx="2">
                  <c:v>168</c:v>
                </c:pt>
                <c:pt idx="3">
                  <c:v>168.9</c:v>
                </c:pt>
                <c:pt idx="4" formatCode="&quot;$&quot;#,##0.00_);[Red]\(&quot;$&quot;#,##0.00\)">
                  <c:v>167</c:v>
                </c:pt>
                <c:pt idx="5" formatCode="General">
                  <c:v>167.37</c:v>
                </c:pt>
                <c:pt idx="6" formatCode="&quot;$&quot;#,##0.00_);[Red]\(&quot;$&quot;#,##0.00\)">
                  <c:v>167.32</c:v>
                </c:pt>
                <c:pt idx="7" formatCode="General">
                  <c:v>166.72</c:v>
                </c:pt>
                <c:pt idx="8" formatCode="&quot;$&quot;#,##0.00_);[Red]\(&quot;$&quot;#,##0.00\)">
                  <c:v>168.3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1-4F21-9575-30C0E2EF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6680"/>
        <c:axId val="483255208"/>
      </c:scatterChart>
      <c:valAx>
        <c:axId val="48324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5208"/>
        <c:crosses val="autoZero"/>
        <c:crossBetween val="midCat"/>
      </c:valAx>
      <c:valAx>
        <c:axId val="483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13608</xdr:rowOff>
    </xdr:from>
    <xdr:to>
      <xdr:col>7</xdr:col>
      <xdr:colOff>336177</xdr:colOff>
      <xdr:row>14</xdr:row>
      <xdr:rowOff>89808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E3FD22-ACD5-42F0-A523-53A9CDE6D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111578</xdr:rowOff>
    </xdr:from>
    <xdr:to>
      <xdr:col>7</xdr:col>
      <xdr:colOff>336177</xdr:colOff>
      <xdr:row>28</xdr:row>
      <xdr:rowOff>187778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9B7A49-9359-4CA1-886D-D764CF1C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66675</xdr:rowOff>
    </xdr:from>
    <xdr:to>
      <xdr:col>7</xdr:col>
      <xdr:colOff>336177</xdr:colOff>
      <xdr:row>57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5B03D-996B-4DDC-96FE-0F2F2975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138793</xdr:rowOff>
    </xdr:from>
    <xdr:to>
      <xdr:col>7</xdr:col>
      <xdr:colOff>343381</xdr:colOff>
      <xdr:row>72</xdr:row>
      <xdr:rowOff>24493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CC86-27EA-47A1-A57A-73D38AE43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373636</xdr:colOff>
      <xdr:row>0</xdr:row>
      <xdr:rowOff>0</xdr:rowOff>
    </xdr:from>
    <xdr:to>
      <xdr:col>15</xdr:col>
      <xdr:colOff>104696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A19AA1-A459-498E-83E6-2B35FCC0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349543</xdr:colOff>
      <xdr:row>14</xdr:row>
      <xdr:rowOff>111579</xdr:rowOff>
    </xdr:from>
    <xdr:to>
      <xdr:col>15</xdr:col>
      <xdr:colOff>80602</xdr:colOff>
      <xdr:row>28</xdr:row>
      <xdr:rowOff>187779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0773DC-52CF-4AA2-9048-EC8470FFE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173530</xdr:rowOff>
    </xdr:from>
    <xdr:to>
      <xdr:col>7</xdr:col>
      <xdr:colOff>343380</xdr:colOff>
      <xdr:row>43</xdr:row>
      <xdr:rowOff>59230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145B0D-D3CE-40B6-9C64-0ABC529C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327452</xdr:colOff>
      <xdr:row>57</xdr:row>
      <xdr:rowOff>127907</xdr:rowOff>
    </xdr:from>
    <xdr:to>
      <xdr:col>15</xdr:col>
      <xdr:colOff>51307</xdr:colOff>
      <xdr:row>72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B0C5CF-4483-480E-AA2E-17E3764F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326572</xdr:colOff>
      <xdr:row>43</xdr:row>
      <xdr:rowOff>59871</xdr:rowOff>
    </xdr:from>
    <xdr:to>
      <xdr:col>15</xdr:col>
      <xdr:colOff>50427</xdr:colOff>
      <xdr:row>57</xdr:row>
      <xdr:rowOff>136071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E7A712-356F-464E-8445-AABE2F0C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362750</xdr:colOff>
      <xdr:row>28</xdr:row>
      <xdr:rowOff>163286</xdr:rowOff>
    </xdr:from>
    <xdr:to>
      <xdr:col>15</xdr:col>
      <xdr:colOff>86606</xdr:colOff>
      <xdr:row>43</xdr:row>
      <xdr:rowOff>48986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530AB1-F22A-4468-B9DD-970DA9C49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1" headerRowCount="0" totalsRowShown="0">
  <tableColumns count="7">
    <tableColumn id="1" name="Column1"/>
    <tableColumn id="8" name="Column8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0" totalsRowShown="0">
  <autoFilter ref="A1:L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heck"/>
    <tableColumn id="2" name="Date" dataDxfId="7">
      <calculatedColumnFormula>$B$2+3*A2</calculatedColumnFormula>
    </tableColumn>
    <tableColumn id="3" name="CROX"/>
    <tableColumn id="4" name="TSLA"/>
    <tableColumn id="5" name="GPRO"/>
    <tableColumn id="6" name="KODK"/>
    <tableColumn id="7" name="SABR"/>
    <tableColumn id="8" name="FIZZ"/>
    <tableColumn id="9" name="AWK"/>
    <tableColumn id="10" name="WMT"/>
    <tableColumn id="11" name="MCD"/>
    <tableColumn id="12" name="VZ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2:L21" totalsRowShown="0" headerRowDxfId="6" headerRowBorderDxfId="5" tableBorderDxfId="4">
  <autoFilter ref="B12:L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e"/>
    <tableColumn id="2" name="CROX" dataDxfId="3" dataCellStyle="Percent">
      <calculatedColumnFormula>C2/C$23</calculatedColumnFormula>
    </tableColumn>
    <tableColumn id="3" name="TSLA" dataCellStyle="Percent">
      <calculatedColumnFormula>D2/D$23</calculatedColumnFormula>
    </tableColumn>
    <tableColumn id="4" name="GPRO" dataCellStyle="Percent">
      <calculatedColumnFormula>E2/E$23</calculatedColumnFormula>
    </tableColumn>
    <tableColumn id="5" name="KODK" dataCellStyle="Percent">
      <calculatedColumnFormula>F2/F$23</calculatedColumnFormula>
    </tableColumn>
    <tableColumn id="6" name="SABR" dataCellStyle="Percent">
      <calculatedColumnFormula>G2/G$23</calculatedColumnFormula>
    </tableColumn>
    <tableColumn id="7" name="FIZZ" dataCellStyle="Percent">
      <calculatedColumnFormula>H2/H$23</calculatedColumnFormula>
    </tableColumn>
    <tableColumn id="8" name="AWK" dataCellStyle="Percent">
      <calculatedColumnFormula>I2/I$23</calculatedColumnFormula>
    </tableColumn>
    <tableColumn id="9" name="WMT" dataCellStyle="Percent">
      <calculatedColumnFormula>J2/J$23</calculatedColumnFormula>
    </tableColumn>
    <tableColumn id="10" name="MCD" dataCellStyle="Percent">
      <calculatedColumnFormula>K2/K$23</calculatedColumnFormula>
    </tableColumn>
    <tableColumn id="11" name="VZ" dataCellStyle="Percent">
      <calculatedColumnFormula>L2/L$23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G12" totalsRowShown="0">
  <autoFilter ref="A1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ompany"/>
    <tableColumn id="7" name="Price Sold" dataDxfId="0">
      <calculatedColumnFormula>Table1[[#This Row],[Column4]]*Table1[[#This Row],[Column3]]</calculatedColumnFormula>
    </tableColumn>
    <tableColumn id="6" name="Price Bought" dataDxfId="1">
      <calculatedColumnFormula>Table1[[#This Row],[Column4]]*Table1[[#This Row],[Column3]]</calculatedColumnFormula>
    </tableColumn>
    <tableColumn id="2" name="Income" dataDxfId="2"/>
    <tableColumn id="3" name="% increase"/>
    <tableColumn id="4" name="Rank based on Price"/>
    <tableColumn id="5" name="Rank On Percent increase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21" sqref="A1:G21"/>
    </sheetView>
  </sheetViews>
  <sheetFormatPr defaultRowHeight="15" x14ac:dyDescent="0.25"/>
  <cols>
    <col min="1" max="1" width="11" customWidth="1"/>
    <col min="2" max="2" width="12.140625" customWidth="1"/>
    <col min="3" max="4" width="11" customWidth="1"/>
    <col min="5" max="5" width="15.42578125" customWidth="1"/>
    <col min="6" max="6" width="16.42578125" customWidth="1"/>
    <col min="7" max="7" width="18.28515625" customWidth="1"/>
    <col min="8" max="8" width="25" customWidth="1"/>
    <col min="22" max="22" width="11" customWidth="1"/>
  </cols>
  <sheetData>
    <row r="1" spans="1:8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27</v>
      </c>
      <c r="F1" s="1" t="s">
        <v>3</v>
      </c>
      <c r="G1" s="1" t="s">
        <v>4</v>
      </c>
      <c r="H1" s="1" t="s">
        <v>12</v>
      </c>
    </row>
    <row r="2" spans="1:8" x14ac:dyDescent="0.25">
      <c r="A2" t="s">
        <v>6</v>
      </c>
      <c r="B2" t="s">
        <v>30</v>
      </c>
      <c r="C2" s="2">
        <v>43033</v>
      </c>
      <c r="D2" s="23">
        <v>10.68</v>
      </c>
      <c r="E2">
        <v>1987</v>
      </c>
      <c r="F2" s="23">
        <f>Table1[[#This Row],[Column4]]*Table1[[#This Row],[Column3]]</f>
        <v>21221.16</v>
      </c>
      <c r="G2" s="23">
        <f>100000-Table1[[#This Row],[Column5]]</f>
        <v>78778.84</v>
      </c>
      <c r="H2" t="s">
        <v>13</v>
      </c>
    </row>
    <row r="3" spans="1:8" x14ac:dyDescent="0.25">
      <c r="A3" t="s">
        <v>7</v>
      </c>
      <c r="B3" t="s">
        <v>30</v>
      </c>
      <c r="C3" s="2">
        <v>43033</v>
      </c>
      <c r="D3" s="23">
        <v>336.7</v>
      </c>
      <c r="E3">
        <v>63</v>
      </c>
      <c r="F3" s="23">
        <f>Table1[[#This Row],[Column4]]*Table1[[#This Row],[Column3]]</f>
        <v>21212.1</v>
      </c>
      <c r="G3" s="23">
        <f>G2-Table1[[#This Row],[Column5]]</f>
        <v>57566.74</v>
      </c>
      <c r="H3" t="s">
        <v>14</v>
      </c>
    </row>
    <row r="4" spans="1:8" x14ac:dyDescent="0.25">
      <c r="A4" t="s">
        <v>9</v>
      </c>
      <c r="B4" t="s">
        <v>30</v>
      </c>
      <c r="C4" s="2">
        <v>43033</v>
      </c>
      <c r="D4" s="23">
        <v>9.7100000000000009</v>
      </c>
      <c r="E4">
        <v>120</v>
      </c>
      <c r="F4" s="23">
        <f>Table1[[#This Row],[Column4]]*Table1[[#This Row],[Column3]]</f>
        <v>1165.2</v>
      </c>
      <c r="G4" s="23">
        <f>G3-Table1[[#This Row],[Column5]]</f>
        <v>56401.54</v>
      </c>
      <c r="H4" t="s">
        <v>15</v>
      </c>
    </row>
    <row r="5" spans="1:8" x14ac:dyDescent="0.25">
      <c r="A5" t="s">
        <v>8</v>
      </c>
      <c r="B5" t="s">
        <v>30</v>
      </c>
      <c r="C5" s="2">
        <v>43033</v>
      </c>
      <c r="D5" s="23">
        <v>6.2</v>
      </c>
      <c r="E5">
        <v>298</v>
      </c>
      <c r="F5" s="23">
        <f>Table1[[#This Row],[Column4]]*Table1[[#This Row],[Column3]]</f>
        <v>1847.6000000000001</v>
      </c>
      <c r="G5" s="23">
        <f>G4-Table1[[#This Row],[Column5]]</f>
        <v>54553.94</v>
      </c>
      <c r="H5" t="s">
        <v>16</v>
      </c>
    </row>
    <row r="6" spans="1:8" x14ac:dyDescent="0.25">
      <c r="A6" t="s">
        <v>10</v>
      </c>
      <c r="B6" t="s">
        <v>30</v>
      </c>
      <c r="C6" s="2">
        <v>43033</v>
      </c>
      <c r="D6" s="23">
        <v>17.96</v>
      </c>
      <c r="E6">
        <v>256</v>
      </c>
      <c r="F6" s="23">
        <f>Table1[[#This Row],[Column4]]*Table1[[#This Row],[Column3]]</f>
        <v>4597.76</v>
      </c>
      <c r="G6" s="23">
        <f>G5-Table1[[#This Row],[Column5]]</f>
        <v>49956.18</v>
      </c>
      <c r="H6" t="s">
        <v>26</v>
      </c>
    </row>
    <row r="7" spans="1:8" x14ac:dyDescent="0.25">
      <c r="A7" t="s">
        <v>11</v>
      </c>
      <c r="B7" t="s">
        <v>30</v>
      </c>
      <c r="C7" s="2">
        <v>43033</v>
      </c>
      <c r="D7" s="23">
        <v>95.87</v>
      </c>
      <c r="E7">
        <v>300</v>
      </c>
      <c r="F7" s="23">
        <f>Table1[[#This Row],[Column4]]*Table1[[#This Row],[Column3]]</f>
        <v>28761</v>
      </c>
      <c r="G7" s="23">
        <f>G6-Table1[[#This Row],[Column5]]</f>
        <v>21195.18</v>
      </c>
      <c r="H7" t="s">
        <v>17</v>
      </c>
    </row>
    <row r="8" spans="1:8" x14ac:dyDescent="0.25">
      <c r="A8" t="s">
        <v>18</v>
      </c>
      <c r="B8" t="s">
        <v>30</v>
      </c>
      <c r="C8" s="2">
        <v>43033</v>
      </c>
      <c r="D8" s="23">
        <v>86.84</v>
      </c>
      <c r="E8">
        <v>40</v>
      </c>
      <c r="F8" s="23">
        <f>Table1[[#This Row],[Column4]]*Table1[[#This Row],[Column3]]</f>
        <v>3473.6000000000004</v>
      </c>
      <c r="G8" s="23">
        <f>G7-Table1[[#This Row],[Column5]]</f>
        <v>17721.580000000002</v>
      </c>
      <c r="H8" t="s">
        <v>22</v>
      </c>
    </row>
    <row r="9" spans="1:8" x14ac:dyDescent="0.25">
      <c r="A9" t="s">
        <v>19</v>
      </c>
      <c r="B9" t="s">
        <v>30</v>
      </c>
      <c r="C9" s="2">
        <v>43033</v>
      </c>
      <c r="D9" s="23">
        <v>87.85</v>
      </c>
      <c r="E9">
        <v>100</v>
      </c>
      <c r="F9" s="23">
        <f>Table1[[#This Row],[Column4]]*Table1[[#This Row],[Column3]]</f>
        <v>8785</v>
      </c>
      <c r="G9" s="23">
        <f>G8-Table1[[#This Row],[Column5]]</f>
        <v>8936.5800000000017</v>
      </c>
      <c r="H9" t="s">
        <v>25</v>
      </c>
    </row>
    <row r="10" spans="1:8" x14ac:dyDescent="0.25">
      <c r="A10" t="s">
        <v>20</v>
      </c>
      <c r="B10" t="s">
        <v>30</v>
      </c>
      <c r="C10" s="2">
        <v>43033</v>
      </c>
      <c r="D10" s="23">
        <v>163.41</v>
      </c>
      <c r="E10">
        <v>10</v>
      </c>
      <c r="F10" s="23">
        <f>Table1[[#This Row],[Column4]]*Table1[[#This Row],[Column3]]</f>
        <v>1634.1</v>
      </c>
      <c r="G10" s="23">
        <f>G9-Table1[[#This Row],[Column5]]</f>
        <v>7302.4800000000014</v>
      </c>
      <c r="H10" t="s">
        <v>23</v>
      </c>
    </row>
    <row r="11" spans="1:8" x14ac:dyDescent="0.25">
      <c r="A11" t="s">
        <v>21</v>
      </c>
      <c r="B11" t="s">
        <v>30</v>
      </c>
      <c r="C11" s="2">
        <v>43033</v>
      </c>
      <c r="D11" s="23">
        <v>48.68</v>
      </c>
      <c r="E11">
        <v>150</v>
      </c>
      <c r="F11" s="23">
        <f>Table1[[#This Row],[Column4]]*Table1[[#This Row],[Column3]]</f>
        <v>7302</v>
      </c>
      <c r="G11" s="23">
        <f>G10-Table1[[#This Row],[Column5]]</f>
        <v>0.48000000000138243</v>
      </c>
      <c r="H11" t="s">
        <v>24</v>
      </c>
    </row>
    <row r="12" spans="1:8" x14ac:dyDescent="0.25">
      <c r="A12" t="s">
        <v>6</v>
      </c>
      <c r="B12" t="s">
        <v>31</v>
      </c>
      <c r="C12" s="2">
        <v>43059</v>
      </c>
      <c r="D12" s="23">
        <v>10.57</v>
      </c>
      <c r="E12">
        <v>1987</v>
      </c>
      <c r="F12" s="23">
        <f>Table1[[#This Row],[Column4]]*Table1[[#This Row],[Column3]]</f>
        <v>21002.59</v>
      </c>
      <c r="G12" s="23">
        <f>G11+Table1[[#This Row],[Column5]]</f>
        <v>21003.07</v>
      </c>
    </row>
    <row r="13" spans="1:8" x14ac:dyDescent="0.25">
      <c r="A13" t="s">
        <v>7</v>
      </c>
      <c r="B13" t="s">
        <v>31</v>
      </c>
      <c r="C13" s="2">
        <v>43059</v>
      </c>
      <c r="D13" s="23">
        <v>308.74</v>
      </c>
      <c r="E13">
        <v>63</v>
      </c>
      <c r="F13" s="23">
        <f>Table1[[#This Row],[Column4]]*Table1[[#This Row],[Column3]]</f>
        <v>19450.62</v>
      </c>
      <c r="G13" s="23">
        <f>G12+Table1[[#This Row],[Column5]]</f>
        <v>40453.69</v>
      </c>
    </row>
    <row r="14" spans="1:8" x14ac:dyDescent="0.25">
      <c r="A14" t="s">
        <v>9</v>
      </c>
      <c r="B14" t="s">
        <v>31</v>
      </c>
      <c r="C14" s="2">
        <v>43059</v>
      </c>
      <c r="D14" s="23">
        <v>8.39</v>
      </c>
      <c r="E14">
        <v>120</v>
      </c>
      <c r="F14" s="23">
        <f>Table1[[#This Row],[Column4]]*Table1[[#This Row],[Column3]]</f>
        <v>1006.8000000000001</v>
      </c>
      <c r="G14" s="23">
        <f>G13+Table1[[#This Row],[Column5]]</f>
        <v>41460.490000000005</v>
      </c>
    </row>
    <row r="15" spans="1:8" x14ac:dyDescent="0.25">
      <c r="A15" t="s">
        <v>8</v>
      </c>
      <c r="B15" t="s">
        <v>31</v>
      </c>
      <c r="C15" s="2">
        <v>43059</v>
      </c>
      <c r="D15" s="23">
        <v>3.25</v>
      </c>
      <c r="E15">
        <v>298</v>
      </c>
      <c r="F15" s="23">
        <f>Table1[[#This Row],[Column4]]*Table1[[#This Row],[Column3]]</f>
        <v>968.5</v>
      </c>
      <c r="G15" s="23">
        <f>G14+Table1[[#This Row],[Column5]]</f>
        <v>42428.990000000005</v>
      </c>
    </row>
    <row r="16" spans="1:8" x14ac:dyDescent="0.25">
      <c r="A16" t="s">
        <v>10</v>
      </c>
      <c r="B16" t="s">
        <v>31</v>
      </c>
      <c r="C16" s="2">
        <v>43059</v>
      </c>
      <c r="D16" s="23">
        <v>19.329999999999998</v>
      </c>
      <c r="E16">
        <v>256</v>
      </c>
      <c r="F16" s="23">
        <f>Table1[[#This Row],[Column4]]*Table1[[#This Row],[Column3]]</f>
        <v>4948.4799999999996</v>
      </c>
      <c r="G16" s="23">
        <f>G15+Table1[[#This Row],[Column5]]</f>
        <v>47377.47</v>
      </c>
    </row>
    <row r="17" spans="1:7" x14ac:dyDescent="0.25">
      <c r="A17" t="s">
        <v>11</v>
      </c>
      <c r="B17" t="s">
        <v>31</v>
      </c>
      <c r="C17" s="2">
        <v>43059</v>
      </c>
      <c r="D17" s="23">
        <v>109.71</v>
      </c>
      <c r="E17">
        <v>300</v>
      </c>
      <c r="F17" s="23">
        <f>Table1[[#This Row],[Column4]]*Table1[[#This Row],[Column3]]</f>
        <v>32913</v>
      </c>
      <c r="G17" s="23">
        <f>G16+Table1[[#This Row],[Column5]]</f>
        <v>80290.47</v>
      </c>
    </row>
    <row r="18" spans="1:7" x14ac:dyDescent="0.25">
      <c r="A18" t="s">
        <v>18</v>
      </c>
      <c r="B18" t="s">
        <v>31</v>
      </c>
      <c r="C18" s="2">
        <v>43059</v>
      </c>
      <c r="D18" s="23">
        <v>88.38</v>
      </c>
      <c r="E18">
        <v>40</v>
      </c>
      <c r="F18" s="23">
        <f>Table1[[#This Row],[Column4]]*Table1[[#This Row],[Column3]]</f>
        <v>3535.2</v>
      </c>
      <c r="G18" s="23">
        <f>G17+Table1[[#This Row],[Column5]]</f>
        <v>83825.67</v>
      </c>
    </row>
    <row r="19" spans="1:7" x14ac:dyDescent="0.25">
      <c r="A19" t="s">
        <v>19</v>
      </c>
      <c r="B19" t="s">
        <v>31</v>
      </c>
      <c r="C19" s="2">
        <v>43059</v>
      </c>
      <c r="D19" s="23">
        <v>97.48</v>
      </c>
      <c r="E19">
        <v>100</v>
      </c>
      <c r="F19" s="23">
        <f>Table1[[#This Row],[Column4]]*Table1[[#This Row],[Column3]]</f>
        <v>9748</v>
      </c>
      <c r="G19" s="23">
        <f>G18+Table1[[#This Row],[Column5]]</f>
        <v>93573.67</v>
      </c>
    </row>
    <row r="20" spans="1:7" x14ac:dyDescent="0.25">
      <c r="A20" t="s">
        <v>20</v>
      </c>
      <c r="B20" t="s">
        <v>31</v>
      </c>
      <c r="C20" s="2">
        <v>43059</v>
      </c>
      <c r="D20" s="23">
        <v>168.3</v>
      </c>
      <c r="E20">
        <v>10</v>
      </c>
      <c r="F20" s="23">
        <f>Table1[[#This Row],[Column4]]*Table1[[#This Row],[Column3]]</f>
        <v>1683</v>
      </c>
      <c r="G20" s="23">
        <f>G19+Table1[[#This Row],[Column5]]</f>
        <v>95256.67</v>
      </c>
    </row>
    <row r="21" spans="1:7" x14ac:dyDescent="0.25">
      <c r="A21" t="s">
        <v>21</v>
      </c>
      <c r="B21" t="s">
        <v>31</v>
      </c>
      <c r="C21" s="2">
        <v>43059</v>
      </c>
      <c r="D21" s="23">
        <v>46.2</v>
      </c>
      <c r="E21">
        <v>150</v>
      </c>
      <c r="F21" s="23">
        <f>Table1[[#This Row],[Column4]]*Table1[[#This Row],[Column3]]</f>
        <v>6930</v>
      </c>
      <c r="G21" s="23">
        <f>G20+Table1[[#This Row],[Column5]]</f>
        <v>102186.67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" activeCellId="1" sqref="L1:L10 B1:B10"/>
    </sheetView>
  </sheetViews>
  <sheetFormatPr defaultRowHeight="15" x14ac:dyDescent="0.25"/>
  <cols>
    <col min="2" max="2" width="10.7109375" bestFit="1" customWidth="1"/>
  </cols>
  <sheetData>
    <row r="1" spans="1:12" x14ac:dyDescent="0.25">
      <c r="A1" t="s">
        <v>5</v>
      </c>
      <c r="B1" t="s">
        <v>1</v>
      </c>
      <c r="C1" t="s">
        <v>6</v>
      </c>
      <c r="D1" t="s">
        <v>7</v>
      </c>
      <c r="E1" t="s">
        <v>9</v>
      </c>
      <c r="F1" t="s">
        <v>8</v>
      </c>
      <c r="G1" t="s">
        <v>10</v>
      </c>
      <c r="H1" t="s">
        <v>11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>
        <v>1</v>
      </c>
      <c r="B2" s="10">
        <f>'Checking Balance'!$C$2+3*A2</f>
        <v>43036</v>
      </c>
      <c r="C2" s="4">
        <v>10.62</v>
      </c>
      <c r="D2" s="4">
        <v>320.87</v>
      </c>
      <c r="E2" s="4">
        <v>10</v>
      </c>
      <c r="F2" s="4">
        <v>5.45</v>
      </c>
      <c r="G2" s="4">
        <v>18.149999999999999</v>
      </c>
      <c r="H2" s="4">
        <v>95.28</v>
      </c>
      <c r="I2" s="4">
        <v>87.67</v>
      </c>
      <c r="J2" s="4">
        <v>88.17</v>
      </c>
      <c r="K2" s="4">
        <v>165.39</v>
      </c>
      <c r="L2" s="4">
        <v>48.87</v>
      </c>
    </row>
    <row r="3" spans="1:12" x14ac:dyDescent="0.25">
      <c r="A3">
        <v>2</v>
      </c>
      <c r="B3" s="10">
        <f>'Checking Balance'!$C$2+3*A3</f>
        <v>43039</v>
      </c>
      <c r="C3" s="4">
        <v>10.5</v>
      </c>
      <c r="D3" s="4">
        <v>320.23</v>
      </c>
      <c r="E3" s="4">
        <v>10.68</v>
      </c>
      <c r="F3" s="4">
        <v>5.25</v>
      </c>
      <c r="G3" s="4">
        <v>18.75</v>
      </c>
      <c r="H3" s="4">
        <v>95.44</v>
      </c>
      <c r="I3" s="4">
        <v>87.54</v>
      </c>
      <c r="J3" s="4">
        <v>86.86</v>
      </c>
      <c r="K3" s="4">
        <v>166.25</v>
      </c>
      <c r="L3" s="4">
        <v>47.94</v>
      </c>
    </row>
    <row r="4" spans="1:12" x14ac:dyDescent="0.25">
      <c r="A4">
        <v>3</v>
      </c>
      <c r="B4" s="10">
        <f>'Checking Balance'!$C$2+3*A4</f>
        <v>43042</v>
      </c>
      <c r="C4" s="4">
        <v>10.01</v>
      </c>
      <c r="D4" s="4">
        <v>299.5</v>
      </c>
      <c r="E4" s="4">
        <v>9.43</v>
      </c>
      <c r="F4" s="4">
        <v>5.0999999999999996</v>
      </c>
      <c r="G4" s="4">
        <v>18.52</v>
      </c>
      <c r="H4" s="4">
        <v>94.25</v>
      </c>
      <c r="I4" s="4">
        <v>88.6</v>
      </c>
      <c r="J4" s="4">
        <v>89.02</v>
      </c>
      <c r="K4" s="4">
        <v>168</v>
      </c>
      <c r="L4" s="4">
        <v>47.66</v>
      </c>
    </row>
    <row r="5" spans="1:12" ht="15.75" thickBot="1" x14ac:dyDescent="0.3">
      <c r="A5">
        <v>4</v>
      </c>
      <c r="B5" s="10">
        <f>'Checking Balance'!$C$2+3*A5</f>
        <v>43045</v>
      </c>
      <c r="C5" s="4">
        <v>9.0500000000000007</v>
      </c>
      <c r="D5" s="4">
        <v>307</v>
      </c>
      <c r="E5" s="4">
        <v>9.2100000000000009</v>
      </c>
      <c r="F5" s="4">
        <v>5.0999999999999996</v>
      </c>
      <c r="G5" s="4">
        <v>18.78</v>
      </c>
      <c r="H5" s="4">
        <v>93.01</v>
      </c>
      <c r="I5" s="4">
        <v>88.71</v>
      </c>
      <c r="J5" s="4">
        <v>89.42</v>
      </c>
      <c r="K5" s="4">
        <v>168.9</v>
      </c>
      <c r="L5" s="4">
        <v>46.31</v>
      </c>
    </row>
    <row r="6" spans="1:12" ht="15.75" thickBot="1" x14ac:dyDescent="0.3">
      <c r="A6" s="7">
        <v>5</v>
      </c>
      <c r="B6" s="11">
        <v>43048</v>
      </c>
      <c r="C6" s="8">
        <v>9.9700000000000006</v>
      </c>
      <c r="D6" s="8">
        <v>302.99</v>
      </c>
      <c r="E6" s="8">
        <v>8.35</v>
      </c>
      <c r="F6" s="8">
        <v>3.58</v>
      </c>
      <c r="G6" s="8">
        <v>18.760000000000002</v>
      </c>
      <c r="H6" s="8">
        <v>96.88</v>
      </c>
      <c r="I6" s="8">
        <v>89.31</v>
      </c>
      <c r="J6" s="8">
        <v>90.3</v>
      </c>
      <c r="K6" s="8">
        <v>167</v>
      </c>
      <c r="L6" s="8">
        <v>45.07</v>
      </c>
    </row>
    <row r="7" spans="1:12" ht="15.75" thickBot="1" x14ac:dyDescent="0.3">
      <c r="A7">
        <v>6</v>
      </c>
      <c r="B7" s="12">
        <v>43052</v>
      </c>
      <c r="C7">
        <v>10.56</v>
      </c>
      <c r="D7">
        <v>315.39999999999998</v>
      </c>
      <c r="E7">
        <v>8.3800000000000008</v>
      </c>
      <c r="F7">
        <v>3.5</v>
      </c>
      <c r="G7">
        <v>19.059999999999999</v>
      </c>
      <c r="H7">
        <v>96.35</v>
      </c>
      <c r="I7">
        <v>89.52</v>
      </c>
      <c r="J7">
        <v>90.99</v>
      </c>
      <c r="K7">
        <v>167.37</v>
      </c>
      <c r="L7">
        <v>44.75</v>
      </c>
    </row>
    <row r="8" spans="1:12" ht="15.75" thickBot="1" x14ac:dyDescent="0.3">
      <c r="A8" s="7">
        <v>7</v>
      </c>
      <c r="B8" s="13">
        <v>43054</v>
      </c>
      <c r="C8" s="8">
        <v>10.56</v>
      </c>
      <c r="D8" s="8">
        <v>312.5</v>
      </c>
      <c r="E8" s="8">
        <v>8.16</v>
      </c>
      <c r="F8" s="8">
        <v>3.25</v>
      </c>
      <c r="G8" s="8">
        <v>18.46</v>
      </c>
      <c r="H8" s="8">
        <v>99.98</v>
      </c>
      <c r="I8" s="8">
        <v>89.82</v>
      </c>
      <c r="J8" s="8">
        <v>89.83</v>
      </c>
      <c r="K8" s="8">
        <v>167.32</v>
      </c>
      <c r="L8" s="8">
        <v>44.11</v>
      </c>
    </row>
    <row r="9" spans="1:12" ht="15.75" thickBot="1" x14ac:dyDescent="0.3">
      <c r="A9">
        <v>8</v>
      </c>
      <c r="B9" s="12">
        <v>43056</v>
      </c>
      <c r="C9">
        <v>10.71</v>
      </c>
      <c r="D9">
        <v>315.5</v>
      </c>
      <c r="E9">
        <v>8.2899999999999991</v>
      </c>
      <c r="F9">
        <v>3.43</v>
      </c>
      <c r="G9">
        <v>19.5</v>
      </c>
      <c r="H9">
        <v>102.23</v>
      </c>
      <c r="I9">
        <v>89.02</v>
      </c>
      <c r="J9">
        <v>97.47</v>
      </c>
      <c r="K9">
        <v>166.72</v>
      </c>
      <c r="L9">
        <v>45.42</v>
      </c>
    </row>
    <row r="10" spans="1:12" ht="15.75" thickBot="1" x14ac:dyDescent="0.3">
      <c r="A10" s="9" t="s">
        <v>28</v>
      </c>
      <c r="B10" s="13">
        <v>43059</v>
      </c>
      <c r="C10" s="8">
        <v>10.57</v>
      </c>
      <c r="D10" s="8">
        <v>308.74</v>
      </c>
      <c r="E10" s="8">
        <v>8.39</v>
      </c>
      <c r="F10" s="8">
        <v>3.25</v>
      </c>
      <c r="G10" s="8">
        <v>19.329999999999998</v>
      </c>
      <c r="H10" s="8">
        <v>109.71</v>
      </c>
      <c r="I10" s="8">
        <v>88.38</v>
      </c>
      <c r="J10" s="8">
        <v>97.48</v>
      </c>
      <c r="K10" s="8">
        <v>168.3</v>
      </c>
      <c r="L10" s="8">
        <v>46.2</v>
      </c>
    </row>
    <row r="11" spans="1:12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B12" s="21" t="s">
        <v>1</v>
      </c>
      <c r="C12" s="21" t="s">
        <v>6</v>
      </c>
      <c r="D12" s="21" t="s">
        <v>7</v>
      </c>
      <c r="E12" s="21" t="s">
        <v>9</v>
      </c>
      <c r="F12" s="21" t="s">
        <v>8</v>
      </c>
      <c r="G12" s="21" t="s">
        <v>10</v>
      </c>
      <c r="H12" s="21" t="s">
        <v>11</v>
      </c>
      <c r="I12" s="21" t="s">
        <v>18</v>
      </c>
      <c r="J12" s="21" t="s">
        <v>19</v>
      </c>
      <c r="K12" s="21" t="s">
        <v>20</v>
      </c>
      <c r="L12" s="22" t="s">
        <v>21</v>
      </c>
    </row>
    <row r="13" spans="1:12" x14ac:dyDescent="0.25">
      <c r="B13" s="14">
        <f>'Checking Balance'!$C$2+3*A13</f>
        <v>43033</v>
      </c>
      <c r="C13" s="20">
        <f t="shared" ref="C13:L13" si="0">C2/C$23</f>
        <v>0.9943820224719101</v>
      </c>
      <c r="D13" s="20">
        <f t="shared" si="0"/>
        <v>0.95298485298485303</v>
      </c>
      <c r="E13" s="20">
        <f t="shared" si="0"/>
        <v>1.0298661174047372</v>
      </c>
      <c r="F13" s="20">
        <f t="shared" si="0"/>
        <v>0.87903225806451613</v>
      </c>
      <c r="G13" s="20">
        <f t="shared" si="0"/>
        <v>1.0105790645879731</v>
      </c>
      <c r="H13" s="20">
        <f t="shared" si="0"/>
        <v>0.99384583289871697</v>
      </c>
      <c r="I13" s="20">
        <f t="shared" si="0"/>
        <v>1.0095578074619991</v>
      </c>
      <c r="J13" s="20">
        <f t="shared" si="0"/>
        <v>1.0036425725668754</v>
      </c>
      <c r="K13" s="20">
        <f t="shared" si="0"/>
        <v>1.0121167615201028</v>
      </c>
      <c r="L13" s="20">
        <f t="shared" si="0"/>
        <v>1.0039030402629416</v>
      </c>
    </row>
    <row r="14" spans="1:12" x14ac:dyDescent="0.25">
      <c r="B14" s="15">
        <f>'Checking Balance'!$C$2+3*A14</f>
        <v>43033</v>
      </c>
      <c r="C14" s="20">
        <f t="shared" ref="C14:L14" si="1">C3/C$23</f>
        <v>0.98314606741573041</v>
      </c>
      <c r="D14" s="20">
        <f t="shared" si="1"/>
        <v>0.95108405108405114</v>
      </c>
      <c r="E14" s="20">
        <f t="shared" si="1"/>
        <v>1.0998970133882593</v>
      </c>
      <c r="F14" s="20">
        <f t="shared" si="1"/>
        <v>0.84677419354838712</v>
      </c>
      <c r="G14" s="20">
        <f t="shared" si="1"/>
        <v>1.0439866369710467</v>
      </c>
      <c r="H14" s="20">
        <f t="shared" si="1"/>
        <v>0.99551475957025126</v>
      </c>
      <c r="I14" s="20">
        <f t="shared" si="1"/>
        <v>1.0080608014739751</v>
      </c>
      <c r="J14" s="20">
        <f t="shared" si="1"/>
        <v>0.98873079112122941</v>
      </c>
      <c r="K14" s="20">
        <f t="shared" si="1"/>
        <v>1.0173795973318647</v>
      </c>
      <c r="L14" s="20">
        <f t="shared" si="1"/>
        <v>0.98479868529170089</v>
      </c>
    </row>
    <row r="15" spans="1:12" x14ac:dyDescent="0.25">
      <c r="B15" s="14">
        <f>'Checking Balance'!$C$2+3*A15</f>
        <v>43033</v>
      </c>
      <c r="C15" s="20">
        <f t="shared" ref="C15:L15" si="2">C4/C$23</f>
        <v>0.93726591760299627</v>
      </c>
      <c r="D15" s="20">
        <f t="shared" si="2"/>
        <v>0.88951588951588956</v>
      </c>
      <c r="E15" s="20">
        <f t="shared" si="2"/>
        <v>0.9711637487126672</v>
      </c>
      <c r="F15" s="20">
        <f t="shared" si="2"/>
        <v>0.82258064516129026</v>
      </c>
      <c r="G15" s="20">
        <f t="shared" si="2"/>
        <v>1.0311804008908685</v>
      </c>
      <c r="H15" s="20">
        <f t="shared" si="2"/>
        <v>0.98310211745071441</v>
      </c>
      <c r="I15" s="20">
        <f t="shared" si="2"/>
        <v>1.0202671579917089</v>
      </c>
      <c r="J15" s="20">
        <f t="shared" si="2"/>
        <v>1.0133181559476381</v>
      </c>
      <c r="K15" s="20">
        <f t="shared" si="2"/>
        <v>1.0280888562511474</v>
      </c>
      <c r="L15" s="20">
        <f t="shared" si="2"/>
        <v>0.97904683648315527</v>
      </c>
    </row>
    <row r="16" spans="1:12" ht="15.75" thickBot="1" x14ac:dyDescent="0.3">
      <c r="B16" s="15">
        <f>'Checking Balance'!$C$2+3*A16</f>
        <v>43033</v>
      </c>
      <c r="C16" s="20">
        <f t="shared" ref="C16:L16" si="3">C5/C$23</f>
        <v>0.84737827715355818</v>
      </c>
      <c r="D16" s="20">
        <f t="shared" si="3"/>
        <v>0.91179091179091187</v>
      </c>
      <c r="E16" s="20">
        <f t="shared" si="3"/>
        <v>0.94850669412976318</v>
      </c>
      <c r="F16" s="20">
        <f t="shared" si="3"/>
        <v>0.82258064516129026</v>
      </c>
      <c r="G16" s="20">
        <f t="shared" si="3"/>
        <v>1.0456570155902005</v>
      </c>
      <c r="H16" s="20">
        <f t="shared" si="3"/>
        <v>0.97016793574632321</v>
      </c>
      <c r="I16" s="20">
        <f t="shared" si="3"/>
        <v>1.0215338553661906</v>
      </c>
      <c r="J16" s="20">
        <f t="shared" si="3"/>
        <v>1.0178713716562322</v>
      </c>
      <c r="K16" s="20">
        <f t="shared" si="3"/>
        <v>1.0335964751239215</v>
      </c>
      <c r="L16" s="20">
        <f t="shared" si="3"/>
        <v>0.95131470829909615</v>
      </c>
    </row>
    <row r="17" spans="2:12" ht="15.75" thickBot="1" x14ac:dyDescent="0.3">
      <c r="B17" s="16">
        <v>43048</v>
      </c>
      <c r="C17" s="20">
        <f t="shared" ref="C17:L17" si="4">C6/C$23</f>
        <v>0.93352059925093644</v>
      </c>
      <c r="D17" s="20">
        <f t="shared" si="4"/>
        <v>0.89988119988119997</v>
      </c>
      <c r="E17" s="20">
        <f t="shared" si="4"/>
        <v>0.85993820803295562</v>
      </c>
      <c r="F17" s="20">
        <f t="shared" si="4"/>
        <v>0.57741935483870965</v>
      </c>
      <c r="G17" s="20">
        <f t="shared" si="4"/>
        <v>1.0445434298440981</v>
      </c>
      <c r="H17" s="20">
        <f t="shared" si="4"/>
        <v>1.0105350996140605</v>
      </c>
      <c r="I17" s="20">
        <f t="shared" si="4"/>
        <v>1.028443113772455</v>
      </c>
      <c r="J17" s="20">
        <f t="shared" si="4"/>
        <v>1.0278884462151394</v>
      </c>
      <c r="K17" s="20">
        <f t="shared" si="4"/>
        <v>1.0219692797258431</v>
      </c>
      <c r="L17" s="20">
        <f t="shared" si="4"/>
        <v>0.92584223500410845</v>
      </c>
    </row>
    <row r="18" spans="2:12" ht="15.75" thickBot="1" x14ac:dyDescent="0.3">
      <c r="B18" s="17">
        <v>43052</v>
      </c>
      <c r="C18" s="20">
        <f t="shared" ref="C18:L18" si="5">C7/C$23</f>
        <v>0.98876404494382031</v>
      </c>
      <c r="D18" s="20">
        <f t="shared" si="5"/>
        <v>0.93673893673893671</v>
      </c>
      <c r="E18" s="20">
        <f t="shared" si="5"/>
        <v>0.86302780638516996</v>
      </c>
      <c r="F18" s="20">
        <f t="shared" si="5"/>
        <v>0.56451612903225801</v>
      </c>
      <c r="G18" s="20">
        <f t="shared" si="5"/>
        <v>1.0612472160356345</v>
      </c>
      <c r="H18" s="20">
        <f t="shared" si="5"/>
        <v>1.005006780014603</v>
      </c>
      <c r="I18" s="20">
        <f t="shared" si="5"/>
        <v>1.0308613542146476</v>
      </c>
      <c r="J18" s="20">
        <f t="shared" si="5"/>
        <v>1.0357427433124644</v>
      </c>
      <c r="K18" s="20">
        <f t="shared" si="5"/>
        <v>1.0242335230402058</v>
      </c>
      <c r="L18" s="20">
        <f t="shared" si="5"/>
        <v>0.91926869350862783</v>
      </c>
    </row>
    <row r="19" spans="2:12" ht="15.75" thickBot="1" x14ac:dyDescent="0.3">
      <c r="B19" s="18">
        <v>43054</v>
      </c>
      <c r="C19" s="20">
        <f t="shared" ref="C19:L19" si="6">C8/C$23</f>
        <v>0.98876404494382031</v>
      </c>
      <c r="D19" s="20">
        <f t="shared" si="6"/>
        <v>0.9281259281259282</v>
      </c>
      <c r="E19" s="20">
        <f t="shared" si="6"/>
        <v>0.84037075180226561</v>
      </c>
      <c r="F19" s="20">
        <f t="shared" si="6"/>
        <v>0.52419354838709675</v>
      </c>
      <c r="G19" s="20">
        <f t="shared" si="6"/>
        <v>1.0278396436525612</v>
      </c>
      <c r="H19" s="20">
        <f t="shared" si="6"/>
        <v>1.0428705538750391</v>
      </c>
      <c r="I19" s="20">
        <f t="shared" si="6"/>
        <v>1.0343159834177797</v>
      </c>
      <c r="J19" s="20">
        <f t="shared" si="6"/>
        <v>1.0225384177575414</v>
      </c>
      <c r="K19" s="20">
        <f t="shared" si="6"/>
        <v>1.0239275442139404</v>
      </c>
      <c r="L19" s="20">
        <f t="shared" si="6"/>
        <v>0.90612161051766638</v>
      </c>
    </row>
    <row r="20" spans="2:12" ht="15.75" thickBot="1" x14ac:dyDescent="0.3">
      <c r="B20" s="17">
        <v>43056</v>
      </c>
      <c r="C20" s="20">
        <f t="shared" ref="C20:L20" si="7">C9/C$23</f>
        <v>1.002808988764045</v>
      </c>
      <c r="D20" s="20">
        <f t="shared" si="7"/>
        <v>0.93703593703593702</v>
      </c>
      <c r="E20" s="20">
        <f t="shared" si="7"/>
        <v>0.85375901132852716</v>
      </c>
      <c r="F20" s="20">
        <f t="shared" si="7"/>
        <v>0.5532258064516129</v>
      </c>
      <c r="G20" s="20">
        <f t="shared" si="7"/>
        <v>1.0857461024498887</v>
      </c>
      <c r="H20" s="20">
        <f t="shared" si="7"/>
        <v>1.0663398351934912</v>
      </c>
      <c r="I20" s="20">
        <f t="shared" si="7"/>
        <v>1.0251036388760939</v>
      </c>
      <c r="J20" s="20">
        <f t="shared" si="7"/>
        <v>1.1095048377916905</v>
      </c>
      <c r="K20" s="20">
        <f t="shared" si="7"/>
        <v>1.0202557982987577</v>
      </c>
      <c r="L20" s="20">
        <f t="shared" si="7"/>
        <v>0.93303204601479051</v>
      </c>
    </row>
    <row r="21" spans="2:12" ht="15.75" thickBot="1" x14ac:dyDescent="0.3">
      <c r="B21" s="18">
        <v>43059</v>
      </c>
      <c r="C21" s="20">
        <f t="shared" ref="C21:L21" si="8">C10/C$23</f>
        <v>0.98970037453183524</v>
      </c>
      <c r="D21" s="20">
        <f t="shared" si="8"/>
        <v>0.916958716958717</v>
      </c>
      <c r="E21" s="20">
        <f t="shared" si="8"/>
        <v>0.8640576725025747</v>
      </c>
      <c r="F21" s="20">
        <f t="shared" si="8"/>
        <v>0.52419354838709675</v>
      </c>
      <c r="G21" s="20">
        <f t="shared" si="8"/>
        <v>1.0762806236080176</v>
      </c>
      <c r="H21" s="20">
        <f t="shared" si="8"/>
        <v>1.1443621570877229</v>
      </c>
      <c r="I21" s="20">
        <f t="shared" si="8"/>
        <v>1.0177337632427452</v>
      </c>
      <c r="J21" s="20">
        <f t="shared" si="8"/>
        <v>1.1096186681844054</v>
      </c>
      <c r="K21" s="20">
        <f t="shared" si="8"/>
        <v>1.0299247292087388</v>
      </c>
      <c r="L21" s="20">
        <f t="shared" si="8"/>
        <v>0.94905505341002472</v>
      </c>
    </row>
    <row r="23" spans="2:12" hidden="1" x14ac:dyDescent="0.25">
      <c r="C23" s="5">
        <v>10.68</v>
      </c>
      <c r="D23" s="6">
        <v>336.7</v>
      </c>
      <c r="E23" s="5">
        <v>9.7100000000000009</v>
      </c>
      <c r="F23" s="6">
        <v>6.2</v>
      </c>
      <c r="G23" s="5">
        <v>17.96</v>
      </c>
      <c r="H23" s="6">
        <v>95.87</v>
      </c>
      <c r="I23" s="5">
        <v>86.84</v>
      </c>
      <c r="J23" s="6">
        <v>87.85</v>
      </c>
      <c r="K23" s="5">
        <v>163.41</v>
      </c>
      <c r="L23" s="6">
        <v>48.68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activeCellId="1" sqref="E1:G12 A1:A12"/>
    </sheetView>
  </sheetViews>
  <sheetFormatPr defaultRowHeight="15" x14ac:dyDescent="0.25"/>
  <cols>
    <col min="1" max="1" width="11" customWidth="1"/>
    <col min="2" max="2" width="14.85546875" customWidth="1"/>
    <col min="3" max="3" width="15.42578125" customWidth="1"/>
    <col min="4" max="5" width="11" customWidth="1"/>
    <col min="6" max="6" width="20.140625" customWidth="1"/>
    <col min="7" max="7" width="24.28515625" customWidth="1"/>
  </cols>
  <sheetData>
    <row r="1" spans="1:7" x14ac:dyDescent="0.25">
      <c r="A1" t="s">
        <v>32</v>
      </c>
      <c r="B1" t="s">
        <v>40</v>
      </c>
      <c r="C1" t="s">
        <v>39</v>
      </c>
      <c r="D1" t="s">
        <v>33</v>
      </c>
      <c r="E1" t="s">
        <v>34</v>
      </c>
      <c r="F1" t="s">
        <v>36</v>
      </c>
      <c r="G1" t="s">
        <v>37</v>
      </c>
    </row>
    <row r="2" spans="1:7" x14ac:dyDescent="0.25">
      <c r="A2" t="s">
        <v>6</v>
      </c>
      <c r="B2" s="4">
        <f>Table1[[#This Row],[Column4]]*Table1[[#This Row],[Column3]]</f>
        <v>21221.16</v>
      </c>
      <c r="C2" s="4">
        <f>Table1[[#This Row],[Column4]]*Table1[[#This Row],[Column3]]</f>
        <v>21221.16</v>
      </c>
      <c r="D2" s="19">
        <v>-218.57</v>
      </c>
      <c r="E2" s="20">
        <v>-1.03E-2</v>
      </c>
      <c r="F2">
        <v>7</v>
      </c>
      <c r="G2">
        <v>6</v>
      </c>
    </row>
    <row r="3" spans="1:7" x14ac:dyDescent="0.25">
      <c r="A3" t="s">
        <v>7</v>
      </c>
      <c r="B3" s="4">
        <f>Table1[[#This Row],[Column4]]*Table1[[#This Row],[Column3]]</f>
        <v>21212.1</v>
      </c>
      <c r="C3" s="4">
        <f>Table1[[#This Row],[Column4]]*Table1[[#This Row],[Column3]]</f>
        <v>21212.1</v>
      </c>
      <c r="D3" s="19">
        <v>-1761.48</v>
      </c>
      <c r="E3" s="20">
        <v>-8.3000000000000004E-2</v>
      </c>
      <c r="F3">
        <v>10</v>
      </c>
      <c r="G3">
        <v>8</v>
      </c>
    </row>
    <row r="4" spans="1:7" x14ac:dyDescent="0.25">
      <c r="A4" t="s">
        <v>9</v>
      </c>
      <c r="B4" s="4">
        <f>Table1[[#This Row],[Column4]]*Table1[[#This Row],[Column3]]</f>
        <v>1165.2</v>
      </c>
      <c r="C4" s="4">
        <f>Table1[[#This Row],[Column4]]*Table1[[#This Row],[Column3]]</f>
        <v>1165.2</v>
      </c>
      <c r="D4" s="19">
        <v>-158.4</v>
      </c>
      <c r="E4" s="20">
        <v>-0.13589999999999999</v>
      </c>
      <c r="F4">
        <v>8</v>
      </c>
      <c r="G4">
        <v>9</v>
      </c>
    </row>
    <row r="5" spans="1:7" x14ac:dyDescent="0.25">
      <c r="A5" t="s">
        <v>8</v>
      </c>
      <c r="B5" s="4">
        <f>Table1[[#This Row],[Column4]]*Table1[[#This Row],[Column3]]</f>
        <v>1847.6000000000001</v>
      </c>
      <c r="C5" s="4">
        <f>Table1[[#This Row],[Column4]]*Table1[[#This Row],[Column3]]</f>
        <v>1847.6000000000001</v>
      </c>
      <c r="D5" s="19">
        <v>-879.1</v>
      </c>
      <c r="E5" s="20">
        <v>-0.4758</v>
      </c>
      <c r="F5">
        <v>6</v>
      </c>
      <c r="G5">
        <v>10</v>
      </c>
    </row>
    <row r="6" spans="1:7" x14ac:dyDescent="0.25">
      <c r="A6" t="s">
        <v>10</v>
      </c>
      <c r="B6" s="4">
        <f>Table1[[#This Row],[Column4]]*Table1[[#This Row],[Column3]]</f>
        <v>4597.76</v>
      </c>
      <c r="C6" s="4">
        <f>Table1[[#This Row],[Column4]]*Table1[[#This Row],[Column3]]</f>
        <v>4597.76</v>
      </c>
      <c r="D6" s="19">
        <v>350.72</v>
      </c>
      <c r="E6" s="20">
        <v>7.6300000000000007E-2</v>
      </c>
      <c r="F6">
        <v>3</v>
      </c>
      <c r="G6">
        <v>3</v>
      </c>
    </row>
    <row r="7" spans="1:7" x14ac:dyDescent="0.25">
      <c r="A7" t="s">
        <v>11</v>
      </c>
      <c r="B7" s="4">
        <f>Table1[[#This Row],[Column4]]*Table1[[#This Row],[Column3]]</f>
        <v>28761</v>
      </c>
      <c r="C7" s="4">
        <f>Table1[[#This Row],[Column4]]*Table1[[#This Row],[Column3]]</f>
        <v>28761</v>
      </c>
      <c r="D7" s="19">
        <v>4152</v>
      </c>
      <c r="E7" s="20">
        <v>0.1444</v>
      </c>
      <c r="F7">
        <v>1</v>
      </c>
      <c r="G7">
        <v>1</v>
      </c>
    </row>
    <row r="8" spans="1:7" x14ac:dyDescent="0.25">
      <c r="A8" t="s">
        <v>18</v>
      </c>
      <c r="B8" s="4">
        <f>Table1[[#This Row],[Column4]]*Table1[[#This Row],[Column3]]</f>
        <v>3473.6000000000004</v>
      </c>
      <c r="C8" s="4">
        <f>Table1[[#This Row],[Column4]]*Table1[[#This Row],[Column3]]</f>
        <v>3473.6000000000004</v>
      </c>
      <c r="D8" s="19">
        <v>61.6</v>
      </c>
      <c r="E8" s="20">
        <v>1.77E-2</v>
      </c>
      <c r="F8">
        <v>4</v>
      </c>
      <c r="G8">
        <v>5</v>
      </c>
    </row>
    <row r="9" spans="1:7" x14ac:dyDescent="0.25">
      <c r="A9" t="s">
        <v>19</v>
      </c>
      <c r="B9" s="4">
        <f>Table1[[#This Row],[Column4]]*Table1[[#This Row],[Column3]]</f>
        <v>8785</v>
      </c>
      <c r="C9" s="4">
        <f>Table1[[#This Row],[Column4]]*Table1[[#This Row],[Column3]]</f>
        <v>8785</v>
      </c>
      <c r="D9" s="19">
        <v>963</v>
      </c>
      <c r="E9" s="20">
        <v>0.1096</v>
      </c>
      <c r="F9">
        <v>2</v>
      </c>
      <c r="G9">
        <v>2</v>
      </c>
    </row>
    <row r="10" spans="1:7" x14ac:dyDescent="0.25">
      <c r="A10" t="s">
        <v>20</v>
      </c>
      <c r="B10" s="4">
        <f>Table1[[#This Row],[Column4]]*Table1[[#This Row],[Column3]]</f>
        <v>1634.1</v>
      </c>
      <c r="C10" s="4">
        <f>Table1[[#This Row],[Column4]]*Table1[[#This Row],[Column3]]</f>
        <v>1634.1</v>
      </c>
      <c r="D10" s="19">
        <v>48.9</v>
      </c>
      <c r="E10" s="20">
        <v>2.9899999999999999E-2</v>
      </c>
      <c r="F10">
        <v>5</v>
      </c>
      <c r="G10">
        <v>4</v>
      </c>
    </row>
    <row r="11" spans="1:7" x14ac:dyDescent="0.25">
      <c r="A11" t="s">
        <v>21</v>
      </c>
      <c r="B11" s="4">
        <f>Table1[[#This Row],[Column4]]*Table1[[#This Row],[Column3]]</f>
        <v>7302</v>
      </c>
      <c r="C11" s="4">
        <f>Table1[[#This Row],[Column4]]*Table1[[#This Row],[Column3]]</f>
        <v>7302</v>
      </c>
      <c r="D11" s="19">
        <v>-372</v>
      </c>
      <c r="E11" s="20">
        <v>-5.0900000000000001E-2</v>
      </c>
      <c r="F11">
        <v>9</v>
      </c>
      <c r="G11">
        <v>7</v>
      </c>
    </row>
    <row r="12" spans="1:7" x14ac:dyDescent="0.25">
      <c r="A12" t="s">
        <v>35</v>
      </c>
      <c r="B12" s="4">
        <f>Table1[[#This Row],[Column4]]*Table1[[#This Row],[Column3]]</f>
        <v>21002.59</v>
      </c>
      <c r="C12" s="4">
        <f>SUBTOTAL(109,C2:C11)</f>
        <v>99999.52</v>
      </c>
      <c r="D12" s="19">
        <v>2186.67</v>
      </c>
      <c r="F12" t="s">
        <v>38</v>
      </c>
      <c r="G12" t="s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70" zoomScaleNormal="70" workbookViewId="0">
      <selection activeCell="Q49" sqref="Q46:V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Checking Balance</vt:lpstr>
      <vt:lpstr>Stock Updates</vt:lpstr>
      <vt:lpstr>Income</vt:lpstr>
      <vt:lpstr>Stock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2017-12-15T05:52:46Z</dcterms:modified>
</cp:coreProperties>
</file>