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monu project\"/>
    </mc:Choice>
  </mc:AlternateContent>
  <xr:revisionPtr revIDLastSave="0" documentId="13_ncr:1_{0A537C18-2437-4227-9401-7C479B91B80E}" xr6:coauthVersionLast="47" xr6:coauthVersionMax="47" xr10:uidLastSave="{00000000-0000-0000-0000-000000000000}"/>
  <bookViews>
    <workbookView xWindow="-110" yWindow="-110" windowWidth="19420" windowHeight="10300" firstSheet="13" activeTab="17" xr2:uid="{00000000-000D-0000-FFFF-FFFF00000000}"/>
  </bookViews>
  <sheets>
    <sheet name="PLAY" sheetId="1" r:id="rId1"/>
    <sheet name=" PLAY RESULT" sheetId="19" r:id="rId2"/>
    <sheet name="NURSERY" sheetId="2" r:id="rId3"/>
    <sheet name=" NURSERY RESULT" sheetId="20" r:id="rId4"/>
    <sheet name="L.K.G." sheetId="3" r:id="rId5"/>
    <sheet name=" L.K.G MARKSHEET" sheetId="21" r:id="rId6"/>
    <sheet name="U.K.G" sheetId="4" r:id="rId7"/>
    <sheet name=" U.K.G MARKSHEET" sheetId="22" r:id="rId8"/>
    <sheet name="IA" sheetId="5" r:id="rId9"/>
    <sheet name=" IA MARKSHEET" sheetId="23" r:id="rId10"/>
    <sheet name="IB" sheetId="6" r:id="rId11"/>
    <sheet name=" IB MARKSHEET" sheetId="24" r:id="rId12"/>
    <sheet name="IIA" sheetId="7" r:id="rId13"/>
    <sheet name=" IIA MARKSHEET" sheetId="25" r:id="rId14"/>
    <sheet name="IIB" sheetId="8" r:id="rId15"/>
    <sheet name=" IIB MARKSHEET" sheetId="26" r:id="rId16"/>
    <sheet name="III" sheetId="9" r:id="rId17"/>
    <sheet name=" III MARKSHEET" sheetId="27" r:id="rId18"/>
  </sheets>
  <calcPr calcId="191029"/>
</workbook>
</file>

<file path=xl/calcChain.xml><?xml version="1.0" encoding="utf-8"?>
<calcChain xmlns="http://schemas.openxmlformats.org/spreadsheetml/2006/main">
  <c r="G23" i="27" l="1"/>
  <c r="D19" i="27"/>
  <c r="D20" i="27"/>
  <c r="D21" i="27"/>
  <c r="D22" i="27"/>
  <c r="D23" i="27"/>
  <c r="D24" i="27"/>
  <c r="D18" i="27"/>
  <c r="G24" i="27" s="1"/>
  <c r="G25" i="27" s="1"/>
  <c r="K12" i="27"/>
  <c r="E13" i="27"/>
  <c r="E11" i="27"/>
  <c r="E9" i="27"/>
  <c r="G24" i="26"/>
  <c r="G22" i="26"/>
  <c r="D27" i="26"/>
  <c r="D28" i="26"/>
  <c r="D24" i="26"/>
  <c r="D25" i="26"/>
  <c r="D26" i="26"/>
  <c r="D23" i="26"/>
  <c r="D22" i="26"/>
  <c r="G23" i="26" s="1"/>
  <c r="K16" i="26"/>
  <c r="E18" i="26"/>
  <c r="E16" i="26"/>
  <c r="E14" i="26"/>
  <c r="H24" i="25"/>
  <c r="D20" i="25"/>
  <c r="D21" i="25"/>
  <c r="D22" i="25"/>
  <c r="D23" i="25"/>
  <c r="D24" i="25"/>
  <c r="D25" i="25"/>
  <c r="D19" i="25"/>
  <c r="H25" i="25" s="1"/>
  <c r="H26" i="25" s="1"/>
  <c r="K13" i="25"/>
  <c r="E15" i="25"/>
  <c r="E13" i="25"/>
  <c r="E11" i="25"/>
  <c r="E23" i="24"/>
  <c r="E24" i="24"/>
  <c r="F28" i="24"/>
  <c r="E20" i="24"/>
  <c r="E21" i="24"/>
  <c r="E22" i="24"/>
  <c r="E25" i="24"/>
  <c r="E19" i="24"/>
  <c r="E13" i="24"/>
  <c r="K13" i="24"/>
  <c r="E15" i="24"/>
  <c r="E11" i="24"/>
  <c r="G23" i="23"/>
  <c r="E15" i="23"/>
  <c r="E16" i="23"/>
  <c r="E17" i="23"/>
  <c r="E18" i="23"/>
  <c r="E19" i="23"/>
  <c r="E20" i="23"/>
  <c r="E14" i="23"/>
  <c r="K11" i="23"/>
  <c r="E11" i="23"/>
  <c r="E10" i="23"/>
  <c r="E9" i="23"/>
  <c r="E25" i="22"/>
  <c r="E21" i="22"/>
  <c r="E22" i="22"/>
  <c r="E23" i="22"/>
  <c r="E24" i="22"/>
  <c r="E20" i="22"/>
  <c r="E26" i="22" s="1"/>
  <c r="K14" i="22"/>
  <c r="E14" i="22"/>
  <c r="E12" i="22"/>
  <c r="E10" i="22"/>
  <c r="G26" i="21"/>
  <c r="F23" i="21"/>
  <c r="F20" i="21"/>
  <c r="F21" i="21"/>
  <c r="F22" i="21"/>
  <c r="F19" i="21"/>
  <c r="L12" i="21"/>
  <c r="E14" i="21"/>
  <c r="E12" i="21"/>
  <c r="E10" i="21"/>
  <c r="J26" i="20"/>
  <c r="G22" i="20"/>
  <c r="G23" i="20"/>
  <c r="G24" i="20"/>
  <c r="G21" i="20"/>
  <c r="J12" i="20"/>
  <c r="E15" i="20"/>
  <c r="E13" i="20"/>
  <c r="E11" i="20"/>
  <c r="G22" i="19"/>
  <c r="G18" i="19"/>
  <c r="G19" i="19"/>
  <c r="G20" i="19"/>
  <c r="G17" i="19"/>
  <c r="L11" i="19"/>
  <c r="D13" i="19"/>
  <c r="D11" i="19"/>
  <c r="D9" i="19"/>
  <c r="G27" i="21" l="1"/>
  <c r="G28" i="21" s="1"/>
  <c r="F29" i="24"/>
  <c r="F30" i="24" s="1"/>
  <c r="G24" i="23"/>
  <c r="G25" i="23" s="1"/>
  <c r="J27" i="20"/>
  <c r="J28" i="20" s="1"/>
  <c r="G23" i="19"/>
  <c r="G24" i="19" s="1"/>
  <c r="M56" i="9" l="1"/>
  <c r="N56" i="9" s="1"/>
  <c r="M55" i="9"/>
  <c r="N55" i="9" s="1"/>
  <c r="M54" i="9"/>
  <c r="N54" i="9" s="1"/>
  <c r="N53" i="9"/>
  <c r="M53" i="9"/>
  <c r="M52" i="9"/>
  <c r="N52" i="9" s="1"/>
  <c r="M51" i="9"/>
  <c r="N51" i="9" s="1"/>
  <c r="M50" i="9"/>
  <c r="N50" i="9" s="1"/>
  <c r="M49" i="9"/>
  <c r="N49" i="9" s="1"/>
  <c r="N48" i="9"/>
  <c r="M48" i="9"/>
  <c r="M47" i="9"/>
  <c r="N47" i="9" s="1"/>
  <c r="M46" i="9"/>
  <c r="N46" i="9" s="1"/>
  <c r="N45" i="9"/>
  <c r="M45" i="9"/>
  <c r="M44" i="9"/>
  <c r="N44" i="9" s="1"/>
  <c r="M43" i="9"/>
  <c r="N43" i="9" s="1"/>
  <c r="M42" i="9"/>
  <c r="N42" i="9" s="1"/>
  <c r="M41" i="9"/>
  <c r="N41" i="9" s="1"/>
  <c r="M40" i="9"/>
  <c r="N40" i="9" s="1"/>
  <c r="M39" i="9"/>
  <c r="N39" i="9" s="1"/>
  <c r="M38" i="9"/>
  <c r="N38" i="9" s="1"/>
  <c r="M37" i="9"/>
  <c r="N37" i="9" s="1"/>
  <c r="M36" i="9"/>
  <c r="N36" i="9" s="1"/>
  <c r="M35" i="9"/>
  <c r="N35" i="9" s="1"/>
  <c r="M34" i="9"/>
  <c r="N34" i="9" s="1"/>
  <c r="M33" i="9"/>
  <c r="N33" i="9" s="1"/>
  <c r="M32" i="9"/>
  <c r="N32" i="9" s="1"/>
  <c r="N31" i="9"/>
  <c r="M31" i="9"/>
  <c r="M30" i="9"/>
  <c r="N30" i="9" s="1"/>
  <c r="M29" i="9"/>
  <c r="N29" i="9" s="1"/>
  <c r="M28" i="9"/>
  <c r="N28" i="9" s="1"/>
  <c r="M27" i="9"/>
  <c r="N27" i="9" s="1"/>
  <c r="M26" i="9"/>
  <c r="N26" i="9" s="1"/>
  <c r="N25" i="9"/>
  <c r="M25" i="9"/>
  <c r="M24" i="9"/>
  <c r="N24" i="9" s="1"/>
  <c r="M23" i="9"/>
  <c r="N23" i="9" s="1"/>
  <c r="M22" i="9"/>
  <c r="N22" i="9" s="1"/>
  <c r="N21" i="9"/>
  <c r="M21" i="9"/>
  <c r="M20" i="9"/>
  <c r="N20" i="9" s="1"/>
  <c r="M19" i="9"/>
  <c r="N19" i="9" s="1"/>
  <c r="M18" i="9"/>
  <c r="N18" i="9" s="1"/>
  <c r="M17" i="9"/>
  <c r="N17" i="9" s="1"/>
  <c r="M16" i="9"/>
  <c r="N16" i="9" s="1"/>
  <c r="M15" i="9"/>
  <c r="N15" i="9" s="1"/>
  <c r="M14" i="9"/>
  <c r="N14" i="9" s="1"/>
  <c r="M13" i="9"/>
  <c r="N13" i="9" s="1"/>
  <c r="N12" i="9"/>
  <c r="M12" i="9"/>
  <c r="M11" i="9"/>
  <c r="N11" i="9" s="1"/>
  <c r="M10" i="9"/>
  <c r="N10" i="9" s="1"/>
  <c r="M9" i="9"/>
  <c r="N9" i="9" s="1"/>
  <c r="M8" i="9"/>
  <c r="N8" i="9" s="1"/>
  <c r="N7" i="9"/>
  <c r="M7" i="9"/>
  <c r="M6" i="9"/>
  <c r="N6" i="9" s="1"/>
  <c r="M5" i="9"/>
  <c r="N5" i="9" s="1"/>
  <c r="M4" i="9"/>
  <c r="N4" i="9" s="1"/>
  <c r="M3" i="9"/>
  <c r="N3" i="9" s="1"/>
  <c r="N29" i="8"/>
  <c r="M29" i="8"/>
  <c r="M28" i="8"/>
  <c r="N28" i="8" s="1"/>
  <c r="M27" i="8"/>
  <c r="N27" i="8" s="1"/>
  <c r="M26" i="8"/>
  <c r="N26" i="8" s="1"/>
  <c r="N25" i="8"/>
  <c r="M25" i="8"/>
  <c r="M24" i="8"/>
  <c r="N24" i="8" s="1"/>
  <c r="M23" i="8"/>
  <c r="N23" i="8" s="1"/>
  <c r="M22" i="8"/>
  <c r="N22" i="8" s="1"/>
  <c r="M21" i="8"/>
  <c r="N21" i="8" s="1"/>
  <c r="M20" i="8"/>
  <c r="N20" i="8" s="1"/>
  <c r="N19" i="8"/>
  <c r="M19" i="8"/>
  <c r="M18" i="8"/>
  <c r="N18" i="8" s="1"/>
  <c r="N17" i="8"/>
  <c r="M17" i="8"/>
  <c r="M16" i="8"/>
  <c r="N16" i="8" s="1"/>
  <c r="M15" i="8"/>
  <c r="N15" i="8" s="1"/>
  <c r="M14" i="8"/>
  <c r="N14" i="8" s="1"/>
  <c r="N13" i="8"/>
  <c r="M13" i="8"/>
  <c r="M12" i="8"/>
  <c r="N12" i="8" s="1"/>
  <c r="M11" i="8"/>
  <c r="N11" i="8" s="1"/>
  <c r="M10" i="8"/>
  <c r="N10" i="8" s="1"/>
  <c r="M9" i="8"/>
  <c r="N9" i="8" s="1"/>
  <c r="M8" i="8"/>
  <c r="N8" i="8" s="1"/>
  <c r="M7" i="8"/>
  <c r="N7" i="8" s="1"/>
  <c r="M6" i="8"/>
  <c r="N6" i="8" s="1"/>
  <c r="M5" i="8"/>
  <c r="N5" i="8" s="1"/>
  <c r="M4" i="8"/>
  <c r="N4" i="8" s="1"/>
  <c r="M3" i="8"/>
  <c r="N3" i="8" s="1"/>
  <c r="M30" i="7"/>
  <c r="N30" i="7" s="1"/>
  <c r="M29" i="7"/>
  <c r="N29" i="7" s="1"/>
  <c r="N28" i="7"/>
  <c r="M28" i="7"/>
  <c r="M27" i="7"/>
  <c r="N27" i="7" s="1"/>
  <c r="N26" i="7"/>
  <c r="M26" i="7"/>
  <c r="M25" i="7"/>
  <c r="N25" i="7" s="1"/>
  <c r="N24" i="7"/>
  <c r="M24" i="7"/>
  <c r="M23" i="7"/>
  <c r="N23" i="7" s="1"/>
  <c r="N22" i="7"/>
  <c r="M22" i="7"/>
  <c r="M21" i="7"/>
  <c r="N21" i="7" s="1"/>
  <c r="M20" i="7"/>
  <c r="N20" i="7" s="1"/>
  <c r="M19" i="7"/>
  <c r="N19" i="7" s="1"/>
  <c r="M18" i="7"/>
  <c r="N18" i="7" s="1"/>
  <c r="N17" i="7"/>
  <c r="M17" i="7"/>
  <c r="M16" i="7"/>
  <c r="N16" i="7" s="1"/>
  <c r="M15" i="7"/>
  <c r="N15" i="7" s="1"/>
  <c r="N14" i="7"/>
  <c r="M14" i="7"/>
  <c r="M13" i="7"/>
  <c r="N13" i="7" s="1"/>
  <c r="M12" i="7"/>
  <c r="N12" i="7" s="1"/>
  <c r="N11" i="7"/>
  <c r="M11" i="7"/>
  <c r="M10" i="7"/>
  <c r="N10" i="7" s="1"/>
  <c r="M9" i="7"/>
  <c r="N9" i="7" s="1"/>
  <c r="M8" i="7"/>
  <c r="N8" i="7" s="1"/>
  <c r="M7" i="7"/>
  <c r="N7" i="7" s="1"/>
  <c r="N6" i="7"/>
  <c r="M6" i="7"/>
  <c r="M5" i="7"/>
  <c r="N5" i="7" s="1"/>
  <c r="M4" i="7"/>
  <c r="N4" i="7" s="1"/>
  <c r="M3" i="7"/>
  <c r="N3" i="7" s="1"/>
  <c r="M34" i="6"/>
  <c r="N34" i="6" s="1"/>
  <c r="M33" i="6"/>
  <c r="N33" i="6" s="1"/>
  <c r="M32" i="6"/>
  <c r="N32" i="6" s="1"/>
  <c r="M31" i="6"/>
  <c r="N31" i="6" s="1"/>
  <c r="M30" i="6"/>
  <c r="N30" i="6" s="1"/>
  <c r="M29" i="6"/>
  <c r="N29" i="6" s="1"/>
  <c r="M28" i="6"/>
  <c r="N28" i="6" s="1"/>
  <c r="M27" i="6"/>
  <c r="N27" i="6" s="1"/>
  <c r="N26" i="6"/>
  <c r="M26" i="6"/>
  <c r="M25" i="6"/>
  <c r="N25" i="6" s="1"/>
  <c r="M24" i="6"/>
  <c r="N24" i="6" s="1"/>
  <c r="N23" i="6"/>
  <c r="M23" i="6"/>
  <c r="M22" i="6"/>
  <c r="N22" i="6" s="1"/>
  <c r="M21" i="6"/>
  <c r="N21" i="6" s="1"/>
  <c r="M20" i="6"/>
  <c r="N20" i="6" s="1"/>
  <c r="M19" i="6"/>
  <c r="N19" i="6" s="1"/>
  <c r="M18" i="6"/>
  <c r="N18" i="6" s="1"/>
  <c r="M17" i="6"/>
  <c r="N17" i="6" s="1"/>
  <c r="M16" i="6"/>
  <c r="N16" i="6" s="1"/>
  <c r="M15" i="6"/>
  <c r="N15" i="6" s="1"/>
  <c r="M14" i="6"/>
  <c r="N14" i="6" s="1"/>
  <c r="M13" i="6"/>
  <c r="N13" i="6" s="1"/>
  <c r="M12" i="6"/>
  <c r="N12" i="6" s="1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M5" i="6"/>
  <c r="N5" i="6" s="1"/>
  <c r="M4" i="6"/>
  <c r="N4" i="6" s="1"/>
  <c r="M3" i="6"/>
  <c r="N3" i="6" s="1"/>
  <c r="M36" i="5"/>
  <c r="N36" i="5" s="1"/>
  <c r="M35" i="5"/>
  <c r="N35" i="5" s="1"/>
  <c r="M34" i="5"/>
  <c r="N34" i="5" s="1"/>
  <c r="M33" i="5"/>
  <c r="N33" i="5" s="1"/>
  <c r="M32" i="5"/>
  <c r="N32" i="5" s="1"/>
  <c r="M31" i="5"/>
  <c r="N31" i="5" s="1"/>
  <c r="M30" i="5"/>
  <c r="N30" i="5" s="1"/>
  <c r="M29" i="5"/>
  <c r="N29" i="5" s="1"/>
  <c r="M28" i="5"/>
  <c r="N28" i="5" s="1"/>
  <c r="M27" i="5"/>
  <c r="N27" i="5" s="1"/>
  <c r="M26" i="5"/>
  <c r="N26" i="5" s="1"/>
  <c r="N25" i="5"/>
  <c r="M25" i="5"/>
  <c r="M24" i="5"/>
  <c r="N24" i="5" s="1"/>
  <c r="M23" i="5"/>
  <c r="N23" i="5" s="1"/>
  <c r="M22" i="5"/>
  <c r="N22" i="5" s="1"/>
  <c r="M21" i="5"/>
  <c r="N21" i="5" s="1"/>
  <c r="M20" i="5"/>
  <c r="N20" i="5" s="1"/>
  <c r="M19" i="5"/>
  <c r="N19" i="5" s="1"/>
  <c r="M18" i="5"/>
  <c r="N18" i="5" s="1"/>
  <c r="N17" i="5"/>
  <c r="M17" i="5"/>
  <c r="M16" i="5"/>
  <c r="N16" i="5" s="1"/>
  <c r="M15" i="5"/>
  <c r="N15" i="5" s="1"/>
  <c r="M14" i="5"/>
  <c r="N14" i="5" s="1"/>
  <c r="M13" i="5"/>
  <c r="N13" i="5" s="1"/>
  <c r="M12" i="5"/>
  <c r="N12" i="5" s="1"/>
  <c r="M11" i="5"/>
  <c r="N11" i="5" s="1"/>
  <c r="M10" i="5"/>
  <c r="N10" i="5" s="1"/>
  <c r="M9" i="5"/>
  <c r="N9" i="5" s="1"/>
  <c r="M8" i="5"/>
  <c r="N8" i="5" s="1"/>
  <c r="M7" i="5"/>
  <c r="N7" i="5" s="1"/>
  <c r="M6" i="5"/>
  <c r="N6" i="5" s="1"/>
  <c r="M5" i="5"/>
  <c r="N5" i="5" s="1"/>
  <c r="M4" i="5"/>
  <c r="N4" i="5" s="1"/>
  <c r="M3" i="5"/>
  <c r="N3" i="5" s="1"/>
  <c r="K54" i="4"/>
  <c r="L54" i="4" s="1"/>
  <c r="K53" i="4"/>
  <c r="L53" i="4" s="1"/>
  <c r="K52" i="4"/>
  <c r="L52" i="4" s="1"/>
  <c r="L51" i="4"/>
  <c r="K51" i="4"/>
  <c r="K50" i="4"/>
  <c r="L50" i="4" s="1"/>
  <c r="K49" i="4"/>
  <c r="L49" i="4" s="1"/>
  <c r="K48" i="4"/>
  <c r="L48" i="4" s="1"/>
  <c r="K47" i="4"/>
  <c r="L47" i="4" s="1"/>
  <c r="K46" i="4"/>
  <c r="L46" i="4" s="1"/>
  <c r="K45" i="4"/>
  <c r="L45" i="4" s="1"/>
  <c r="K44" i="4"/>
  <c r="L44" i="4" s="1"/>
  <c r="K43" i="4"/>
  <c r="L43" i="4" s="1"/>
  <c r="K42" i="4"/>
  <c r="L42" i="4" s="1"/>
  <c r="K41" i="4"/>
  <c r="L41" i="4" s="1"/>
  <c r="K40" i="4"/>
  <c r="L40" i="4" s="1"/>
  <c r="K39" i="4"/>
  <c r="L39" i="4" s="1"/>
  <c r="K38" i="4"/>
  <c r="L38" i="4" s="1"/>
  <c r="K37" i="4"/>
  <c r="L37" i="4" s="1"/>
  <c r="K36" i="4"/>
  <c r="L36" i="4" s="1"/>
  <c r="K34" i="4"/>
  <c r="L34" i="4" s="1"/>
  <c r="K33" i="4"/>
  <c r="L33" i="4" s="1"/>
  <c r="L32" i="4"/>
  <c r="K32" i="4"/>
  <c r="K31" i="4"/>
  <c r="L31" i="4" s="1"/>
  <c r="K30" i="4"/>
  <c r="L30" i="4" s="1"/>
  <c r="K29" i="4"/>
  <c r="L29" i="4" s="1"/>
  <c r="K28" i="4"/>
  <c r="L28" i="4" s="1"/>
  <c r="K27" i="4"/>
  <c r="L27" i="4" s="1"/>
  <c r="K26" i="4"/>
  <c r="L26" i="4" s="1"/>
  <c r="K25" i="4"/>
  <c r="L25" i="4" s="1"/>
  <c r="L24" i="4"/>
  <c r="K24" i="4"/>
  <c r="K23" i="4"/>
  <c r="L23" i="4" s="1"/>
  <c r="K22" i="4"/>
  <c r="L22" i="4" s="1"/>
  <c r="K21" i="4"/>
  <c r="L21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K12" i="4"/>
  <c r="L12" i="4" s="1"/>
  <c r="K11" i="4"/>
  <c r="L11" i="4" s="1"/>
  <c r="K10" i="4"/>
  <c r="L10" i="4" s="1"/>
  <c r="K9" i="4"/>
  <c r="L9" i="4" s="1"/>
  <c r="K8" i="4"/>
  <c r="L8" i="4" s="1"/>
  <c r="K7" i="4"/>
  <c r="L7" i="4" s="1"/>
  <c r="K6" i="4"/>
  <c r="L6" i="4" s="1"/>
  <c r="K5" i="4"/>
  <c r="L5" i="4" s="1"/>
  <c r="K4" i="4"/>
  <c r="L4" i="4" s="1"/>
  <c r="K3" i="4"/>
  <c r="L3" i="4" s="1"/>
  <c r="K42" i="3"/>
  <c r="L42" i="3" s="1"/>
  <c r="K41" i="3"/>
  <c r="L41" i="3" s="1"/>
  <c r="K40" i="3"/>
  <c r="L40" i="3" s="1"/>
  <c r="L39" i="3"/>
  <c r="K39" i="3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L27" i="3"/>
  <c r="K27" i="3"/>
  <c r="K26" i="3"/>
  <c r="L26" i="3" s="1"/>
  <c r="K25" i="3"/>
  <c r="L25" i="3" s="1"/>
  <c r="L24" i="3"/>
  <c r="K24" i="3"/>
  <c r="K23" i="3"/>
  <c r="L23" i="3" s="1"/>
  <c r="K22" i="3"/>
  <c r="L22" i="3" s="1"/>
  <c r="K21" i="3"/>
  <c r="L21" i="3" s="1"/>
  <c r="K20" i="3"/>
  <c r="L20" i="3" s="1"/>
  <c r="L19" i="3"/>
  <c r="K19" i="3"/>
  <c r="K18" i="3"/>
  <c r="L18" i="3" s="1"/>
  <c r="K17" i="3"/>
  <c r="L17" i="3" s="1"/>
  <c r="K16" i="3"/>
  <c r="L16" i="3" s="1"/>
  <c r="L15" i="3"/>
  <c r="K15" i="3"/>
  <c r="K14" i="3"/>
  <c r="L14" i="3" s="1"/>
  <c r="K13" i="3"/>
  <c r="L13" i="3" s="1"/>
  <c r="L12" i="3"/>
  <c r="K12" i="3"/>
  <c r="K11" i="3"/>
  <c r="L11" i="3" s="1"/>
  <c r="K10" i="3"/>
  <c r="L10" i="3" s="1"/>
  <c r="K9" i="3"/>
  <c r="L9" i="3" s="1"/>
  <c r="K8" i="3"/>
  <c r="L8" i="3" s="1"/>
  <c r="L7" i="3"/>
  <c r="K7" i="3"/>
  <c r="K6" i="3"/>
  <c r="L6" i="3" s="1"/>
  <c r="K5" i="3"/>
  <c r="L5" i="3" s="1"/>
  <c r="K4" i="3"/>
  <c r="L4" i="3" s="1"/>
  <c r="K3" i="3"/>
  <c r="L3" i="3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K24" i="2"/>
  <c r="J24" i="2"/>
  <c r="J23" i="2"/>
  <c r="K23" i="2" s="1"/>
  <c r="J22" i="2"/>
  <c r="K22" i="2" s="1"/>
  <c r="K21" i="2"/>
  <c r="J21" i="2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K12" i="2"/>
  <c r="J12" i="2"/>
  <c r="J11" i="2"/>
  <c r="K11" i="2" s="1"/>
  <c r="J10" i="2"/>
  <c r="K10" i="2" s="1"/>
  <c r="K9" i="2"/>
  <c r="J9" i="2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K34" i="1"/>
  <c r="J33" i="1"/>
  <c r="K33" i="1" s="1"/>
  <c r="K32" i="1"/>
  <c r="J32" i="1"/>
  <c r="J31" i="1"/>
  <c r="K31" i="1" s="1"/>
  <c r="J30" i="1"/>
  <c r="K30" i="1" s="1"/>
  <c r="J29" i="1"/>
  <c r="K29" i="1" s="1"/>
  <c r="J28" i="1"/>
  <c r="K28" i="1" s="1"/>
  <c r="K27" i="1"/>
  <c r="J27" i="1"/>
  <c r="J26" i="1"/>
  <c r="K26" i="1" s="1"/>
  <c r="J25" i="1"/>
  <c r="K25" i="1" s="1"/>
  <c r="J24" i="1"/>
  <c r="K24" i="1" s="1"/>
  <c r="K23" i="1"/>
  <c r="J23" i="1"/>
  <c r="J22" i="1"/>
  <c r="K22" i="1" s="1"/>
  <c r="J21" i="1"/>
  <c r="K21" i="1" s="1"/>
  <c r="K20" i="1"/>
  <c r="J20" i="1"/>
  <c r="J19" i="1"/>
  <c r="K19" i="1" s="1"/>
  <c r="K18" i="1"/>
  <c r="J18" i="1"/>
  <c r="J17" i="1"/>
  <c r="K17" i="1" s="1"/>
  <c r="J16" i="1"/>
  <c r="K16" i="1" s="1"/>
  <c r="J15" i="1"/>
  <c r="K15" i="1" s="1"/>
  <c r="K14" i="1"/>
  <c r="J14" i="1"/>
  <c r="J13" i="1"/>
  <c r="K13" i="1" s="1"/>
  <c r="J12" i="1"/>
  <c r="K12" i="1" s="1"/>
  <c r="K11" i="1"/>
  <c r="J11" i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K4" i="1"/>
  <c r="J4" i="1"/>
  <c r="J3" i="1"/>
  <c r="K3" i="1" s="1"/>
  <c r="E27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200-000001000000}">
      <text>
        <r>
          <rPr>
            <sz val="10"/>
            <color rgb="FF000000"/>
            <rFont val="Arial"/>
            <scheme val="minor"/>
          </rPr>
          <t>Puja kumari
	-Simran Singh</t>
        </r>
      </text>
    </comment>
  </commentList>
</comments>
</file>

<file path=xl/sharedStrings.xml><?xml version="1.0" encoding="utf-8"?>
<sst xmlns="http://schemas.openxmlformats.org/spreadsheetml/2006/main" count="1313" uniqueCount="949">
  <si>
    <r>
      <rPr>
        <b/>
        <sz val="35"/>
        <color rgb="FF203764"/>
        <rFont val="Bell MT"/>
      </rPr>
      <t>BOON PUBLIC SCHOOL</t>
    </r>
    <r>
      <rPr>
        <b/>
        <sz val="28"/>
        <color rgb="FF203764"/>
        <rFont val="Bell MT"/>
      </rPr>
      <t xml:space="preserve">
 </t>
    </r>
    <r>
      <rPr>
        <sz val="17"/>
        <color rgb="FF203764"/>
        <rFont val="Bell MT"/>
      </rPr>
      <t>Term-I Examination (2023-24)
 Class :- PLAY Final Marks</t>
    </r>
  </si>
  <si>
    <t>Roll
  No.</t>
  </si>
  <si>
    <t>NAME</t>
  </si>
  <si>
    <t>FATHER'S NAME</t>
  </si>
  <si>
    <t>MOTHER’S NAME</t>
  </si>
  <si>
    <t>ATTENDANCE</t>
  </si>
  <si>
    <t>ENG</t>
  </si>
  <si>
    <t>HINDI</t>
  </si>
  <si>
    <t>MATHS</t>
  </si>
  <si>
    <t>DRAWING</t>
  </si>
  <si>
    <t>TOTAL</t>
  </si>
  <si>
    <t>%</t>
  </si>
  <si>
    <t>ANUSHKA KUMARI</t>
  </si>
  <si>
    <t>Pintu (sanjit) Kumar</t>
  </si>
  <si>
    <t>Shashikala Devi</t>
  </si>
  <si>
    <t xml:space="preserve">Dhairy Singh </t>
  </si>
  <si>
    <t>Shushil Singh</t>
  </si>
  <si>
    <t>Jyoti Singh</t>
  </si>
  <si>
    <t>Ishita Oron</t>
  </si>
  <si>
    <t>Nandan oraon</t>
  </si>
  <si>
    <t>Lalita Devi</t>
  </si>
  <si>
    <t>ADITYA KUMAR</t>
  </si>
  <si>
    <t>Sujit ram</t>
  </si>
  <si>
    <t>Sarita Devi</t>
  </si>
  <si>
    <t xml:space="preserve">Divyansh Kumar </t>
  </si>
  <si>
    <t>Ranjeet Kumar</t>
  </si>
  <si>
    <t>Parbha Devi</t>
  </si>
  <si>
    <t xml:space="preserve">Kaushik Kumar </t>
  </si>
  <si>
    <t>Kedar sharma</t>
  </si>
  <si>
    <t>Rinki Sharma</t>
  </si>
  <si>
    <t xml:space="preserve">Keeyan Kumar </t>
  </si>
  <si>
    <t>Sumit Kumar</t>
  </si>
  <si>
    <t>Pooja Kumari</t>
  </si>
  <si>
    <t xml:space="preserve">Nishant Kumar </t>
  </si>
  <si>
    <t>Purshotam Kumar</t>
  </si>
  <si>
    <t>Puja kumari</t>
  </si>
  <si>
    <t>🆎</t>
  </si>
  <si>
    <t>Ritik Kumar</t>
  </si>
  <si>
    <t>Rakesh Kumar Gupta</t>
  </si>
  <si>
    <t>Sanjita Kumari</t>
  </si>
  <si>
    <t xml:space="preserve">Aayush Kumar </t>
  </si>
  <si>
    <t>Shiva Thakur</t>
  </si>
  <si>
    <t>Humaira Praween</t>
  </si>
  <si>
    <t>Imtiyaz Parween</t>
  </si>
  <si>
    <t>Sadiya Parween</t>
  </si>
  <si>
    <t>Shivam Kumar</t>
  </si>
  <si>
    <t>Sachin Paswan</t>
  </si>
  <si>
    <t>Manita Devi</t>
  </si>
  <si>
    <t>RISHU VERMA</t>
  </si>
  <si>
    <t>Raviranjan Mehta</t>
  </si>
  <si>
    <t>Kumari Anjana</t>
  </si>
  <si>
    <t xml:space="preserve">Shambhvi Singh </t>
  </si>
  <si>
    <t>Mayank Singh</t>
  </si>
  <si>
    <t>Romy Singh</t>
  </si>
  <si>
    <t>Zaid Idrishi</t>
  </si>
  <si>
    <t>Rizvan Alam</t>
  </si>
  <si>
    <t xml:space="preserve">Zubaida Khatton  </t>
  </si>
  <si>
    <t>Md. Ali Raeem</t>
  </si>
  <si>
    <t>Md Mushlim Raeen</t>
  </si>
  <si>
    <t>Sahani Praween</t>
  </si>
  <si>
    <t xml:space="preserve">Rahman Khan </t>
  </si>
  <si>
    <t>Imran Khan</t>
  </si>
  <si>
    <t>Razia Sultan</t>
  </si>
  <si>
    <t>Aadhyashri Dhanvi</t>
  </si>
  <si>
    <t>Neeraj Kumar</t>
  </si>
  <si>
    <t>Srishty Chaudhary</t>
  </si>
  <si>
    <t>Yuraj Singh</t>
  </si>
  <si>
    <t>Pradip Singh</t>
  </si>
  <si>
    <t>Nira Devi</t>
  </si>
  <si>
    <t>Utkarsh Raj</t>
  </si>
  <si>
    <t>Lalan Ram</t>
  </si>
  <si>
    <t>Pinki devi</t>
  </si>
  <si>
    <t xml:space="preserve">Aakriti Kumari </t>
  </si>
  <si>
    <t>Raviranjan Patel</t>
  </si>
  <si>
    <t>Chanchala Devi</t>
  </si>
  <si>
    <t xml:space="preserve">Anubhaw Kumar </t>
  </si>
  <si>
    <t>Prince Kumar Singh</t>
  </si>
  <si>
    <t>Archana Singh</t>
  </si>
  <si>
    <t xml:space="preserve">Anjali Kumari </t>
  </si>
  <si>
    <t>Birendra Kumar</t>
  </si>
  <si>
    <t>Rita devi</t>
  </si>
  <si>
    <t>Yuaan Singh</t>
  </si>
  <si>
    <t>Rajeev Ranjan Kumar</t>
  </si>
  <si>
    <t>Pooja Singh</t>
  </si>
  <si>
    <t xml:space="preserve">Aayansh Kumar </t>
  </si>
  <si>
    <t>Devdayal Prasad</t>
  </si>
  <si>
    <t>Arti devi</t>
  </si>
  <si>
    <t>Khushi Prween</t>
  </si>
  <si>
    <t>Irfan Ansari</t>
  </si>
  <si>
    <t>Samida khatoon</t>
  </si>
  <si>
    <t>Aarshiya praween</t>
  </si>
  <si>
    <t>Mahboobain</t>
  </si>
  <si>
    <t>Aditya kumar</t>
  </si>
  <si>
    <t>Ramesh Ram</t>
  </si>
  <si>
    <t>Priyanka Devi</t>
  </si>
  <si>
    <t>AAYUSH RAJ</t>
  </si>
  <si>
    <t>Nandan Mehta</t>
  </si>
  <si>
    <t>Nandu Devi</t>
  </si>
  <si>
    <t>SOURYA RAJ</t>
  </si>
  <si>
    <t>Manish Kumar Singh</t>
  </si>
  <si>
    <t>Sweety Singh</t>
  </si>
  <si>
    <t>HARSH AGARWAL</t>
  </si>
  <si>
    <t>Saurabh Kumar Agarwal</t>
  </si>
  <si>
    <t>Muskan</t>
  </si>
  <si>
    <t>Ishanvi Priya</t>
  </si>
  <si>
    <t>Yashvant Prasad</t>
  </si>
  <si>
    <t>Priya Devi</t>
  </si>
  <si>
    <r>
      <rPr>
        <b/>
        <sz val="35"/>
        <color rgb="FF203764"/>
        <rFont val="Bell MT"/>
      </rPr>
      <t>BOON PUBLIC SCHOOL</t>
    </r>
    <r>
      <rPr>
        <b/>
        <sz val="28"/>
        <color rgb="FF203764"/>
        <rFont val="Bell MT"/>
      </rPr>
      <t xml:space="preserve">
</t>
    </r>
    <r>
      <rPr>
        <sz val="15"/>
        <color rgb="FF203764"/>
        <rFont val="Bell MT"/>
      </rPr>
      <t xml:space="preserve"> Term-I Examination (2023-24)
 Class :- NURSERY Final Marks</t>
    </r>
  </si>
  <si>
    <t>Name</t>
  </si>
  <si>
    <t xml:space="preserve">Shanvi Gupta </t>
  </si>
  <si>
    <t xml:space="preserve">Sanoj Kumar </t>
  </si>
  <si>
    <t xml:space="preserve">Pooja Kumari </t>
  </si>
  <si>
    <t xml:space="preserve">Noor Hasan </t>
  </si>
  <si>
    <t>Imtiyaz Rain</t>
  </si>
  <si>
    <t xml:space="preserve">Sadiya Praveen </t>
  </si>
  <si>
    <t xml:space="preserve">Rityanshu Kumar Singh </t>
  </si>
  <si>
    <t xml:space="preserve">Umesh Singh </t>
  </si>
  <si>
    <t xml:space="preserve">Shandhya Singh </t>
  </si>
  <si>
    <t xml:space="preserve">Ayansh Raaz </t>
  </si>
  <si>
    <t xml:space="preserve">Rohit Kumar </t>
  </si>
  <si>
    <t xml:space="preserve">Rani Kumari </t>
  </si>
  <si>
    <t xml:space="preserve">Ahmad Khan </t>
  </si>
  <si>
    <t xml:space="preserve">Shaalam Khan </t>
  </si>
  <si>
    <t xml:space="preserve">Afrina Khatoon </t>
  </si>
  <si>
    <t xml:space="preserve">Aditya Agarwal </t>
  </si>
  <si>
    <t xml:space="preserve">Shourabh Agarwal </t>
  </si>
  <si>
    <t xml:space="preserve">Muskan Agarwal </t>
  </si>
  <si>
    <t xml:space="preserve">Shivam Kumar Ravi </t>
  </si>
  <si>
    <t xml:space="preserve">Manish Kumar Ravi </t>
  </si>
  <si>
    <t xml:space="preserve">Arati Kumari </t>
  </si>
  <si>
    <t>Kritika Kumari</t>
  </si>
  <si>
    <t xml:space="preserve">Kishan Mehta </t>
  </si>
  <si>
    <t xml:space="preserve">Shobha Devi </t>
  </si>
  <si>
    <t xml:space="preserve">Shivshankar Kumar </t>
  </si>
  <si>
    <t xml:space="preserve">Raj Kumar Ram </t>
  </si>
  <si>
    <t xml:space="preserve">Soni Devi </t>
  </si>
  <si>
    <t>Ritika Kumari</t>
  </si>
  <si>
    <t xml:space="preserve">Nikesh Pal </t>
  </si>
  <si>
    <t xml:space="preserve">Sabita Pal </t>
  </si>
  <si>
    <t xml:space="preserve">Manvi Kumari </t>
  </si>
  <si>
    <t xml:space="preserve">Sanjeet Singh </t>
  </si>
  <si>
    <t xml:space="preserve">Anjali Singh </t>
  </si>
  <si>
    <t>Virat Gupta</t>
  </si>
  <si>
    <t xml:space="preserve">Bikash Kumar Gupta </t>
  </si>
  <si>
    <t xml:space="preserve">Pooja Gupta </t>
  </si>
  <si>
    <t xml:space="preserve">Shanvi Kumari </t>
  </si>
  <si>
    <t xml:space="preserve">Nagraaj Mahto </t>
  </si>
  <si>
    <t xml:space="preserve">Shonam Devi </t>
  </si>
  <si>
    <t xml:space="preserve">Aaradhya Kumari </t>
  </si>
  <si>
    <t xml:space="preserve">Vivek Mehta </t>
  </si>
  <si>
    <t xml:space="preserve">Pushpa Mehta </t>
  </si>
  <si>
    <t xml:space="preserve">Zahera Fatma </t>
  </si>
  <si>
    <t xml:space="preserve">shahid Hussain </t>
  </si>
  <si>
    <t xml:space="preserve">Sakila Bano </t>
  </si>
  <si>
    <t xml:space="preserve">Prince Kumar </t>
  </si>
  <si>
    <t xml:space="preserve">Harendra Pal </t>
  </si>
  <si>
    <t>Punam Kumari</t>
  </si>
  <si>
    <t xml:space="preserve">Shivansh Kumar chandarvanshi </t>
  </si>
  <si>
    <t xml:space="preserve">Sheyam Kishor </t>
  </si>
  <si>
    <t xml:space="preserve">Neha Kumari </t>
  </si>
  <si>
    <t xml:space="preserve">Aqib khan </t>
  </si>
  <si>
    <t xml:space="preserve">Rauf Khan </t>
  </si>
  <si>
    <t xml:space="preserve">Ashrafi Khatoon </t>
  </si>
  <si>
    <t xml:space="preserve">Shivohum Kumar </t>
  </si>
  <si>
    <t xml:space="preserve">Naveen Kumar </t>
  </si>
  <si>
    <t xml:space="preserve">Lovely Kumari </t>
  </si>
  <si>
    <t xml:space="preserve">Shivaang Kumar </t>
  </si>
  <si>
    <t xml:space="preserve">Daksh Vishwakarma </t>
  </si>
  <si>
    <t xml:space="preserve">Ranjeet Vishwakarma </t>
  </si>
  <si>
    <t xml:space="preserve">Neha Sharma </t>
  </si>
  <si>
    <t xml:space="preserve">Nitya Priya </t>
  </si>
  <si>
    <t xml:space="preserve">Yashvant Prasad </t>
  </si>
  <si>
    <t xml:space="preserve">Priya Kumari </t>
  </si>
  <si>
    <t xml:space="preserve">Kunal Singh </t>
  </si>
  <si>
    <t xml:space="preserve">Shidharth Kumar </t>
  </si>
  <si>
    <t xml:space="preserve">Chandani Rajput </t>
  </si>
  <si>
    <t xml:space="preserve">Jivika Kumari </t>
  </si>
  <si>
    <t xml:space="preserve">Purshottam Kumar </t>
  </si>
  <si>
    <t xml:space="preserve">pooja kumari </t>
  </si>
  <si>
    <t xml:space="preserve">Vikrant Kumar malakar </t>
  </si>
  <si>
    <t xml:space="preserve">Manto Mali </t>
  </si>
  <si>
    <t xml:space="preserve">Uttam Rajput </t>
  </si>
  <si>
    <t xml:space="preserve">Viraj Kumar </t>
  </si>
  <si>
    <t xml:space="preserve">Bijendra Kumar Gupta </t>
  </si>
  <si>
    <t xml:space="preserve">Anjali Devi </t>
  </si>
  <si>
    <t>Aniket Kumar</t>
  </si>
  <si>
    <t xml:space="preserve">Pappu Paswan </t>
  </si>
  <si>
    <t xml:space="preserve">Rajmuni Devi </t>
  </si>
  <si>
    <t>Aradhya Verma</t>
  </si>
  <si>
    <t xml:space="preserve">Jitendra Kumar </t>
  </si>
  <si>
    <t xml:space="preserve">Renu Kumari </t>
  </si>
  <si>
    <t>YASH KUMAR</t>
  </si>
  <si>
    <t xml:space="preserve">Umesh Chaudhary </t>
  </si>
  <si>
    <t xml:space="preserve">Amrita Devi </t>
  </si>
  <si>
    <r>
      <rPr>
        <b/>
        <sz val="35"/>
        <color rgb="FF203764"/>
        <rFont val="Bell MT"/>
      </rPr>
      <t>BOON PUBLIC SCHOOL</t>
    </r>
    <r>
      <rPr>
        <b/>
        <sz val="48"/>
        <color rgb="FF203764"/>
        <rFont val="Bell MT"/>
      </rPr>
      <t xml:space="preserve">
</t>
    </r>
    <r>
      <rPr>
        <sz val="19"/>
        <color rgb="FF203764"/>
        <rFont val="Bell MT"/>
      </rPr>
      <t xml:space="preserve"> Term- I Examination (2023-24)
 Class :- L.K.G. Final Marks</t>
    </r>
  </si>
  <si>
    <t>E.V.S.</t>
  </si>
  <si>
    <t xml:space="preserve">Puja Kumari </t>
  </si>
  <si>
    <t xml:space="preserve">Dilip Singh </t>
  </si>
  <si>
    <t>Savitri Devi</t>
  </si>
  <si>
    <t>Atul Raj</t>
  </si>
  <si>
    <t>Rajesh kumari</t>
  </si>
  <si>
    <t>Gudiya Davi</t>
  </si>
  <si>
    <t>Anushka Singh</t>
  </si>
  <si>
    <t xml:space="preserve">Dilip kumar singh </t>
  </si>
  <si>
    <t xml:space="preserve">Simpi Singh </t>
  </si>
  <si>
    <t xml:space="preserve">Arman Khan </t>
  </si>
  <si>
    <t xml:space="preserve">amzad Khan </t>
  </si>
  <si>
    <t>Ashma bibi</t>
  </si>
  <si>
    <t xml:space="preserve">Sana Khan </t>
  </si>
  <si>
    <t xml:space="preserve">Arif Khan </t>
  </si>
  <si>
    <t xml:space="preserve">Nagma khatoon </t>
  </si>
  <si>
    <t>Chahat Singh</t>
  </si>
  <si>
    <t xml:space="preserve">Jay kush Singh </t>
  </si>
  <si>
    <t xml:space="preserve">sonali Singh </t>
  </si>
  <si>
    <t xml:space="preserve">Zanib Parveen </t>
  </si>
  <si>
    <t xml:space="preserve">Ibrahim Khan </t>
  </si>
  <si>
    <t xml:space="preserve">Tamanna khatoon </t>
  </si>
  <si>
    <t xml:space="preserve">Aryan Patel </t>
  </si>
  <si>
    <t xml:space="preserve">Ravi Ranjan Patel </t>
  </si>
  <si>
    <t>Chanchala patel</t>
  </si>
  <si>
    <t xml:space="preserve">Prajanya Raaj </t>
  </si>
  <si>
    <t xml:space="preserve">Rajesh Kumar </t>
  </si>
  <si>
    <t xml:space="preserve">Priyanka Kumari </t>
  </si>
  <si>
    <t>Raju Kumar</t>
  </si>
  <si>
    <t xml:space="preserve">Umesh Kumar </t>
  </si>
  <si>
    <t xml:space="preserve">Ranju Devi </t>
  </si>
  <si>
    <t>Ishika Singh</t>
  </si>
  <si>
    <t xml:space="preserve">Manoj Singh </t>
  </si>
  <si>
    <t>Priti Kumari</t>
  </si>
  <si>
    <t xml:space="preserve">Zaheen Khan </t>
  </si>
  <si>
    <t xml:space="preserve">Imtiyaz Khan </t>
  </si>
  <si>
    <t xml:space="preserve">Akansha Saloni </t>
  </si>
  <si>
    <t xml:space="preserve">Arvind Kumar </t>
  </si>
  <si>
    <t xml:space="preserve">kusum Devi </t>
  </si>
  <si>
    <t>Adarsh Kumar</t>
  </si>
  <si>
    <t>pramod kumar</t>
  </si>
  <si>
    <t xml:space="preserve">Sanju Devi </t>
  </si>
  <si>
    <t>Aradhya Kumari</t>
  </si>
  <si>
    <t xml:space="preserve">santu Kumar </t>
  </si>
  <si>
    <t xml:space="preserve">simpi Singh </t>
  </si>
  <si>
    <t>Chandni Kumari</t>
  </si>
  <si>
    <t xml:space="preserve">chandan Chaudhary </t>
  </si>
  <si>
    <t xml:space="preserve">Puja Devi </t>
  </si>
  <si>
    <t xml:space="preserve">Golu Kumar </t>
  </si>
  <si>
    <t xml:space="preserve">LT. parmanand Das </t>
  </si>
  <si>
    <t xml:space="preserve">Babita Devi </t>
  </si>
  <si>
    <t>Aashtik Kumar Ravi</t>
  </si>
  <si>
    <t xml:space="preserve">Anita Kumari </t>
  </si>
  <si>
    <t>Parmendra Kumar</t>
  </si>
  <si>
    <t>Arpita Patel</t>
  </si>
  <si>
    <t xml:space="preserve">Neeraj Chaudhary </t>
  </si>
  <si>
    <t>Arnav Kumar</t>
  </si>
  <si>
    <t>Sanjeev kumar</t>
  </si>
  <si>
    <t xml:space="preserve">pratima Devi </t>
  </si>
  <si>
    <t>Anjali Kumari</t>
  </si>
  <si>
    <t>Krishna kumar</t>
  </si>
  <si>
    <t>Rupa kumari</t>
  </si>
  <si>
    <t>Sohani Kumari</t>
  </si>
  <si>
    <t>Shikha Kumari</t>
  </si>
  <si>
    <t xml:space="preserve">samresh Kumar </t>
  </si>
  <si>
    <t xml:space="preserve">Rima Devi </t>
  </si>
  <si>
    <t>Danish Raza</t>
  </si>
  <si>
    <t xml:space="preserve">Qurban Ansari </t>
  </si>
  <si>
    <t xml:space="preserve">Roushan Devi </t>
  </si>
  <si>
    <t>Divyansh Kumar</t>
  </si>
  <si>
    <t xml:space="preserve">Dhananjay Mehta </t>
  </si>
  <si>
    <t>Puja Kumari</t>
  </si>
  <si>
    <t>Kashvi Bagat</t>
  </si>
  <si>
    <t xml:space="preserve">Sunil Kumar Bhagat </t>
  </si>
  <si>
    <t xml:space="preserve">Suman Rani Bhagat </t>
  </si>
  <si>
    <t>Smridhi Kumari</t>
  </si>
  <si>
    <t xml:space="preserve">Bhupendra Singh </t>
  </si>
  <si>
    <t>Mamta kumari</t>
  </si>
  <si>
    <t>Aryan Kumar</t>
  </si>
  <si>
    <t xml:space="preserve">Anita Devi </t>
  </si>
  <si>
    <t>Devansh Kashyp</t>
  </si>
  <si>
    <t xml:space="preserve">vikash kashyap </t>
  </si>
  <si>
    <t xml:space="preserve">Sunita kashyap </t>
  </si>
  <si>
    <t>Roshni Seetal</t>
  </si>
  <si>
    <t xml:space="preserve">Abhimanyu Kumar </t>
  </si>
  <si>
    <t xml:space="preserve">Lalita Kumari </t>
  </si>
  <si>
    <t xml:space="preserve">Aadarsh Kushwaha </t>
  </si>
  <si>
    <t xml:space="preserve">Ravendra Kumar </t>
  </si>
  <si>
    <t>Neelam kumari</t>
  </si>
  <si>
    <t>Amrit Singh</t>
  </si>
  <si>
    <t xml:space="preserve">Rubi Devi </t>
  </si>
  <si>
    <t>Vedant Singh</t>
  </si>
  <si>
    <t xml:space="preserve">Anit Kumar </t>
  </si>
  <si>
    <t>reshmi singh</t>
  </si>
  <si>
    <t>Yukti Kumari</t>
  </si>
  <si>
    <t xml:space="preserve">Sachindra Kumar </t>
  </si>
  <si>
    <t>Aayush Raj</t>
  </si>
  <si>
    <t xml:space="preserve">Aditya Kumar </t>
  </si>
  <si>
    <t xml:space="preserve">Sunita Kumari </t>
  </si>
  <si>
    <t xml:space="preserve">Shivansh Kushwaha </t>
  </si>
  <si>
    <t xml:space="preserve">Raju Kumar </t>
  </si>
  <si>
    <t xml:space="preserve">Sheela Devi </t>
  </si>
  <si>
    <t>Smir Raza</t>
  </si>
  <si>
    <t xml:space="preserve"> MD Washim Ansari </t>
  </si>
  <si>
    <t>Mishika Pal</t>
  </si>
  <si>
    <t>Parveen Kumar pal</t>
  </si>
  <si>
    <t>Shreyas Shresth</t>
  </si>
  <si>
    <t>Abhishek kumar</t>
  </si>
  <si>
    <r>
      <rPr>
        <b/>
        <sz val="35"/>
        <color rgb="FF203764"/>
        <rFont val="Bell MT"/>
      </rPr>
      <t>BOON PUBLIC SCHOOL</t>
    </r>
    <r>
      <rPr>
        <b/>
        <sz val="28"/>
        <color rgb="FF203764"/>
        <rFont val="Bell MT"/>
      </rPr>
      <t xml:space="preserve">
</t>
    </r>
    <r>
      <rPr>
        <sz val="19"/>
        <color rgb="FF203764"/>
        <rFont val="Bell MT"/>
      </rPr>
      <t xml:space="preserve"> Term-I  Examination (2023-24)
 Class :- U.K.G. Final Marks</t>
    </r>
  </si>
  <si>
    <t>Pihu Kumari</t>
  </si>
  <si>
    <t>Raju sas</t>
  </si>
  <si>
    <t xml:space="preserve">Reshma Devi </t>
  </si>
  <si>
    <t>Prakash Kumar</t>
  </si>
  <si>
    <t xml:space="preserve">Ramashish Kumar </t>
  </si>
  <si>
    <t>Kiran Kumari</t>
  </si>
  <si>
    <t>Vedant Kumar</t>
  </si>
  <si>
    <t>Akshita Kumari</t>
  </si>
  <si>
    <t xml:space="preserve">Manish Kumar </t>
  </si>
  <si>
    <t xml:space="preserve">Deepa  Devi </t>
  </si>
  <si>
    <t>Zyann Khan</t>
  </si>
  <si>
    <t xml:space="preserve">Naushad  Ahmad </t>
  </si>
  <si>
    <t xml:space="preserve">Tallat Praveen </t>
  </si>
  <si>
    <t>Tauseef Hassan</t>
  </si>
  <si>
    <t>Mehendi Hasan</t>
  </si>
  <si>
    <t>Jubaida Khatoon</t>
  </si>
  <si>
    <t>Badal Paswan</t>
  </si>
  <si>
    <t xml:space="preserve">Krishna paswan </t>
  </si>
  <si>
    <t xml:space="preserve">Madhuri Devi </t>
  </si>
  <si>
    <t>Aradhya Yadav</t>
  </si>
  <si>
    <t xml:space="preserve">Ranjay Kumar Yadav </t>
  </si>
  <si>
    <t xml:space="preserve">Sharda Yadav </t>
  </si>
  <si>
    <t>Raushni Kumari</t>
  </si>
  <si>
    <t xml:space="preserve">Bhola Yadav </t>
  </si>
  <si>
    <t xml:space="preserve">Basanti Devi </t>
  </si>
  <si>
    <t>Murlee  Kumar</t>
  </si>
  <si>
    <t xml:space="preserve">Asha  Kumari </t>
  </si>
  <si>
    <t xml:space="preserve">Santosh Chaudhary </t>
  </si>
  <si>
    <t xml:space="preserve">Sarita Devi </t>
  </si>
  <si>
    <t>Mehiruh Praveen</t>
  </si>
  <si>
    <t>Manjar Ali Khan</t>
  </si>
  <si>
    <t xml:space="preserve">Shama Praveen </t>
  </si>
  <si>
    <t>Priyanshu Gupta</t>
  </si>
  <si>
    <t xml:space="preserve">Pooja  Kumari </t>
  </si>
  <si>
    <t>Sidhnath Kumar</t>
  </si>
  <si>
    <t xml:space="preserve">Shyam  Kumar </t>
  </si>
  <si>
    <t xml:space="preserve">Archana kumari </t>
  </si>
  <si>
    <t>Ashutosh Mishara</t>
  </si>
  <si>
    <t xml:space="preserve">Manoj Kumar Mishra </t>
  </si>
  <si>
    <t xml:space="preserve">Nutan Devi </t>
  </si>
  <si>
    <t>Himanshu Singh</t>
  </si>
  <si>
    <t xml:space="preserve">Sushil Singh </t>
  </si>
  <si>
    <t xml:space="preserve">Gayatri Devi </t>
  </si>
  <si>
    <t>Yuvraj Kumar</t>
  </si>
  <si>
    <t xml:space="preserve">Satyendra Prajapati </t>
  </si>
  <si>
    <t xml:space="preserve">Lakshmi Devi </t>
  </si>
  <si>
    <t>Aarav Anant</t>
  </si>
  <si>
    <t xml:space="preserve">Pradeep Kumar Singh </t>
  </si>
  <si>
    <t xml:space="preserve">Poonam Devi </t>
  </si>
  <si>
    <t>Rehan Khan</t>
  </si>
  <si>
    <t>Amzad khan</t>
  </si>
  <si>
    <t>Ashma Bibi</t>
  </si>
  <si>
    <t>Himanshu Paswan</t>
  </si>
  <si>
    <t xml:space="preserve">Abinash Kumar </t>
  </si>
  <si>
    <t xml:space="preserve">Binda Devi </t>
  </si>
  <si>
    <t>Satyam Sahni</t>
  </si>
  <si>
    <t>Ankit Kumar</t>
  </si>
  <si>
    <t xml:space="preserve">Sanjay Kumar paswan </t>
  </si>
  <si>
    <t>Piyush Sharma</t>
  </si>
  <si>
    <t xml:space="preserve">Kedar Sharma </t>
  </si>
  <si>
    <t>Rinki sharma</t>
  </si>
  <si>
    <t>Aashik Kumar Singh</t>
  </si>
  <si>
    <t xml:space="preserve">Kunj Kumar Singh </t>
  </si>
  <si>
    <t xml:space="preserve">Raushani Devi </t>
  </si>
  <si>
    <t>Kumar Shreyes</t>
  </si>
  <si>
    <t>Nandni Kumari</t>
  </si>
  <si>
    <t xml:space="preserve">Praveen Kumar Singh </t>
  </si>
  <si>
    <t xml:space="preserve">Ruchi Devi </t>
  </si>
  <si>
    <t>Anushka Kumari</t>
  </si>
  <si>
    <t xml:space="preserve">Saddam khan </t>
  </si>
  <si>
    <t xml:space="preserve">Rupa Devi </t>
  </si>
  <si>
    <t>Rudra Kumar</t>
  </si>
  <si>
    <t xml:space="preserve">Lalbhadur Chauhan </t>
  </si>
  <si>
    <t xml:space="preserve">Reena Devi </t>
  </si>
  <si>
    <t>Ada Fatma</t>
  </si>
  <si>
    <t>Md Nehal Ansari</t>
  </si>
  <si>
    <t xml:space="preserve">Heena Praveen </t>
  </si>
  <si>
    <t>Aayet Rani</t>
  </si>
  <si>
    <t>Kaisher Hawasi</t>
  </si>
  <si>
    <t>Saiyra Bano</t>
  </si>
  <si>
    <t>Sanmukh Awshti</t>
  </si>
  <si>
    <t xml:space="preserve">Pulak Awshathi </t>
  </si>
  <si>
    <t xml:space="preserve">Anuradha Awshathi </t>
  </si>
  <si>
    <t>Priya Kumari</t>
  </si>
  <si>
    <t>Dharmendra Kumar Ram</t>
  </si>
  <si>
    <t xml:space="preserve">Chanchala Devi </t>
  </si>
  <si>
    <t xml:space="preserve">Manika Kumari </t>
  </si>
  <si>
    <t xml:space="preserve">Mahendra Mehta </t>
  </si>
  <si>
    <t xml:space="preserve">Pushpa Devi </t>
  </si>
  <si>
    <t xml:space="preserve">Mishita Kumari </t>
  </si>
  <si>
    <t xml:space="preserve">Shiv Kumar Mehta </t>
  </si>
  <si>
    <t xml:space="preserve">Geeta Devi </t>
  </si>
  <si>
    <t>Anaya Rai</t>
  </si>
  <si>
    <t xml:space="preserve">Alok Kumar Yadav </t>
  </si>
  <si>
    <t xml:space="preserve">Punam  Devi </t>
  </si>
  <si>
    <t xml:space="preserve">Vikrant Kumar </t>
  </si>
  <si>
    <t xml:space="preserve">Amarjit Kumar </t>
  </si>
  <si>
    <t xml:space="preserve">Niti Devi </t>
  </si>
  <si>
    <t>Shubham Kumar</t>
  </si>
  <si>
    <t>Gandhi Ram</t>
  </si>
  <si>
    <t xml:space="preserve">Kusum Devi </t>
  </si>
  <si>
    <t>Aditya  Raj</t>
  </si>
  <si>
    <t xml:space="preserve">Sanju Kumar Singh </t>
  </si>
  <si>
    <t xml:space="preserve">Khusboo Devi </t>
  </si>
  <si>
    <t xml:space="preserve">Ibrahim Rain </t>
  </si>
  <si>
    <t>Md Nurshim Raen</t>
  </si>
  <si>
    <t xml:space="preserve">Sahani Praveen </t>
  </si>
  <si>
    <t xml:space="preserve">Aashiya Fatma </t>
  </si>
  <si>
    <t>Khurshid Alam</t>
  </si>
  <si>
    <t>Yasmin Khatoon</t>
  </si>
  <si>
    <t>Affan Hussain</t>
  </si>
  <si>
    <t xml:space="preserve">Imtiyaz Hussain </t>
  </si>
  <si>
    <t xml:space="preserve">Sabiya Praveen </t>
  </si>
  <si>
    <t xml:space="preserve">Niru Kumari  Gupta </t>
  </si>
  <si>
    <t xml:space="preserve">Rakesh Kumar Gupta </t>
  </si>
  <si>
    <t xml:space="preserve">Sangita kumari </t>
  </si>
  <si>
    <t>Neeraw Raj Singh</t>
  </si>
  <si>
    <t xml:space="preserve">Niraj Kumar </t>
  </si>
  <si>
    <t xml:space="preserve">Sindhu Singh </t>
  </si>
  <si>
    <t>Asad Raza</t>
  </si>
  <si>
    <t>Changej Khan</t>
  </si>
  <si>
    <t>Mahak Pari</t>
  </si>
  <si>
    <t>Manzoor</t>
  </si>
  <si>
    <t>Husan Ara</t>
  </si>
  <si>
    <t>Danish  Raza</t>
  </si>
  <si>
    <t>Md Makbul Ansari</t>
  </si>
  <si>
    <t>Aryan Patel</t>
  </si>
  <si>
    <t xml:space="preserve">Pintu  Kumar </t>
  </si>
  <si>
    <t xml:space="preserve">Rohit Singh </t>
  </si>
  <si>
    <t xml:space="preserve">Sapna Devi </t>
  </si>
  <si>
    <t xml:space="preserve">Ayush Kumar </t>
  </si>
  <si>
    <t xml:space="preserve">Amit Kumar Kashyap </t>
  </si>
  <si>
    <t xml:space="preserve">Nitu Kashyap </t>
  </si>
  <si>
    <t xml:space="preserve">Parth Kumar </t>
  </si>
  <si>
    <t xml:space="preserve">Sudhanshu Shekhar </t>
  </si>
  <si>
    <t>Yash</t>
  </si>
  <si>
    <t>GOVIND KUMAR</t>
  </si>
  <si>
    <t xml:space="preserve">Pinky Devi </t>
  </si>
  <si>
    <r>
      <rPr>
        <b/>
        <sz val="35"/>
        <color rgb="FF203764"/>
        <rFont val="Bell MT"/>
      </rPr>
      <t>BOON PUBLIC SCHOOL</t>
    </r>
    <r>
      <rPr>
        <b/>
        <sz val="28"/>
        <color rgb="FF203764"/>
        <rFont val="Bell MT"/>
      </rPr>
      <t xml:space="preserve">
</t>
    </r>
    <r>
      <rPr>
        <sz val="18"/>
        <color rgb="FF203764"/>
        <rFont val="Bell MT"/>
      </rPr>
      <t xml:space="preserve"> Term - I Examination (2023-24)
 Class :- IA Final Marks</t>
    </r>
  </si>
  <si>
    <t>E.V.S</t>
  </si>
  <si>
    <t>G.K</t>
  </si>
  <si>
    <t>COMPUTER</t>
  </si>
  <si>
    <t>Rida Rizwan</t>
  </si>
  <si>
    <t>Rizwan Ahmad</t>
  </si>
  <si>
    <t xml:space="preserve">Zubaida Khatoon </t>
  </si>
  <si>
    <t>Pratibha Kumari</t>
  </si>
  <si>
    <t xml:space="preserve">Ashok Kumar </t>
  </si>
  <si>
    <t>Rubi Devi</t>
  </si>
  <si>
    <t>Ayush Kumar Yadav</t>
  </si>
  <si>
    <t xml:space="preserve">Umesh Kumar Yadav </t>
  </si>
  <si>
    <t>Arushi Kumari</t>
  </si>
  <si>
    <t>Anshika Kumari</t>
  </si>
  <si>
    <t xml:space="preserve">Mahendra Kumar </t>
  </si>
  <si>
    <t>Ayush Kumar</t>
  </si>
  <si>
    <t xml:space="preserve">Suraj Kumar </t>
  </si>
  <si>
    <t xml:space="preserve">Bablu Kumar Yadav </t>
  </si>
  <si>
    <t>Renu Devi</t>
  </si>
  <si>
    <t>Maan Kumar</t>
  </si>
  <si>
    <t xml:space="preserve">Shital Kumar </t>
  </si>
  <si>
    <t xml:space="preserve">Prabhat Kumar </t>
  </si>
  <si>
    <t xml:space="preserve">Jitendra Choudhary </t>
  </si>
  <si>
    <t xml:space="preserve">Priyanka Devi </t>
  </si>
  <si>
    <t>Yashu Kumar</t>
  </si>
  <si>
    <t xml:space="preserve">kishan Mehta </t>
  </si>
  <si>
    <t>Sayena Naaz</t>
  </si>
  <si>
    <t xml:space="preserve">Zakir Khan </t>
  </si>
  <si>
    <t>Najya gull</t>
  </si>
  <si>
    <t>Alina Kumari</t>
  </si>
  <si>
    <t xml:space="preserve">Praveen Kumar </t>
  </si>
  <si>
    <t>Arohi Singh</t>
  </si>
  <si>
    <t xml:space="preserve">deepak kumar singh </t>
  </si>
  <si>
    <t xml:space="preserve">Rinki Singh </t>
  </si>
  <si>
    <t>Harsh Raj</t>
  </si>
  <si>
    <t xml:space="preserve">Amrita Chaudhary </t>
  </si>
  <si>
    <t xml:space="preserve">Nayan Kumar </t>
  </si>
  <si>
    <t>Hashim Manzoor</t>
  </si>
  <si>
    <t xml:space="preserve">manjur Alam </t>
  </si>
  <si>
    <t>Husna Ara</t>
  </si>
  <si>
    <t>Md. Sajjad</t>
  </si>
  <si>
    <t xml:space="preserve">Shaukat Rizvi </t>
  </si>
  <si>
    <t xml:space="preserve">Nargis kazmi </t>
  </si>
  <si>
    <t>Aviraj Kumar</t>
  </si>
  <si>
    <t xml:space="preserve">Sunil Kumar Paswan </t>
  </si>
  <si>
    <t>Ahyan Khan</t>
  </si>
  <si>
    <t xml:space="preserve">Mohammad naushad Ahmad </t>
  </si>
  <si>
    <t xml:space="preserve">Tallat parween </t>
  </si>
  <si>
    <t xml:space="preserve">Virat Kumar </t>
  </si>
  <si>
    <t xml:space="preserve">Sidharth Kumar Singh </t>
  </si>
  <si>
    <t xml:space="preserve">chandani Kumari </t>
  </si>
  <si>
    <t>Ayush II</t>
  </si>
  <si>
    <t xml:space="preserve">motilal Ram </t>
  </si>
  <si>
    <t xml:space="preserve">Manju Devi </t>
  </si>
  <si>
    <t>Tripti  Singh</t>
  </si>
  <si>
    <t xml:space="preserve">pankaj Kumar </t>
  </si>
  <si>
    <t>Mamta singh</t>
  </si>
  <si>
    <t>Lakshya Kumar</t>
  </si>
  <si>
    <t xml:space="preserve">kundan Kumar </t>
  </si>
  <si>
    <t>Taro devi</t>
  </si>
  <si>
    <t>Saumya Singh</t>
  </si>
  <si>
    <t>munil Kumar singh</t>
  </si>
  <si>
    <t>madhuri kumari</t>
  </si>
  <si>
    <t>Kush Kumar</t>
  </si>
  <si>
    <t xml:space="preserve">shadhruddhan Singh </t>
  </si>
  <si>
    <t>Saurya Raj</t>
  </si>
  <si>
    <t xml:space="preserve">Saroj Kumar </t>
  </si>
  <si>
    <t xml:space="preserve">Amrita Kumari </t>
  </si>
  <si>
    <t>Shivani Kumari</t>
  </si>
  <si>
    <t>Arti kumari</t>
  </si>
  <si>
    <t xml:space="preserve">Rita Devi </t>
  </si>
  <si>
    <t xml:space="preserve">Karan </t>
  </si>
  <si>
    <t>Mrinalini Singh</t>
  </si>
  <si>
    <t xml:space="preserve">Munna Kumar Singh </t>
  </si>
  <si>
    <t>kumari Rupa rani</t>
  </si>
  <si>
    <t>Anshuman Kumar</t>
  </si>
  <si>
    <t xml:space="preserve">Arun Kumar Gupta </t>
  </si>
  <si>
    <t>Fulwanti Devi</t>
  </si>
  <si>
    <t>ARYAN KUMAR</t>
  </si>
  <si>
    <t xml:space="preserve">Ajay Prasad </t>
  </si>
  <si>
    <t xml:space="preserve">Puspa Devi </t>
  </si>
  <si>
    <t>Ayanshi Shresth</t>
  </si>
  <si>
    <t xml:space="preserve">Abhishek kumar </t>
  </si>
  <si>
    <r>
      <rPr>
        <b/>
        <sz val="35"/>
        <color rgb="FF203764"/>
        <rFont val="Bell MT"/>
      </rPr>
      <t>BOON PUBLIC SCHOOL</t>
    </r>
    <r>
      <rPr>
        <b/>
        <sz val="28"/>
        <color rgb="FF203764"/>
        <rFont val="Bell MT"/>
      </rPr>
      <t xml:space="preserve">
</t>
    </r>
    <r>
      <rPr>
        <sz val="21"/>
        <color rgb="FF203764"/>
        <rFont val="Bell MT"/>
      </rPr>
      <t xml:space="preserve"> Term-I Examination (2023-24)
 Class :- IB Final Marks</t>
    </r>
  </si>
  <si>
    <t>Deekshita Gupta</t>
  </si>
  <si>
    <t>Late Jaibali Gupta</t>
  </si>
  <si>
    <t xml:space="preserve">Anmola Kumari </t>
  </si>
  <si>
    <t>Nyla</t>
  </si>
  <si>
    <t xml:space="preserve">Kamil Akhtar </t>
  </si>
  <si>
    <t xml:space="preserve">Benajir </t>
  </si>
  <si>
    <t>Sona Kumari</t>
  </si>
  <si>
    <t xml:space="preserve">Binod Kumar </t>
  </si>
  <si>
    <t xml:space="preserve">Sangeeta Kumari </t>
  </si>
  <si>
    <t>Aliza Aftab</t>
  </si>
  <si>
    <t xml:space="preserve">MD Aftab Alam </t>
  </si>
  <si>
    <t xml:space="preserve">Nuraina Bano </t>
  </si>
  <si>
    <t xml:space="preserve">Satendra Yadav </t>
  </si>
  <si>
    <t>Pratik Raj Moli</t>
  </si>
  <si>
    <t xml:space="preserve">Vivek Kumar Mali </t>
  </si>
  <si>
    <t xml:space="preserve">Aarti Devi </t>
  </si>
  <si>
    <t>Shubham Singh</t>
  </si>
  <si>
    <t xml:space="preserve">Chandramani Singh </t>
  </si>
  <si>
    <t xml:space="preserve">Nira Devi </t>
  </si>
  <si>
    <t>Ved Raj Singh</t>
  </si>
  <si>
    <t>Kanig Fatima</t>
  </si>
  <si>
    <t xml:space="preserve">Hasnain Haider </t>
  </si>
  <si>
    <t xml:space="preserve">Marjaya Fatima </t>
  </si>
  <si>
    <t>Divya Kumari</t>
  </si>
  <si>
    <t xml:space="preserve">Dev Kumar </t>
  </si>
  <si>
    <t xml:space="preserve">Gita Kumari </t>
  </si>
  <si>
    <t xml:space="preserve">Aliya Khatoon </t>
  </si>
  <si>
    <t>Khurshid Khan</t>
  </si>
  <si>
    <t xml:space="preserve">Gulashna Bibi </t>
  </si>
  <si>
    <t>Ayushi Kumari</t>
  </si>
  <si>
    <t xml:space="preserve">Amit Kumar Karan </t>
  </si>
  <si>
    <t xml:space="preserve">Nilu Kumari </t>
  </si>
  <si>
    <t>Ashutosh Kumar</t>
  </si>
  <si>
    <t xml:space="preserve">Jaiprakash Upadhay </t>
  </si>
  <si>
    <t xml:space="preserve">Sanju Upadhay </t>
  </si>
  <si>
    <t xml:space="preserve">Chandan Kumar </t>
  </si>
  <si>
    <t xml:space="preserve">Shima Devi </t>
  </si>
  <si>
    <t>Shivansh Aarya</t>
  </si>
  <si>
    <t xml:space="preserve">Sobha Devi </t>
  </si>
  <si>
    <t>Anmol Kumar</t>
  </si>
  <si>
    <t xml:space="preserve">Anup Kumar </t>
  </si>
  <si>
    <t xml:space="preserve">Dipa Gupta </t>
  </si>
  <si>
    <t>Arya Kumar Yadav</t>
  </si>
  <si>
    <t xml:space="preserve">Kunal Yadav  </t>
  </si>
  <si>
    <t xml:space="preserve">Mindu Devi </t>
  </si>
  <si>
    <t>Harshit Kashyap</t>
  </si>
  <si>
    <t xml:space="preserve">Nandan Oraon </t>
  </si>
  <si>
    <t xml:space="preserve">Lalita Devi </t>
  </si>
  <si>
    <t>Gaurav Kumar</t>
  </si>
  <si>
    <t xml:space="preserve">Santosh Mehta </t>
  </si>
  <si>
    <t xml:space="preserve">Sangeeta  Devi </t>
  </si>
  <si>
    <t>Ansh Kumar</t>
  </si>
  <si>
    <t xml:space="preserve">Rakhi Devi </t>
  </si>
  <si>
    <t>Amar Raja</t>
  </si>
  <si>
    <t xml:space="preserve">Amzad Khan </t>
  </si>
  <si>
    <t xml:space="preserve">Asma Bibi </t>
  </si>
  <si>
    <t>Ishan Kumar</t>
  </si>
  <si>
    <t xml:space="preserve">Munindra Kumar </t>
  </si>
  <si>
    <t xml:space="preserve">Ritu Kumari </t>
  </si>
  <si>
    <t>Rohan Prit Kumar</t>
  </si>
  <si>
    <t xml:space="preserve">Satendra Kumar </t>
  </si>
  <si>
    <t xml:space="preserve">Bibha Kumari </t>
  </si>
  <si>
    <t>Altab Alam</t>
  </si>
  <si>
    <t xml:space="preserve">Nayazudin Ansari </t>
  </si>
  <si>
    <t xml:space="preserve">Zahida Bibi </t>
  </si>
  <si>
    <t>Arushi 2</t>
  </si>
  <si>
    <t xml:space="preserve">Saptjeet Kumar </t>
  </si>
  <si>
    <t xml:space="preserve">Kavita Devi </t>
  </si>
  <si>
    <t>Priyal Kumari</t>
  </si>
  <si>
    <t xml:space="preserve">Pankaj Kumar </t>
  </si>
  <si>
    <t>Abhiroop Arya</t>
  </si>
  <si>
    <t xml:space="preserve">Vijay Kumar </t>
  </si>
  <si>
    <t>Samar Kumar Gupta</t>
  </si>
  <si>
    <t xml:space="preserve">Sharwan Kumar Gupta </t>
  </si>
  <si>
    <t xml:space="preserve">Gudiya Kumari </t>
  </si>
  <si>
    <t>Yuraj Kumar</t>
  </si>
  <si>
    <t xml:space="preserve">Nagraj Mahto </t>
  </si>
  <si>
    <t xml:space="preserve">Sonam Devi </t>
  </si>
  <si>
    <t xml:space="preserve">Motilal Paswan </t>
  </si>
  <si>
    <t xml:space="preserve">Lalti Devi </t>
  </si>
  <si>
    <t>ARPITA KUMARI</t>
  </si>
  <si>
    <t>AISHA BIN FIROT</t>
  </si>
  <si>
    <t xml:space="preserve">Mohamad Firoj Aalam </t>
  </si>
  <si>
    <t xml:space="preserve">Rudi Khatoon </t>
  </si>
  <si>
    <r>
      <rPr>
        <b/>
        <sz val="48"/>
        <color rgb="FF203764"/>
        <rFont val="Bell MT"/>
      </rPr>
      <t>BOON PUBLIC SCHOOL</t>
    </r>
    <r>
      <rPr>
        <b/>
        <sz val="28"/>
        <color rgb="FF203764"/>
        <rFont val="Bell MT"/>
      </rPr>
      <t xml:space="preserve">
</t>
    </r>
    <r>
      <rPr>
        <b/>
        <sz val="17"/>
        <color rgb="FF203764"/>
        <rFont val="Bell MT"/>
      </rPr>
      <t xml:space="preserve"> </t>
    </r>
    <r>
      <rPr>
        <sz val="17"/>
        <color rgb="FF203764"/>
        <rFont val="Bell MT"/>
      </rPr>
      <t>Term-I Examination (2023-24)
 Class :- IIA Final Marks</t>
    </r>
  </si>
  <si>
    <t>G.K.</t>
  </si>
  <si>
    <t>ZAHRA KHAN</t>
  </si>
  <si>
    <t xml:space="preserve"> Shabbir Alam </t>
  </si>
  <si>
    <t xml:space="preserve">Shahenoor khatoon </t>
  </si>
  <si>
    <t>SHARIK KHAN</t>
  </si>
  <si>
    <t xml:space="preserve">Naziya parween </t>
  </si>
  <si>
    <t>SIDDHARTH KUMAR</t>
  </si>
  <si>
    <t xml:space="preserve">Shyam Kumar </t>
  </si>
  <si>
    <t xml:space="preserve">Archana Kumari </t>
  </si>
  <si>
    <t>SWARNIKA KUMARI</t>
  </si>
  <si>
    <t>Suddhansu Sekhar</t>
  </si>
  <si>
    <t xml:space="preserve">Pooja Singh </t>
  </si>
  <si>
    <t>TOSHANI ARYA</t>
  </si>
  <si>
    <t>Shobha Devi</t>
  </si>
  <si>
    <t>ANURAG SINGH</t>
  </si>
  <si>
    <t xml:space="preserve">Akhileshwar Singh </t>
  </si>
  <si>
    <t xml:space="preserve">Nanita devi </t>
  </si>
  <si>
    <t>SHASHI KUMAR</t>
  </si>
  <si>
    <t xml:space="preserve">Satyendra prajapati </t>
  </si>
  <si>
    <t>Laxmi devi</t>
  </si>
  <si>
    <t>PARI KUMARI</t>
  </si>
  <si>
    <t>Sanjay Kumar saw</t>
  </si>
  <si>
    <t>Reeta devi</t>
  </si>
  <si>
    <t>AFRA BATOOL</t>
  </si>
  <si>
    <t xml:space="preserve">Tanveer Hussain </t>
  </si>
  <si>
    <t>Binte zahra</t>
  </si>
  <si>
    <t>AARYA SINGH</t>
  </si>
  <si>
    <t xml:space="preserve">Santu Kumar Singh </t>
  </si>
  <si>
    <t xml:space="preserve">Simpi singh </t>
  </si>
  <si>
    <t>PIHU KUMARI</t>
  </si>
  <si>
    <t xml:space="preserve">Santosh Kumar </t>
  </si>
  <si>
    <t xml:space="preserve">Supriya Shalini </t>
  </si>
  <si>
    <t>SHRISHTY KUMARI</t>
  </si>
  <si>
    <t xml:space="preserve">Niranjan Kumar </t>
  </si>
  <si>
    <t>Aarti devi</t>
  </si>
  <si>
    <t>SAMIKSHA SINGH</t>
  </si>
  <si>
    <t xml:space="preserve">Upendra kumar singh </t>
  </si>
  <si>
    <t>Suman devi</t>
  </si>
  <si>
    <t>SWETANSHI SHRIWASTAV</t>
  </si>
  <si>
    <t xml:space="preserve">Swet prakash </t>
  </si>
  <si>
    <t>Sharna sinha</t>
  </si>
  <si>
    <t>SHIVAM KUMAR</t>
  </si>
  <si>
    <t>Sita ram</t>
  </si>
  <si>
    <t>munni devi</t>
  </si>
  <si>
    <t>SHALINI KUMARI</t>
  </si>
  <si>
    <t>Sunil ram</t>
  </si>
  <si>
    <t>Poonam devi</t>
  </si>
  <si>
    <t>TEJA SWETA RANI</t>
  </si>
  <si>
    <t xml:space="preserve">Sunil Kumar </t>
  </si>
  <si>
    <t xml:space="preserve">kamla devi </t>
  </si>
  <si>
    <t>SAPNA KUMARI</t>
  </si>
  <si>
    <t>ADITYA SINGH</t>
  </si>
  <si>
    <t xml:space="preserve">Dharmendra Kumar Singh </t>
  </si>
  <si>
    <t xml:space="preserve">Neha Singh </t>
  </si>
  <si>
    <t>VANSH KUMAR</t>
  </si>
  <si>
    <t xml:space="preserve">Bijendra Gupta </t>
  </si>
  <si>
    <t>Anjali devi</t>
  </si>
  <si>
    <t>AARAV ARYA</t>
  </si>
  <si>
    <t xml:space="preserve">Alok Kumar yadav </t>
  </si>
  <si>
    <t xml:space="preserve">Poonam devi </t>
  </si>
  <si>
    <t>JASHMIN</t>
  </si>
  <si>
    <t xml:space="preserve">Khurshid Alam </t>
  </si>
  <si>
    <t xml:space="preserve">Yasmin khatoon </t>
  </si>
  <si>
    <t>AARVI KUMARI</t>
  </si>
  <si>
    <t xml:space="preserve">Sanjeev Kumar Singh </t>
  </si>
  <si>
    <t xml:space="preserve">Niku singh </t>
  </si>
  <si>
    <t>ANANT KUMAR</t>
  </si>
  <si>
    <t xml:space="preserve">Sushil singh </t>
  </si>
  <si>
    <t xml:space="preserve">Prema Singh </t>
  </si>
  <si>
    <t>KRITI KUMARI</t>
  </si>
  <si>
    <t xml:space="preserve">Ranjan tiwari </t>
  </si>
  <si>
    <t>Manisha kumar</t>
  </si>
  <si>
    <t>DIVYA SINGH</t>
  </si>
  <si>
    <t xml:space="preserve">Deepak Kumar Singh </t>
  </si>
  <si>
    <t xml:space="preserve">Rani singh </t>
  </si>
  <si>
    <t>YAHIYA</t>
  </si>
  <si>
    <t xml:space="preserve">Israr Ahmed </t>
  </si>
  <si>
    <t>firoza shahin</t>
  </si>
  <si>
    <t>ANAND KUMAR</t>
  </si>
  <si>
    <t xml:space="preserve">Nagendra Rajwanshi </t>
  </si>
  <si>
    <t>seena devi</t>
  </si>
  <si>
    <r>
      <rPr>
        <b/>
        <sz val="32"/>
        <color rgb="FF203764"/>
        <rFont val="Bell MT"/>
      </rPr>
      <t xml:space="preserve">BOON PUBLIC SCHOOL
</t>
    </r>
    <r>
      <rPr>
        <b/>
        <sz val="28"/>
        <color rgb="FF203764"/>
        <rFont val="Bell MT"/>
      </rPr>
      <t xml:space="preserve"> </t>
    </r>
    <r>
      <rPr>
        <sz val="17"/>
        <color rgb="FF203764"/>
        <rFont val="Bell MT"/>
      </rPr>
      <t>Term-I Examination (2023-24)
 Class :- IIB Final Marks</t>
    </r>
  </si>
  <si>
    <t>Viraj Veer</t>
  </si>
  <si>
    <t>Vivek Mehta</t>
  </si>
  <si>
    <t>Pushpa Mehta</t>
  </si>
  <si>
    <t>Himanshu Kumar</t>
  </si>
  <si>
    <t>Ranjeet Paswan</t>
  </si>
  <si>
    <t>Prabha Devi</t>
  </si>
  <si>
    <t>Harish Ahmad</t>
  </si>
  <si>
    <t>Nafish Ahmad</t>
  </si>
  <si>
    <t>Nasreen Bano</t>
  </si>
  <si>
    <t>Aniket Kushwaha</t>
  </si>
  <si>
    <t>Ravindra Mehta</t>
  </si>
  <si>
    <t>Nilam Kumari</t>
  </si>
  <si>
    <t>Newidita Kumari</t>
  </si>
  <si>
    <t>Jitendra Kumar</t>
  </si>
  <si>
    <t>Anita Devi</t>
  </si>
  <si>
    <t>Abhay Kumar</t>
  </si>
  <si>
    <t>Ashok Kumar Thakur</t>
  </si>
  <si>
    <t>Aradhya Kumari - I</t>
  </si>
  <si>
    <t>Sushil Kumar Singh</t>
  </si>
  <si>
    <t>Gaytri Devi</t>
  </si>
  <si>
    <t>Chirag Kumar</t>
  </si>
  <si>
    <t>Kumar Deep Raj</t>
  </si>
  <si>
    <t>Murli Paswan</t>
  </si>
  <si>
    <t>Asha Devi</t>
  </si>
  <si>
    <t>Navya Kumari</t>
  </si>
  <si>
    <t>Amit Chaudhari</t>
  </si>
  <si>
    <t>Sunita Devi</t>
  </si>
  <si>
    <t>Chirag Pal</t>
  </si>
  <si>
    <t>Kameshwar Pal</t>
  </si>
  <si>
    <t>Rinku Devi</t>
  </si>
  <si>
    <t>Aradhya Kumari - II</t>
  </si>
  <si>
    <t>Manoj Kumar Singh</t>
  </si>
  <si>
    <t>Khushi Upadhyay</t>
  </si>
  <si>
    <t>Jai Prakash Upadhyay</t>
  </si>
  <si>
    <t>Sanju Devi</t>
  </si>
  <si>
    <t>Ankita Tiwari</t>
  </si>
  <si>
    <t>Manoj Tiwari</t>
  </si>
  <si>
    <t>Reshmi Devi</t>
  </si>
  <si>
    <t>Abhishek Tiwari</t>
  </si>
  <si>
    <t>Ravindra Kumar Singh</t>
  </si>
  <si>
    <t>Bushra Fatma</t>
  </si>
  <si>
    <t>Shek Sabbir Ahmad</t>
  </si>
  <si>
    <t>Rabia Ishrat</t>
  </si>
  <si>
    <t>Ayush Raj</t>
  </si>
  <si>
    <t>Ajeet Kumar</t>
  </si>
  <si>
    <t>Pramanan Das</t>
  </si>
  <si>
    <t>Babita Devi</t>
  </si>
  <si>
    <t>Rinad Ahmad</t>
  </si>
  <si>
    <t>Rukshar Ahmad</t>
  </si>
  <si>
    <t>Gulshan Khaoon</t>
  </si>
  <si>
    <t>Mahireen Khatoon</t>
  </si>
  <si>
    <t>Rauf Khan</t>
  </si>
  <si>
    <t>Asrafi  Khatoon</t>
  </si>
  <si>
    <t>Pushkar Raj</t>
  </si>
  <si>
    <t>Pramod Kumar Mehta</t>
  </si>
  <si>
    <t>Sangita Devi</t>
  </si>
  <si>
    <t>Samshad Alam</t>
  </si>
  <si>
    <t>Imran Ansari</t>
  </si>
  <si>
    <t>Baby Khatoon</t>
  </si>
  <si>
    <t>Amit Kumar</t>
  </si>
  <si>
    <t>Lt. Gopal Prasad</t>
  </si>
  <si>
    <t>Arti Kunwar</t>
  </si>
  <si>
    <t>Raushan Kumar</t>
  </si>
  <si>
    <t>Pintu Sharma</t>
  </si>
  <si>
    <t>Beena Devi</t>
  </si>
  <si>
    <t>Pratik Raj</t>
  </si>
  <si>
    <t>Sachindra Kumar</t>
  </si>
  <si>
    <t>Daksh Gupta</t>
  </si>
  <si>
    <t>Dinesh Gupta</t>
  </si>
  <si>
    <t>Kavita Gupta</t>
  </si>
  <si>
    <r>
      <rPr>
        <b/>
        <sz val="35"/>
        <color rgb="FF203764"/>
        <rFont val="Bell MT"/>
      </rPr>
      <t xml:space="preserve">BOON PUBLIC SCHOOL
</t>
    </r>
    <r>
      <rPr>
        <b/>
        <sz val="28"/>
        <color rgb="FF203764"/>
        <rFont val="Bell MT"/>
      </rPr>
      <t xml:space="preserve"> </t>
    </r>
    <r>
      <rPr>
        <sz val="14"/>
        <color rgb="FF203764"/>
        <rFont val="Bell MT"/>
      </rPr>
      <t>Term-I Examination (2023-24)
 Class :- III Final Marks</t>
    </r>
  </si>
  <si>
    <t>EVS</t>
  </si>
  <si>
    <t>Isha Bharti</t>
  </si>
  <si>
    <t xml:space="preserve">Sudeshwar Paswan </t>
  </si>
  <si>
    <t>Asha Kumari</t>
  </si>
  <si>
    <t>Ayra Fatma</t>
  </si>
  <si>
    <t>Mahmud Alam</t>
  </si>
  <si>
    <t>Seema Parween</t>
  </si>
  <si>
    <t>Adarsh kumar II</t>
  </si>
  <si>
    <t xml:space="preserve">Vikash Kumar </t>
  </si>
  <si>
    <t>Nilu Devi</t>
  </si>
  <si>
    <t>Saloni Kumari</t>
  </si>
  <si>
    <t>Krishna Paswan</t>
  </si>
  <si>
    <t>Madhuri Devi</t>
  </si>
  <si>
    <t>Piyush Parth</t>
  </si>
  <si>
    <t>Santosh Kumar</t>
  </si>
  <si>
    <t>Supriya Shalini</t>
  </si>
  <si>
    <t>Aliza Fatma</t>
  </si>
  <si>
    <t xml:space="preserve">Md. Mashkur </t>
  </si>
  <si>
    <t>Heena Parween</t>
  </si>
  <si>
    <t>Harsh Singh</t>
  </si>
  <si>
    <t>Pramod Singh</t>
  </si>
  <si>
    <t xml:space="preserve">Akshita Kumari </t>
  </si>
  <si>
    <t>Umesh Mehta</t>
  </si>
  <si>
    <t>Mamta Kumari</t>
  </si>
  <si>
    <t>Aradhya Singh</t>
  </si>
  <si>
    <t>Abhinash Singh</t>
  </si>
  <si>
    <t>Chandani Singh</t>
  </si>
  <si>
    <t>Abhash Tiwari</t>
  </si>
  <si>
    <t xml:space="preserve">Ranjan Tiwari </t>
  </si>
  <si>
    <t>Manisha Devi</t>
  </si>
  <si>
    <t>Tasneem Eram</t>
  </si>
  <si>
    <t>Mutaza Ali Khan</t>
  </si>
  <si>
    <t>Ishrat Parween</t>
  </si>
  <si>
    <t>Ujjawal Kumar</t>
  </si>
  <si>
    <t>Shatrudhan Singh</t>
  </si>
  <si>
    <t>Shila Devi</t>
  </si>
  <si>
    <t>Gulshan Kumar</t>
  </si>
  <si>
    <t>Surendra Ram</t>
  </si>
  <si>
    <t>Minta Devi</t>
  </si>
  <si>
    <t xml:space="preserve">Palpal Kumari </t>
  </si>
  <si>
    <t>Sheetal Kumar</t>
  </si>
  <si>
    <t>Abhimanyu Kumar</t>
  </si>
  <si>
    <t>Santosh Mehta</t>
  </si>
  <si>
    <t>Atish Kumar</t>
  </si>
  <si>
    <t>Sanjay Paswan</t>
  </si>
  <si>
    <t>Basmati Devi</t>
  </si>
  <si>
    <t>Niwedita Kumari</t>
  </si>
  <si>
    <t>Shiv Kr. Mehta</t>
  </si>
  <si>
    <t>Geeta Devi</t>
  </si>
  <si>
    <t>Ibrahim Akhtar</t>
  </si>
  <si>
    <t>Kamil Akhtar</t>
  </si>
  <si>
    <t>Benajeer</t>
  </si>
  <si>
    <t>Md. Aman</t>
  </si>
  <si>
    <t>Sonu</t>
  </si>
  <si>
    <t>Hassina Bibi</t>
  </si>
  <si>
    <t>Mantasha  Mir</t>
  </si>
  <si>
    <t>Syad Nurshat</t>
  </si>
  <si>
    <t>Ashiya Khan</t>
  </si>
  <si>
    <t>Nishant Kumar</t>
  </si>
  <si>
    <t>Janeshwar Paswan</t>
  </si>
  <si>
    <t>Sushma Devi</t>
  </si>
  <si>
    <t>Dharmendra Paswan</t>
  </si>
  <si>
    <t>Chanchla Devi</t>
  </si>
  <si>
    <t>Hamza Khan</t>
  </si>
  <si>
    <t>Jauwad Khan</t>
  </si>
  <si>
    <t>Shahina Khatoon</t>
  </si>
  <si>
    <t>Rishi raj</t>
  </si>
  <si>
    <t>Ravindra Kumar</t>
  </si>
  <si>
    <t>Sanju Kumari</t>
  </si>
  <si>
    <t>Aayush Kumar I</t>
  </si>
  <si>
    <t>Mamta Devi</t>
  </si>
  <si>
    <t>Harshit Kumar</t>
  </si>
  <si>
    <t>Arvind Kumar</t>
  </si>
  <si>
    <t>Kumari Chandrawati</t>
  </si>
  <si>
    <t>Aadarsh Kumar I</t>
  </si>
  <si>
    <t xml:space="preserve">Akarsh Upadhyay </t>
  </si>
  <si>
    <t xml:space="preserve">Om Prakash Upadhyay </t>
  </si>
  <si>
    <t xml:space="preserve">Soni Upadhyay </t>
  </si>
  <si>
    <t>Piyush Kumar III</t>
  </si>
  <si>
    <t>Mahendra Prasad</t>
  </si>
  <si>
    <t>Mamta devi</t>
  </si>
  <si>
    <t>Ashish Kumar Chauhan</t>
  </si>
  <si>
    <t>Bir Bahadur Chauhan</t>
  </si>
  <si>
    <t>Gauri Kumari</t>
  </si>
  <si>
    <t>Rahul Srivastva</t>
  </si>
  <si>
    <t>Nirmala Devi</t>
  </si>
  <si>
    <t>Piyush Kumar I</t>
  </si>
  <si>
    <t>Ganesh Kumar</t>
  </si>
  <si>
    <t>Prabhawati Devi</t>
  </si>
  <si>
    <t>Virat Singh</t>
  </si>
  <si>
    <t>Praveen Kr. Singh</t>
  </si>
  <si>
    <t>Ruchi Singh</t>
  </si>
  <si>
    <t>Qaisar Fatma</t>
  </si>
  <si>
    <t>Shaukat Rizvi</t>
  </si>
  <si>
    <t>Nargis Kazmi</t>
  </si>
  <si>
    <t xml:space="preserve">                  Aksh Raj</t>
  </si>
  <si>
    <t>Raju  Saw</t>
  </si>
  <si>
    <t>Reshma Devi</t>
  </si>
  <si>
    <t xml:space="preserve">             Ayush Kumar II</t>
  </si>
  <si>
    <t>Sanjeev Kumar</t>
  </si>
  <si>
    <t>Pratima Devi</t>
  </si>
  <si>
    <t xml:space="preserve">              Aastha Anant</t>
  </si>
  <si>
    <t>Pradeep Singh</t>
  </si>
  <si>
    <t>Poonam Devi</t>
  </si>
  <si>
    <t xml:space="preserve">              Pawan Kumar </t>
  </si>
  <si>
    <t>Arun Yadav</t>
  </si>
  <si>
    <t xml:space="preserve">              Ayan Ahmad</t>
  </si>
  <si>
    <t>Gulasma Bibi</t>
  </si>
  <si>
    <t xml:space="preserve">            Dilnawaz  Alam</t>
  </si>
  <si>
    <t>Shabnawaz Alam</t>
  </si>
  <si>
    <t>Farida Afrin</t>
  </si>
  <si>
    <t xml:space="preserve">          Amit kumar Yadav</t>
  </si>
  <si>
    <t>Laldev Yadav</t>
  </si>
  <si>
    <t>Kamla Devi</t>
  </si>
  <si>
    <t xml:space="preserve">             Vanee Singh</t>
  </si>
  <si>
    <t>Sachidanand Singh</t>
  </si>
  <si>
    <t>Rina Devi</t>
  </si>
  <si>
    <t xml:space="preserve">           Rishikant Kumar</t>
  </si>
  <si>
    <t>Rita Devi</t>
  </si>
  <si>
    <t xml:space="preserve">             Umme Salma</t>
  </si>
  <si>
    <t>Md. Khalid Hussain</t>
  </si>
  <si>
    <t>Sarwari Khatoon</t>
  </si>
  <si>
    <t xml:space="preserve">               Anup Kumar</t>
  </si>
  <si>
    <t>Arvind Yadav</t>
  </si>
  <si>
    <t>Sumanti Devi</t>
  </si>
  <si>
    <t xml:space="preserve">             Anokhi Kumari</t>
  </si>
  <si>
    <t>Chandan Kumar</t>
  </si>
  <si>
    <t>Seema Gupta</t>
  </si>
  <si>
    <t xml:space="preserve">              Suhail Khan</t>
  </si>
  <si>
    <t>Shahnawaz Khan</t>
  </si>
  <si>
    <t>Jamela Bibi</t>
  </si>
  <si>
    <t xml:space="preserve">              Rehan Khan</t>
  </si>
  <si>
    <t>Nasreen Parween</t>
  </si>
  <si>
    <t xml:space="preserve">           Piyush Kumar II</t>
  </si>
  <si>
    <t xml:space="preserve">Ajay Chaudhary </t>
  </si>
  <si>
    <t>Bibha Devi</t>
  </si>
  <si>
    <t>Antriksh Kumar</t>
  </si>
  <si>
    <t>Pappu Paswan</t>
  </si>
  <si>
    <t>Rajmunni Devi</t>
  </si>
  <si>
    <t>Ragini Kumari</t>
  </si>
  <si>
    <t>Arun Mehta</t>
  </si>
  <si>
    <t>Sidharth Kumar</t>
  </si>
  <si>
    <t xml:space="preserve">Dhirendra Singh </t>
  </si>
  <si>
    <t>Pooja Devi</t>
  </si>
  <si>
    <t>ATHRV SINGH</t>
  </si>
  <si>
    <t>Yashwant Kr. Singh</t>
  </si>
  <si>
    <t>Puspa Devi</t>
  </si>
  <si>
    <t xml:space="preserve"> </t>
  </si>
  <si>
    <t xml:space="preserve">MOTHER'S NAME </t>
  </si>
  <si>
    <t>:</t>
  </si>
  <si>
    <t>ROLL</t>
  </si>
  <si>
    <r>
      <rPr>
        <b/>
        <sz val="10"/>
        <color rgb="FF000000"/>
        <rFont val="Arial"/>
        <family val="2"/>
        <scheme val="minor"/>
      </rPr>
      <t>ATTENDENCE</t>
    </r>
    <r>
      <rPr>
        <sz val="10"/>
        <color rgb="FF000000"/>
        <rFont val="Arial"/>
        <family val="2"/>
        <scheme val="minor"/>
      </rPr>
      <t xml:space="preserve">   </t>
    </r>
  </si>
  <si>
    <t xml:space="preserve">SUBJECT   </t>
  </si>
  <si>
    <t>FULL MARKS</t>
  </si>
  <si>
    <t>PASSING MARKS</t>
  </si>
  <si>
    <t>OBTAINED MARKS</t>
  </si>
  <si>
    <t>Total Marks</t>
  </si>
  <si>
    <t>Obtained Marks</t>
  </si>
  <si>
    <t>Percentage Marks</t>
  </si>
  <si>
    <t xml:space="preserve">Obtained Marks </t>
  </si>
  <si>
    <t>Father's Name</t>
  </si>
  <si>
    <t xml:space="preserve">Mother's Name </t>
  </si>
  <si>
    <t>Roll</t>
  </si>
  <si>
    <t>Attendence</t>
  </si>
  <si>
    <t>SUBJECT</t>
  </si>
  <si>
    <t>Mother's Name</t>
  </si>
  <si>
    <t xml:space="preserve"> Total Marks</t>
  </si>
  <si>
    <t xml:space="preserve"> Obtained Marks</t>
  </si>
  <si>
    <t>Roll No</t>
  </si>
  <si>
    <t>SUB</t>
  </si>
  <si>
    <t>TOTAL MARKS</t>
  </si>
  <si>
    <t>PERCENTAGE MARKS</t>
  </si>
  <si>
    <t>% MARKS</t>
  </si>
  <si>
    <t>PSSING PARKS</t>
  </si>
  <si>
    <t>% marks</t>
  </si>
  <si>
    <t>Subject</t>
  </si>
  <si>
    <t>Full Marks</t>
  </si>
  <si>
    <t>Passing Marks</t>
  </si>
  <si>
    <r>
      <rPr>
        <b/>
        <i/>
        <sz val="12"/>
        <color rgb="FF0070C0"/>
        <rFont val="Arial"/>
        <family val="2"/>
        <scheme val="minor"/>
      </rPr>
      <t>G.K</t>
    </r>
    <r>
      <rPr>
        <b/>
        <i/>
        <sz val="16"/>
        <color rgb="FF0070C0"/>
        <rFont val="Arial"/>
        <family val="2"/>
        <scheme val="minor"/>
      </rPr>
      <t>.</t>
    </r>
  </si>
  <si>
    <t>MOTHER'S NAME</t>
  </si>
  <si>
    <t>ROLL NO</t>
  </si>
  <si>
    <t>ATTENDENCE</t>
  </si>
  <si>
    <t xml:space="preserve">   ATTENDENCE</t>
  </si>
  <si>
    <t xml:space="preserve">     ROLL NO</t>
  </si>
  <si>
    <t>MOTHER'S 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</si>
</sst>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0"/>
      <color rgb="FF000000"/>
      <name val="Arial"/>
      <scheme val="minor"/>
    </font>
    <font>
      <b/>
      <sz val="28"/>
      <color rgb="FF203764"/>
      <name val="Bell MT"/>
    </font>
    <font>
      <sz val="10"/>
      <name val="Arial"/>
    </font>
    <font>
      <b/>
      <sz val="11"/>
      <color rgb="FF0070C0"/>
      <name val="Bell MT"/>
    </font>
    <font>
      <b/>
      <sz val="20"/>
      <color rgb="FF0070C0"/>
      <name val="Bell MT"/>
    </font>
    <font>
      <b/>
      <sz val="16"/>
      <color rgb="FF0070C0"/>
      <name val="Bell MT"/>
    </font>
    <font>
      <b/>
      <sz val="15"/>
      <color rgb="FF0070C0"/>
      <name val="Bell MT"/>
    </font>
    <font>
      <b/>
      <sz val="10"/>
      <color rgb="FFFF0000"/>
      <name val="Bell MT"/>
    </font>
    <font>
      <b/>
      <sz val="14"/>
      <color rgb="FF0070C0"/>
      <name val="Bell MT"/>
    </font>
    <font>
      <b/>
      <sz val="11"/>
      <color rgb="FFFF0000"/>
      <name val="Bell MT"/>
    </font>
    <font>
      <b/>
      <sz val="11"/>
      <color rgb="FF7030A0"/>
      <name val="Bell MT"/>
    </font>
    <font>
      <b/>
      <sz val="11"/>
      <color rgb="FF000000"/>
      <name val="Bell MT"/>
    </font>
    <font>
      <b/>
      <sz val="11"/>
      <color theme="1"/>
      <name val="Bell MT"/>
    </font>
    <font>
      <sz val="11"/>
      <color rgb="FF000000"/>
      <name val="Bell MT"/>
    </font>
    <font>
      <b/>
      <sz val="48"/>
      <color rgb="FF203764"/>
      <name val="Bell MT"/>
    </font>
    <font>
      <b/>
      <sz val="11"/>
      <color rgb="FF7030A0"/>
      <name val="&quot;Bell MT&quot;"/>
    </font>
    <font>
      <b/>
      <sz val="11"/>
      <color rgb="FF741B47"/>
      <name val="Bell MT"/>
    </font>
    <font>
      <b/>
      <sz val="12"/>
      <color theme="1"/>
      <name val="Bell MT"/>
    </font>
    <font>
      <sz val="11"/>
      <color theme="1"/>
      <name val="Bell MT"/>
    </font>
    <font>
      <sz val="10"/>
      <color theme="1"/>
      <name val="Arial"/>
      <scheme val="minor"/>
    </font>
    <font>
      <b/>
      <sz val="12"/>
      <color rgb="FF000000"/>
      <name val="Bell MT"/>
    </font>
    <font>
      <b/>
      <sz val="11"/>
      <color rgb="FF674EA7"/>
      <name val="Bell MT"/>
    </font>
    <font>
      <b/>
      <sz val="12"/>
      <color rgb="FF0070C0"/>
      <name val="Bell MT"/>
    </font>
    <font>
      <b/>
      <sz val="35"/>
      <color rgb="FF203764"/>
      <name val="Bell MT"/>
    </font>
    <font>
      <sz val="17"/>
      <color rgb="FF203764"/>
      <name val="Bell MT"/>
    </font>
    <font>
      <sz val="15"/>
      <color rgb="FF203764"/>
      <name val="Bell MT"/>
    </font>
    <font>
      <sz val="19"/>
      <color rgb="FF203764"/>
      <name val="Bell MT"/>
    </font>
    <font>
      <sz val="18"/>
      <color rgb="FF203764"/>
      <name val="Bell MT"/>
    </font>
    <font>
      <sz val="21"/>
      <color rgb="FF203764"/>
      <name val="Bell MT"/>
    </font>
    <font>
      <b/>
      <sz val="17"/>
      <color rgb="FF203764"/>
      <name val="Bell MT"/>
    </font>
    <font>
      <b/>
      <sz val="32"/>
      <color rgb="FF203764"/>
      <name val="Bell MT"/>
    </font>
    <font>
      <sz val="14"/>
      <color rgb="FF203764"/>
      <name val="Bell MT"/>
    </font>
    <font>
      <sz val="11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sz val="18"/>
      <color rgb="FFFF0000"/>
      <name val="Arial"/>
      <family val="2"/>
      <scheme val="minor"/>
    </font>
    <font>
      <i/>
      <sz val="18"/>
      <color rgb="FFFF000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8"/>
      <color theme="4" tint="0.59999389629810485"/>
      <name val="Arial"/>
      <family val="2"/>
      <scheme val="minor"/>
    </font>
    <font>
      <b/>
      <sz val="18"/>
      <color theme="4" tint="0.59999389629810485"/>
      <name val="Arial"/>
      <family val="2"/>
      <scheme val="minor"/>
    </font>
    <font>
      <sz val="10"/>
      <color theme="8" tint="0.39997558519241921"/>
      <name val="Arial"/>
      <family val="2"/>
      <scheme val="minor"/>
    </font>
    <font>
      <sz val="10"/>
      <color theme="9" tint="0.59999389629810485"/>
      <name val="Arial"/>
      <family val="2"/>
      <scheme val="minor"/>
    </font>
    <font>
      <sz val="10"/>
      <color theme="6" tint="0.39997558519241921"/>
      <name val="Arial"/>
      <family val="2"/>
      <scheme val="minor"/>
    </font>
    <font>
      <sz val="10"/>
      <color theme="6" tint="0.59999389629810485"/>
      <name val="Arial"/>
      <family val="2"/>
      <scheme val="minor"/>
    </font>
    <font>
      <sz val="18"/>
      <color theme="4" tint="0.79998168889431442"/>
      <name val="Arial"/>
      <family val="2"/>
      <scheme val="minor"/>
    </font>
    <font>
      <b/>
      <sz val="18"/>
      <color theme="4" tint="0.79998168889431442"/>
      <name val="Arial"/>
      <family val="2"/>
      <scheme val="minor"/>
    </font>
    <font>
      <sz val="10"/>
      <color theme="4" tint="0.79998168889431442"/>
      <name val="Arial"/>
      <family val="2"/>
      <scheme val="minor"/>
    </font>
    <font>
      <sz val="14"/>
      <color theme="4" tint="0.79998168889431442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4" tint="0.79998168889431442"/>
      <name val="Arial"/>
      <family val="2"/>
      <scheme val="minor"/>
    </font>
    <font>
      <sz val="11"/>
      <color theme="4" tint="0.79998168889431442"/>
      <name val="Arial"/>
      <family val="2"/>
      <scheme val="minor"/>
    </font>
    <font>
      <sz val="10"/>
      <color theme="5"/>
      <name val="Arial"/>
      <family val="2"/>
      <scheme val="minor"/>
    </font>
    <font>
      <b/>
      <sz val="18"/>
      <color theme="6" tint="0.79998168889431442"/>
      <name val="Arial"/>
      <family val="2"/>
      <scheme val="minor"/>
    </font>
    <font>
      <sz val="12"/>
      <color theme="6" tint="0.79998168889431442"/>
      <name val="Arial"/>
      <family val="2"/>
      <scheme val="minor"/>
    </font>
    <font>
      <sz val="10"/>
      <color theme="6" tint="0.79998168889431442"/>
      <name val="Arial"/>
      <family val="2"/>
      <scheme val="minor"/>
    </font>
    <font>
      <sz val="12"/>
      <color theme="5"/>
      <name val="Arial"/>
      <family val="2"/>
      <scheme val="minor"/>
    </font>
    <font>
      <sz val="10"/>
      <color theme="8" tint="0.79998168889431442"/>
      <name val="Arial"/>
      <family val="2"/>
      <scheme val="minor"/>
    </font>
    <font>
      <sz val="16"/>
      <color rgb="FF00B0F0"/>
      <name val="Arial"/>
      <family val="2"/>
      <scheme val="minor"/>
    </font>
    <font>
      <b/>
      <sz val="16"/>
      <color rgb="FF00B0F0"/>
      <name val="Arial"/>
      <family val="2"/>
      <scheme val="minor"/>
    </font>
    <font>
      <sz val="10"/>
      <color rgb="FF00B0F0"/>
      <name val="Arial"/>
      <family val="2"/>
      <scheme val="minor"/>
    </font>
    <font>
      <sz val="10"/>
      <color theme="9" tint="0.79998168889431442"/>
      <name val="Arial"/>
      <family val="2"/>
      <scheme val="minor"/>
    </font>
    <font>
      <sz val="12"/>
      <color theme="9" tint="0.79998168889431442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1"/>
      <color rgb="FF0070C0"/>
      <name val="Bell MT"/>
      <family val="1"/>
    </font>
    <font>
      <sz val="18"/>
      <color theme="9"/>
      <name val="Arial"/>
      <family val="2"/>
      <scheme val="minor"/>
    </font>
    <font>
      <sz val="16"/>
      <color theme="9"/>
      <name val="Arial"/>
      <family val="2"/>
      <scheme val="minor"/>
    </font>
    <font>
      <b/>
      <sz val="18"/>
      <color rgb="FFFF0000"/>
      <name val="Arial"/>
      <family val="2"/>
      <scheme val="minor"/>
    </font>
    <font>
      <sz val="10"/>
      <color rgb="FF0070C0"/>
      <name val="Arial"/>
      <family val="2"/>
      <scheme val="minor"/>
    </font>
    <font>
      <b/>
      <i/>
      <sz val="12"/>
      <color rgb="FF0070C0"/>
      <name val="Arial"/>
      <family val="2"/>
      <scheme val="minor"/>
    </font>
    <font>
      <b/>
      <i/>
      <sz val="16"/>
      <color rgb="FF0070C0"/>
      <name val="Arial"/>
      <family val="2"/>
      <scheme val="minor"/>
    </font>
    <font>
      <b/>
      <i/>
      <sz val="10"/>
      <color rgb="FF0070C0"/>
      <name val="Arial"/>
      <family val="2"/>
      <scheme val="minor"/>
    </font>
    <font>
      <sz val="16"/>
      <color rgb="FF0070C0"/>
      <name val="Arial"/>
      <family val="2"/>
      <scheme val="minor"/>
    </font>
    <font>
      <b/>
      <sz val="10"/>
      <color rgb="FF0070C0"/>
      <name val="Arial"/>
      <family val="2"/>
      <scheme val="minor"/>
    </font>
    <font>
      <sz val="10"/>
      <color rgb="FF92D050"/>
      <name val="Arial"/>
      <family val="2"/>
      <scheme val="minor"/>
    </font>
    <font>
      <u/>
      <sz val="10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8"/>
      <color rgb="FF000000"/>
      <name val="Arial"/>
      <family val="2"/>
      <scheme val="minor"/>
    </font>
    <font>
      <sz val="10"/>
      <color rgb="FF000000"/>
      <name val="Neue Haas Grotesk Text Pro Blac"/>
      <family val="2"/>
    </font>
    <font>
      <sz val="8"/>
      <color rgb="FF000000"/>
      <name val="Neue Haas Grotesk Text Pro Blac"/>
      <family val="2"/>
    </font>
    <font>
      <sz val="14"/>
      <color theme="5"/>
      <name val="Arial"/>
      <family val="2"/>
      <scheme val="minor"/>
    </font>
    <font>
      <b/>
      <sz val="18"/>
      <color theme="5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7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2" fontId="3" fillId="4" borderId="9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2" fillId="5" borderId="10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9" fillId="0" borderId="0" xfId="0" applyFont="1"/>
    <xf numFmtId="0" fontId="17" fillId="4" borderId="9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2" fontId="22" fillId="4" borderId="7" xfId="0" applyNumberFormat="1" applyFont="1" applyFill="1" applyBorder="1" applyAlignment="1">
      <alignment horizontal="center" vertical="center"/>
    </xf>
    <xf numFmtId="0" fontId="0" fillId="7" borderId="0" xfId="0" applyFill="1"/>
    <xf numFmtId="0" fontId="34" fillId="7" borderId="0" xfId="0" applyFont="1" applyFill="1"/>
    <xf numFmtId="0" fontId="33" fillId="7" borderId="0" xfId="0" applyFont="1" applyFill="1"/>
    <xf numFmtId="0" fontId="0" fillId="7" borderId="0" xfId="0" applyFill="1" applyAlignment="1">
      <alignment wrapText="1"/>
    </xf>
    <xf numFmtId="0" fontId="33" fillId="7" borderId="11" xfId="0" applyFont="1" applyFill="1" applyBorder="1" applyAlignment="1">
      <alignment wrapText="1"/>
    </xf>
    <xf numFmtId="0" fontId="34" fillId="7" borderId="11" xfId="0" applyFont="1" applyFill="1" applyBorder="1" applyAlignment="1">
      <alignment wrapText="1"/>
    </xf>
    <xf numFmtId="0" fontId="35" fillId="8" borderId="0" xfId="0" applyFont="1" applyFill="1"/>
    <xf numFmtId="0" fontId="38" fillId="8" borderId="0" xfId="0" applyFont="1" applyFill="1"/>
    <xf numFmtId="0" fontId="37" fillId="8" borderId="0" xfId="0" applyFont="1" applyFill="1"/>
    <xf numFmtId="0" fontId="39" fillId="8" borderId="0" xfId="0" applyFont="1" applyFill="1"/>
    <xf numFmtId="0" fontId="35" fillId="8" borderId="0" xfId="0" applyFont="1" applyFill="1" applyAlignment="1">
      <alignment wrapText="1"/>
    </xf>
    <xf numFmtId="0" fontId="32" fillId="8" borderId="0" xfId="0" applyFont="1" applyFill="1" applyAlignment="1">
      <alignment horizontal="center" wrapText="1"/>
    </xf>
    <xf numFmtId="0" fontId="36" fillId="8" borderId="11" xfId="0" applyFont="1" applyFill="1" applyBorder="1" applyAlignment="1">
      <alignment wrapText="1"/>
    </xf>
    <xf numFmtId="0" fontId="36" fillId="8" borderId="11" xfId="0" applyFont="1" applyFill="1" applyBorder="1"/>
    <xf numFmtId="0" fontId="35" fillId="8" borderId="11" xfId="0" applyFont="1" applyFill="1" applyBorder="1"/>
    <xf numFmtId="0" fontId="0" fillId="9" borderId="0" xfId="0" applyFill="1"/>
    <xf numFmtId="0" fontId="39" fillId="9" borderId="0" xfId="0" applyFont="1" applyFill="1"/>
    <xf numFmtId="0" fontId="40" fillId="9" borderId="0" xfId="0" applyFont="1" applyFill="1"/>
    <xf numFmtId="0" fontId="41" fillId="9" borderId="0" xfId="0" applyFont="1" applyFill="1"/>
    <xf numFmtId="0" fontId="42" fillId="9" borderId="0" xfId="0" applyFont="1" applyFill="1"/>
    <xf numFmtId="0" fontId="42" fillId="9" borderId="0" xfId="0" applyFont="1" applyFill="1" applyAlignment="1">
      <alignment wrapText="1"/>
    </xf>
    <xf numFmtId="0" fontId="43" fillId="9" borderId="0" xfId="0" applyFont="1" applyFill="1" applyAlignment="1">
      <alignment wrapText="1"/>
    </xf>
    <xf numFmtId="0" fontId="43" fillId="9" borderId="11" xfId="0" applyFont="1" applyFill="1" applyBorder="1" applyAlignment="1">
      <alignment wrapText="1"/>
    </xf>
    <xf numFmtId="0" fontId="44" fillId="9" borderId="11" xfId="0" applyFont="1" applyFill="1" applyBorder="1" applyAlignment="1">
      <alignment wrapText="1"/>
    </xf>
    <xf numFmtId="0" fontId="45" fillId="9" borderId="11" xfId="0" applyFont="1" applyFill="1" applyBorder="1" applyAlignment="1">
      <alignment wrapText="1"/>
    </xf>
    <xf numFmtId="0" fontId="0" fillId="10" borderId="0" xfId="0" applyFill="1"/>
    <xf numFmtId="0" fontId="46" fillId="10" borderId="0" xfId="0" applyFont="1" applyFill="1"/>
    <xf numFmtId="0" fontId="47" fillId="10" borderId="0" xfId="0" applyFont="1" applyFill="1"/>
    <xf numFmtId="0" fontId="48" fillId="10" borderId="0" xfId="0" applyFont="1" applyFill="1"/>
    <xf numFmtId="0" fontId="33" fillId="10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0" borderId="12" xfId="0" applyBorder="1"/>
    <xf numFmtId="0" fontId="49" fillId="10" borderId="13" xfId="0" applyFont="1" applyFill="1" applyBorder="1" applyAlignment="1">
      <alignment wrapText="1"/>
    </xf>
    <xf numFmtId="0" fontId="51" fillId="10" borderId="13" xfId="0" applyFont="1" applyFill="1" applyBorder="1" applyAlignment="1">
      <alignment wrapText="1"/>
    </xf>
    <xf numFmtId="0" fontId="52" fillId="10" borderId="13" xfId="0" applyFont="1" applyFill="1" applyBorder="1" applyAlignment="1">
      <alignment wrapText="1"/>
    </xf>
    <xf numFmtId="0" fontId="0" fillId="11" borderId="0" xfId="0" applyFill="1"/>
    <xf numFmtId="0" fontId="50" fillId="11" borderId="0" xfId="0" applyFont="1" applyFill="1" applyAlignment="1">
      <alignment wrapText="1"/>
    </xf>
    <xf numFmtId="0" fontId="0" fillId="11" borderId="14" xfId="0" applyFill="1" applyBorder="1"/>
    <xf numFmtId="0" fontId="46" fillId="11" borderId="0" xfId="0" applyFont="1" applyFill="1"/>
    <xf numFmtId="0" fontId="47" fillId="11" borderId="0" xfId="0" applyFont="1" applyFill="1"/>
    <xf numFmtId="0" fontId="53" fillId="11" borderId="0" xfId="0" applyFont="1" applyFill="1"/>
    <xf numFmtId="0" fontId="54" fillId="11" borderId="0" xfId="0" applyFont="1" applyFill="1"/>
    <xf numFmtId="0" fontId="55" fillId="11" borderId="14" xfId="0" applyFont="1" applyFill="1" applyBorder="1" applyAlignment="1">
      <alignment wrapText="1"/>
    </xf>
    <xf numFmtId="0" fontId="56" fillId="11" borderId="14" xfId="0" applyFont="1" applyFill="1" applyBorder="1" applyAlignment="1">
      <alignment wrapText="1"/>
    </xf>
    <xf numFmtId="0" fontId="57" fillId="11" borderId="14" xfId="0" applyFont="1" applyFill="1" applyBorder="1" applyAlignment="1">
      <alignment wrapText="1"/>
    </xf>
    <xf numFmtId="0" fontId="53" fillId="11" borderId="14" xfId="0" applyFont="1" applyFill="1" applyBorder="1"/>
    <xf numFmtId="0" fontId="58" fillId="11" borderId="14" xfId="0" applyFont="1" applyFill="1" applyBorder="1"/>
    <xf numFmtId="0" fontId="33" fillId="12" borderId="0" xfId="0" applyFont="1" applyFill="1"/>
    <xf numFmtId="0" fontId="0" fillId="12" borderId="0" xfId="0" applyFill="1"/>
    <xf numFmtId="0" fontId="59" fillId="12" borderId="0" xfId="0" applyFont="1" applyFill="1"/>
    <xf numFmtId="0" fontId="60" fillId="12" borderId="0" xfId="0" applyFont="1" applyFill="1"/>
    <xf numFmtId="0" fontId="61" fillId="12" borderId="0" xfId="0" applyFont="1" applyFill="1"/>
    <xf numFmtId="0" fontId="0" fillId="12" borderId="0" xfId="0" applyFill="1" applyAlignment="1">
      <alignment wrapText="1"/>
    </xf>
    <xf numFmtId="0" fontId="33" fillId="12" borderId="15" xfId="0" applyFont="1" applyFill="1" applyBorder="1" applyAlignment="1">
      <alignment wrapText="1"/>
    </xf>
    <xf numFmtId="0" fontId="61" fillId="12" borderId="15" xfId="0" applyFont="1" applyFill="1" applyBorder="1" applyAlignment="1">
      <alignment wrapText="1"/>
    </xf>
    <xf numFmtId="0" fontId="62" fillId="12" borderId="15" xfId="0" applyFont="1" applyFill="1" applyBorder="1" applyAlignment="1">
      <alignment wrapText="1"/>
    </xf>
    <xf numFmtId="0" fontId="63" fillId="12" borderId="15" xfId="0" applyFont="1" applyFill="1" applyBorder="1" applyAlignment="1">
      <alignment wrapText="1"/>
    </xf>
    <xf numFmtId="0" fontId="33" fillId="12" borderId="15" xfId="0" applyFont="1" applyFill="1" applyBorder="1"/>
    <xf numFmtId="0" fontId="0" fillId="13" borderId="0" xfId="0" applyFill="1"/>
    <xf numFmtId="0" fontId="33" fillId="13" borderId="0" xfId="0" applyFont="1" applyFill="1"/>
    <xf numFmtId="0" fontId="64" fillId="13" borderId="0" xfId="0" applyFont="1" applyFill="1" applyAlignment="1">
      <alignment wrapText="1"/>
    </xf>
    <xf numFmtId="0" fontId="0" fillId="13" borderId="16" xfId="0" applyFill="1" applyBorder="1"/>
    <xf numFmtId="0" fontId="66" fillId="2" borderId="4" xfId="0" applyFont="1" applyFill="1" applyBorder="1" applyAlignment="1">
      <alignment horizontal="center" vertical="center"/>
    </xf>
    <xf numFmtId="0" fontId="67" fillId="13" borderId="0" xfId="0" applyFont="1" applyFill="1"/>
    <xf numFmtId="0" fontId="68" fillId="13" borderId="16" xfId="0" applyFont="1" applyFill="1" applyBorder="1" applyAlignment="1">
      <alignment wrapText="1"/>
    </xf>
    <xf numFmtId="0" fontId="69" fillId="13" borderId="0" xfId="0" applyFont="1" applyFill="1"/>
    <xf numFmtId="0" fontId="70" fillId="13" borderId="0" xfId="0" applyFont="1" applyFill="1"/>
    <xf numFmtId="0" fontId="71" fillId="13" borderId="16" xfId="0" applyFont="1" applyFill="1" applyBorder="1" applyAlignment="1">
      <alignment wrapText="1"/>
    </xf>
    <xf numFmtId="0" fontId="72" fillId="13" borderId="16" xfId="0" applyFont="1" applyFill="1" applyBorder="1" applyAlignment="1">
      <alignment wrapText="1"/>
    </xf>
    <xf numFmtId="0" fontId="73" fillId="13" borderId="16" xfId="0" applyFont="1" applyFill="1" applyBorder="1" applyAlignment="1">
      <alignment wrapText="1"/>
    </xf>
    <xf numFmtId="0" fontId="74" fillId="13" borderId="16" xfId="0" applyFont="1" applyFill="1" applyBorder="1" applyAlignment="1">
      <alignment wrapText="1"/>
    </xf>
    <xf numFmtId="0" fontId="75" fillId="13" borderId="16" xfId="0" applyFont="1" applyFill="1" applyBorder="1"/>
    <xf numFmtId="0" fontId="75" fillId="13" borderId="0" xfId="0" applyFont="1" applyFill="1"/>
    <xf numFmtId="0" fontId="76" fillId="13" borderId="16" xfId="0" applyFont="1" applyFill="1" applyBorder="1"/>
    <xf numFmtId="0" fontId="0" fillId="14" borderId="0" xfId="0" applyFill="1"/>
    <xf numFmtId="0" fontId="77" fillId="14" borderId="0" xfId="0" applyFont="1" applyFill="1"/>
    <xf numFmtId="0" fontId="64" fillId="14" borderId="0" xfId="0" applyFont="1" applyFill="1"/>
    <xf numFmtId="0" fontId="65" fillId="14" borderId="0" xfId="0" applyFont="1" applyFill="1"/>
    <xf numFmtId="0" fontId="34" fillId="14" borderId="0" xfId="0" applyFont="1" applyFill="1"/>
    <xf numFmtId="0" fontId="78" fillId="14" borderId="0" xfId="0" applyFont="1" applyFill="1"/>
    <xf numFmtId="0" fontId="0" fillId="14" borderId="0" xfId="0" applyFill="1" applyAlignment="1">
      <alignment wrapText="1"/>
    </xf>
    <xf numFmtId="0" fontId="64" fillId="14" borderId="0" xfId="0" applyFont="1" applyFill="1" applyAlignment="1">
      <alignment wrapText="1"/>
    </xf>
    <xf numFmtId="0" fontId="64" fillId="14" borderId="11" xfId="0" applyFont="1" applyFill="1" applyBorder="1" applyAlignment="1">
      <alignment wrapText="1"/>
    </xf>
    <xf numFmtId="0" fontId="33" fillId="14" borderId="11" xfId="0" applyFont="1" applyFill="1" applyBorder="1" applyAlignment="1">
      <alignment wrapText="1"/>
    </xf>
    <xf numFmtId="0" fontId="79" fillId="14" borderId="11" xfId="0" applyFont="1" applyFill="1" applyBorder="1" applyAlignment="1">
      <alignment wrapText="1"/>
    </xf>
    <xf numFmtId="0" fontId="80" fillId="14" borderId="11" xfId="0" applyFont="1" applyFill="1" applyBorder="1" applyAlignment="1">
      <alignment wrapText="1"/>
    </xf>
    <xf numFmtId="0" fontId="81" fillId="14" borderId="11" xfId="0" applyFont="1" applyFill="1" applyBorder="1" applyAlignment="1">
      <alignment wrapText="1"/>
    </xf>
    <xf numFmtId="0" fontId="0" fillId="15" borderId="0" xfId="0" applyFill="1"/>
    <xf numFmtId="0" fontId="33" fillId="15" borderId="0" xfId="0" applyFont="1" applyFill="1"/>
    <xf numFmtId="0" fontId="53" fillId="15" borderId="0" xfId="0" applyFont="1" applyFill="1"/>
    <xf numFmtId="0" fontId="82" fillId="15" borderId="0" xfId="0" applyFont="1" applyFill="1"/>
    <xf numFmtId="0" fontId="83" fillId="15" borderId="0" xfId="0" applyFont="1" applyFill="1"/>
    <xf numFmtId="0" fontId="82" fillId="15" borderId="0" xfId="0" applyFont="1" applyFill="1" applyAlignment="1">
      <alignment wrapText="1"/>
    </xf>
    <xf numFmtId="0" fontId="82" fillId="15" borderId="15" xfId="0" applyFont="1" applyFill="1" applyBorder="1" applyAlignment="1">
      <alignment wrapText="1"/>
    </xf>
    <xf numFmtId="0" fontId="53" fillId="15" borderId="15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14" fillId="0" borderId="2" xfId="0" applyFont="1" applyBorder="1" applyAlignment="1">
      <alignment horizontal="center" vertical="center"/>
    </xf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2025" cy="10287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0</xdr:row>
      <xdr:rowOff>31750</xdr:rowOff>
    </xdr:from>
    <xdr:ext cx="8477249" cy="49530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E485321-B122-EB8D-57B0-BBBB4B288FDE}"/>
            </a:ext>
          </a:extLst>
        </xdr:cNvPr>
        <xdr:cNvSpPr/>
      </xdr:nvSpPr>
      <xdr:spPr>
        <a:xfrm>
          <a:off x="6350" y="31750"/>
          <a:ext cx="8477249" cy="4953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0" cap="none" spc="0">
              <a:ln w="0"/>
              <a:solidFill>
                <a:schemeClr val="accent4">
                  <a:lumMod val="40000"/>
                  <a:lumOff val="6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BOON</a:t>
          </a:r>
          <a:r>
            <a:rPr lang="en-US" sz="3200" b="0" cap="none" spc="0" baseline="0">
              <a:ln w="0"/>
              <a:solidFill>
                <a:schemeClr val="accent4">
                  <a:lumMod val="40000"/>
                  <a:lumOff val="6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PUBLIC SCHOOL</a:t>
          </a:r>
          <a:endParaRPr lang="en-US" sz="3200" b="0" cap="none" spc="0">
            <a:ln w="0"/>
            <a:solidFill>
              <a:schemeClr val="accent4">
                <a:lumMod val="40000"/>
                <a:lumOff val="6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3</xdr:row>
      <xdr:rowOff>60504</xdr:rowOff>
    </xdr:from>
    <xdr:ext cx="8489951" cy="387286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6C6C667-7388-D81E-4602-93415A08B923}"/>
            </a:ext>
          </a:extLst>
        </xdr:cNvPr>
        <xdr:cNvSpPr/>
      </xdr:nvSpPr>
      <xdr:spPr>
        <a:xfrm>
          <a:off x="0" y="536754"/>
          <a:ext cx="8489951" cy="3872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0" u="sng" cap="none" spc="0">
              <a:ln w="0"/>
              <a:solidFill>
                <a:schemeClr val="accent4">
                  <a:lumMod val="40000"/>
                  <a:lumOff val="6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SESSION</a:t>
          </a:r>
          <a:r>
            <a:rPr lang="en-US" sz="2000" b="0" u="sng" cap="none" spc="0" baseline="0">
              <a:ln w="0"/>
              <a:solidFill>
                <a:schemeClr val="accent4">
                  <a:lumMod val="40000"/>
                  <a:lumOff val="6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2023-24</a:t>
          </a:r>
          <a:endParaRPr lang="en-US" sz="2000" b="0" u="sng" cap="none" spc="0">
            <a:ln w="0"/>
            <a:solidFill>
              <a:schemeClr val="accent4">
                <a:lumMod val="40000"/>
                <a:lumOff val="6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5</xdr:row>
      <xdr:rowOff>41454</xdr:rowOff>
    </xdr:from>
    <xdr:ext cx="8509000" cy="328295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A5E97BF-E374-8E85-41F0-CF2EA07DA110}"/>
            </a:ext>
          </a:extLst>
        </xdr:cNvPr>
        <xdr:cNvSpPr/>
      </xdr:nvSpPr>
      <xdr:spPr>
        <a:xfrm>
          <a:off x="0" y="835204"/>
          <a:ext cx="8509000" cy="328295"/>
        </a:xfrm>
        <a:prstGeom prst="rect">
          <a:avLst/>
        </a:prstGeom>
        <a:solidFill>
          <a:srgbClr val="00B05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u="sng" cap="none" spc="0">
              <a:ln w="0"/>
              <a:solidFill>
                <a:schemeClr val="accent4">
                  <a:lumMod val="40000"/>
                  <a:lumOff val="6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ANNUAL MARKSHEET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460500" cy="825500"/>
    <xdr:pic>
      <xdr:nvPicPr>
        <xdr:cNvPr id="8" name="image1.jpg">
          <a:extLst>
            <a:ext uri="{FF2B5EF4-FFF2-40B4-BE49-F238E27FC236}">
              <a16:creationId xmlns:a16="http://schemas.microsoft.com/office/drawing/2014/main" id="{93748061-888D-4B0A-802C-A9CAE2EEB2A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0500" cy="825500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2025" cy="10287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8547100" cy="59055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903A457-ECD6-F1A2-8E72-1E31951E4A0A}"/>
            </a:ext>
          </a:extLst>
        </xdr:cNvPr>
        <xdr:cNvSpPr/>
      </xdr:nvSpPr>
      <xdr:spPr>
        <a:xfrm>
          <a:off x="19050" y="0"/>
          <a:ext cx="8547100" cy="5905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3200" b="0" cap="none" spc="0">
              <a:ln w="0"/>
              <a:solidFill>
                <a:srgbClr val="00B0F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BOON</a:t>
          </a:r>
          <a:r>
            <a:rPr lang="en-US" sz="3200" b="0" cap="none" spc="0" baseline="0">
              <a:ln w="0"/>
              <a:solidFill>
                <a:srgbClr val="00B0F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PUBLIC SCHOOL</a:t>
          </a:r>
          <a:endParaRPr lang="en-US" sz="3200" b="0" cap="none" spc="0">
            <a:ln w="0"/>
            <a:solidFill>
              <a:srgbClr val="00B0F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2</xdr:row>
      <xdr:rowOff>155754</xdr:rowOff>
    </xdr:from>
    <xdr:ext cx="8496301" cy="446212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26B265D-915F-2AE2-0CE1-1A9615DA4721}"/>
            </a:ext>
          </a:extLst>
        </xdr:cNvPr>
        <xdr:cNvSpPr/>
      </xdr:nvSpPr>
      <xdr:spPr>
        <a:xfrm>
          <a:off x="0" y="473254"/>
          <a:ext cx="8496301" cy="44621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0" u="sng" cap="none" spc="0">
              <a:ln w="0"/>
              <a:solidFill>
                <a:srgbClr val="00B0F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SESSION</a:t>
          </a:r>
          <a:r>
            <a:rPr lang="en-US" sz="2400" b="0" u="sng" cap="none" spc="0" baseline="0">
              <a:ln w="0"/>
              <a:solidFill>
                <a:srgbClr val="00B0F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2023-24</a:t>
          </a:r>
          <a:endParaRPr lang="en-US" sz="2400" b="0" u="sng" cap="none" spc="0">
            <a:ln w="0"/>
            <a:solidFill>
              <a:srgbClr val="00B0F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5</xdr:row>
      <xdr:rowOff>66854</xdr:rowOff>
    </xdr:from>
    <xdr:ext cx="8508999" cy="387286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5F56ADC-CE63-45C0-DEB8-19209AD28524}"/>
            </a:ext>
          </a:extLst>
        </xdr:cNvPr>
        <xdr:cNvSpPr/>
      </xdr:nvSpPr>
      <xdr:spPr>
        <a:xfrm>
          <a:off x="0" y="860604"/>
          <a:ext cx="8508999" cy="387286"/>
        </a:xfrm>
        <a:prstGeom prst="rect">
          <a:avLst/>
        </a:prstGeom>
        <a:solidFill>
          <a:schemeClr val="accent6">
            <a:lumMod val="75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0" u="sng" cap="none" spc="0">
              <a:ln w="0"/>
              <a:solidFill>
                <a:srgbClr val="00B0F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ANNUAL</a:t>
          </a:r>
          <a:r>
            <a:rPr lang="en-US" sz="2000" b="0" u="sng" cap="none" spc="0" baseline="0">
              <a:ln w="0"/>
              <a:solidFill>
                <a:srgbClr val="00B0F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MARKSHEET</a:t>
          </a:r>
          <a:endParaRPr lang="en-US" sz="2000" b="0" u="sng" cap="none" spc="0">
            <a:ln w="0"/>
            <a:solidFill>
              <a:srgbClr val="00B0F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460500" cy="869950"/>
    <xdr:pic>
      <xdr:nvPicPr>
        <xdr:cNvPr id="5" name="image1.jpg">
          <a:extLst>
            <a:ext uri="{FF2B5EF4-FFF2-40B4-BE49-F238E27FC236}">
              <a16:creationId xmlns:a16="http://schemas.microsoft.com/office/drawing/2014/main" id="{23026303-A5AB-4DB6-844F-F1EC0ABB945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0500" cy="869950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2025" cy="10287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21700" cy="56419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5A1FA94-B11E-24F0-BFF1-323A41DF196E}"/>
            </a:ext>
          </a:extLst>
        </xdr:cNvPr>
        <xdr:cNvSpPr/>
      </xdr:nvSpPr>
      <xdr:spPr>
        <a:xfrm>
          <a:off x="0" y="0"/>
          <a:ext cx="8521700" cy="56419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32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BOON PUBLIC SCHOOL</a:t>
          </a:r>
        </a:p>
      </xdr:txBody>
    </xdr:sp>
    <xdr:clientData/>
  </xdr:oneCellAnchor>
  <xdr:oneCellAnchor>
    <xdr:from>
      <xdr:col>0</xdr:col>
      <xdr:colOff>25401</xdr:colOff>
      <xdr:row>3</xdr:row>
      <xdr:rowOff>22404</xdr:rowOff>
    </xdr:from>
    <xdr:ext cx="8464550" cy="50526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B4663F-45EA-F1FF-9174-035695E4ACC6}"/>
            </a:ext>
          </a:extLst>
        </xdr:cNvPr>
        <xdr:cNvSpPr/>
      </xdr:nvSpPr>
      <xdr:spPr>
        <a:xfrm>
          <a:off x="25401" y="498654"/>
          <a:ext cx="8464550" cy="50526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28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SESSION 2023-24</a:t>
          </a:r>
        </a:p>
      </xdr:txBody>
    </xdr:sp>
    <xdr:clientData/>
  </xdr:oneCellAnchor>
  <xdr:oneCellAnchor>
    <xdr:from>
      <xdr:col>0</xdr:col>
      <xdr:colOff>25400</xdr:colOff>
      <xdr:row>5</xdr:row>
      <xdr:rowOff>92254</xdr:rowOff>
    </xdr:from>
    <xdr:ext cx="8477250" cy="446212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86EADE2-C4BC-59AC-5F5B-20C4AB1B4FC2}"/>
            </a:ext>
          </a:extLst>
        </xdr:cNvPr>
        <xdr:cNvSpPr/>
      </xdr:nvSpPr>
      <xdr:spPr>
        <a:xfrm>
          <a:off x="25400" y="886004"/>
          <a:ext cx="8477250" cy="446212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20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ANNUAL MARKSHEET</a:t>
          </a:r>
        </a:p>
      </xdr:txBody>
    </xdr:sp>
    <xdr:clientData/>
  </xdr:oneCellAnchor>
  <xdr:oneCellAnchor>
    <xdr:from>
      <xdr:col>0</xdr:col>
      <xdr:colOff>0</xdr:colOff>
      <xdr:row>0</xdr:row>
      <xdr:rowOff>12700</xdr:rowOff>
    </xdr:from>
    <xdr:ext cx="1460500" cy="869950"/>
    <xdr:pic>
      <xdr:nvPicPr>
        <xdr:cNvPr id="7" name="image1.jpg">
          <a:extLst>
            <a:ext uri="{FF2B5EF4-FFF2-40B4-BE49-F238E27FC236}">
              <a16:creationId xmlns:a16="http://schemas.microsoft.com/office/drawing/2014/main" id="{132AB5F3-912C-42E7-86EF-8E41A199BD1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2700"/>
          <a:ext cx="1460500" cy="869950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2025" cy="10287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0</xdr:row>
      <xdr:rowOff>12700</xdr:rowOff>
    </xdr:from>
    <xdr:ext cx="5619750" cy="62324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5572E34-4C0C-3ED6-2BD3-5F4EC9E4E7FE}"/>
            </a:ext>
          </a:extLst>
        </xdr:cNvPr>
        <xdr:cNvSpPr/>
      </xdr:nvSpPr>
      <xdr:spPr>
        <a:xfrm>
          <a:off x="1409700" y="12700"/>
          <a:ext cx="5619750" cy="623248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rgbClr val="FF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600" b="1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 </a:t>
          </a:r>
          <a:r>
            <a:rPr lang="en-US" sz="3600" b="1" cap="none" spc="0">
              <a:ln/>
              <a:solidFill>
                <a:schemeClr val="accent4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BOON PUBLIC SCHOOL</a:t>
          </a:r>
        </a:p>
      </xdr:txBody>
    </xdr:sp>
    <xdr:clientData/>
  </xdr:oneCellAnchor>
  <xdr:oneCellAnchor>
    <xdr:from>
      <xdr:col>3</xdr:col>
      <xdr:colOff>472744</xdr:colOff>
      <xdr:row>3</xdr:row>
      <xdr:rowOff>19049</xdr:rowOff>
    </xdr:from>
    <xdr:ext cx="4166269" cy="7366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DFC8C90-C0AE-CC82-E2BF-09E1E78830DA}"/>
            </a:ext>
          </a:extLst>
        </xdr:cNvPr>
        <xdr:cNvSpPr/>
      </xdr:nvSpPr>
      <xdr:spPr>
        <a:xfrm>
          <a:off x="2301544" y="495299"/>
          <a:ext cx="4166269" cy="73660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chemeClr val="accent4">
                  <a:lumMod val="75000"/>
                </a:schemeClr>
              </a:solidFill>
              <a:effectLst>
                <a:reflection blurRad="6350" stA="53000" endA="300" endPos="35500" dir="5400000" sy="-90000" algn="bl" rotWithShape="0"/>
              </a:effectLst>
            </a:rPr>
            <a:t> SESSION</a:t>
          </a:r>
          <a:r>
            <a:rPr lang="en-US" sz="5400" b="0" cap="none" spc="0" baseline="0">
              <a:ln w="0"/>
              <a:solidFill>
                <a:schemeClr val="accent4">
                  <a:lumMod val="75000"/>
                </a:schemeClr>
              </a:solidFill>
              <a:effectLst>
                <a:reflection blurRad="6350" stA="53000" endA="300" endPos="35500" dir="5400000" sy="-90000" algn="bl" rotWithShape="0"/>
              </a:effectLst>
            </a:rPr>
            <a:t> </a:t>
          </a:r>
          <a:r>
            <a:rPr lang="en-US" sz="1100" b="0" cap="none" spc="0" baseline="0">
              <a:ln w="0"/>
              <a:solidFill>
                <a:schemeClr val="accent4">
                  <a:lumMod val="75000"/>
                </a:schemeClr>
              </a:solidFill>
              <a:effectLst>
                <a:reflection blurRad="6350" stA="53000" endA="300" endPos="35500" dir="5400000" sy="-90000" algn="bl" rotWithShape="0"/>
              </a:effectLst>
            </a:rPr>
            <a:t>2023-24</a:t>
          </a:r>
          <a:endParaRPr lang="en-US" sz="1100" b="0" cap="none" spc="0">
            <a:ln w="0"/>
            <a:solidFill>
              <a:schemeClr val="accent4">
                <a:lumMod val="75000"/>
              </a:schemeClr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oneCellAnchor>
    <xdr:from>
      <xdr:col>0</xdr:col>
      <xdr:colOff>0</xdr:colOff>
      <xdr:row>8</xdr:row>
      <xdr:rowOff>35104</xdr:rowOff>
    </xdr:from>
    <xdr:ext cx="8496300" cy="328295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4DC5030-30F7-A23B-8B9D-8F71D08A9425}"/>
            </a:ext>
          </a:extLst>
        </xdr:cNvPr>
        <xdr:cNvSpPr/>
      </xdr:nvSpPr>
      <xdr:spPr>
        <a:xfrm>
          <a:off x="0" y="1305104"/>
          <a:ext cx="8496300" cy="32829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accent4">
                  <a:lumMod val="75000"/>
                </a:schemeClr>
              </a:solidFill>
              <a:effectLst>
                <a:reflection blurRad="6350" stA="53000" endA="300" endPos="35500" dir="5400000" sy="-90000" algn="bl" rotWithShape="0"/>
              </a:effectLst>
            </a:rPr>
            <a:t>ANNUAL</a:t>
          </a:r>
          <a:r>
            <a:rPr lang="en-US" sz="1600" b="0" cap="none" spc="0" baseline="0">
              <a:ln w="0"/>
              <a:solidFill>
                <a:schemeClr val="accent4">
                  <a:lumMod val="75000"/>
                </a:schemeClr>
              </a:solidFill>
              <a:effectLst>
                <a:reflection blurRad="6350" stA="53000" endA="300" endPos="35500" dir="5400000" sy="-90000" algn="bl" rotWithShape="0"/>
              </a:effectLst>
            </a:rPr>
            <a:t> MARKSHEET</a:t>
          </a:r>
          <a:endParaRPr lang="en-US" sz="1600" b="0" cap="none" spc="0">
            <a:ln w="0"/>
            <a:solidFill>
              <a:schemeClr val="accent4">
                <a:lumMod val="75000"/>
              </a:schemeClr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435100" cy="1301750"/>
    <xdr:pic>
      <xdr:nvPicPr>
        <xdr:cNvPr id="6" name="image1.jpg">
          <a:extLst>
            <a:ext uri="{FF2B5EF4-FFF2-40B4-BE49-F238E27FC236}">
              <a16:creationId xmlns:a16="http://schemas.microsoft.com/office/drawing/2014/main" id="{0DD60123-09C5-410E-852B-C65EFE6ED83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35100" cy="1301750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2025" cy="10287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</xdr:colOff>
      <xdr:row>0</xdr:row>
      <xdr:rowOff>9704</xdr:rowOff>
    </xdr:from>
    <xdr:ext cx="8509000" cy="56419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708E6E2-B879-DE57-6542-FB73D31FCBE1}"/>
            </a:ext>
          </a:extLst>
        </xdr:cNvPr>
        <xdr:cNvSpPr/>
      </xdr:nvSpPr>
      <xdr:spPr>
        <a:xfrm>
          <a:off x="12700" y="9704"/>
          <a:ext cx="8509000" cy="56419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 </a:t>
          </a:r>
          <a:r>
            <a:rPr lang="en-US" sz="32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BOON PUBLIC SCHOOL</a:t>
          </a:r>
          <a:endParaRPr lang="en-US" sz="3200" b="1" cap="none" spc="0">
            <a:ln w="12700">
              <a:solidFill>
                <a:schemeClr val="accent1"/>
              </a:solidFill>
              <a:prstDash val="solid"/>
            </a:ln>
            <a:solidFill>
              <a:srgbClr val="FF0000"/>
            </a:solid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2</xdr:row>
      <xdr:rowOff>136704</xdr:rowOff>
    </xdr:from>
    <xdr:ext cx="8489951" cy="446212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41E4C52-9789-15C0-F75C-5F3C36DE24F6}"/>
            </a:ext>
          </a:extLst>
        </xdr:cNvPr>
        <xdr:cNvSpPr/>
      </xdr:nvSpPr>
      <xdr:spPr>
        <a:xfrm>
          <a:off x="0" y="454204"/>
          <a:ext cx="8489951" cy="44621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0" u="sng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SESSION</a:t>
          </a:r>
          <a:r>
            <a:rPr lang="en-US" sz="2400" b="0" u="sng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2023-24</a:t>
          </a:r>
          <a:endParaRPr lang="en-US" sz="2400" b="0" u="sng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oneCellAnchor>
    <xdr:from>
      <xdr:col>0</xdr:col>
      <xdr:colOff>31751</xdr:colOff>
      <xdr:row>5</xdr:row>
      <xdr:rowOff>3354</xdr:rowOff>
    </xdr:from>
    <xdr:ext cx="8477250" cy="387286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C7243B4-3F6B-B388-98B5-5E4B20008E2E}"/>
            </a:ext>
          </a:extLst>
        </xdr:cNvPr>
        <xdr:cNvSpPr/>
      </xdr:nvSpPr>
      <xdr:spPr>
        <a:xfrm>
          <a:off x="31751" y="797104"/>
          <a:ext cx="8477250" cy="387286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 </a:t>
          </a:r>
          <a:r>
            <a:rPr lang="en-US" sz="2000" b="0" u="sng" cap="none" spc="0">
              <a:ln w="0"/>
              <a:solidFill>
                <a:schemeClr val="accent6"/>
              </a:solidFill>
              <a:effectLst/>
            </a:rPr>
            <a:t>ANNUAL MARKSHEET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435100" cy="825500"/>
    <xdr:pic>
      <xdr:nvPicPr>
        <xdr:cNvPr id="7" name="image1.jpg">
          <a:extLst>
            <a:ext uri="{FF2B5EF4-FFF2-40B4-BE49-F238E27FC236}">
              <a16:creationId xmlns:a16="http://schemas.microsoft.com/office/drawing/2014/main" id="{A0F32E57-3B93-4D82-8825-6252EB777E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35100" cy="8255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33056</xdr:colOff>
      <xdr:row>0</xdr:row>
      <xdr:rowOff>101600</xdr:rowOff>
    </xdr:from>
    <xdr:ext cx="4772589" cy="59869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30F7F29-C630-D36D-3BAE-37AAFC256AEA}"/>
            </a:ext>
          </a:extLst>
        </xdr:cNvPr>
        <xdr:cNvSpPr/>
      </xdr:nvSpPr>
      <xdr:spPr>
        <a:xfrm>
          <a:off x="1864787" y="101600"/>
          <a:ext cx="4772589" cy="59869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BOON</a:t>
          </a:r>
          <a:r>
            <a:rPr lang="en-US" sz="2800" b="0" cap="none" spc="0" baseline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PUBLIC SCHOOL</a:t>
          </a:r>
        </a:p>
      </xdr:txBody>
    </xdr:sp>
    <xdr:clientData/>
  </xdr:oneCellAnchor>
  <xdr:oneCellAnchor>
    <xdr:from>
      <xdr:col>5</xdr:col>
      <xdr:colOff>276800</xdr:colOff>
      <xdr:row>3</xdr:row>
      <xdr:rowOff>124737</xdr:rowOff>
    </xdr:from>
    <xdr:ext cx="1869166" cy="30931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6105168-5ACD-96BD-9291-08F5701B27F9}"/>
            </a:ext>
          </a:extLst>
        </xdr:cNvPr>
        <xdr:cNvSpPr/>
      </xdr:nvSpPr>
      <xdr:spPr>
        <a:xfrm>
          <a:off x="3329685" y="608314"/>
          <a:ext cx="1869166" cy="3093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u="sng" cap="none" spc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SESSION</a:t>
          </a:r>
          <a:r>
            <a:rPr lang="en-US" sz="1200" b="0" u="sng" cap="none" spc="0" baseline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2023-2024</a:t>
          </a:r>
          <a:endParaRPr lang="en-US" sz="1200" b="0" u="sng" cap="none" spc="0">
            <a:ln w="0"/>
            <a:solidFill>
              <a:schemeClr val="accent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oneCellAnchor>
  <xdr:oneCellAnchor>
    <xdr:from>
      <xdr:col>0</xdr:col>
      <xdr:colOff>19538</xdr:colOff>
      <xdr:row>5</xdr:row>
      <xdr:rowOff>51467</xdr:rowOff>
    </xdr:from>
    <xdr:ext cx="8513885" cy="28219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3310093-09B8-7C6C-FA91-1DFC6DAB9CB8}"/>
            </a:ext>
          </a:extLst>
        </xdr:cNvPr>
        <xdr:cNvSpPr/>
      </xdr:nvSpPr>
      <xdr:spPr>
        <a:xfrm>
          <a:off x="19538" y="857429"/>
          <a:ext cx="8513885" cy="282193"/>
        </a:xfrm>
        <a:prstGeom prst="rect">
          <a:avLst/>
        </a:prstGeom>
        <a:solidFill>
          <a:schemeClr val="accent3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050" b="0" cap="none" spc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ANNUAL</a:t>
          </a:r>
          <a:r>
            <a:rPr lang="en-US" sz="1050" b="0" cap="none" spc="0" baseline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MARKSHEET</a:t>
          </a:r>
          <a:endParaRPr lang="en-US" sz="1050" b="0" cap="none" spc="0">
            <a:ln w="0"/>
            <a:solidFill>
              <a:schemeClr val="accent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oneCellAnchor>
  <xdr:oneCellAnchor>
    <xdr:from>
      <xdr:col>0</xdr:col>
      <xdr:colOff>29309</xdr:colOff>
      <xdr:row>0</xdr:row>
      <xdr:rowOff>4884</xdr:rowOff>
    </xdr:from>
    <xdr:ext cx="1099038" cy="854807"/>
    <xdr:pic>
      <xdr:nvPicPr>
        <xdr:cNvPr id="5" name="image1.jpg">
          <a:extLst>
            <a:ext uri="{FF2B5EF4-FFF2-40B4-BE49-F238E27FC236}">
              <a16:creationId xmlns:a16="http://schemas.microsoft.com/office/drawing/2014/main" id="{58F7CD4F-E8A6-4CDB-8618-C90752014A7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309" y="4884"/>
          <a:ext cx="1099038" cy="854807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95350" cy="9715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28051" cy="67740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75ABAF3-08BB-4E85-4BEA-B70017CC0EE4}"/>
            </a:ext>
          </a:extLst>
        </xdr:cNvPr>
        <xdr:cNvSpPr/>
      </xdr:nvSpPr>
      <xdr:spPr>
        <a:xfrm>
          <a:off x="0" y="0"/>
          <a:ext cx="8528051" cy="67740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600" b="0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BOON</a:t>
          </a:r>
          <a:r>
            <a:rPr lang="en-US" sz="3600" b="0" cap="none" spc="0" baseline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PUBLIC SCHOOL</a:t>
          </a:r>
          <a:endParaRPr lang="en-US" sz="3600" b="0" cap="none" spc="0">
            <a:ln w="0"/>
            <a:solidFill>
              <a:srgbClr val="C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12700</xdr:colOff>
      <xdr:row>4</xdr:row>
      <xdr:rowOff>9704</xdr:rowOff>
    </xdr:from>
    <xdr:ext cx="8521700" cy="35779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BFD66D4-6711-1593-A5B9-C02E7586DA15}"/>
            </a:ext>
          </a:extLst>
        </xdr:cNvPr>
        <xdr:cNvSpPr/>
      </xdr:nvSpPr>
      <xdr:spPr>
        <a:xfrm>
          <a:off x="12700" y="644704"/>
          <a:ext cx="8521700" cy="35779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i="1" u="sng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SESSION</a:t>
          </a:r>
          <a:r>
            <a:rPr lang="en-US" sz="1800" b="0" i="1" u="sng" cap="none" spc="0" baseline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2023-2024</a:t>
          </a:r>
          <a:endParaRPr lang="en-US" sz="1800" b="0" i="1" u="sng" cap="none" spc="0">
            <a:ln w="0"/>
            <a:solidFill>
              <a:srgbClr val="C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6351</xdr:colOff>
      <xdr:row>6</xdr:row>
      <xdr:rowOff>47804</xdr:rowOff>
    </xdr:from>
    <xdr:ext cx="8540750" cy="26936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C7DB328-29C7-374A-062A-4540DCEFA7F2}"/>
            </a:ext>
          </a:extLst>
        </xdr:cNvPr>
        <xdr:cNvSpPr/>
      </xdr:nvSpPr>
      <xdr:spPr>
        <a:xfrm>
          <a:off x="6351" y="1000304"/>
          <a:ext cx="8540750" cy="26936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i="1" u="sng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ANNUAL</a:t>
          </a:r>
          <a:r>
            <a:rPr lang="en-US" sz="1200" b="0" i="1" u="sng" cap="none" spc="0" baseline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MARKSHEET</a:t>
          </a:r>
          <a:endParaRPr lang="en-US" sz="1200" b="0" i="1" u="sng" cap="none" spc="0">
            <a:ln w="0"/>
            <a:solidFill>
              <a:srgbClr val="C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397000" cy="1035050"/>
    <xdr:pic>
      <xdr:nvPicPr>
        <xdr:cNvPr id="5" name="image1.jpg">
          <a:extLst>
            <a:ext uri="{FF2B5EF4-FFF2-40B4-BE49-F238E27FC236}">
              <a16:creationId xmlns:a16="http://schemas.microsoft.com/office/drawing/2014/main" id="{0F272D7B-B3F4-4F10-80C1-EDEDD1E6B9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97000" cy="10350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2025" cy="10287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474136</xdr:colOff>
      <xdr:row>0</xdr:row>
      <xdr:rowOff>60504</xdr:rowOff>
    </xdr:from>
    <xdr:ext cx="4836580" cy="56419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62A7754-0502-51D6-DA3A-37A457A6B235}"/>
            </a:ext>
          </a:extLst>
        </xdr:cNvPr>
        <xdr:cNvSpPr/>
      </xdr:nvSpPr>
      <xdr:spPr>
        <a:xfrm>
          <a:off x="1693336" y="60504"/>
          <a:ext cx="4836580" cy="5641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BOON</a:t>
          </a:r>
          <a:r>
            <a:rPr lang="en-US" sz="3200" b="0" cap="none" spc="0" baseline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PUBLIC SCHOOL</a:t>
          </a:r>
          <a:endParaRPr lang="en-US" sz="3200" b="0" cap="none" spc="0">
            <a:ln w="0"/>
            <a:solidFill>
              <a:schemeClr val="accent2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</xdr:col>
      <xdr:colOff>358913</xdr:colOff>
      <xdr:row>3</xdr:row>
      <xdr:rowOff>47804</xdr:rowOff>
    </xdr:from>
    <xdr:ext cx="2768322" cy="446212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CD7262B-3C07-42F4-E422-3D706BEC8CFB}"/>
            </a:ext>
          </a:extLst>
        </xdr:cNvPr>
        <xdr:cNvSpPr/>
      </xdr:nvSpPr>
      <xdr:spPr>
        <a:xfrm>
          <a:off x="2797313" y="524054"/>
          <a:ext cx="2768322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u="sng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SESSION</a:t>
          </a:r>
          <a:r>
            <a:rPr lang="en-US" sz="2400" b="0" u="sng" cap="none" spc="0" baseline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2023-24</a:t>
          </a:r>
          <a:endParaRPr lang="en-US" sz="2400" b="0" u="sng" cap="none" spc="0">
            <a:ln w="0"/>
            <a:solidFill>
              <a:schemeClr val="accent2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5</xdr:row>
      <xdr:rowOff>92254</xdr:rowOff>
    </xdr:from>
    <xdr:ext cx="8521701" cy="328295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E496F78-2CEB-BD54-CA28-9E15D1758830}"/>
            </a:ext>
          </a:extLst>
        </xdr:cNvPr>
        <xdr:cNvSpPr/>
      </xdr:nvSpPr>
      <xdr:spPr>
        <a:xfrm>
          <a:off x="0" y="886004"/>
          <a:ext cx="8521701" cy="32829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600" b="0" u="sng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Annual</a:t>
          </a:r>
          <a:r>
            <a:rPr lang="en-US" sz="1600" b="0" u="sng" cap="none" spc="0" baseline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Marksheet</a:t>
          </a:r>
          <a:endParaRPr lang="en-US" sz="1600" b="0" u="sng" cap="none" spc="0">
            <a:ln w="0"/>
            <a:solidFill>
              <a:schemeClr val="accent2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397000" cy="882650"/>
    <xdr:pic>
      <xdr:nvPicPr>
        <xdr:cNvPr id="5" name="image1.jpg">
          <a:extLst>
            <a:ext uri="{FF2B5EF4-FFF2-40B4-BE49-F238E27FC236}">
              <a16:creationId xmlns:a16="http://schemas.microsoft.com/office/drawing/2014/main" id="{BF54520B-2BEA-4962-81FF-51B7359FFAD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97000" cy="88265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2025" cy="10287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12700</xdr:rowOff>
    </xdr:from>
    <xdr:ext cx="8509000" cy="63104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DA61A3D-7C7A-F454-B220-D1CC5191A733}"/>
            </a:ext>
          </a:extLst>
        </xdr:cNvPr>
        <xdr:cNvSpPr/>
      </xdr:nvSpPr>
      <xdr:spPr>
        <a:xfrm>
          <a:off x="0" y="12700"/>
          <a:ext cx="8509000" cy="6310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0" cap="none" spc="0">
              <a:ln w="0"/>
              <a:solidFill>
                <a:schemeClr val="accent3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BOON</a:t>
          </a:r>
          <a:r>
            <a:rPr lang="en-US" sz="3200" b="0" cap="none" spc="0" baseline="0">
              <a:ln w="0"/>
              <a:solidFill>
                <a:schemeClr val="accent3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PUBLIC SCHOOL</a:t>
          </a:r>
          <a:endParaRPr lang="en-US" sz="3200" b="0" cap="none" spc="0">
            <a:ln w="0"/>
            <a:solidFill>
              <a:schemeClr val="accent3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8521700" cy="86659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3BB6A66-A5D9-A113-3E45-630412731971}"/>
            </a:ext>
          </a:extLst>
        </xdr:cNvPr>
        <xdr:cNvSpPr/>
      </xdr:nvSpPr>
      <xdr:spPr>
        <a:xfrm>
          <a:off x="0" y="158750"/>
          <a:ext cx="8521700" cy="86659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2400" b="0" u="sng" cap="none" spc="0">
              <a:ln w="0"/>
              <a:solidFill>
                <a:schemeClr val="accent3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SESSION 2023-24</a:t>
          </a:r>
        </a:p>
      </xdr:txBody>
    </xdr:sp>
    <xdr:clientData/>
  </xdr:oneCellAnchor>
  <xdr:oneCellAnchor>
    <xdr:from>
      <xdr:col>0</xdr:col>
      <xdr:colOff>0</xdr:colOff>
      <xdr:row>6</xdr:row>
      <xdr:rowOff>57150</xdr:rowOff>
    </xdr:from>
    <xdr:ext cx="8515350" cy="377645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C54ED36-7B03-F8D5-88A1-4FB9327B3E4D}"/>
            </a:ext>
          </a:extLst>
        </xdr:cNvPr>
        <xdr:cNvSpPr/>
      </xdr:nvSpPr>
      <xdr:spPr>
        <a:xfrm>
          <a:off x="0" y="1009650"/>
          <a:ext cx="8515350" cy="37764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</xdr:txBody>
    </xdr:sp>
    <xdr:clientData/>
  </xdr:oneCellAnchor>
  <xdr:oneCellAnchor>
    <xdr:from>
      <xdr:col>0</xdr:col>
      <xdr:colOff>12701</xdr:colOff>
      <xdr:row>5</xdr:row>
      <xdr:rowOff>149404</xdr:rowOff>
    </xdr:from>
    <xdr:ext cx="8489950" cy="298800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947C7B1-A9B9-E66B-B30C-34CB62E201B2}"/>
            </a:ext>
          </a:extLst>
        </xdr:cNvPr>
        <xdr:cNvSpPr/>
      </xdr:nvSpPr>
      <xdr:spPr>
        <a:xfrm>
          <a:off x="12701" y="943154"/>
          <a:ext cx="8489950" cy="298800"/>
        </a:xfrm>
        <a:prstGeom prst="rect">
          <a:avLst/>
        </a:prstGeom>
        <a:solidFill>
          <a:schemeClr val="accent5">
            <a:lumMod val="5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accent3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ANNUAL MARKSHEET</a:t>
          </a:r>
        </a:p>
      </xdr:txBody>
    </xdr:sp>
    <xdr:clientData/>
  </xdr:oneCellAnchor>
  <xdr:oneCellAnchor>
    <xdr:from>
      <xdr:col>0</xdr:col>
      <xdr:colOff>57150</xdr:colOff>
      <xdr:row>0</xdr:row>
      <xdr:rowOff>0</xdr:rowOff>
    </xdr:from>
    <xdr:ext cx="1397000" cy="939800"/>
    <xdr:pic>
      <xdr:nvPicPr>
        <xdr:cNvPr id="6" name="image1.jpg">
          <a:extLst>
            <a:ext uri="{FF2B5EF4-FFF2-40B4-BE49-F238E27FC236}">
              <a16:creationId xmlns:a16="http://schemas.microsoft.com/office/drawing/2014/main" id="{9D0FF847-BDD1-4451-8A28-B9E94FC6C5F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0"/>
          <a:ext cx="1397000" cy="939800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2025" cy="10287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  <pageSetUpPr fitToPage="1"/>
  </sheetPr>
  <dimension ref="A1:K35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B1" sqref="B1:K1"/>
    </sheetView>
  </sheetViews>
  <sheetFormatPr defaultColWidth="12.6328125" defaultRowHeight="15" customHeight="1"/>
  <cols>
    <col min="1" max="1" width="12.6328125" customWidth="1"/>
    <col min="2" max="4" width="25.08984375" customWidth="1"/>
    <col min="5" max="5" width="14.08984375" customWidth="1"/>
    <col min="6" max="10" width="12.6328125" customWidth="1"/>
  </cols>
  <sheetData>
    <row r="1" spans="1:11" ht="95.25" customHeight="1">
      <c r="A1" s="1"/>
      <c r="B1" s="158" t="s">
        <v>0</v>
      </c>
      <c r="C1" s="159"/>
      <c r="D1" s="159"/>
      <c r="E1" s="159"/>
      <c r="F1" s="159"/>
      <c r="G1" s="159"/>
      <c r="H1" s="159"/>
      <c r="I1" s="159"/>
      <c r="J1" s="159"/>
      <c r="K1" s="159"/>
    </row>
    <row r="2" spans="1:11" ht="30" customHeight="1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</row>
    <row r="3" spans="1:11" ht="15.75" customHeight="1">
      <c r="A3" s="9">
        <v>1</v>
      </c>
      <c r="B3" s="10" t="s">
        <v>12</v>
      </c>
      <c r="C3" s="10" t="s">
        <v>13</v>
      </c>
      <c r="D3" s="10" t="s">
        <v>14</v>
      </c>
      <c r="E3" s="10">
        <v>64</v>
      </c>
      <c r="F3" s="11">
        <v>80</v>
      </c>
      <c r="G3" s="11">
        <v>80</v>
      </c>
      <c r="H3" s="11">
        <v>80</v>
      </c>
      <c r="I3" s="11">
        <v>50</v>
      </c>
      <c r="J3" s="12">
        <f t="shared" ref="J3:J33" si="0">SUM(F3:I3)</f>
        <v>290</v>
      </c>
      <c r="K3" s="13">
        <f t="shared" ref="K3:K34" si="1">(J3/290)*100</f>
        <v>100</v>
      </c>
    </row>
    <row r="4" spans="1:11" ht="15.75" customHeight="1">
      <c r="A4" s="9">
        <v>2</v>
      </c>
      <c r="B4" s="10" t="s">
        <v>15</v>
      </c>
      <c r="C4" s="10" t="s">
        <v>16</v>
      </c>
      <c r="D4" s="10" t="s">
        <v>17</v>
      </c>
      <c r="E4" s="10">
        <v>100</v>
      </c>
      <c r="F4" s="11">
        <v>50</v>
      </c>
      <c r="G4" s="11">
        <v>30</v>
      </c>
      <c r="H4" s="11">
        <v>56</v>
      </c>
      <c r="I4" s="11">
        <v>50</v>
      </c>
      <c r="J4" s="12">
        <f t="shared" si="0"/>
        <v>186</v>
      </c>
      <c r="K4" s="13">
        <f t="shared" si="1"/>
        <v>64.137931034482747</v>
      </c>
    </row>
    <row r="5" spans="1:11" ht="15.75" customHeight="1">
      <c r="A5" s="9">
        <v>3</v>
      </c>
      <c r="B5" s="10" t="s">
        <v>18</v>
      </c>
      <c r="C5" s="10" t="s">
        <v>19</v>
      </c>
      <c r="D5" s="10" t="s">
        <v>20</v>
      </c>
      <c r="E5" s="10">
        <v>107</v>
      </c>
      <c r="F5" s="11">
        <v>80</v>
      </c>
      <c r="G5" s="11">
        <v>74</v>
      </c>
      <c r="H5" s="11">
        <v>74</v>
      </c>
      <c r="I5" s="11">
        <v>50</v>
      </c>
      <c r="J5" s="12">
        <f t="shared" si="0"/>
        <v>278</v>
      </c>
      <c r="K5" s="13">
        <f t="shared" si="1"/>
        <v>95.862068965517238</v>
      </c>
    </row>
    <row r="6" spans="1:11" ht="15.75" customHeight="1">
      <c r="A6" s="9">
        <v>4</v>
      </c>
      <c r="B6" s="10" t="s">
        <v>21</v>
      </c>
      <c r="C6" s="10" t="s">
        <v>22</v>
      </c>
      <c r="D6" s="10" t="s">
        <v>23</v>
      </c>
      <c r="E6" s="10">
        <v>68</v>
      </c>
      <c r="F6" s="11">
        <v>80</v>
      </c>
      <c r="G6" s="11">
        <v>80</v>
      </c>
      <c r="H6" s="11">
        <v>80</v>
      </c>
      <c r="I6" s="11">
        <v>50</v>
      </c>
      <c r="J6" s="12">
        <f t="shared" si="0"/>
        <v>290</v>
      </c>
      <c r="K6" s="13">
        <f t="shared" si="1"/>
        <v>100</v>
      </c>
    </row>
    <row r="7" spans="1:11" ht="15.75" customHeight="1">
      <c r="A7" s="9">
        <v>5</v>
      </c>
      <c r="B7" s="10" t="s">
        <v>24</v>
      </c>
      <c r="C7" s="10" t="s">
        <v>25</v>
      </c>
      <c r="D7" s="10" t="s">
        <v>26</v>
      </c>
      <c r="E7" s="10">
        <v>80</v>
      </c>
      <c r="F7" s="11">
        <v>80</v>
      </c>
      <c r="G7" s="14">
        <v>78</v>
      </c>
      <c r="H7" s="11">
        <v>60</v>
      </c>
      <c r="I7" s="11">
        <v>50</v>
      </c>
      <c r="J7" s="12">
        <f t="shared" si="0"/>
        <v>268</v>
      </c>
      <c r="K7" s="13">
        <f t="shared" si="1"/>
        <v>92.41379310344827</v>
      </c>
    </row>
    <row r="8" spans="1:11" ht="15.75" customHeight="1">
      <c r="A8" s="9">
        <v>6</v>
      </c>
      <c r="B8" s="10" t="s">
        <v>27</v>
      </c>
      <c r="C8" s="10" t="s">
        <v>28</v>
      </c>
      <c r="D8" s="10" t="s">
        <v>29</v>
      </c>
      <c r="E8" s="10">
        <v>111</v>
      </c>
      <c r="F8" s="11">
        <v>80</v>
      </c>
      <c r="G8" s="11">
        <v>80</v>
      </c>
      <c r="H8" s="11">
        <v>80</v>
      </c>
      <c r="I8" s="11">
        <v>50</v>
      </c>
      <c r="J8" s="12">
        <f t="shared" si="0"/>
        <v>290</v>
      </c>
      <c r="K8" s="13">
        <f t="shared" si="1"/>
        <v>100</v>
      </c>
    </row>
    <row r="9" spans="1:11" ht="15.75" customHeight="1">
      <c r="A9" s="9">
        <v>7</v>
      </c>
      <c r="B9" s="10" t="s">
        <v>30</v>
      </c>
      <c r="C9" s="10" t="s">
        <v>31</v>
      </c>
      <c r="D9" s="10" t="s">
        <v>32</v>
      </c>
      <c r="E9" s="10">
        <v>104</v>
      </c>
      <c r="F9" s="14">
        <v>50</v>
      </c>
      <c r="G9" s="14">
        <v>30</v>
      </c>
      <c r="H9" s="14">
        <v>60</v>
      </c>
      <c r="I9" s="14">
        <v>49</v>
      </c>
      <c r="J9" s="12">
        <f t="shared" si="0"/>
        <v>189</v>
      </c>
      <c r="K9" s="13">
        <f t="shared" si="1"/>
        <v>65.172413793103445</v>
      </c>
    </row>
    <row r="10" spans="1:11" ht="15.75" customHeight="1">
      <c r="A10" s="9">
        <v>8</v>
      </c>
      <c r="B10" s="10" t="s">
        <v>33</v>
      </c>
      <c r="C10" s="10" t="s">
        <v>34</v>
      </c>
      <c r="D10" s="10" t="s">
        <v>35</v>
      </c>
      <c r="E10" s="10">
        <v>90</v>
      </c>
      <c r="F10" s="11">
        <v>48</v>
      </c>
      <c r="G10" s="11">
        <v>30</v>
      </c>
      <c r="H10" s="11" t="s">
        <v>36</v>
      </c>
      <c r="I10" s="11">
        <v>50</v>
      </c>
      <c r="J10" s="12">
        <f t="shared" si="0"/>
        <v>128</v>
      </c>
      <c r="K10" s="13">
        <f t="shared" si="1"/>
        <v>44.137931034482762</v>
      </c>
    </row>
    <row r="11" spans="1:11" ht="15.75" customHeight="1">
      <c r="A11" s="9">
        <v>9</v>
      </c>
      <c r="B11" s="10" t="s">
        <v>37</v>
      </c>
      <c r="C11" s="10" t="s">
        <v>38</v>
      </c>
      <c r="D11" s="10" t="s">
        <v>39</v>
      </c>
      <c r="E11" s="10">
        <v>119</v>
      </c>
      <c r="F11" s="11">
        <v>80</v>
      </c>
      <c r="G11" s="11">
        <v>30</v>
      </c>
      <c r="H11" s="11">
        <v>60</v>
      </c>
      <c r="I11" s="11">
        <v>50</v>
      </c>
      <c r="J11" s="12">
        <f t="shared" si="0"/>
        <v>220</v>
      </c>
      <c r="K11" s="13">
        <f t="shared" si="1"/>
        <v>75.862068965517238</v>
      </c>
    </row>
    <row r="12" spans="1:11" ht="15.75" customHeight="1">
      <c r="A12" s="9">
        <v>10</v>
      </c>
      <c r="B12" s="10" t="s">
        <v>40</v>
      </c>
      <c r="C12" s="10" t="s">
        <v>41</v>
      </c>
      <c r="D12" s="10" t="s">
        <v>23</v>
      </c>
      <c r="E12" s="10">
        <v>66</v>
      </c>
      <c r="F12" s="11"/>
      <c r="G12" s="11"/>
      <c r="H12" s="14" t="s">
        <v>36</v>
      </c>
      <c r="I12" s="14"/>
      <c r="J12" s="12">
        <f t="shared" si="0"/>
        <v>0</v>
      </c>
      <c r="K12" s="13">
        <f t="shared" si="1"/>
        <v>0</v>
      </c>
    </row>
    <row r="13" spans="1:11" ht="15.75" customHeight="1">
      <c r="A13" s="9">
        <v>11</v>
      </c>
      <c r="B13" s="10" t="s">
        <v>42</v>
      </c>
      <c r="C13" s="10" t="s">
        <v>43</v>
      </c>
      <c r="D13" s="10" t="s">
        <v>44</v>
      </c>
      <c r="E13" s="10">
        <v>106</v>
      </c>
      <c r="F13" s="11">
        <v>79</v>
      </c>
      <c r="G13" s="11">
        <v>70</v>
      </c>
      <c r="H13" s="11" t="s">
        <v>36</v>
      </c>
      <c r="I13" s="11">
        <v>50</v>
      </c>
      <c r="J13" s="12">
        <f t="shared" si="0"/>
        <v>199</v>
      </c>
      <c r="K13" s="13">
        <f t="shared" si="1"/>
        <v>68.620689655172413</v>
      </c>
    </row>
    <row r="14" spans="1:11" ht="15.75" customHeight="1">
      <c r="A14" s="9">
        <v>12</v>
      </c>
      <c r="B14" s="10" t="s">
        <v>45</v>
      </c>
      <c r="C14" s="10" t="s">
        <v>46</v>
      </c>
      <c r="D14" s="10" t="s">
        <v>47</v>
      </c>
      <c r="E14" s="10">
        <v>79</v>
      </c>
      <c r="F14" s="11">
        <v>80</v>
      </c>
      <c r="G14" s="11">
        <v>80</v>
      </c>
      <c r="H14" s="11">
        <v>66</v>
      </c>
      <c r="I14" s="11">
        <v>50</v>
      </c>
      <c r="J14" s="12">
        <f t="shared" si="0"/>
        <v>276</v>
      </c>
      <c r="K14" s="13">
        <f t="shared" si="1"/>
        <v>95.172413793103445</v>
      </c>
    </row>
    <row r="15" spans="1:11" ht="15.75" customHeight="1">
      <c r="A15" s="9">
        <v>13</v>
      </c>
      <c r="B15" s="10" t="s">
        <v>48</v>
      </c>
      <c r="C15" s="10" t="s">
        <v>49</v>
      </c>
      <c r="D15" s="10" t="s">
        <v>50</v>
      </c>
      <c r="E15" s="10">
        <v>65</v>
      </c>
      <c r="F15" s="11">
        <v>80</v>
      </c>
      <c r="G15" s="11">
        <v>74</v>
      </c>
      <c r="H15" s="11">
        <v>80</v>
      </c>
      <c r="I15" s="11">
        <v>50</v>
      </c>
      <c r="J15" s="12">
        <f t="shared" si="0"/>
        <v>284</v>
      </c>
      <c r="K15" s="13">
        <f t="shared" si="1"/>
        <v>97.931034482758619</v>
      </c>
    </row>
    <row r="16" spans="1:11" ht="15.75" customHeight="1">
      <c r="A16" s="9">
        <v>14</v>
      </c>
      <c r="B16" s="10" t="s">
        <v>51</v>
      </c>
      <c r="C16" s="10" t="s">
        <v>52</v>
      </c>
      <c r="D16" s="10" t="s">
        <v>53</v>
      </c>
      <c r="E16" s="10">
        <v>64</v>
      </c>
      <c r="F16" s="14">
        <v>80</v>
      </c>
      <c r="G16" s="11">
        <v>80</v>
      </c>
      <c r="H16" s="14">
        <v>80</v>
      </c>
      <c r="I16" s="14">
        <v>50</v>
      </c>
      <c r="J16" s="12">
        <f t="shared" si="0"/>
        <v>290</v>
      </c>
      <c r="K16" s="13">
        <f t="shared" si="1"/>
        <v>100</v>
      </c>
    </row>
    <row r="17" spans="1:11" ht="15.75" customHeight="1">
      <c r="A17" s="9">
        <v>15</v>
      </c>
      <c r="B17" s="10" t="s">
        <v>54</v>
      </c>
      <c r="C17" s="10" t="s">
        <v>55</v>
      </c>
      <c r="D17" s="10" t="s">
        <v>56</v>
      </c>
      <c r="E17" s="10">
        <v>102</v>
      </c>
      <c r="F17" s="11">
        <v>80</v>
      </c>
      <c r="G17" s="11">
        <v>80</v>
      </c>
      <c r="H17" s="11">
        <v>80</v>
      </c>
      <c r="I17" s="11">
        <v>50</v>
      </c>
      <c r="J17" s="12">
        <f t="shared" si="0"/>
        <v>290</v>
      </c>
      <c r="K17" s="13">
        <f t="shared" si="1"/>
        <v>100</v>
      </c>
    </row>
    <row r="18" spans="1:11" ht="15.75" customHeight="1">
      <c r="A18" s="9">
        <v>16</v>
      </c>
      <c r="B18" s="10" t="s">
        <v>57</v>
      </c>
      <c r="C18" s="10" t="s">
        <v>58</v>
      </c>
      <c r="D18" s="10" t="s">
        <v>59</v>
      </c>
      <c r="E18" s="10">
        <v>111</v>
      </c>
      <c r="F18" s="11">
        <v>80</v>
      </c>
      <c r="G18" s="11">
        <v>78</v>
      </c>
      <c r="H18" s="11">
        <v>60</v>
      </c>
      <c r="I18" s="11">
        <v>50</v>
      </c>
      <c r="J18" s="12">
        <f t="shared" si="0"/>
        <v>268</v>
      </c>
      <c r="K18" s="13">
        <f t="shared" si="1"/>
        <v>92.41379310344827</v>
      </c>
    </row>
    <row r="19" spans="1:11" ht="15.75" customHeight="1">
      <c r="A19" s="9">
        <v>17</v>
      </c>
      <c r="B19" s="10" t="s">
        <v>60</v>
      </c>
      <c r="C19" s="10" t="s">
        <v>61</v>
      </c>
      <c r="D19" s="10" t="s">
        <v>62</v>
      </c>
      <c r="E19" s="10">
        <v>105</v>
      </c>
      <c r="F19" s="11">
        <v>80</v>
      </c>
      <c r="G19" s="11">
        <v>79</v>
      </c>
      <c r="H19" s="11">
        <v>80</v>
      </c>
      <c r="I19" s="11">
        <v>50</v>
      </c>
      <c r="J19" s="12">
        <f t="shared" si="0"/>
        <v>289</v>
      </c>
      <c r="K19" s="13">
        <f t="shared" si="1"/>
        <v>99.655172413793096</v>
      </c>
    </row>
    <row r="20" spans="1:11" ht="15.75" customHeight="1">
      <c r="A20" s="9">
        <v>18</v>
      </c>
      <c r="B20" s="10" t="s">
        <v>63</v>
      </c>
      <c r="C20" s="10" t="s">
        <v>64</v>
      </c>
      <c r="D20" s="10" t="s">
        <v>65</v>
      </c>
      <c r="E20" s="10">
        <v>73</v>
      </c>
      <c r="F20" s="11">
        <v>80</v>
      </c>
      <c r="G20" s="11">
        <v>80</v>
      </c>
      <c r="H20" s="11">
        <v>80</v>
      </c>
      <c r="I20" s="11">
        <v>50</v>
      </c>
      <c r="J20" s="12">
        <f t="shared" si="0"/>
        <v>290</v>
      </c>
      <c r="K20" s="13">
        <f t="shared" si="1"/>
        <v>100</v>
      </c>
    </row>
    <row r="21" spans="1:11" ht="15.75" customHeight="1">
      <c r="A21" s="9">
        <v>19</v>
      </c>
      <c r="B21" s="10" t="s">
        <v>66</v>
      </c>
      <c r="C21" s="10" t="s">
        <v>67</v>
      </c>
      <c r="D21" s="10" t="s">
        <v>68</v>
      </c>
      <c r="E21" s="10">
        <v>58</v>
      </c>
      <c r="F21" s="11"/>
      <c r="G21" s="11"/>
      <c r="H21" s="11" t="s">
        <v>36</v>
      </c>
      <c r="I21" s="11"/>
      <c r="J21" s="12">
        <f t="shared" si="0"/>
        <v>0</v>
      </c>
      <c r="K21" s="13">
        <f t="shared" si="1"/>
        <v>0</v>
      </c>
    </row>
    <row r="22" spans="1:11" ht="15.75" customHeight="1">
      <c r="A22" s="9">
        <v>20</v>
      </c>
      <c r="B22" s="10" t="s">
        <v>69</v>
      </c>
      <c r="C22" s="10" t="s">
        <v>70</v>
      </c>
      <c r="D22" s="10" t="s">
        <v>71</v>
      </c>
      <c r="E22" s="10">
        <v>22</v>
      </c>
      <c r="F22" s="11">
        <v>80</v>
      </c>
      <c r="G22" s="11">
        <v>80</v>
      </c>
      <c r="H22" s="11">
        <v>80</v>
      </c>
      <c r="I22" s="11">
        <v>50</v>
      </c>
      <c r="J22" s="12">
        <f t="shared" si="0"/>
        <v>290</v>
      </c>
      <c r="K22" s="13">
        <f t="shared" si="1"/>
        <v>100</v>
      </c>
    </row>
    <row r="23" spans="1:11" ht="15.75" customHeight="1">
      <c r="A23" s="9">
        <v>21</v>
      </c>
      <c r="B23" s="10" t="s">
        <v>72</v>
      </c>
      <c r="C23" s="10" t="s">
        <v>73</v>
      </c>
      <c r="D23" s="10" t="s">
        <v>74</v>
      </c>
      <c r="E23" s="10">
        <v>115</v>
      </c>
      <c r="F23" s="11">
        <v>80</v>
      </c>
      <c r="G23" s="11">
        <v>80</v>
      </c>
      <c r="H23" s="11">
        <v>80</v>
      </c>
      <c r="I23" s="11">
        <v>50</v>
      </c>
      <c r="J23" s="12">
        <f t="shared" si="0"/>
        <v>290</v>
      </c>
      <c r="K23" s="13">
        <f t="shared" si="1"/>
        <v>100</v>
      </c>
    </row>
    <row r="24" spans="1:11" ht="15.75" customHeight="1">
      <c r="A24" s="9">
        <v>22</v>
      </c>
      <c r="B24" s="10" t="s">
        <v>75</v>
      </c>
      <c r="C24" s="10" t="s">
        <v>76</v>
      </c>
      <c r="D24" s="10" t="s">
        <v>77</v>
      </c>
      <c r="E24" s="10">
        <v>77</v>
      </c>
      <c r="F24" s="15">
        <v>80</v>
      </c>
      <c r="G24" s="11">
        <v>80</v>
      </c>
      <c r="H24" s="11">
        <v>80</v>
      </c>
      <c r="I24" s="11"/>
      <c r="J24" s="12">
        <f t="shared" si="0"/>
        <v>240</v>
      </c>
      <c r="K24" s="13">
        <f t="shared" si="1"/>
        <v>82.758620689655174</v>
      </c>
    </row>
    <row r="25" spans="1:11" ht="15.75" customHeight="1">
      <c r="A25" s="9">
        <v>23</v>
      </c>
      <c r="B25" s="10" t="s">
        <v>78</v>
      </c>
      <c r="C25" s="10" t="s">
        <v>79</v>
      </c>
      <c r="D25" s="10" t="s">
        <v>80</v>
      </c>
      <c r="E25" s="10">
        <v>99</v>
      </c>
      <c r="F25" s="11">
        <v>80</v>
      </c>
      <c r="G25" s="11">
        <v>75</v>
      </c>
      <c r="H25" s="11">
        <v>74</v>
      </c>
      <c r="I25" s="11">
        <v>50</v>
      </c>
      <c r="J25" s="12">
        <f t="shared" si="0"/>
        <v>279</v>
      </c>
      <c r="K25" s="13">
        <f t="shared" si="1"/>
        <v>96.206896551724142</v>
      </c>
    </row>
    <row r="26" spans="1:11" ht="15.75" customHeight="1">
      <c r="A26" s="9">
        <v>24</v>
      </c>
      <c r="B26" s="10" t="s">
        <v>81</v>
      </c>
      <c r="C26" s="10" t="s">
        <v>82</v>
      </c>
      <c r="D26" s="10" t="s">
        <v>83</v>
      </c>
      <c r="E26" s="10">
        <v>92</v>
      </c>
      <c r="F26" s="11">
        <v>50</v>
      </c>
      <c r="G26" s="11">
        <v>32</v>
      </c>
      <c r="H26" s="11">
        <v>60</v>
      </c>
      <c r="I26" s="11">
        <v>50</v>
      </c>
      <c r="J26" s="12">
        <f t="shared" si="0"/>
        <v>192</v>
      </c>
      <c r="K26" s="13">
        <f t="shared" si="1"/>
        <v>66.206896551724142</v>
      </c>
    </row>
    <row r="27" spans="1:11" ht="15.75" customHeight="1">
      <c r="A27" s="9">
        <v>25</v>
      </c>
      <c r="B27" s="10" t="s">
        <v>84</v>
      </c>
      <c r="C27" s="10" t="s">
        <v>85</v>
      </c>
      <c r="D27" s="10" t="s">
        <v>86</v>
      </c>
      <c r="E27" s="10">
        <v>107</v>
      </c>
      <c r="F27" s="11">
        <v>80</v>
      </c>
      <c r="G27" s="11">
        <v>80</v>
      </c>
      <c r="H27" s="11">
        <v>80</v>
      </c>
      <c r="I27" s="11">
        <v>50</v>
      </c>
      <c r="J27" s="12">
        <f t="shared" si="0"/>
        <v>290</v>
      </c>
      <c r="K27" s="13">
        <f t="shared" si="1"/>
        <v>100</v>
      </c>
    </row>
    <row r="28" spans="1:11" ht="15.75" customHeight="1">
      <c r="A28" s="9">
        <v>26</v>
      </c>
      <c r="B28" s="10" t="s">
        <v>87</v>
      </c>
      <c r="C28" s="10" t="s">
        <v>88</v>
      </c>
      <c r="D28" s="10" t="s">
        <v>89</v>
      </c>
      <c r="E28" s="10">
        <v>111</v>
      </c>
      <c r="F28" s="11">
        <v>80</v>
      </c>
      <c r="G28" s="11">
        <v>80</v>
      </c>
      <c r="H28" s="11">
        <v>80</v>
      </c>
      <c r="I28" s="11">
        <v>50</v>
      </c>
      <c r="J28" s="12">
        <f t="shared" si="0"/>
        <v>290</v>
      </c>
      <c r="K28" s="13">
        <f t="shared" si="1"/>
        <v>100</v>
      </c>
    </row>
    <row r="29" spans="1:11" ht="15.75" customHeight="1">
      <c r="A29" s="9">
        <v>27</v>
      </c>
      <c r="B29" s="16" t="s">
        <v>90</v>
      </c>
      <c r="C29" s="16" t="s">
        <v>91</v>
      </c>
      <c r="D29" s="16"/>
      <c r="E29" s="16">
        <v>65</v>
      </c>
      <c r="F29" s="17">
        <v>80</v>
      </c>
      <c r="G29" s="17">
        <v>80</v>
      </c>
      <c r="H29" s="17">
        <v>80</v>
      </c>
      <c r="I29" s="18">
        <v>50</v>
      </c>
      <c r="J29" s="12">
        <f t="shared" si="0"/>
        <v>290</v>
      </c>
      <c r="K29" s="13">
        <f t="shared" si="1"/>
        <v>100</v>
      </c>
    </row>
    <row r="30" spans="1:11" ht="15.75" customHeight="1">
      <c r="A30" s="9">
        <v>28</v>
      </c>
      <c r="B30" s="16" t="s">
        <v>92</v>
      </c>
      <c r="C30" s="16" t="s">
        <v>93</v>
      </c>
      <c r="D30" s="16" t="s">
        <v>94</v>
      </c>
      <c r="E30" s="16">
        <v>54</v>
      </c>
      <c r="F30" s="17">
        <v>52</v>
      </c>
      <c r="G30" s="17">
        <v>30</v>
      </c>
      <c r="H30" s="17">
        <v>60</v>
      </c>
      <c r="I30" s="18">
        <v>50</v>
      </c>
      <c r="J30" s="12">
        <f t="shared" si="0"/>
        <v>192</v>
      </c>
      <c r="K30" s="13">
        <f t="shared" si="1"/>
        <v>66.206896551724142</v>
      </c>
    </row>
    <row r="31" spans="1:11" ht="15.75" customHeight="1">
      <c r="A31" s="19">
        <v>29</v>
      </c>
      <c r="B31" s="16" t="s">
        <v>95</v>
      </c>
      <c r="C31" s="16" t="s">
        <v>96</v>
      </c>
      <c r="D31" s="16" t="s">
        <v>97</v>
      </c>
      <c r="E31" s="16">
        <v>69</v>
      </c>
      <c r="F31" s="17">
        <v>80</v>
      </c>
      <c r="G31" s="17">
        <v>80</v>
      </c>
      <c r="H31" s="17">
        <v>60</v>
      </c>
      <c r="I31" s="18">
        <v>50</v>
      </c>
      <c r="J31" s="12">
        <f t="shared" si="0"/>
        <v>270</v>
      </c>
      <c r="K31" s="13">
        <f t="shared" si="1"/>
        <v>93.103448275862064</v>
      </c>
    </row>
    <row r="32" spans="1:11" ht="15.75" customHeight="1">
      <c r="A32" s="19">
        <v>30</v>
      </c>
      <c r="B32" s="16" t="s">
        <v>98</v>
      </c>
      <c r="C32" s="16" t="s">
        <v>99</v>
      </c>
      <c r="D32" s="16" t="s">
        <v>100</v>
      </c>
      <c r="E32" s="16">
        <v>73</v>
      </c>
      <c r="F32" s="17">
        <v>80</v>
      </c>
      <c r="G32" s="17">
        <v>80</v>
      </c>
      <c r="H32" s="17">
        <v>80</v>
      </c>
      <c r="I32" s="18">
        <v>50</v>
      </c>
      <c r="J32" s="12">
        <f t="shared" si="0"/>
        <v>290</v>
      </c>
      <c r="K32" s="13">
        <f t="shared" si="1"/>
        <v>100</v>
      </c>
    </row>
    <row r="33" spans="1:11" ht="15.75" customHeight="1">
      <c r="A33" s="19">
        <v>31</v>
      </c>
      <c r="B33" s="16" t="s">
        <v>101</v>
      </c>
      <c r="C33" s="16" t="s">
        <v>102</v>
      </c>
      <c r="D33" s="16" t="s">
        <v>103</v>
      </c>
      <c r="E33" s="16">
        <v>47</v>
      </c>
      <c r="F33" s="17">
        <v>76</v>
      </c>
      <c r="G33" s="17"/>
      <c r="H33" s="17">
        <v>76</v>
      </c>
      <c r="I33" s="18">
        <v>50</v>
      </c>
      <c r="J33" s="12">
        <f t="shared" si="0"/>
        <v>202</v>
      </c>
      <c r="K33" s="13">
        <f t="shared" si="1"/>
        <v>69.655172413793096</v>
      </c>
    </row>
    <row r="34" spans="1:11" ht="15.75" customHeight="1">
      <c r="A34" s="19">
        <v>32</v>
      </c>
      <c r="B34" s="16" t="s">
        <v>104</v>
      </c>
      <c r="C34" s="16" t="s">
        <v>105</v>
      </c>
      <c r="D34" s="16" t="s">
        <v>106</v>
      </c>
      <c r="E34" s="16">
        <v>24</v>
      </c>
      <c r="F34" s="17">
        <v>50</v>
      </c>
      <c r="G34" s="17">
        <v>30</v>
      </c>
      <c r="H34" s="17">
        <v>60</v>
      </c>
      <c r="I34" s="17">
        <v>50</v>
      </c>
      <c r="J34" s="20">
        <v>60</v>
      </c>
      <c r="K34" s="21">
        <f t="shared" si="1"/>
        <v>20.689655172413794</v>
      </c>
    </row>
    <row r="35" spans="1:11" ht="15.75" customHeight="1"/>
  </sheetData>
  <mergeCells count="1">
    <mergeCell ref="B1:K1"/>
  </mergeCells>
  <dataValidations count="2">
    <dataValidation type="decimal" operator="lessThanOrEqual" allowBlank="1" showDropDown="1" showInputMessage="1" showErrorMessage="1" prompt="Enter a number less than or equal to 50" sqref="I3:I34" xr:uid="{00000000-0002-0000-0000-000000000000}">
      <formula1>50</formula1>
    </dataValidation>
    <dataValidation type="decimal" operator="lessThanOrEqual" allowBlank="1" showDropDown="1" showInputMessage="1" showErrorMessage="1" prompt="Enter a number less than or equal to 80" sqref="F3:H34" xr:uid="{00000000-0002-0000-0000-000001000000}">
      <formula1>80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9B756-FD02-4B41-83E6-D8F3F544FDD8}">
  <sheetPr>
    <tabColor rgb="FF00FF00"/>
  </sheetPr>
  <dimension ref="A1:N120"/>
  <sheetViews>
    <sheetView topLeftCell="A10" workbookViewId="0">
      <selection activeCell="B18" sqref="B18"/>
    </sheetView>
  </sheetViews>
  <sheetFormatPr defaultRowHeight="12.5"/>
  <cols>
    <col min="2" max="2" width="10.81640625" customWidth="1"/>
    <col min="4" max="4" width="9.90625" customWidth="1"/>
    <col min="5" max="5" width="12.26953125" customWidth="1"/>
  </cols>
  <sheetData>
    <row r="1" spans="1:14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</row>
    <row r="3" spans="1:14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</row>
    <row r="4" spans="1:14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</row>
    <row r="5" spans="1:14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</row>
    <row r="6" spans="1:14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</row>
    <row r="7" spans="1:14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</row>
    <row r="8" spans="1:14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</row>
    <row r="9" spans="1:14" ht="23">
      <c r="A9" s="101" t="s">
        <v>108</v>
      </c>
      <c r="B9" s="98"/>
      <c r="C9" s="98"/>
      <c r="D9" s="102" t="s">
        <v>913</v>
      </c>
      <c r="E9" s="103" t="str">
        <f>VLOOKUP($K$9,IA!$A$2:$N$36,2,0)</f>
        <v>Rida Rizwan</v>
      </c>
      <c r="F9" s="98"/>
      <c r="G9" s="98"/>
      <c r="H9" s="101" t="s">
        <v>932</v>
      </c>
      <c r="I9" s="101"/>
      <c r="J9" s="104" t="s">
        <v>913</v>
      </c>
      <c r="K9" s="103">
        <v>1</v>
      </c>
      <c r="L9" s="98"/>
      <c r="M9" s="98"/>
      <c r="N9" s="98"/>
    </row>
    <row r="10" spans="1:14" ht="23">
      <c r="A10" s="101" t="s">
        <v>924</v>
      </c>
      <c r="B10" s="98"/>
      <c r="C10" s="98"/>
      <c r="D10" s="102" t="s">
        <v>913</v>
      </c>
      <c r="E10" s="103" t="str">
        <f>VLOOKUP($K$9,IA!$A$2:$N$36,3,0)</f>
        <v>Rizwan Ahmad</v>
      </c>
      <c r="F10" s="98"/>
      <c r="G10" s="98"/>
      <c r="H10" s="98"/>
      <c r="I10" s="98"/>
      <c r="J10" s="98"/>
      <c r="K10" s="98"/>
      <c r="L10" s="98"/>
      <c r="M10" s="98"/>
      <c r="N10" s="98"/>
    </row>
    <row r="11" spans="1:14" ht="23">
      <c r="A11" s="101" t="s">
        <v>929</v>
      </c>
      <c r="B11" s="98"/>
      <c r="C11" s="98"/>
      <c r="D11" s="102" t="s">
        <v>913</v>
      </c>
      <c r="E11" s="103" t="str">
        <f>VLOOKUP($K$9,IA!$A$2:$N$36,4,0)</f>
        <v xml:space="preserve">Zubaida Khatoon </v>
      </c>
      <c r="F11" s="98"/>
      <c r="G11" s="98"/>
      <c r="H11" s="101" t="s">
        <v>927</v>
      </c>
      <c r="I11" s="98"/>
      <c r="J11" s="104" t="s">
        <v>913</v>
      </c>
      <c r="K11" s="103">
        <f>VLOOKUP($K$9,IA!$A$2:$N$36,5,0)</f>
        <v>107</v>
      </c>
      <c r="L11" s="98"/>
      <c r="M11" s="98"/>
      <c r="N11" s="98"/>
    </row>
    <row r="12" spans="1:14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</row>
    <row r="13" spans="1:14" ht="31">
      <c r="A13" s="98"/>
      <c r="B13" s="105" t="s">
        <v>928</v>
      </c>
      <c r="C13" s="105" t="s">
        <v>917</v>
      </c>
      <c r="D13" s="105" t="s">
        <v>937</v>
      </c>
      <c r="E13" s="105" t="s">
        <v>919</v>
      </c>
      <c r="F13" s="99"/>
      <c r="G13" s="98"/>
      <c r="H13" s="98"/>
      <c r="I13" s="98"/>
      <c r="J13" s="98"/>
      <c r="K13" s="98"/>
      <c r="L13" s="98"/>
      <c r="M13" s="98"/>
      <c r="N13" s="98"/>
    </row>
    <row r="14" spans="1:14" ht="15.5">
      <c r="A14" s="98"/>
      <c r="B14" s="105" t="s">
        <v>6</v>
      </c>
      <c r="C14" s="107">
        <v>80</v>
      </c>
      <c r="D14" s="107">
        <v>24</v>
      </c>
      <c r="E14" s="107">
        <f>VLOOKUP($K$9,IA!$A$2:$N$36,MATCH(' IA MARKSHEET'!B14,IA!$A$2:$N$2,0),0)</f>
        <v>73</v>
      </c>
      <c r="F14" s="98"/>
      <c r="G14" s="98"/>
      <c r="H14" s="98"/>
      <c r="I14" s="98"/>
      <c r="J14" s="98"/>
      <c r="K14" s="98"/>
      <c r="L14" s="98"/>
      <c r="M14" s="98"/>
      <c r="N14" s="98"/>
    </row>
    <row r="15" spans="1:14" ht="15.5">
      <c r="A15" s="98"/>
      <c r="B15" s="105" t="s">
        <v>7</v>
      </c>
      <c r="C15" s="107">
        <v>80</v>
      </c>
      <c r="D15" s="107">
        <v>24</v>
      </c>
      <c r="E15" s="107">
        <f>VLOOKUP($K$9,IA!$A$2:$N$36,MATCH(' IA MARKSHEET'!B15,IA!$A$2:$N$2,0),0)</f>
        <v>45</v>
      </c>
      <c r="F15" s="98"/>
      <c r="G15" s="98"/>
      <c r="H15" s="98"/>
      <c r="I15" s="98"/>
      <c r="J15" s="98"/>
      <c r="K15" s="98"/>
      <c r="L15" s="98"/>
      <c r="M15" s="98"/>
      <c r="N15" s="98"/>
    </row>
    <row r="16" spans="1:14" ht="15.5">
      <c r="A16" s="98"/>
      <c r="B16" s="105" t="s">
        <v>8</v>
      </c>
      <c r="C16" s="107">
        <v>80</v>
      </c>
      <c r="D16" s="107">
        <v>24</v>
      </c>
      <c r="E16" s="107">
        <f>VLOOKUP($K$9,IA!$A$2:$N$36,MATCH(' IA MARKSHEET'!B16,IA!$A$2:$N$2,0),0)</f>
        <v>70</v>
      </c>
      <c r="F16" s="98"/>
      <c r="G16" s="98"/>
      <c r="H16" s="98"/>
      <c r="I16" s="98"/>
      <c r="J16" s="98"/>
      <c r="K16" s="98"/>
      <c r="L16" s="98"/>
      <c r="M16" s="98"/>
      <c r="N16" s="98"/>
    </row>
    <row r="17" spans="1:14" ht="15.5">
      <c r="A17" s="98"/>
      <c r="B17" s="105" t="s">
        <v>443</v>
      </c>
      <c r="C17" s="107">
        <v>80</v>
      </c>
      <c r="D17" s="107">
        <v>24</v>
      </c>
      <c r="E17" s="107">
        <f>VLOOKUP($K$9,IA!$A$2:$N$36,MATCH(' IA MARKSHEET'!B17,IA!$A$2:$N$2,0),0)</f>
        <v>70.5</v>
      </c>
      <c r="F17" s="98"/>
      <c r="G17" s="98"/>
      <c r="H17" s="98"/>
      <c r="I17" s="98"/>
      <c r="J17" s="98"/>
      <c r="K17" s="98"/>
      <c r="L17" s="98"/>
      <c r="M17" s="98"/>
      <c r="N17" s="98"/>
    </row>
    <row r="18" spans="1:14" ht="15.5">
      <c r="A18" s="98"/>
      <c r="B18" s="105" t="s">
        <v>444</v>
      </c>
      <c r="C18" s="107">
        <v>50</v>
      </c>
      <c r="D18" s="107">
        <v>15</v>
      </c>
      <c r="E18" s="107">
        <f>VLOOKUP($K$9,IA!$A$2:$N$36,MATCH(' IA MARKSHEET'!B18,IA!$A$2:$N$2,0),0)</f>
        <v>47</v>
      </c>
      <c r="F18" s="98"/>
      <c r="G18" s="98"/>
      <c r="H18" s="98"/>
      <c r="I18" s="98"/>
      <c r="J18" s="98"/>
      <c r="K18" s="98"/>
      <c r="L18" s="98"/>
      <c r="M18" s="98"/>
      <c r="N18" s="98"/>
    </row>
    <row r="19" spans="1:14" ht="26">
      <c r="A19" s="98"/>
      <c r="B19" s="106" t="s">
        <v>445</v>
      </c>
      <c r="C19" s="107">
        <v>50</v>
      </c>
      <c r="D19" s="107">
        <v>15</v>
      </c>
      <c r="E19" s="107">
        <f>VLOOKUP($K$9,IA!$A$2:$N$36,MATCH(' IA MARKSHEET'!B19,IA!$A$2:$N$2,0),0)</f>
        <v>45</v>
      </c>
      <c r="F19" s="98"/>
      <c r="G19" s="98"/>
      <c r="H19" s="98"/>
      <c r="I19" s="98"/>
      <c r="J19" s="98"/>
      <c r="K19" s="98"/>
      <c r="L19" s="98"/>
      <c r="M19" s="98"/>
      <c r="N19" s="98"/>
    </row>
    <row r="20" spans="1:14" ht="15.5">
      <c r="A20" s="98"/>
      <c r="B20" s="106" t="s">
        <v>9</v>
      </c>
      <c r="C20" s="107">
        <v>50</v>
      </c>
      <c r="D20" s="107">
        <v>15</v>
      </c>
      <c r="E20" s="107">
        <f>VLOOKUP($K$9,IA!$A$2:$N$36,MATCH(' IA MARKSHEET'!B20,IA!$A$2:$N$2,0),0)</f>
        <v>40</v>
      </c>
      <c r="F20" s="98"/>
      <c r="G20" s="98"/>
      <c r="H20" s="98"/>
      <c r="I20" s="98"/>
      <c r="J20" s="98"/>
      <c r="K20" s="98"/>
      <c r="L20" s="98"/>
      <c r="M20" s="98"/>
      <c r="N20" s="98"/>
    </row>
    <row r="21" spans="1:14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 spans="1:14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 spans="1:14">
      <c r="A23" s="98"/>
      <c r="B23" s="98"/>
      <c r="C23" s="98"/>
      <c r="D23" s="98"/>
      <c r="E23" s="108" t="s">
        <v>934</v>
      </c>
      <c r="F23" s="100"/>
      <c r="G23" s="109">
        <f>SUM(C14:C20)</f>
        <v>470</v>
      </c>
      <c r="H23" s="98"/>
      <c r="I23" s="98"/>
      <c r="J23" s="98"/>
      <c r="K23" s="98"/>
      <c r="L23" s="98"/>
      <c r="M23" s="98"/>
      <c r="N23" s="98"/>
    </row>
    <row r="24" spans="1:14">
      <c r="A24" s="98"/>
      <c r="B24" s="98"/>
      <c r="C24" s="98"/>
      <c r="D24" s="98"/>
      <c r="E24" s="108" t="s">
        <v>919</v>
      </c>
      <c r="F24" s="100"/>
      <c r="G24" s="109">
        <f>SUM(E14:E20)</f>
        <v>390.5</v>
      </c>
      <c r="H24" s="98"/>
      <c r="I24" s="98"/>
      <c r="J24" s="98"/>
      <c r="K24" s="98"/>
      <c r="L24" s="98"/>
      <c r="M24" s="98"/>
      <c r="N24" s="98"/>
    </row>
    <row r="25" spans="1:14">
      <c r="A25" s="98"/>
      <c r="B25" s="98"/>
      <c r="C25" s="98"/>
      <c r="D25" s="98"/>
      <c r="E25" s="108" t="s">
        <v>935</v>
      </c>
      <c r="F25" s="100"/>
      <c r="G25" s="109">
        <f>G24/G23*100</f>
        <v>83.085106382978722</v>
      </c>
      <c r="H25" s="98"/>
      <c r="I25" s="98"/>
      <c r="J25" s="98"/>
      <c r="K25" s="98"/>
      <c r="L25" s="98"/>
      <c r="M25" s="98"/>
      <c r="N25" s="98"/>
    </row>
    <row r="26" spans="1:14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</row>
    <row r="27" spans="1:14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14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</row>
    <row r="29" spans="1:14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</row>
    <row r="30" spans="1:14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</row>
    <row r="31" spans="1:14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</row>
    <row r="32" spans="1:14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</row>
    <row r="33" spans="1:14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</row>
    <row r="34" spans="1:14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</row>
    <row r="35" spans="1:14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</row>
    <row r="36" spans="1:14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</row>
    <row r="37" spans="1:14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</row>
    <row r="38" spans="1:14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</row>
    <row r="39" spans="1:14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14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</row>
    <row r="41" spans="1:14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</row>
    <row r="42" spans="1:14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 spans="1:14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</row>
    <row r="44" spans="1:14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 spans="1:14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</row>
    <row r="46" spans="1:14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</row>
    <row r="47" spans="1:14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</row>
    <row r="48" spans="1:14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</row>
    <row r="49" spans="1:14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</row>
    <row r="50" spans="1:14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</row>
    <row r="51" spans="1:14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</row>
    <row r="52" spans="1:14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</row>
    <row r="53" spans="1:14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</row>
    <row r="54" spans="1:14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</row>
    <row r="55" spans="1:14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</row>
    <row r="56" spans="1:14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</row>
    <row r="57" spans="1:14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</row>
    <row r="58" spans="1:14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  <row r="59" spans="1:14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</row>
    <row r="60" spans="1:14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 spans="1:14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  <row r="62" spans="1:14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 spans="1:14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</row>
    <row r="64" spans="1:14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 spans="1:14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</row>
    <row r="66" spans="1:14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</row>
    <row r="67" spans="1:14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</row>
    <row r="68" spans="1:14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</row>
    <row r="69" spans="1:14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</row>
    <row r="70" spans="1:14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</row>
    <row r="71" spans="1:14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</row>
    <row r="72" spans="1:14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</row>
    <row r="73" spans="1:14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</row>
    <row r="74" spans="1:14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</row>
    <row r="75" spans="1:14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</row>
    <row r="76" spans="1:14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</row>
    <row r="77" spans="1:14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</row>
    <row r="78" spans="1:14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</row>
    <row r="79" spans="1:14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</row>
    <row r="80" spans="1:14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</row>
    <row r="81" spans="1:14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</row>
    <row r="82" spans="1:14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</row>
    <row r="83" spans="1:14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</row>
    <row r="84" spans="1:14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</row>
    <row r="85" spans="1:14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</row>
    <row r="86" spans="1:14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</row>
    <row r="87" spans="1:14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</row>
    <row r="88" spans="1:14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</row>
    <row r="89" spans="1:14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</row>
    <row r="90" spans="1:14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</row>
    <row r="91" spans="1:14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</row>
    <row r="92" spans="1:14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</row>
    <row r="93" spans="1:14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</row>
    <row r="94" spans="1:1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</row>
    <row r="95" spans="1:14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</row>
    <row r="96" spans="1:14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</row>
    <row r="97" spans="1:14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</row>
    <row r="98" spans="1:14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</row>
    <row r="99" spans="1:14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</row>
    <row r="100" spans="1:14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</row>
    <row r="101" spans="1:14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</row>
    <row r="102" spans="1:14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</row>
    <row r="103" spans="1:14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</row>
    <row r="104" spans="1:1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</row>
    <row r="105" spans="1:14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</row>
    <row r="106" spans="1:14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</row>
    <row r="107" spans="1:14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</row>
    <row r="108" spans="1:14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</row>
    <row r="109" spans="1:14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</row>
    <row r="110" spans="1:14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</row>
    <row r="111" spans="1:14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</row>
    <row r="112" spans="1:14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</row>
    <row r="113" spans="1:14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</row>
    <row r="114" spans="1: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</row>
    <row r="115" spans="1:14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</row>
    <row r="116" spans="1:14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</row>
    <row r="117" spans="1:14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</row>
    <row r="118" spans="1:14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</row>
    <row r="119" spans="1:14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</row>
    <row r="120" spans="1:14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</row>
  </sheetData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C5AD45-B937-48B3-B39C-E32A28FE0F26}">
          <x14:formula1>
            <xm:f>IA!$A$2:$A$36</xm:f>
          </x14:formula1>
          <xm:sqref>K9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  <pageSetUpPr fitToPage="1"/>
  </sheetPr>
  <dimension ref="A1:N36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J2" sqref="J2"/>
    </sheetView>
  </sheetViews>
  <sheetFormatPr defaultColWidth="12.6328125" defaultRowHeight="15" customHeight="1"/>
  <cols>
    <col min="1" max="1" width="12.6328125" customWidth="1"/>
    <col min="2" max="4" width="25.36328125" customWidth="1"/>
    <col min="5" max="5" width="16" customWidth="1"/>
    <col min="6" max="6" width="10.6328125" customWidth="1"/>
    <col min="7" max="7" width="10.453125" customWidth="1"/>
    <col min="8" max="8" width="10.7265625" customWidth="1"/>
    <col min="9" max="9" width="10.453125" customWidth="1"/>
    <col min="10" max="10" width="9.453125" customWidth="1"/>
    <col min="11" max="12" width="12.6328125" customWidth="1"/>
    <col min="13" max="13" width="10.6328125" customWidth="1"/>
  </cols>
  <sheetData>
    <row r="1" spans="1:14" ht="88.5" customHeight="1">
      <c r="A1" s="1"/>
      <c r="B1" s="158" t="s">
        <v>525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4" ht="32.25" customHeight="1">
      <c r="A2" s="2" t="s">
        <v>1</v>
      </c>
      <c r="B2" s="3" t="s">
        <v>108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8" t="s">
        <v>8</v>
      </c>
      <c r="I2" s="8" t="s">
        <v>443</v>
      </c>
      <c r="J2" s="125" t="s">
        <v>611</v>
      </c>
      <c r="K2" s="8" t="s">
        <v>445</v>
      </c>
      <c r="L2" s="8" t="s">
        <v>9</v>
      </c>
      <c r="M2" s="8" t="s">
        <v>10</v>
      </c>
      <c r="N2" s="8" t="s">
        <v>11</v>
      </c>
    </row>
    <row r="3" spans="1:14" ht="15.75" customHeight="1">
      <c r="A3" s="19">
        <v>1</v>
      </c>
      <c r="B3" s="31" t="s">
        <v>526</v>
      </c>
      <c r="C3" s="31" t="s">
        <v>527</v>
      </c>
      <c r="D3" s="31" t="s">
        <v>528</v>
      </c>
      <c r="E3" s="31">
        <v>119</v>
      </c>
      <c r="F3" s="32">
        <v>53</v>
      </c>
      <c r="G3" s="32">
        <v>63</v>
      </c>
      <c r="H3" s="32">
        <v>73</v>
      </c>
      <c r="I3" s="32">
        <v>61</v>
      </c>
      <c r="J3" s="32">
        <v>35</v>
      </c>
      <c r="K3" s="32">
        <v>33</v>
      </c>
      <c r="L3" s="32">
        <v>30</v>
      </c>
      <c r="M3" s="28">
        <f t="shared" ref="M3:M34" si="0">SUM(F3:L3)</f>
        <v>348</v>
      </c>
      <c r="N3" s="29">
        <f t="shared" ref="N3:N34" si="1">(M3/470)*100</f>
        <v>74.042553191489361</v>
      </c>
    </row>
    <row r="4" spans="1:14" ht="15.75" customHeight="1">
      <c r="A4" s="9">
        <v>2</v>
      </c>
      <c r="B4" s="10" t="s">
        <v>529</v>
      </c>
      <c r="C4" s="10" t="s">
        <v>530</v>
      </c>
      <c r="D4" s="10" t="s">
        <v>531</v>
      </c>
      <c r="E4" s="10">
        <v>116</v>
      </c>
      <c r="F4" s="14">
        <v>62</v>
      </c>
      <c r="G4" s="14">
        <v>32</v>
      </c>
      <c r="H4" s="14">
        <v>48</v>
      </c>
      <c r="I4" s="14">
        <v>38</v>
      </c>
      <c r="J4" s="14">
        <v>27</v>
      </c>
      <c r="K4" s="14">
        <v>26</v>
      </c>
      <c r="L4" s="14">
        <v>30</v>
      </c>
      <c r="M4" s="28">
        <f t="shared" si="0"/>
        <v>263</v>
      </c>
      <c r="N4" s="29">
        <f t="shared" si="1"/>
        <v>55.957446808510639</v>
      </c>
    </row>
    <row r="5" spans="1:14" ht="15.75" customHeight="1">
      <c r="A5" s="9">
        <v>3</v>
      </c>
      <c r="B5" s="10" t="s">
        <v>532</v>
      </c>
      <c r="C5" s="10" t="s">
        <v>533</v>
      </c>
      <c r="D5" s="10" t="s">
        <v>534</v>
      </c>
      <c r="E5" s="10">
        <v>104</v>
      </c>
      <c r="F5" s="14">
        <v>46</v>
      </c>
      <c r="G5" s="14">
        <v>35</v>
      </c>
      <c r="H5" s="14">
        <v>64</v>
      </c>
      <c r="I5" s="14">
        <v>41</v>
      </c>
      <c r="J5" s="14">
        <v>31</v>
      </c>
      <c r="K5" s="14">
        <v>19</v>
      </c>
      <c r="L5" s="14">
        <v>25</v>
      </c>
      <c r="M5" s="28">
        <f t="shared" si="0"/>
        <v>261</v>
      </c>
      <c r="N5" s="29">
        <f t="shared" si="1"/>
        <v>55.531914893617021</v>
      </c>
    </row>
    <row r="6" spans="1:14" ht="15.75" customHeight="1">
      <c r="A6" s="9">
        <v>4</v>
      </c>
      <c r="B6" s="10" t="s">
        <v>535</v>
      </c>
      <c r="C6" s="10" t="s">
        <v>536</v>
      </c>
      <c r="D6" s="10" t="s">
        <v>537</v>
      </c>
      <c r="E6" s="10">
        <v>95</v>
      </c>
      <c r="F6" s="14">
        <v>44</v>
      </c>
      <c r="G6" s="14">
        <v>41</v>
      </c>
      <c r="H6" s="14">
        <v>70</v>
      </c>
      <c r="I6" s="14">
        <v>48</v>
      </c>
      <c r="J6" s="14">
        <v>28</v>
      </c>
      <c r="K6" s="14">
        <v>25</v>
      </c>
      <c r="L6" s="14">
        <v>33</v>
      </c>
      <c r="M6" s="28">
        <f t="shared" si="0"/>
        <v>289</v>
      </c>
      <c r="N6" s="29">
        <f t="shared" si="1"/>
        <v>61.489361702127667</v>
      </c>
    </row>
    <row r="7" spans="1:14" ht="15.75" customHeight="1">
      <c r="A7" s="9">
        <v>5</v>
      </c>
      <c r="B7" s="10" t="s">
        <v>234</v>
      </c>
      <c r="C7" s="10" t="s">
        <v>538</v>
      </c>
      <c r="D7" s="10" t="s">
        <v>225</v>
      </c>
      <c r="E7" s="10">
        <v>111</v>
      </c>
      <c r="F7" s="14">
        <v>26</v>
      </c>
      <c r="G7" s="14">
        <v>14</v>
      </c>
      <c r="H7" s="14">
        <v>49</v>
      </c>
      <c r="I7" s="14">
        <v>9</v>
      </c>
      <c r="J7" s="14">
        <v>11</v>
      </c>
      <c r="K7" s="14">
        <v>16</v>
      </c>
      <c r="L7" s="14">
        <v>20</v>
      </c>
      <c r="M7" s="28">
        <f t="shared" si="0"/>
        <v>145</v>
      </c>
      <c r="N7" s="29">
        <f t="shared" si="1"/>
        <v>30.851063829787233</v>
      </c>
    </row>
    <row r="8" spans="1:14" ht="15.75" customHeight="1">
      <c r="A8" s="9">
        <v>6</v>
      </c>
      <c r="B8" s="10" t="s">
        <v>539</v>
      </c>
      <c r="C8" s="10" t="s">
        <v>540</v>
      </c>
      <c r="D8" s="10" t="s">
        <v>541</v>
      </c>
      <c r="E8" s="10">
        <v>123</v>
      </c>
      <c r="F8" s="14">
        <v>48</v>
      </c>
      <c r="G8" s="14">
        <v>40</v>
      </c>
      <c r="H8" s="14">
        <v>43</v>
      </c>
      <c r="I8" s="14">
        <v>38</v>
      </c>
      <c r="J8" s="14">
        <v>28</v>
      </c>
      <c r="K8" s="14">
        <v>28</v>
      </c>
      <c r="L8" s="14">
        <v>25</v>
      </c>
      <c r="M8" s="28">
        <f t="shared" si="0"/>
        <v>250</v>
      </c>
      <c r="N8" s="29">
        <f t="shared" si="1"/>
        <v>53.191489361702125</v>
      </c>
    </row>
    <row r="9" spans="1:14" ht="15.75" customHeight="1">
      <c r="A9" s="9">
        <v>7</v>
      </c>
      <c r="B9" s="10" t="s">
        <v>542</v>
      </c>
      <c r="C9" s="10" t="s">
        <v>543</v>
      </c>
      <c r="D9" s="10" t="s">
        <v>544</v>
      </c>
      <c r="E9" s="10">
        <v>118</v>
      </c>
      <c r="F9" s="14">
        <v>48</v>
      </c>
      <c r="G9" s="14">
        <v>39</v>
      </c>
      <c r="H9" s="14">
        <v>71</v>
      </c>
      <c r="I9" s="14">
        <v>56</v>
      </c>
      <c r="J9" s="14">
        <v>35</v>
      </c>
      <c r="K9" s="14">
        <v>33</v>
      </c>
      <c r="L9" s="14">
        <v>30</v>
      </c>
      <c r="M9" s="28">
        <f t="shared" si="0"/>
        <v>312</v>
      </c>
      <c r="N9" s="29">
        <f t="shared" si="1"/>
        <v>66.38297872340425</v>
      </c>
    </row>
    <row r="10" spans="1:14" ht="15.75" customHeight="1">
      <c r="A10" s="9">
        <v>8</v>
      </c>
      <c r="B10" s="10" t="s">
        <v>545</v>
      </c>
      <c r="C10" s="10" t="s">
        <v>421</v>
      </c>
      <c r="D10" s="10" t="s">
        <v>422</v>
      </c>
      <c r="E10" s="10">
        <v>119</v>
      </c>
      <c r="F10" s="14">
        <v>26</v>
      </c>
      <c r="G10" s="14">
        <v>26</v>
      </c>
      <c r="H10" s="14">
        <v>49</v>
      </c>
      <c r="I10" s="14">
        <v>41</v>
      </c>
      <c r="J10" s="14">
        <v>19</v>
      </c>
      <c r="K10" s="14">
        <v>17</v>
      </c>
      <c r="L10" s="14">
        <v>20</v>
      </c>
      <c r="M10" s="28">
        <f t="shared" si="0"/>
        <v>198</v>
      </c>
      <c r="N10" s="29">
        <f t="shared" si="1"/>
        <v>42.127659574468083</v>
      </c>
    </row>
    <row r="11" spans="1:14" ht="15.75" customHeight="1">
      <c r="A11" s="9">
        <v>9</v>
      </c>
      <c r="B11" s="10" t="s">
        <v>546</v>
      </c>
      <c r="C11" s="10" t="s">
        <v>547</v>
      </c>
      <c r="D11" s="10" t="s">
        <v>548</v>
      </c>
      <c r="E11" s="10">
        <v>98</v>
      </c>
      <c r="F11" s="14">
        <v>43</v>
      </c>
      <c r="G11" s="14">
        <v>47</v>
      </c>
      <c r="H11" s="14">
        <v>64</v>
      </c>
      <c r="I11" s="14">
        <v>46</v>
      </c>
      <c r="J11" s="14">
        <v>31</v>
      </c>
      <c r="K11" s="14">
        <v>18</v>
      </c>
      <c r="L11" s="14">
        <v>15</v>
      </c>
      <c r="M11" s="28">
        <f t="shared" si="0"/>
        <v>264</v>
      </c>
      <c r="N11" s="29">
        <f t="shared" si="1"/>
        <v>56.170212765957451</v>
      </c>
    </row>
    <row r="12" spans="1:14" ht="15.75" customHeight="1">
      <c r="A12" s="9">
        <v>10</v>
      </c>
      <c r="B12" s="10" t="s">
        <v>549</v>
      </c>
      <c r="C12" s="10" t="s">
        <v>550</v>
      </c>
      <c r="D12" s="10" t="s">
        <v>551</v>
      </c>
      <c r="E12" s="10">
        <v>98</v>
      </c>
      <c r="F12" s="14">
        <v>66</v>
      </c>
      <c r="G12" s="14">
        <v>49</v>
      </c>
      <c r="H12" s="14">
        <v>71</v>
      </c>
      <c r="I12" s="14">
        <v>52</v>
      </c>
      <c r="J12" s="14">
        <v>25</v>
      </c>
      <c r="K12" s="14">
        <v>40</v>
      </c>
      <c r="L12" s="14">
        <v>25</v>
      </c>
      <c r="M12" s="28">
        <f t="shared" si="0"/>
        <v>328</v>
      </c>
      <c r="N12" s="29">
        <f t="shared" si="1"/>
        <v>69.787234042553195</v>
      </c>
    </row>
    <row r="13" spans="1:14" ht="15.75" customHeight="1">
      <c r="A13" s="9">
        <v>11</v>
      </c>
      <c r="B13" s="10" t="s">
        <v>552</v>
      </c>
      <c r="C13" s="10" t="s">
        <v>553</v>
      </c>
      <c r="D13" s="10" t="s">
        <v>554</v>
      </c>
      <c r="E13" s="10">
        <v>98</v>
      </c>
      <c r="F13" s="14">
        <v>63</v>
      </c>
      <c r="G13" s="14">
        <v>37</v>
      </c>
      <c r="H13" s="14">
        <v>75</v>
      </c>
      <c r="I13" s="14">
        <v>53</v>
      </c>
      <c r="J13" s="14">
        <v>28</v>
      </c>
      <c r="K13" s="14">
        <v>42</v>
      </c>
      <c r="L13" s="14">
        <v>40</v>
      </c>
      <c r="M13" s="28">
        <f t="shared" si="0"/>
        <v>338</v>
      </c>
      <c r="N13" s="29">
        <f t="shared" si="1"/>
        <v>71.914893617021278</v>
      </c>
    </row>
    <row r="14" spans="1:14" ht="15.75" customHeight="1">
      <c r="A14" s="9">
        <v>12</v>
      </c>
      <c r="B14" s="10" t="s">
        <v>555</v>
      </c>
      <c r="C14" s="10" t="s">
        <v>556</v>
      </c>
      <c r="D14" s="10" t="s">
        <v>557</v>
      </c>
      <c r="E14" s="10">
        <v>115</v>
      </c>
      <c r="F14" s="14">
        <v>67</v>
      </c>
      <c r="G14" s="14">
        <v>62</v>
      </c>
      <c r="H14" s="14">
        <v>72</v>
      </c>
      <c r="I14" s="14">
        <v>61</v>
      </c>
      <c r="J14" s="14">
        <v>38</v>
      </c>
      <c r="K14" s="14">
        <v>42</v>
      </c>
      <c r="L14" s="14">
        <v>25</v>
      </c>
      <c r="M14" s="28">
        <f t="shared" si="0"/>
        <v>367</v>
      </c>
      <c r="N14" s="29">
        <f t="shared" si="1"/>
        <v>78.085106382978722</v>
      </c>
    </row>
    <row r="15" spans="1:14" ht="15.75" customHeight="1">
      <c r="A15" s="9">
        <v>13</v>
      </c>
      <c r="B15" s="10" t="s">
        <v>558</v>
      </c>
      <c r="C15" s="10" t="s">
        <v>559</v>
      </c>
      <c r="D15" s="10" t="s">
        <v>560</v>
      </c>
      <c r="E15" s="10">
        <v>117</v>
      </c>
      <c r="F15" s="14">
        <v>13</v>
      </c>
      <c r="G15" s="14">
        <v>38</v>
      </c>
      <c r="H15" s="14">
        <v>53</v>
      </c>
      <c r="I15" s="14"/>
      <c r="J15" s="14"/>
      <c r="K15" s="14">
        <v>25</v>
      </c>
      <c r="L15" s="14">
        <v>15</v>
      </c>
      <c r="M15" s="28">
        <f t="shared" si="0"/>
        <v>144</v>
      </c>
      <c r="N15" s="29">
        <f t="shared" si="1"/>
        <v>30.638297872340424</v>
      </c>
    </row>
    <row r="16" spans="1:14" ht="15.75" customHeight="1">
      <c r="A16" s="9">
        <v>14</v>
      </c>
      <c r="B16" s="10" t="s">
        <v>273</v>
      </c>
      <c r="C16" s="10" t="s">
        <v>561</v>
      </c>
      <c r="D16" s="10" t="s">
        <v>562</v>
      </c>
      <c r="E16" s="10">
        <v>110</v>
      </c>
      <c r="F16" s="14">
        <v>39</v>
      </c>
      <c r="G16" s="14">
        <v>30</v>
      </c>
      <c r="H16" s="14">
        <v>52</v>
      </c>
      <c r="I16" s="14">
        <v>25</v>
      </c>
      <c r="J16" s="14">
        <v>23</v>
      </c>
      <c r="K16" s="14">
        <v>24</v>
      </c>
      <c r="L16" s="14">
        <v>15</v>
      </c>
      <c r="M16" s="28">
        <f t="shared" si="0"/>
        <v>208</v>
      </c>
      <c r="N16" s="29">
        <f t="shared" si="1"/>
        <v>44.255319148936167</v>
      </c>
    </row>
    <row r="17" spans="1:14" ht="15.75" customHeight="1">
      <c r="A17" s="9">
        <v>15</v>
      </c>
      <c r="B17" s="10" t="s">
        <v>563</v>
      </c>
      <c r="C17" s="10" t="s">
        <v>189</v>
      </c>
      <c r="D17" s="10" t="s">
        <v>564</v>
      </c>
      <c r="E17" s="10">
        <v>113</v>
      </c>
      <c r="F17" s="14">
        <v>49</v>
      </c>
      <c r="G17" s="14">
        <v>37</v>
      </c>
      <c r="H17" s="14">
        <v>39</v>
      </c>
      <c r="I17" s="14">
        <v>40</v>
      </c>
      <c r="J17" s="14">
        <v>18</v>
      </c>
      <c r="K17" s="14">
        <v>20</v>
      </c>
      <c r="L17" s="14">
        <v>30</v>
      </c>
      <c r="M17" s="28">
        <f t="shared" si="0"/>
        <v>233</v>
      </c>
      <c r="N17" s="29">
        <f t="shared" si="1"/>
        <v>49.574468085106382</v>
      </c>
    </row>
    <row r="18" spans="1:14" ht="15.75" customHeight="1">
      <c r="A18" s="9">
        <v>16</v>
      </c>
      <c r="B18" s="10" t="s">
        <v>565</v>
      </c>
      <c r="C18" s="10" t="s">
        <v>566</v>
      </c>
      <c r="D18" s="10" t="s">
        <v>567</v>
      </c>
      <c r="E18" s="10">
        <v>95</v>
      </c>
      <c r="F18" s="14">
        <v>24</v>
      </c>
      <c r="G18" s="14">
        <v>33</v>
      </c>
      <c r="H18" s="14">
        <v>27</v>
      </c>
      <c r="I18" s="14">
        <v>32</v>
      </c>
      <c r="J18" s="14">
        <v>21</v>
      </c>
      <c r="K18" s="14">
        <v>25</v>
      </c>
      <c r="L18" s="14">
        <v>25</v>
      </c>
      <c r="M18" s="28">
        <f t="shared" si="0"/>
        <v>187</v>
      </c>
      <c r="N18" s="29">
        <f t="shared" si="1"/>
        <v>39.787234042553195</v>
      </c>
    </row>
    <row r="19" spans="1:14" ht="15.75" customHeight="1">
      <c r="A19" s="9">
        <v>17</v>
      </c>
      <c r="B19" s="10" t="s">
        <v>568</v>
      </c>
      <c r="C19" s="10" t="s">
        <v>569</v>
      </c>
      <c r="D19" s="10" t="s">
        <v>570</v>
      </c>
      <c r="E19" s="10">
        <v>126</v>
      </c>
      <c r="F19" s="14">
        <v>46</v>
      </c>
      <c r="G19" s="14">
        <v>62</v>
      </c>
      <c r="H19" s="14">
        <v>66</v>
      </c>
      <c r="I19" s="14">
        <v>33</v>
      </c>
      <c r="J19" s="14">
        <v>27</v>
      </c>
      <c r="K19" s="14">
        <v>39</v>
      </c>
      <c r="L19" s="14">
        <v>25</v>
      </c>
      <c r="M19" s="28">
        <f t="shared" si="0"/>
        <v>298</v>
      </c>
      <c r="N19" s="29">
        <f t="shared" si="1"/>
        <v>63.404255319148938</v>
      </c>
    </row>
    <row r="20" spans="1:14" ht="15.75" customHeight="1">
      <c r="A20" s="9">
        <v>18</v>
      </c>
      <c r="B20" s="10" t="s">
        <v>571</v>
      </c>
      <c r="C20" s="10" t="s">
        <v>572</v>
      </c>
      <c r="D20" s="10" t="s">
        <v>573</v>
      </c>
      <c r="E20" s="10">
        <v>88</v>
      </c>
      <c r="F20" s="14">
        <v>60</v>
      </c>
      <c r="G20" s="14">
        <v>63</v>
      </c>
      <c r="H20" s="14">
        <v>71</v>
      </c>
      <c r="I20" s="14">
        <v>41</v>
      </c>
      <c r="J20" s="14">
        <v>32</v>
      </c>
      <c r="K20" s="14">
        <v>36</v>
      </c>
      <c r="L20" s="14">
        <v>35</v>
      </c>
      <c r="M20" s="28">
        <f t="shared" si="0"/>
        <v>338</v>
      </c>
      <c r="N20" s="29">
        <f t="shared" si="1"/>
        <v>71.914893617021278</v>
      </c>
    </row>
    <row r="21" spans="1:14" ht="15.75" customHeight="1">
      <c r="A21" s="9">
        <v>19</v>
      </c>
      <c r="B21" s="10" t="s">
        <v>574</v>
      </c>
      <c r="C21" s="10" t="s">
        <v>575</v>
      </c>
      <c r="D21" s="10" t="s">
        <v>576</v>
      </c>
      <c r="E21" s="10">
        <v>123</v>
      </c>
      <c r="F21" s="14">
        <v>17</v>
      </c>
      <c r="G21" s="14">
        <v>38</v>
      </c>
      <c r="H21" s="14">
        <v>66</v>
      </c>
      <c r="I21" s="14">
        <v>21</v>
      </c>
      <c r="J21" s="14">
        <v>22</v>
      </c>
      <c r="K21" s="14">
        <v>23</v>
      </c>
      <c r="L21" s="14">
        <v>20</v>
      </c>
      <c r="M21" s="28">
        <f t="shared" si="0"/>
        <v>207</v>
      </c>
      <c r="N21" s="29">
        <f t="shared" si="1"/>
        <v>44.042553191489361</v>
      </c>
    </row>
    <row r="22" spans="1:14" ht="15.75" customHeight="1">
      <c r="A22" s="9">
        <v>20</v>
      </c>
      <c r="B22" s="10" t="s">
        <v>577</v>
      </c>
      <c r="C22" s="10" t="s">
        <v>370</v>
      </c>
      <c r="D22" s="10" t="s">
        <v>578</v>
      </c>
      <c r="E22" s="10">
        <v>119</v>
      </c>
      <c r="F22" s="14">
        <v>59</v>
      </c>
      <c r="G22" s="14">
        <v>67</v>
      </c>
      <c r="H22" s="14">
        <v>73</v>
      </c>
      <c r="I22" s="14">
        <v>59</v>
      </c>
      <c r="J22" s="14">
        <v>37</v>
      </c>
      <c r="K22" s="14">
        <v>36</v>
      </c>
      <c r="L22" s="14">
        <v>30</v>
      </c>
      <c r="M22" s="28">
        <f t="shared" si="0"/>
        <v>361</v>
      </c>
      <c r="N22" s="29">
        <f t="shared" si="1"/>
        <v>76.808510638297875</v>
      </c>
    </row>
    <row r="23" spans="1:14" ht="15.75" customHeight="1">
      <c r="A23" s="9">
        <v>21</v>
      </c>
      <c r="B23" s="10" t="s">
        <v>579</v>
      </c>
      <c r="C23" s="10" t="s">
        <v>580</v>
      </c>
      <c r="D23" s="10" t="s">
        <v>581</v>
      </c>
      <c r="E23" s="10">
        <v>117</v>
      </c>
      <c r="F23" s="14">
        <v>37</v>
      </c>
      <c r="G23" s="14">
        <v>50</v>
      </c>
      <c r="H23" s="14">
        <v>73</v>
      </c>
      <c r="I23" s="14">
        <v>42</v>
      </c>
      <c r="J23" s="14">
        <v>39</v>
      </c>
      <c r="K23" s="14">
        <v>32</v>
      </c>
      <c r="L23" s="14">
        <v>20</v>
      </c>
      <c r="M23" s="28">
        <f t="shared" si="0"/>
        <v>293</v>
      </c>
      <c r="N23" s="29">
        <f t="shared" si="1"/>
        <v>62.340425531914889</v>
      </c>
    </row>
    <row r="24" spans="1:14" ht="15.75" customHeight="1">
      <c r="A24" s="9">
        <v>22</v>
      </c>
      <c r="B24" s="10" t="s">
        <v>582</v>
      </c>
      <c r="C24" s="10" t="s">
        <v>583</v>
      </c>
      <c r="D24" s="10" t="s">
        <v>584</v>
      </c>
      <c r="E24" s="10">
        <v>98</v>
      </c>
      <c r="F24" s="14">
        <v>63</v>
      </c>
      <c r="G24" s="14">
        <v>61</v>
      </c>
      <c r="H24" s="14">
        <v>71</v>
      </c>
      <c r="I24" s="14">
        <v>68</v>
      </c>
      <c r="J24" s="14">
        <v>35</v>
      </c>
      <c r="K24" s="14">
        <v>41</v>
      </c>
      <c r="L24" s="14">
        <v>25</v>
      </c>
      <c r="M24" s="28">
        <f t="shared" si="0"/>
        <v>364</v>
      </c>
      <c r="N24" s="29">
        <f t="shared" si="1"/>
        <v>77.446808510638306</v>
      </c>
    </row>
    <row r="25" spans="1:14" ht="15.75" customHeight="1">
      <c r="A25" s="9">
        <v>23</v>
      </c>
      <c r="B25" s="10" t="s">
        <v>585</v>
      </c>
      <c r="C25" s="10" t="s">
        <v>586</v>
      </c>
      <c r="D25" s="10" t="s">
        <v>587</v>
      </c>
      <c r="E25" s="10">
        <v>106</v>
      </c>
      <c r="F25" s="14">
        <v>44</v>
      </c>
      <c r="G25" s="14">
        <v>52</v>
      </c>
      <c r="H25" s="14">
        <v>69</v>
      </c>
      <c r="I25" s="14">
        <v>40</v>
      </c>
      <c r="J25" s="14"/>
      <c r="K25" s="14">
        <v>37</v>
      </c>
      <c r="L25" s="14">
        <v>20</v>
      </c>
      <c r="M25" s="28">
        <f t="shared" si="0"/>
        <v>262</v>
      </c>
      <c r="N25" s="29">
        <f t="shared" si="1"/>
        <v>55.744680851063833</v>
      </c>
    </row>
    <row r="26" spans="1:14" ht="15.75" customHeight="1">
      <c r="A26" s="9">
        <v>24</v>
      </c>
      <c r="B26" s="10" t="s">
        <v>588</v>
      </c>
      <c r="C26" s="10" t="s">
        <v>589</v>
      </c>
      <c r="D26" s="10" t="s">
        <v>590</v>
      </c>
      <c r="E26" s="10">
        <v>92</v>
      </c>
      <c r="F26" s="14">
        <v>42</v>
      </c>
      <c r="G26" s="14">
        <v>31</v>
      </c>
      <c r="H26" s="14">
        <v>67</v>
      </c>
      <c r="I26" s="14">
        <v>69</v>
      </c>
      <c r="J26" s="14">
        <v>36</v>
      </c>
      <c r="K26" s="14">
        <v>40</v>
      </c>
      <c r="L26" s="14">
        <v>30</v>
      </c>
      <c r="M26" s="28">
        <f t="shared" si="0"/>
        <v>315</v>
      </c>
      <c r="N26" s="29">
        <f t="shared" si="1"/>
        <v>67.021276595744681</v>
      </c>
    </row>
    <row r="27" spans="1:14" ht="15.75" customHeight="1">
      <c r="A27" s="9">
        <v>25</v>
      </c>
      <c r="B27" s="10" t="s">
        <v>591</v>
      </c>
      <c r="C27" s="10" t="s">
        <v>592</v>
      </c>
      <c r="D27" s="10" t="s">
        <v>593</v>
      </c>
      <c r="E27" s="10">
        <v>35</v>
      </c>
      <c r="F27" s="14"/>
      <c r="G27" s="14"/>
      <c r="H27" s="14"/>
      <c r="I27" s="14"/>
      <c r="J27" s="14"/>
      <c r="K27" s="14"/>
      <c r="L27" s="14"/>
      <c r="M27" s="28">
        <f t="shared" si="0"/>
        <v>0</v>
      </c>
      <c r="N27" s="29">
        <f t="shared" si="1"/>
        <v>0</v>
      </c>
    </row>
    <row r="28" spans="1:14" ht="15.75" customHeight="1">
      <c r="A28" s="9">
        <v>26</v>
      </c>
      <c r="B28" s="10" t="s">
        <v>594</v>
      </c>
      <c r="C28" s="10" t="s">
        <v>595</v>
      </c>
      <c r="D28" s="10" t="s">
        <v>573</v>
      </c>
      <c r="E28" s="10">
        <v>72</v>
      </c>
      <c r="F28" s="14">
        <v>50</v>
      </c>
      <c r="G28" s="14">
        <v>39</v>
      </c>
      <c r="H28" s="14">
        <v>62</v>
      </c>
      <c r="I28" s="14">
        <v>42</v>
      </c>
      <c r="J28" s="14">
        <v>31</v>
      </c>
      <c r="K28" s="14">
        <v>24</v>
      </c>
      <c r="L28" s="14">
        <v>20</v>
      </c>
      <c r="M28" s="28">
        <f t="shared" si="0"/>
        <v>268</v>
      </c>
      <c r="N28" s="29">
        <f t="shared" si="1"/>
        <v>57.021276595744688</v>
      </c>
    </row>
    <row r="29" spans="1:14" ht="15.75" customHeight="1">
      <c r="A29" s="9">
        <v>27</v>
      </c>
      <c r="B29" s="10" t="s">
        <v>596</v>
      </c>
      <c r="C29" s="10" t="s">
        <v>597</v>
      </c>
      <c r="D29" s="10" t="s">
        <v>120</v>
      </c>
      <c r="E29" s="10">
        <v>77</v>
      </c>
      <c r="F29" s="14">
        <v>53</v>
      </c>
      <c r="G29" s="14">
        <v>46</v>
      </c>
      <c r="H29" s="14">
        <v>71</v>
      </c>
      <c r="I29" s="14">
        <v>50</v>
      </c>
      <c r="J29" s="14">
        <v>31</v>
      </c>
      <c r="K29" s="14">
        <v>28</v>
      </c>
      <c r="L29" s="14">
        <v>15</v>
      </c>
      <c r="M29" s="28">
        <f t="shared" si="0"/>
        <v>294</v>
      </c>
      <c r="N29" s="29">
        <f t="shared" si="1"/>
        <v>62.553191489361701</v>
      </c>
    </row>
    <row r="30" spans="1:14" ht="15.75" customHeight="1">
      <c r="A30" s="9">
        <v>28</v>
      </c>
      <c r="B30" s="10" t="s">
        <v>598</v>
      </c>
      <c r="C30" s="10" t="s">
        <v>599</v>
      </c>
      <c r="D30" s="10" t="s">
        <v>600</v>
      </c>
      <c r="E30" s="10">
        <v>100</v>
      </c>
      <c r="F30" s="14">
        <v>43</v>
      </c>
      <c r="G30" s="14">
        <v>29</v>
      </c>
      <c r="H30" s="14">
        <v>74</v>
      </c>
      <c r="I30" s="14">
        <v>44</v>
      </c>
      <c r="J30" s="14">
        <v>36</v>
      </c>
      <c r="K30" s="14">
        <v>30</v>
      </c>
      <c r="L30" s="14">
        <v>20</v>
      </c>
      <c r="M30" s="28">
        <f t="shared" si="0"/>
        <v>276</v>
      </c>
      <c r="N30" s="29">
        <f t="shared" si="1"/>
        <v>58.723404255319146</v>
      </c>
    </row>
    <row r="31" spans="1:14" ht="15.75" customHeight="1">
      <c r="A31" s="9">
        <v>29</v>
      </c>
      <c r="B31" s="10" t="s">
        <v>601</v>
      </c>
      <c r="C31" s="10" t="s">
        <v>602</v>
      </c>
      <c r="D31" s="10" t="s">
        <v>603</v>
      </c>
      <c r="E31" s="10">
        <v>95</v>
      </c>
      <c r="F31" s="14">
        <v>44</v>
      </c>
      <c r="G31" s="14">
        <v>60</v>
      </c>
      <c r="H31" s="14">
        <v>75</v>
      </c>
      <c r="I31" s="14">
        <v>43</v>
      </c>
      <c r="J31" s="14">
        <v>37</v>
      </c>
      <c r="K31" s="14">
        <v>30</v>
      </c>
      <c r="L31" s="14">
        <v>35</v>
      </c>
      <c r="M31" s="28">
        <f t="shared" si="0"/>
        <v>324</v>
      </c>
      <c r="N31" s="29">
        <f t="shared" si="1"/>
        <v>68.936170212765958</v>
      </c>
    </row>
    <row r="32" spans="1:14" ht="15.75" customHeight="1">
      <c r="A32" s="9">
        <v>30</v>
      </c>
      <c r="B32" s="10" t="s">
        <v>159</v>
      </c>
      <c r="C32" s="10" t="s">
        <v>604</v>
      </c>
      <c r="D32" s="10" t="s">
        <v>605</v>
      </c>
      <c r="E32" s="10">
        <v>85</v>
      </c>
      <c r="F32" s="14">
        <v>56</v>
      </c>
      <c r="G32" s="14">
        <v>58</v>
      </c>
      <c r="H32" s="14">
        <v>75</v>
      </c>
      <c r="I32" s="14">
        <v>50</v>
      </c>
      <c r="J32" s="14">
        <v>36</v>
      </c>
      <c r="K32" s="14">
        <v>37</v>
      </c>
      <c r="L32" s="14">
        <v>30</v>
      </c>
      <c r="M32" s="28">
        <f t="shared" si="0"/>
        <v>342</v>
      </c>
      <c r="N32" s="29">
        <f t="shared" si="1"/>
        <v>72.765957446808514</v>
      </c>
    </row>
    <row r="33" spans="1:14" ht="15.75" customHeight="1">
      <c r="A33" s="9">
        <v>31</v>
      </c>
      <c r="B33" s="10" t="s">
        <v>606</v>
      </c>
      <c r="C33" s="10" t="s">
        <v>186</v>
      </c>
      <c r="D33" s="10" t="s">
        <v>187</v>
      </c>
      <c r="E33" s="10">
        <v>81</v>
      </c>
      <c r="F33" s="14">
        <v>18</v>
      </c>
      <c r="G33" s="14">
        <v>19</v>
      </c>
      <c r="H33" s="14">
        <v>64</v>
      </c>
      <c r="I33" s="14">
        <v>20</v>
      </c>
      <c r="J33" s="14">
        <v>20</v>
      </c>
      <c r="K33" s="14">
        <v>20</v>
      </c>
      <c r="L33" s="14">
        <v>15</v>
      </c>
      <c r="M33" s="28">
        <f t="shared" si="0"/>
        <v>176</v>
      </c>
      <c r="N33" s="29">
        <f t="shared" si="1"/>
        <v>37.446808510638299</v>
      </c>
    </row>
    <row r="34" spans="1:14" ht="15.75" customHeight="1">
      <c r="A34" s="9">
        <v>32</v>
      </c>
      <c r="B34" s="10" t="s">
        <v>607</v>
      </c>
      <c r="C34" s="10" t="s">
        <v>608</v>
      </c>
      <c r="D34" s="10" t="s">
        <v>609</v>
      </c>
      <c r="E34" s="10">
        <v>72</v>
      </c>
      <c r="F34" s="14">
        <v>34</v>
      </c>
      <c r="G34" s="14">
        <v>17</v>
      </c>
      <c r="H34" s="14">
        <v>34</v>
      </c>
      <c r="I34" s="14">
        <v>30</v>
      </c>
      <c r="J34" s="14">
        <v>27</v>
      </c>
      <c r="K34" s="14">
        <v>18</v>
      </c>
      <c r="L34" s="14">
        <v>25</v>
      </c>
      <c r="M34" s="28">
        <f t="shared" si="0"/>
        <v>185</v>
      </c>
      <c r="N34" s="29">
        <f t="shared" si="1"/>
        <v>39.361702127659576</v>
      </c>
    </row>
    <row r="35" spans="1:14" ht="15.75" customHeight="1">
      <c r="A35" s="22"/>
      <c r="B35" s="23"/>
      <c r="C35" s="23"/>
      <c r="D35" s="23"/>
      <c r="E35" s="23"/>
      <c r="F35" s="45"/>
      <c r="G35" s="45"/>
      <c r="H35" s="45"/>
      <c r="I35" s="45"/>
      <c r="J35" s="45"/>
      <c r="K35" s="45"/>
      <c r="L35" s="45"/>
      <c r="M35" s="46"/>
      <c r="N35" s="39"/>
    </row>
    <row r="36" spans="1:14" ht="15.75" customHeight="1">
      <c r="A36" s="22"/>
      <c r="B36" s="23"/>
      <c r="C36" s="23"/>
      <c r="D36" s="23"/>
      <c r="E36" s="23"/>
      <c r="F36" s="45"/>
      <c r="G36" s="45"/>
      <c r="H36" s="45"/>
      <c r="I36" s="45"/>
      <c r="J36" s="45"/>
      <c r="K36" s="45"/>
      <c r="L36" s="45"/>
      <c r="M36" s="46"/>
      <c r="N36" s="39"/>
    </row>
  </sheetData>
  <mergeCells count="1">
    <mergeCell ref="B1:N1"/>
  </mergeCells>
  <dataValidations count="2">
    <dataValidation type="decimal" operator="lessThanOrEqual" allowBlank="1" showDropDown="1" showInputMessage="1" showErrorMessage="1" prompt="Enter a number less than or equal to 50" sqref="J3:L36" xr:uid="{00000000-0002-0000-0500-000000000000}">
      <formula1>50</formula1>
    </dataValidation>
    <dataValidation type="decimal" operator="lessThanOrEqual" allowBlank="1" showDropDown="1" showInputMessage="1" showErrorMessage="1" prompt="Enter a number less than or equal to 80" sqref="F3:I36" xr:uid="{00000000-0002-0000-0500-000001000000}">
      <formula1>80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2D4D-38E9-4EE0-B497-B09545731F4F}">
  <sheetPr>
    <tabColor rgb="FF00FF00"/>
  </sheetPr>
  <dimension ref="A1:N40"/>
  <sheetViews>
    <sheetView workbookViewId="0">
      <selection activeCell="G24" sqref="G24"/>
    </sheetView>
  </sheetViews>
  <sheetFormatPr defaultRowHeight="12.5"/>
  <cols>
    <col min="2" max="2" width="10.90625" customWidth="1"/>
    <col min="3" max="3" width="8.90625" customWidth="1"/>
    <col min="4" max="4" width="9.08984375" customWidth="1"/>
    <col min="5" max="5" width="13.7265625" customWidth="1"/>
    <col min="6" max="6" width="8.1796875" customWidth="1"/>
  </cols>
  <sheetData>
    <row r="1" spans="1:14">
      <c r="A1" s="110" t="s">
        <v>911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</row>
    <row r="3" spans="1:14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1:14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</row>
    <row r="5" spans="1:14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</row>
    <row r="6" spans="1:14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</row>
    <row r="7" spans="1:14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</row>
    <row r="8" spans="1:14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</row>
    <row r="9" spans="1:14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</row>
    <row r="10" spans="1:14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</row>
    <row r="11" spans="1:14" ht="20">
      <c r="A11" s="112" t="s">
        <v>108</v>
      </c>
      <c r="B11" s="111"/>
      <c r="C11" s="111"/>
      <c r="D11" s="113" t="s">
        <v>913</v>
      </c>
      <c r="E11" s="114" t="str">
        <f>VLOOKUP($K$11,IB!$A$2:$N$34,2,0)</f>
        <v>Deekshita Gupta</v>
      </c>
      <c r="F11" s="111"/>
      <c r="G11" s="111"/>
      <c r="H11" s="112" t="s">
        <v>932</v>
      </c>
      <c r="I11" s="111"/>
      <c r="J11" s="113" t="s">
        <v>913</v>
      </c>
      <c r="K11" s="114">
        <v>1</v>
      </c>
      <c r="L11" s="111"/>
      <c r="M11" s="111"/>
      <c r="N11" s="111"/>
    </row>
    <row r="12" spans="1:14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</row>
    <row r="13" spans="1:14" ht="20">
      <c r="A13" s="112" t="s">
        <v>924</v>
      </c>
      <c r="B13" s="111"/>
      <c r="C13" s="111"/>
      <c r="D13" s="113" t="s">
        <v>913</v>
      </c>
      <c r="E13" s="114" t="str">
        <f>VLOOKUP($K$11,IB!$A$2:$N$34,3,0)</f>
        <v>Late Jaibali Gupta</v>
      </c>
      <c r="F13" s="111"/>
      <c r="G13" s="111"/>
      <c r="H13" s="112" t="s">
        <v>927</v>
      </c>
      <c r="I13" s="111"/>
      <c r="J13" s="113" t="s">
        <v>913</v>
      </c>
      <c r="K13" s="114">
        <f>VLOOKUP($K$11,IB!$A$2:$N$34,5,0)</f>
        <v>119</v>
      </c>
      <c r="L13" s="111"/>
      <c r="M13" s="111"/>
      <c r="N13" s="111"/>
    </row>
    <row r="14" spans="1:14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</row>
    <row r="15" spans="1:14" ht="20">
      <c r="A15" s="112" t="s">
        <v>929</v>
      </c>
      <c r="B15" s="111"/>
      <c r="C15" s="111"/>
      <c r="D15" s="113" t="s">
        <v>913</v>
      </c>
      <c r="E15" s="114" t="str">
        <f>VLOOKUP($K$11,IB!$A$2:$N$34,4,0)</f>
        <v xml:space="preserve">Anmola Kumari </v>
      </c>
      <c r="F15" s="111"/>
      <c r="G15" s="111"/>
      <c r="H15" s="111"/>
      <c r="I15" s="111"/>
      <c r="J15" s="111"/>
      <c r="K15" s="111"/>
      <c r="L15" s="111"/>
      <c r="M15" s="111"/>
      <c r="N15" s="111"/>
    </row>
    <row r="16" spans="1:14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</row>
    <row r="17" spans="1:14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</row>
    <row r="18" spans="1:14" ht="25">
      <c r="A18" s="111"/>
      <c r="B18" s="117" t="s">
        <v>928</v>
      </c>
      <c r="C18" s="117" t="s">
        <v>917</v>
      </c>
      <c r="D18" s="117" t="s">
        <v>918</v>
      </c>
      <c r="E18" s="117" t="s">
        <v>919</v>
      </c>
      <c r="F18" s="115"/>
      <c r="G18" s="111"/>
      <c r="H18" s="111"/>
      <c r="I18" s="111"/>
      <c r="J18" s="111"/>
      <c r="K18" s="111"/>
      <c r="L18" s="111"/>
      <c r="M18" s="111"/>
      <c r="N18" s="111"/>
    </row>
    <row r="19" spans="1:14">
      <c r="A19" s="111"/>
      <c r="B19" s="118" t="s">
        <v>6</v>
      </c>
      <c r="C19" s="118">
        <v>80</v>
      </c>
      <c r="D19" s="118">
        <v>24</v>
      </c>
      <c r="E19" s="116">
        <f>VLOOKUP($K$11,IB!$A$2:$N$34,MATCH(' IB MARKSHEET'!B19,IB!$A$2:$N$2,0),0)</f>
        <v>53</v>
      </c>
      <c r="F19" s="111"/>
      <c r="G19" s="111"/>
      <c r="H19" s="111"/>
      <c r="I19" s="111"/>
      <c r="J19" s="111"/>
      <c r="K19" s="111"/>
      <c r="L19" s="111"/>
      <c r="M19" s="111"/>
      <c r="N19" s="111"/>
    </row>
    <row r="20" spans="1:14">
      <c r="A20" s="111"/>
      <c r="B20" s="118" t="s">
        <v>7</v>
      </c>
      <c r="C20" s="118">
        <v>80</v>
      </c>
      <c r="D20" s="118">
        <v>24</v>
      </c>
      <c r="E20" s="116">
        <f>VLOOKUP($K$11,IB!$A$2:$N$34,MATCH(' IB MARKSHEET'!B20,IB!$A$2:$N$2,0),0)</f>
        <v>63</v>
      </c>
      <c r="F20" s="111"/>
      <c r="G20" s="111"/>
      <c r="H20" s="111"/>
      <c r="I20" s="111"/>
      <c r="J20" s="111"/>
      <c r="K20" s="111"/>
      <c r="L20" s="111"/>
      <c r="M20" s="111"/>
      <c r="N20" s="111"/>
    </row>
    <row r="21" spans="1:14">
      <c r="A21" s="111"/>
      <c r="B21" s="118" t="s">
        <v>8</v>
      </c>
      <c r="C21" s="118">
        <v>80</v>
      </c>
      <c r="D21" s="118">
        <v>24</v>
      </c>
      <c r="E21" s="116">
        <f>VLOOKUP($K$11,IB!$A$2:$N$34,MATCH(' IB MARKSHEET'!B21,IB!$A$2:$N$2,0),0)</f>
        <v>73</v>
      </c>
      <c r="F21" s="111"/>
      <c r="G21" s="111"/>
      <c r="H21" s="111"/>
      <c r="I21" s="111"/>
      <c r="J21" s="111"/>
      <c r="K21" s="111"/>
      <c r="L21" s="111"/>
      <c r="M21" s="111"/>
      <c r="N21" s="111"/>
    </row>
    <row r="22" spans="1:14">
      <c r="A22" s="111"/>
      <c r="B22" s="118" t="s">
        <v>443</v>
      </c>
      <c r="C22" s="118">
        <v>80</v>
      </c>
      <c r="D22" s="118">
        <v>24</v>
      </c>
      <c r="E22" s="116">
        <f>VLOOKUP($K$11,IB!$A$2:$N$34,MATCH(' IB MARKSHEET'!B22,IB!$A$2:$N$2,0),0)</f>
        <v>61</v>
      </c>
      <c r="F22" s="111"/>
      <c r="G22" s="111"/>
      <c r="H22" s="111"/>
      <c r="I22" s="111"/>
      <c r="J22" s="111"/>
      <c r="K22" s="111"/>
      <c r="L22" s="111"/>
      <c r="M22" s="111"/>
      <c r="N22" s="111"/>
    </row>
    <row r="23" spans="1:14" ht="15.5">
      <c r="A23" s="111"/>
      <c r="B23" s="119" t="s">
        <v>611</v>
      </c>
      <c r="C23" s="118">
        <v>50</v>
      </c>
      <c r="D23" s="118">
        <v>15</v>
      </c>
      <c r="E23" s="116">
        <f>VLOOKUP($K$11,IB!$A$2:$N$34,MATCH(' IB MARKSHEET'!B23,IB!$A$2:$N$2,0),0)</f>
        <v>35</v>
      </c>
      <c r="F23" s="111"/>
      <c r="G23" s="111"/>
      <c r="H23" s="111"/>
      <c r="I23" s="111"/>
      <c r="J23" s="111"/>
      <c r="K23" s="111"/>
      <c r="L23" s="111"/>
      <c r="M23" s="111"/>
      <c r="N23" s="111"/>
    </row>
    <row r="24" spans="1:14" ht="25">
      <c r="A24" s="111"/>
      <c r="B24" s="118" t="s">
        <v>445</v>
      </c>
      <c r="C24" s="118">
        <v>50</v>
      </c>
      <c r="D24" s="118">
        <v>15</v>
      </c>
      <c r="E24" s="116">
        <f>VLOOKUP($K$11,IB!$A$2:$N$34,MATCH(' IB MARKSHEET'!B24,IB!$A$2:$N$2,0),0)</f>
        <v>33</v>
      </c>
      <c r="F24" s="111"/>
      <c r="G24" s="111"/>
      <c r="H24" s="111"/>
      <c r="I24" s="111"/>
      <c r="J24" s="111"/>
      <c r="K24" s="111"/>
      <c r="L24" s="111"/>
      <c r="M24" s="111"/>
      <c r="N24" s="111"/>
    </row>
    <row r="25" spans="1:14">
      <c r="A25" s="111"/>
      <c r="B25" s="118" t="s">
        <v>9</v>
      </c>
      <c r="C25" s="118">
        <v>50</v>
      </c>
      <c r="D25" s="118">
        <v>15</v>
      </c>
      <c r="E25" s="116">
        <f>VLOOKUP($K$11,IB!$A$2:$N$34,MATCH(' IB MARKSHEET'!B25,IB!$A$2:$N$2,0),0)</f>
        <v>30</v>
      </c>
      <c r="F25" s="111"/>
      <c r="G25" s="111"/>
      <c r="H25" s="111"/>
      <c r="I25" s="111"/>
      <c r="J25" s="111"/>
      <c r="K25" s="111"/>
      <c r="L25" s="111"/>
      <c r="M25" s="111"/>
      <c r="N25" s="111"/>
    </row>
    <row r="26" spans="1:14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</row>
    <row r="27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pans="1:14">
      <c r="A28" s="111"/>
      <c r="B28" s="111"/>
      <c r="C28" s="111"/>
      <c r="D28" s="111"/>
      <c r="E28" s="120" t="s">
        <v>920</v>
      </c>
      <c r="F28" s="120">
        <f>SUM(C19:C25)</f>
        <v>470</v>
      </c>
      <c r="G28" s="111"/>
      <c r="H28" s="111"/>
      <c r="I28" s="111"/>
      <c r="J28" s="111"/>
      <c r="K28" s="111"/>
      <c r="L28" s="111"/>
      <c r="M28" s="111"/>
      <c r="N28" s="111"/>
    </row>
    <row r="29" spans="1:14">
      <c r="A29" s="111"/>
      <c r="B29" s="111"/>
      <c r="C29" s="111"/>
      <c r="D29" s="111"/>
      <c r="E29" s="120" t="s">
        <v>921</v>
      </c>
      <c r="F29" s="120">
        <f>SUM(E19:E25)</f>
        <v>348</v>
      </c>
      <c r="G29" s="111"/>
      <c r="H29" s="111"/>
      <c r="I29" s="111"/>
      <c r="J29" s="111"/>
      <c r="K29" s="111"/>
      <c r="L29" s="111"/>
      <c r="M29" s="111"/>
      <c r="N29" s="111"/>
    </row>
    <row r="30" spans="1:14">
      <c r="A30" s="111"/>
      <c r="B30" s="111"/>
      <c r="C30" s="111"/>
      <c r="D30" s="111"/>
      <c r="E30" s="120" t="s">
        <v>938</v>
      </c>
      <c r="F30" s="120">
        <f>F29/F28*100</f>
        <v>74.042553191489361</v>
      </c>
      <c r="G30" s="111"/>
      <c r="H30" s="111"/>
      <c r="I30" s="111"/>
      <c r="J30" s="111"/>
      <c r="K30" s="111"/>
      <c r="L30" s="111"/>
      <c r="M30" s="111"/>
      <c r="N30" s="111"/>
    </row>
    <row r="31" spans="1:14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</row>
    <row r="32" spans="1:14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</row>
    <row r="33" spans="1:14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</row>
    <row r="34" spans="1:14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</row>
    <row r="35" spans="1:14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</row>
    <row r="36" spans="1:14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</row>
    <row r="37" spans="1:14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</row>
    <row r="38" spans="1:14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</row>
    <row r="39" spans="1:14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</row>
    <row r="40" spans="1:14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</row>
  </sheetData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F6B0B5-C52C-4F33-B193-20ADAA22D6ED}">
          <x14:formula1>
            <xm:f>IB!$A$2:$A$34</xm:f>
          </x14:formula1>
          <xm:sqref>K11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  <pageSetUpPr fitToPage="1"/>
  </sheetPr>
  <dimension ref="A1:N32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328125" defaultRowHeight="15" customHeight="1"/>
  <cols>
    <col min="1" max="1" width="12.6328125" customWidth="1"/>
    <col min="2" max="4" width="25.36328125" customWidth="1"/>
    <col min="5" max="5" width="13.7265625" customWidth="1"/>
    <col min="6" max="6" width="11" customWidth="1"/>
    <col min="7" max="7" width="10.6328125" customWidth="1"/>
    <col min="8" max="8" width="11.08984375" customWidth="1"/>
    <col min="9" max="10" width="9.6328125" customWidth="1"/>
    <col min="11" max="12" width="12.6328125" customWidth="1"/>
    <col min="13" max="13" width="10.7265625" customWidth="1"/>
    <col min="14" max="14" width="10.90625" customWidth="1"/>
  </cols>
  <sheetData>
    <row r="1" spans="1:14" ht="101.25" customHeight="1">
      <c r="A1" s="1"/>
      <c r="B1" s="158" t="s">
        <v>610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4" ht="32.25" customHeight="1">
      <c r="A2" s="2" t="s">
        <v>1</v>
      </c>
      <c r="B2" s="3" t="s">
        <v>108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8" t="s">
        <v>8</v>
      </c>
      <c r="I2" s="8" t="s">
        <v>195</v>
      </c>
      <c r="J2" s="8" t="s">
        <v>611</v>
      </c>
      <c r="K2" s="8" t="s">
        <v>445</v>
      </c>
      <c r="L2" s="8" t="s">
        <v>9</v>
      </c>
      <c r="M2" s="8" t="s">
        <v>10</v>
      </c>
      <c r="N2" s="8" t="s">
        <v>11</v>
      </c>
    </row>
    <row r="3" spans="1:14" ht="15.75" customHeight="1">
      <c r="A3" s="19">
        <v>1</v>
      </c>
      <c r="B3" s="47" t="s">
        <v>612</v>
      </c>
      <c r="C3" s="47" t="s">
        <v>613</v>
      </c>
      <c r="D3" s="47" t="s">
        <v>614</v>
      </c>
      <c r="E3" s="47">
        <v>112</v>
      </c>
      <c r="F3" s="32">
        <v>78</v>
      </c>
      <c r="G3" s="32">
        <v>60</v>
      </c>
      <c r="H3" s="32">
        <v>72</v>
      </c>
      <c r="I3" s="32">
        <v>67</v>
      </c>
      <c r="J3" s="32">
        <v>45</v>
      </c>
      <c r="K3" s="32">
        <v>47</v>
      </c>
      <c r="L3" s="32">
        <v>45</v>
      </c>
      <c r="M3" s="28">
        <f t="shared" ref="M3:M30" si="0">SUM(F3:L3)</f>
        <v>414</v>
      </c>
      <c r="N3" s="29">
        <f t="shared" ref="N3:N30" si="1">(M3/470)*100</f>
        <v>88.085106382978722</v>
      </c>
    </row>
    <row r="4" spans="1:14" ht="15.75" customHeight="1">
      <c r="A4" s="9">
        <v>2</v>
      </c>
      <c r="B4" s="48" t="s">
        <v>615</v>
      </c>
      <c r="C4" s="48" t="s">
        <v>469</v>
      </c>
      <c r="D4" s="48" t="s">
        <v>616</v>
      </c>
      <c r="E4" s="48">
        <v>100</v>
      </c>
      <c r="F4" s="14">
        <v>60</v>
      </c>
      <c r="G4" s="14">
        <v>70</v>
      </c>
      <c r="H4" s="14">
        <v>72</v>
      </c>
      <c r="I4" s="14">
        <v>60</v>
      </c>
      <c r="J4" s="14">
        <v>46</v>
      </c>
      <c r="K4" s="14">
        <v>43</v>
      </c>
      <c r="L4" s="14">
        <v>38</v>
      </c>
      <c r="M4" s="28">
        <f t="shared" si="0"/>
        <v>389</v>
      </c>
      <c r="N4" s="29">
        <f t="shared" si="1"/>
        <v>82.765957446808514</v>
      </c>
    </row>
    <row r="5" spans="1:14" ht="15.75" customHeight="1">
      <c r="A5" s="9">
        <v>3</v>
      </c>
      <c r="B5" s="48" t="s">
        <v>617</v>
      </c>
      <c r="C5" s="48" t="s">
        <v>618</v>
      </c>
      <c r="D5" s="48" t="s">
        <v>619</v>
      </c>
      <c r="E5" s="48">
        <v>108</v>
      </c>
      <c r="F5" s="14">
        <v>57</v>
      </c>
      <c r="G5" s="14">
        <v>60</v>
      </c>
      <c r="H5" s="14">
        <v>70</v>
      </c>
      <c r="I5" s="14">
        <v>54</v>
      </c>
      <c r="J5" s="14">
        <v>43</v>
      </c>
      <c r="K5" s="14">
        <v>45</v>
      </c>
      <c r="L5" s="14">
        <v>45</v>
      </c>
      <c r="M5" s="28">
        <f t="shared" si="0"/>
        <v>374</v>
      </c>
      <c r="N5" s="29">
        <f t="shared" si="1"/>
        <v>79.574468085106389</v>
      </c>
    </row>
    <row r="6" spans="1:14" ht="15.75" customHeight="1">
      <c r="A6" s="9">
        <v>4</v>
      </c>
      <c r="B6" s="48" t="s">
        <v>620</v>
      </c>
      <c r="C6" s="48" t="s">
        <v>621</v>
      </c>
      <c r="D6" s="48" t="s">
        <v>622</v>
      </c>
      <c r="E6" s="48">
        <v>89</v>
      </c>
      <c r="F6" s="14">
        <v>50</v>
      </c>
      <c r="G6" s="14">
        <v>40</v>
      </c>
      <c r="H6" s="14">
        <v>76</v>
      </c>
      <c r="I6" s="14">
        <v>44</v>
      </c>
      <c r="J6" s="14">
        <v>30</v>
      </c>
      <c r="K6" s="14">
        <v>39</v>
      </c>
      <c r="L6" s="14">
        <v>37</v>
      </c>
      <c r="M6" s="28">
        <f t="shared" si="0"/>
        <v>316</v>
      </c>
      <c r="N6" s="29">
        <f t="shared" si="1"/>
        <v>67.234042553191486</v>
      </c>
    </row>
    <row r="7" spans="1:14" ht="15.75" customHeight="1">
      <c r="A7" s="9">
        <v>5</v>
      </c>
      <c r="B7" s="48" t="s">
        <v>623</v>
      </c>
      <c r="C7" s="48" t="s">
        <v>189</v>
      </c>
      <c r="D7" s="48" t="s">
        <v>624</v>
      </c>
      <c r="E7" s="48">
        <v>109</v>
      </c>
      <c r="F7" s="14">
        <v>78</v>
      </c>
      <c r="G7" s="14">
        <v>61</v>
      </c>
      <c r="H7" s="14">
        <v>71</v>
      </c>
      <c r="I7" s="14">
        <v>61</v>
      </c>
      <c r="J7" s="14">
        <v>45</v>
      </c>
      <c r="K7" s="14">
        <v>47</v>
      </c>
      <c r="L7" s="14">
        <v>39</v>
      </c>
      <c r="M7" s="28">
        <f t="shared" si="0"/>
        <v>402</v>
      </c>
      <c r="N7" s="29">
        <f t="shared" si="1"/>
        <v>85.531914893617028</v>
      </c>
    </row>
    <row r="8" spans="1:14" ht="15.75" customHeight="1">
      <c r="A8" s="9">
        <v>6</v>
      </c>
      <c r="B8" s="48" t="s">
        <v>625</v>
      </c>
      <c r="C8" s="48" t="s">
        <v>626</v>
      </c>
      <c r="D8" s="48" t="s">
        <v>627</v>
      </c>
      <c r="E8" s="48">
        <v>108</v>
      </c>
      <c r="F8" s="14">
        <v>80</v>
      </c>
      <c r="G8" s="14">
        <v>72</v>
      </c>
      <c r="H8" s="14">
        <v>79</v>
      </c>
      <c r="I8" s="14">
        <v>73</v>
      </c>
      <c r="J8" s="14">
        <v>48</v>
      </c>
      <c r="K8" s="14">
        <v>48</v>
      </c>
      <c r="L8" s="14">
        <v>30</v>
      </c>
      <c r="M8" s="28">
        <f t="shared" si="0"/>
        <v>430</v>
      </c>
      <c r="N8" s="29">
        <f t="shared" si="1"/>
        <v>91.489361702127653</v>
      </c>
    </row>
    <row r="9" spans="1:14" ht="15.75" customHeight="1">
      <c r="A9" s="9">
        <v>7</v>
      </c>
      <c r="B9" s="48" t="s">
        <v>628</v>
      </c>
      <c r="C9" s="48" t="s">
        <v>629</v>
      </c>
      <c r="D9" s="48" t="s">
        <v>630</v>
      </c>
      <c r="E9" s="48">
        <v>111</v>
      </c>
      <c r="F9" s="14">
        <v>57</v>
      </c>
      <c r="G9" s="14">
        <v>49</v>
      </c>
      <c r="H9" s="14">
        <v>79</v>
      </c>
      <c r="I9" s="14">
        <v>48</v>
      </c>
      <c r="J9" s="14">
        <v>34</v>
      </c>
      <c r="K9" s="14">
        <v>37</v>
      </c>
      <c r="L9" s="14">
        <v>36</v>
      </c>
      <c r="M9" s="28">
        <f t="shared" si="0"/>
        <v>340</v>
      </c>
      <c r="N9" s="29">
        <f t="shared" si="1"/>
        <v>72.340425531914903</v>
      </c>
    </row>
    <row r="10" spans="1:14" ht="15.75" customHeight="1">
      <c r="A10" s="9">
        <v>8</v>
      </c>
      <c r="B10" s="48" t="s">
        <v>631</v>
      </c>
      <c r="C10" s="48" t="s">
        <v>632</v>
      </c>
      <c r="D10" s="48" t="s">
        <v>633</v>
      </c>
      <c r="E10" s="48">
        <v>113</v>
      </c>
      <c r="F10" s="14">
        <v>70</v>
      </c>
      <c r="G10" s="14">
        <v>59</v>
      </c>
      <c r="H10" s="14">
        <v>80</v>
      </c>
      <c r="I10" s="14">
        <v>50</v>
      </c>
      <c r="J10" s="14">
        <v>36</v>
      </c>
      <c r="K10" s="14">
        <v>41</v>
      </c>
      <c r="L10" s="14">
        <v>31</v>
      </c>
      <c r="M10" s="28">
        <f t="shared" si="0"/>
        <v>367</v>
      </c>
      <c r="N10" s="29">
        <f t="shared" si="1"/>
        <v>78.085106382978722</v>
      </c>
    </row>
    <row r="11" spans="1:14" ht="15.75" customHeight="1">
      <c r="A11" s="9">
        <v>9</v>
      </c>
      <c r="B11" s="10" t="s">
        <v>634</v>
      </c>
      <c r="C11" s="10" t="s">
        <v>635</v>
      </c>
      <c r="D11" s="10" t="s">
        <v>636</v>
      </c>
      <c r="E11" s="10">
        <v>86</v>
      </c>
      <c r="F11" s="14">
        <v>74</v>
      </c>
      <c r="G11" s="14">
        <v>42</v>
      </c>
      <c r="H11" s="14">
        <v>69</v>
      </c>
      <c r="I11" s="14">
        <v>49</v>
      </c>
      <c r="J11" s="14">
        <v>42</v>
      </c>
      <c r="K11" s="14">
        <v>45</v>
      </c>
      <c r="L11" s="14">
        <v>36</v>
      </c>
      <c r="M11" s="28">
        <f t="shared" si="0"/>
        <v>357</v>
      </c>
      <c r="N11" s="29">
        <f t="shared" si="1"/>
        <v>75.957446808510639</v>
      </c>
    </row>
    <row r="12" spans="1:14" ht="15.75" customHeight="1">
      <c r="A12" s="9">
        <v>10</v>
      </c>
      <c r="B12" s="48" t="s">
        <v>637</v>
      </c>
      <c r="C12" s="48" t="s">
        <v>638</v>
      </c>
      <c r="D12" s="48" t="s">
        <v>639</v>
      </c>
      <c r="E12" s="48">
        <v>111</v>
      </c>
      <c r="F12" s="14">
        <v>44</v>
      </c>
      <c r="G12" s="14">
        <v>43</v>
      </c>
      <c r="H12" s="14">
        <v>73</v>
      </c>
      <c r="I12" s="14">
        <v>44</v>
      </c>
      <c r="J12" s="14">
        <v>17</v>
      </c>
      <c r="K12" s="14">
        <v>29</v>
      </c>
      <c r="L12" s="14">
        <v>38</v>
      </c>
      <c r="M12" s="28">
        <f t="shared" si="0"/>
        <v>288</v>
      </c>
      <c r="N12" s="29">
        <f t="shared" si="1"/>
        <v>61.276595744680847</v>
      </c>
    </row>
    <row r="13" spans="1:14" ht="15.75" customHeight="1">
      <c r="A13" s="9">
        <v>11</v>
      </c>
      <c r="B13" s="48" t="s">
        <v>640</v>
      </c>
      <c r="C13" s="48" t="s">
        <v>641</v>
      </c>
      <c r="D13" s="48" t="s">
        <v>642</v>
      </c>
      <c r="E13" s="48">
        <v>108</v>
      </c>
      <c r="F13" s="14">
        <v>63</v>
      </c>
      <c r="G13" s="14">
        <v>67</v>
      </c>
      <c r="H13" s="14">
        <v>78</v>
      </c>
      <c r="I13" s="14">
        <v>64</v>
      </c>
      <c r="J13" s="14">
        <v>42</v>
      </c>
      <c r="K13" s="14">
        <v>45</v>
      </c>
      <c r="L13" s="14">
        <v>38</v>
      </c>
      <c r="M13" s="28">
        <f t="shared" si="0"/>
        <v>397</v>
      </c>
      <c r="N13" s="29">
        <f t="shared" si="1"/>
        <v>84.468085106382986</v>
      </c>
    </row>
    <row r="14" spans="1:14" ht="15.75" customHeight="1">
      <c r="A14" s="9">
        <v>12</v>
      </c>
      <c r="B14" s="48" t="s">
        <v>643</v>
      </c>
      <c r="C14" s="48" t="s">
        <v>644</v>
      </c>
      <c r="D14" s="48" t="s">
        <v>645</v>
      </c>
      <c r="E14" s="48">
        <v>106</v>
      </c>
      <c r="F14" s="14">
        <v>75</v>
      </c>
      <c r="G14" s="14">
        <v>56</v>
      </c>
      <c r="H14" s="14">
        <v>79</v>
      </c>
      <c r="I14" s="14">
        <v>56</v>
      </c>
      <c r="J14" s="14">
        <v>40</v>
      </c>
      <c r="K14" s="14">
        <v>45</v>
      </c>
      <c r="L14" s="14">
        <v>39</v>
      </c>
      <c r="M14" s="28">
        <f t="shared" si="0"/>
        <v>390</v>
      </c>
      <c r="N14" s="29">
        <f t="shared" si="1"/>
        <v>82.978723404255319</v>
      </c>
    </row>
    <row r="15" spans="1:14" ht="15.75" customHeight="1">
      <c r="A15" s="9">
        <v>13</v>
      </c>
      <c r="B15" s="48" t="s">
        <v>646</v>
      </c>
      <c r="C15" s="48" t="s">
        <v>647</v>
      </c>
      <c r="D15" s="48" t="s">
        <v>648</v>
      </c>
      <c r="E15" s="48">
        <v>121</v>
      </c>
      <c r="F15" s="14">
        <v>58</v>
      </c>
      <c r="G15" s="14">
        <v>56</v>
      </c>
      <c r="H15" s="14">
        <v>62</v>
      </c>
      <c r="I15" s="14">
        <v>47</v>
      </c>
      <c r="J15" s="14">
        <v>36</v>
      </c>
      <c r="K15" s="14">
        <v>36</v>
      </c>
      <c r="L15" s="14">
        <v>42</v>
      </c>
      <c r="M15" s="28">
        <f t="shared" si="0"/>
        <v>337</v>
      </c>
      <c r="N15" s="29">
        <f t="shared" si="1"/>
        <v>71.702127659574472</v>
      </c>
    </row>
    <row r="16" spans="1:14" ht="15.75" customHeight="1">
      <c r="A16" s="9">
        <v>14</v>
      </c>
      <c r="B16" s="10" t="s">
        <v>649</v>
      </c>
      <c r="C16" s="10" t="s">
        <v>650</v>
      </c>
      <c r="D16" s="10" t="s">
        <v>651</v>
      </c>
      <c r="E16" s="10">
        <v>84</v>
      </c>
      <c r="F16" s="14">
        <v>44</v>
      </c>
      <c r="G16" s="14">
        <v>27</v>
      </c>
      <c r="H16" s="14">
        <v>73</v>
      </c>
      <c r="I16" s="14">
        <v>28</v>
      </c>
      <c r="J16" s="14">
        <v>23</v>
      </c>
      <c r="K16" s="14">
        <v>38</v>
      </c>
      <c r="L16" s="14">
        <v>29</v>
      </c>
      <c r="M16" s="28">
        <f t="shared" si="0"/>
        <v>262</v>
      </c>
      <c r="N16" s="29">
        <f t="shared" si="1"/>
        <v>55.744680851063833</v>
      </c>
    </row>
    <row r="17" spans="1:14" ht="15.75" customHeight="1">
      <c r="A17" s="9">
        <v>15</v>
      </c>
      <c r="B17" s="48" t="s">
        <v>652</v>
      </c>
      <c r="C17" s="48" t="s">
        <v>653</v>
      </c>
      <c r="D17" s="48" t="s">
        <v>654</v>
      </c>
      <c r="E17" s="48">
        <v>108</v>
      </c>
      <c r="F17" s="14">
        <v>52</v>
      </c>
      <c r="G17" s="14">
        <v>50</v>
      </c>
      <c r="H17" s="14">
        <v>57</v>
      </c>
      <c r="I17" s="14">
        <v>39</v>
      </c>
      <c r="J17" s="14">
        <v>24</v>
      </c>
      <c r="K17" s="14">
        <v>42</v>
      </c>
      <c r="L17" s="14">
        <v>37</v>
      </c>
      <c r="M17" s="28">
        <f t="shared" si="0"/>
        <v>301</v>
      </c>
      <c r="N17" s="29">
        <f t="shared" si="1"/>
        <v>64.042553191489361</v>
      </c>
    </row>
    <row r="18" spans="1:14" ht="15.75" customHeight="1">
      <c r="A18" s="9">
        <v>16</v>
      </c>
      <c r="B18" s="48" t="s">
        <v>655</v>
      </c>
      <c r="C18" s="48" t="s">
        <v>656</v>
      </c>
      <c r="D18" s="48" t="s">
        <v>657</v>
      </c>
      <c r="E18" s="48">
        <v>89</v>
      </c>
      <c r="F18" s="14">
        <v>48</v>
      </c>
      <c r="G18" s="14">
        <v>48</v>
      </c>
      <c r="H18" s="14">
        <v>73</v>
      </c>
      <c r="I18" s="14">
        <v>42</v>
      </c>
      <c r="J18" s="14">
        <v>29</v>
      </c>
      <c r="K18" s="14">
        <v>37</v>
      </c>
      <c r="L18" s="14">
        <v>42</v>
      </c>
      <c r="M18" s="28">
        <f t="shared" si="0"/>
        <v>319</v>
      </c>
      <c r="N18" s="29">
        <f t="shared" si="1"/>
        <v>67.872340425531917</v>
      </c>
    </row>
    <row r="19" spans="1:14" ht="15.75" customHeight="1">
      <c r="A19" s="9">
        <v>17</v>
      </c>
      <c r="B19" s="48" t="s">
        <v>658</v>
      </c>
      <c r="C19" s="48" t="s">
        <v>659</v>
      </c>
      <c r="D19" s="48" t="s">
        <v>660</v>
      </c>
      <c r="E19" s="48">
        <v>121</v>
      </c>
      <c r="F19" s="14">
        <v>52</v>
      </c>
      <c r="G19" s="14">
        <v>46</v>
      </c>
      <c r="H19" s="14">
        <v>58</v>
      </c>
      <c r="I19" s="14">
        <v>23</v>
      </c>
      <c r="J19" s="14">
        <v>20</v>
      </c>
      <c r="K19" s="14">
        <v>38</v>
      </c>
      <c r="L19" s="14">
        <v>35</v>
      </c>
      <c r="M19" s="28">
        <f t="shared" si="0"/>
        <v>272</v>
      </c>
      <c r="N19" s="29">
        <f t="shared" si="1"/>
        <v>57.87234042553191</v>
      </c>
    </row>
    <row r="20" spans="1:14" ht="15.75" customHeight="1">
      <c r="A20" s="9">
        <v>18</v>
      </c>
      <c r="B20" s="48" t="s">
        <v>661</v>
      </c>
      <c r="C20" s="48" t="s">
        <v>224</v>
      </c>
      <c r="D20" s="48" t="s">
        <v>274</v>
      </c>
      <c r="E20" s="48">
        <v>119</v>
      </c>
      <c r="F20" s="14">
        <v>63</v>
      </c>
      <c r="G20" s="14">
        <v>51</v>
      </c>
      <c r="H20" s="14">
        <v>75</v>
      </c>
      <c r="I20" s="14">
        <v>38</v>
      </c>
      <c r="J20" s="14">
        <v>35</v>
      </c>
      <c r="K20" s="14">
        <v>38</v>
      </c>
      <c r="L20" s="14">
        <v>36</v>
      </c>
      <c r="M20" s="28">
        <f t="shared" si="0"/>
        <v>336</v>
      </c>
      <c r="N20" s="29">
        <f t="shared" si="1"/>
        <v>71.489361702127667</v>
      </c>
    </row>
    <row r="21" spans="1:14" ht="15.75" customHeight="1">
      <c r="A21" s="9">
        <v>19</v>
      </c>
      <c r="B21" s="48" t="s">
        <v>662</v>
      </c>
      <c r="C21" s="48" t="s">
        <v>663</v>
      </c>
      <c r="D21" s="48" t="s">
        <v>664</v>
      </c>
      <c r="E21" s="48">
        <v>94</v>
      </c>
      <c r="F21" s="14">
        <v>11</v>
      </c>
      <c r="G21" s="14">
        <v>14</v>
      </c>
      <c r="H21" s="14">
        <v>50</v>
      </c>
      <c r="I21" s="14">
        <v>14</v>
      </c>
      <c r="J21" s="14">
        <v>10</v>
      </c>
      <c r="K21" s="14">
        <v>15</v>
      </c>
      <c r="L21" s="14">
        <v>31</v>
      </c>
      <c r="M21" s="28">
        <f t="shared" si="0"/>
        <v>145</v>
      </c>
      <c r="N21" s="29">
        <f t="shared" si="1"/>
        <v>30.851063829787233</v>
      </c>
    </row>
    <row r="22" spans="1:14" ht="15.75" customHeight="1">
      <c r="A22" s="9">
        <v>20</v>
      </c>
      <c r="B22" s="48" t="s">
        <v>665</v>
      </c>
      <c r="C22" s="48" t="s">
        <v>666</v>
      </c>
      <c r="D22" s="48" t="s">
        <v>667</v>
      </c>
      <c r="E22" s="48">
        <v>118</v>
      </c>
      <c r="F22" s="14">
        <v>17</v>
      </c>
      <c r="G22" s="14">
        <v>10</v>
      </c>
      <c r="H22" s="14">
        <v>51</v>
      </c>
      <c r="I22" s="14">
        <v>15</v>
      </c>
      <c r="J22" s="14">
        <v>14</v>
      </c>
      <c r="K22" s="14">
        <v>16</v>
      </c>
      <c r="L22" s="14">
        <v>36</v>
      </c>
      <c r="M22" s="28">
        <f t="shared" si="0"/>
        <v>159</v>
      </c>
      <c r="N22" s="29">
        <f t="shared" si="1"/>
        <v>33.829787234042556</v>
      </c>
    </row>
    <row r="23" spans="1:14" ht="15.75" customHeight="1">
      <c r="A23" s="9">
        <v>21</v>
      </c>
      <c r="B23" s="48" t="s">
        <v>668</v>
      </c>
      <c r="C23" s="48" t="s">
        <v>669</v>
      </c>
      <c r="D23" s="48" t="s">
        <v>670</v>
      </c>
      <c r="E23" s="48">
        <v>113</v>
      </c>
      <c r="F23" s="14">
        <v>21</v>
      </c>
      <c r="G23" s="14">
        <v>23</v>
      </c>
      <c r="H23" s="14">
        <v>70</v>
      </c>
      <c r="I23" s="14">
        <v>21</v>
      </c>
      <c r="J23" s="14">
        <v>15</v>
      </c>
      <c r="K23" s="14">
        <v>21</v>
      </c>
      <c r="L23" s="14">
        <v>30</v>
      </c>
      <c r="M23" s="28">
        <f t="shared" si="0"/>
        <v>201</v>
      </c>
      <c r="N23" s="29">
        <f t="shared" si="1"/>
        <v>42.765957446808514</v>
      </c>
    </row>
    <row r="24" spans="1:14" ht="15.75" customHeight="1">
      <c r="A24" s="9">
        <v>22</v>
      </c>
      <c r="B24" s="48" t="s">
        <v>671</v>
      </c>
      <c r="C24" s="48" t="s">
        <v>672</v>
      </c>
      <c r="D24" s="48" t="s">
        <v>673</v>
      </c>
      <c r="E24" s="48">
        <v>126</v>
      </c>
      <c r="F24" s="14">
        <v>76</v>
      </c>
      <c r="G24" s="14">
        <v>65</v>
      </c>
      <c r="H24" s="14">
        <v>79</v>
      </c>
      <c r="I24" s="14">
        <v>70</v>
      </c>
      <c r="J24" s="14">
        <v>44</v>
      </c>
      <c r="K24" s="14">
        <v>48</v>
      </c>
      <c r="L24" s="14">
        <v>42</v>
      </c>
      <c r="M24" s="28">
        <f t="shared" si="0"/>
        <v>424</v>
      </c>
      <c r="N24" s="29">
        <f t="shared" si="1"/>
        <v>90.212765957446805</v>
      </c>
    </row>
    <row r="25" spans="1:14" ht="15.75" customHeight="1">
      <c r="A25" s="9">
        <v>23</v>
      </c>
      <c r="B25" s="10" t="s">
        <v>674</v>
      </c>
      <c r="C25" s="10" t="s">
        <v>675</v>
      </c>
      <c r="D25" s="10" t="s">
        <v>676</v>
      </c>
      <c r="E25" s="10">
        <v>125</v>
      </c>
      <c r="F25" s="14">
        <v>70</v>
      </c>
      <c r="G25" s="14">
        <v>61</v>
      </c>
      <c r="H25" s="14">
        <v>71</v>
      </c>
      <c r="I25" s="14">
        <v>57</v>
      </c>
      <c r="J25" s="14">
        <v>39</v>
      </c>
      <c r="K25" s="14">
        <v>43</v>
      </c>
      <c r="L25" s="14">
        <v>42</v>
      </c>
      <c r="M25" s="28">
        <f t="shared" si="0"/>
        <v>383</v>
      </c>
      <c r="N25" s="29">
        <f t="shared" si="1"/>
        <v>81.489361702127667</v>
      </c>
    </row>
    <row r="26" spans="1:14" ht="15.75" customHeight="1">
      <c r="A26" s="9">
        <v>24</v>
      </c>
      <c r="B26" s="10" t="s">
        <v>677</v>
      </c>
      <c r="C26" s="10" t="s">
        <v>678</v>
      </c>
      <c r="D26" s="10" t="s">
        <v>679</v>
      </c>
      <c r="E26" s="10">
        <v>110</v>
      </c>
      <c r="F26" s="14">
        <v>63</v>
      </c>
      <c r="G26" s="14">
        <v>59</v>
      </c>
      <c r="H26" s="14">
        <v>73</v>
      </c>
      <c r="I26" s="14">
        <v>54</v>
      </c>
      <c r="J26" s="14">
        <v>43</v>
      </c>
      <c r="K26" s="14">
        <v>46</v>
      </c>
      <c r="L26" s="14">
        <v>38</v>
      </c>
      <c r="M26" s="28">
        <f t="shared" si="0"/>
        <v>376</v>
      </c>
      <c r="N26" s="29">
        <f t="shared" si="1"/>
        <v>80</v>
      </c>
    </row>
    <row r="27" spans="1:14" ht="15.75" customHeight="1">
      <c r="A27" s="9">
        <v>25</v>
      </c>
      <c r="B27" s="48" t="s">
        <v>680</v>
      </c>
      <c r="C27" s="48" t="s">
        <v>681</v>
      </c>
      <c r="D27" s="48" t="s">
        <v>682</v>
      </c>
      <c r="E27" s="48">
        <v>106</v>
      </c>
      <c r="F27" s="14">
        <v>38</v>
      </c>
      <c r="G27" s="14">
        <v>54</v>
      </c>
      <c r="H27" s="14">
        <v>64</v>
      </c>
      <c r="I27" s="14">
        <v>24</v>
      </c>
      <c r="J27" s="14">
        <v>15</v>
      </c>
      <c r="K27" s="14">
        <v>28</v>
      </c>
      <c r="L27" s="14">
        <v>41</v>
      </c>
      <c r="M27" s="28">
        <f t="shared" si="0"/>
        <v>264</v>
      </c>
      <c r="N27" s="29">
        <f t="shared" si="1"/>
        <v>56.170212765957451</v>
      </c>
    </row>
    <row r="28" spans="1:14" ht="15.75" customHeight="1">
      <c r="A28" s="9">
        <v>26</v>
      </c>
      <c r="B28" s="48" t="s">
        <v>683</v>
      </c>
      <c r="C28" s="48" t="s">
        <v>684</v>
      </c>
      <c r="D28" s="48" t="s">
        <v>685</v>
      </c>
      <c r="E28" s="48">
        <v>123</v>
      </c>
      <c r="F28" s="14">
        <v>78</v>
      </c>
      <c r="G28" s="14">
        <v>67</v>
      </c>
      <c r="H28" s="14">
        <v>78</v>
      </c>
      <c r="I28" s="14">
        <v>79</v>
      </c>
      <c r="J28" s="14">
        <v>48</v>
      </c>
      <c r="K28" s="14">
        <v>49</v>
      </c>
      <c r="L28" s="14">
        <v>38</v>
      </c>
      <c r="M28" s="28">
        <f t="shared" si="0"/>
        <v>437</v>
      </c>
      <c r="N28" s="29">
        <f t="shared" si="1"/>
        <v>92.978723404255319</v>
      </c>
    </row>
    <row r="29" spans="1:14" ht="15.75" customHeight="1">
      <c r="A29" s="9">
        <v>27</v>
      </c>
      <c r="B29" s="48" t="s">
        <v>686</v>
      </c>
      <c r="C29" s="48" t="s">
        <v>687</v>
      </c>
      <c r="D29" s="48" t="s">
        <v>688</v>
      </c>
      <c r="E29" s="48">
        <v>99</v>
      </c>
      <c r="F29" s="14">
        <v>22</v>
      </c>
      <c r="G29" s="14">
        <v>27</v>
      </c>
      <c r="H29" s="14">
        <v>62</v>
      </c>
      <c r="I29" s="14">
        <v>7</v>
      </c>
      <c r="J29" s="14">
        <v>2</v>
      </c>
      <c r="K29" s="14">
        <v>24</v>
      </c>
      <c r="L29" s="14">
        <v>37</v>
      </c>
      <c r="M29" s="28">
        <f t="shared" si="0"/>
        <v>181</v>
      </c>
      <c r="N29" s="29">
        <f t="shared" si="1"/>
        <v>38.51063829787234</v>
      </c>
    </row>
    <row r="30" spans="1:14" ht="15.75" customHeight="1">
      <c r="A30" s="9">
        <v>28</v>
      </c>
      <c r="B30" s="48" t="s">
        <v>689</v>
      </c>
      <c r="C30" s="48" t="s">
        <v>690</v>
      </c>
      <c r="D30" s="48" t="s">
        <v>691</v>
      </c>
      <c r="E30" s="48">
        <v>89</v>
      </c>
      <c r="F30" s="14"/>
      <c r="G30" s="14">
        <v>60</v>
      </c>
      <c r="H30" s="14">
        <v>63</v>
      </c>
      <c r="I30" s="14">
        <v>47</v>
      </c>
      <c r="J30" s="14">
        <v>39</v>
      </c>
      <c r="K30" s="14">
        <v>43</v>
      </c>
      <c r="L30" s="14">
        <v>30</v>
      </c>
      <c r="M30" s="28">
        <f t="shared" si="0"/>
        <v>282</v>
      </c>
      <c r="N30" s="29">
        <f t="shared" si="1"/>
        <v>60</v>
      </c>
    </row>
    <row r="31" spans="1:14" ht="15.75" customHeight="1">
      <c r="A31" s="22"/>
      <c r="B31" s="49"/>
      <c r="C31" s="49"/>
      <c r="D31" s="49"/>
      <c r="E31" s="49"/>
      <c r="F31" s="45"/>
      <c r="G31" s="45"/>
      <c r="H31" s="45"/>
      <c r="I31" s="45"/>
      <c r="J31" s="45"/>
      <c r="K31" s="45"/>
      <c r="L31" s="45"/>
      <c r="M31" s="46"/>
      <c r="N31" s="39"/>
    </row>
    <row r="32" spans="1:14" ht="15.75" customHeight="1">
      <c r="A32" s="22"/>
      <c r="B32" s="49"/>
      <c r="C32" s="49"/>
      <c r="D32" s="49"/>
      <c r="E32" s="49"/>
      <c r="F32" s="45"/>
      <c r="G32" s="45"/>
      <c r="H32" s="45"/>
      <c r="I32" s="45"/>
      <c r="J32" s="45"/>
      <c r="K32" s="45"/>
      <c r="L32" s="45"/>
      <c r="M32" s="46"/>
      <c r="N32" s="39"/>
    </row>
  </sheetData>
  <mergeCells count="1">
    <mergeCell ref="B1:N1"/>
  </mergeCells>
  <dataValidations count="2">
    <dataValidation type="decimal" operator="lessThanOrEqual" allowBlank="1" showDropDown="1" showInputMessage="1" showErrorMessage="1" prompt="Enter a number less than or equal to 50" sqref="J3:L32" xr:uid="{00000000-0002-0000-0600-000000000000}">
      <formula1>50</formula1>
    </dataValidation>
    <dataValidation type="decimal" operator="lessThanOrEqual" allowBlank="1" showDropDown="1" showInputMessage="1" showErrorMessage="1" prompt="Enter a number less than or equal to 80" sqref="F3:I32" xr:uid="{00000000-0002-0000-0600-000001000000}">
      <formula1>80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FC1D-9EA5-4C7B-830D-F0A1D6499F06}">
  <sheetPr>
    <tabColor rgb="FF00FF00"/>
  </sheetPr>
  <dimension ref="A1:N40"/>
  <sheetViews>
    <sheetView workbookViewId="0">
      <selection activeCell="N9" sqref="N9"/>
    </sheetView>
  </sheetViews>
  <sheetFormatPr defaultRowHeight="12.5"/>
  <cols>
    <col min="1" max="1" width="11.7265625" customWidth="1"/>
    <col min="2" max="2" width="10.7265625" customWidth="1"/>
    <col min="3" max="3" width="12.81640625" customWidth="1"/>
    <col min="4" max="4" width="14.26953125" customWidth="1"/>
  </cols>
  <sheetData>
    <row r="1" spans="1:14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</row>
    <row r="3" spans="1:14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</row>
    <row r="4" spans="1:14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</row>
    <row r="5" spans="1:14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</row>
    <row r="6" spans="1:14">
      <c r="A6" s="121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>
      <c r="A7" s="121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</row>
    <row r="8" spans="1:14">
      <c r="A8" s="121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</row>
    <row r="9" spans="1:14">
      <c r="A9" s="121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</row>
    <row r="10" spans="1:14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</row>
    <row r="11" spans="1:14" ht="23">
      <c r="A11" s="126" t="s">
        <v>108</v>
      </c>
      <c r="B11" s="121"/>
      <c r="C11" s="121"/>
      <c r="D11" s="128" t="s">
        <v>913</v>
      </c>
      <c r="E11" s="129" t="str">
        <f>VLOOKUP($K$11,IIA!$A$2:$N$30,2,0)</f>
        <v>ZAHRA KHAN</v>
      </c>
      <c r="F11" s="121"/>
      <c r="G11" s="121"/>
      <c r="H11" s="126" t="s">
        <v>932</v>
      </c>
      <c r="I11" s="121"/>
      <c r="J11" s="128" t="s">
        <v>913</v>
      </c>
      <c r="K11" s="135">
        <v>1</v>
      </c>
      <c r="L11" s="121"/>
      <c r="M11" s="121"/>
      <c r="N11" s="121"/>
    </row>
    <row r="12" spans="1:14">
      <c r="A12" s="121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</row>
    <row r="13" spans="1:14" ht="23">
      <c r="A13" s="126" t="s">
        <v>924</v>
      </c>
      <c r="B13" s="121"/>
      <c r="C13" s="121"/>
      <c r="D13" s="128" t="s">
        <v>913</v>
      </c>
      <c r="E13" s="129" t="str">
        <f>VLOOKUP($K$11,IIA!$A$2:$N$30,3,0)</f>
        <v xml:space="preserve"> Shabbir Alam </v>
      </c>
      <c r="F13" s="121"/>
      <c r="G13" s="121"/>
      <c r="H13" s="126" t="s">
        <v>927</v>
      </c>
      <c r="I13" s="121"/>
      <c r="J13" s="128" t="s">
        <v>913</v>
      </c>
      <c r="K13" s="135">
        <f>VLOOKUP($K$11,IIA!$A$2:$N$30,5,0)</f>
        <v>112</v>
      </c>
      <c r="L13" s="121"/>
      <c r="M13" s="121"/>
      <c r="N13" s="121"/>
    </row>
    <row r="14" spans="1:14">
      <c r="A14" s="121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</row>
    <row r="15" spans="1:14" ht="23">
      <c r="A15" s="126" t="s">
        <v>929</v>
      </c>
      <c r="B15" s="121"/>
      <c r="C15" s="121"/>
      <c r="D15" s="128" t="s">
        <v>913</v>
      </c>
      <c r="E15" s="129" t="str">
        <f>VLOOKUP($K$11,IIA!$A$2:$N$30,4,0)</f>
        <v xml:space="preserve">Shahenoor khatoon </v>
      </c>
      <c r="F15" s="121"/>
      <c r="G15" s="121"/>
      <c r="H15" s="121"/>
      <c r="I15" s="121"/>
      <c r="J15" s="121"/>
      <c r="K15" s="121"/>
      <c r="L15" s="121"/>
      <c r="M15" s="121"/>
      <c r="N15" s="121"/>
    </row>
    <row r="16" spans="1:14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</row>
    <row r="17" spans="1:14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</row>
    <row r="18" spans="1:14" ht="40">
      <c r="A18" s="127" t="s">
        <v>939</v>
      </c>
      <c r="B18" s="127" t="s">
        <v>940</v>
      </c>
      <c r="C18" s="127" t="s">
        <v>941</v>
      </c>
      <c r="D18" s="127" t="s">
        <v>921</v>
      </c>
      <c r="E18" s="123"/>
      <c r="F18" s="121"/>
      <c r="G18" s="121"/>
      <c r="H18" s="121"/>
      <c r="I18" s="121"/>
      <c r="J18" s="121"/>
      <c r="K18" s="121"/>
      <c r="L18" s="121"/>
      <c r="M18" s="121"/>
      <c r="N18" s="121"/>
    </row>
    <row r="19" spans="1:14" ht="20">
      <c r="A19" s="130" t="s">
        <v>6</v>
      </c>
      <c r="B19" s="133">
        <v>80</v>
      </c>
      <c r="C19" s="133">
        <v>24</v>
      </c>
      <c r="D19" s="133">
        <f>VLOOKUP($K$11,IIA!$A$2:$N$30,MATCH(' IIA MARKSHEET'!A19,IIA!$A$2:$N$2,0),0)</f>
        <v>78</v>
      </c>
      <c r="E19" s="121"/>
      <c r="F19" s="121"/>
      <c r="G19" s="122" t="s">
        <v>911</v>
      </c>
      <c r="H19" s="121"/>
      <c r="I19" s="121"/>
      <c r="J19" s="121"/>
      <c r="K19" s="121"/>
      <c r="L19" s="121"/>
      <c r="M19" s="121"/>
      <c r="N19" s="121"/>
    </row>
    <row r="20" spans="1:14" ht="20">
      <c r="A20" s="130" t="s">
        <v>7</v>
      </c>
      <c r="B20" s="133">
        <v>80</v>
      </c>
      <c r="C20" s="133">
        <v>24</v>
      </c>
      <c r="D20" s="133">
        <f>VLOOKUP($K$11,IIA!$A$2:$N$30,MATCH(' IIA MARKSHEET'!A20,IIA!$A$2:$N$2,0),0)</f>
        <v>60</v>
      </c>
      <c r="E20" s="121"/>
      <c r="F20" s="121"/>
      <c r="G20" s="122" t="s">
        <v>911</v>
      </c>
      <c r="H20" s="121"/>
      <c r="I20" s="121"/>
      <c r="J20" s="121"/>
      <c r="K20" s="121"/>
      <c r="L20" s="121"/>
      <c r="M20" s="121"/>
      <c r="N20" s="121"/>
    </row>
    <row r="21" spans="1:14" ht="20">
      <c r="A21" s="130" t="s">
        <v>8</v>
      </c>
      <c r="B21" s="133">
        <v>80</v>
      </c>
      <c r="C21" s="133">
        <v>24</v>
      </c>
      <c r="D21" s="133">
        <f>VLOOKUP($K$11,IIA!$A$2:$N$30,MATCH(' IIA MARKSHEET'!A21,IIA!$A$2:$N$2,0),0)</f>
        <v>72</v>
      </c>
      <c r="E21" s="121"/>
      <c r="F21" s="121"/>
      <c r="G21" s="122" t="s">
        <v>911</v>
      </c>
      <c r="H21" s="121"/>
      <c r="I21" s="121"/>
      <c r="J21" s="121"/>
      <c r="K21" s="121"/>
      <c r="L21" s="121"/>
      <c r="M21" s="121"/>
      <c r="N21" s="121"/>
    </row>
    <row r="22" spans="1:14" ht="20">
      <c r="A22" s="130" t="s">
        <v>195</v>
      </c>
      <c r="B22" s="133">
        <v>80</v>
      </c>
      <c r="C22" s="133">
        <v>24</v>
      </c>
      <c r="D22" s="133">
        <f>VLOOKUP($K$11,IIA!$A$2:$N$30,MATCH(' IIA MARKSHEET'!A22,IIA!$A$2:$N$2,0),0)</f>
        <v>67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</row>
    <row r="23" spans="1:14" ht="20">
      <c r="A23" s="131" t="s">
        <v>942</v>
      </c>
      <c r="B23" s="133">
        <v>50</v>
      </c>
      <c r="C23" s="133">
        <v>15</v>
      </c>
      <c r="D23" s="133">
        <f>VLOOKUP($K$11,IIA!$A$2:$N$30,MATCH(' IIA MARKSHEET'!A23,IIA!$A$2:$N$2,0),0)</f>
        <v>45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</row>
    <row r="24" spans="1:14" ht="20">
      <c r="A24" s="132" t="s">
        <v>445</v>
      </c>
      <c r="B24" s="133">
        <v>50</v>
      </c>
      <c r="C24" s="133">
        <v>15</v>
      </c>
      <c r="D24" s="133">
        <f>VLOOKUP($K$11,IIA!$A$2:$N$30,MATCH(' IIA MARKSHEET'!A24,IIA!$A$2:$N$2,0),0)</f>
        <v>47</v>
      </c>
      <c r="E24" s="121"/>
      <c r="F24" s="136" t="s">
        <v>917</v>
      </c>
      <c r="G24" s="124"/>
      <c r="H24" s="134">
        <f>SUM(B19:B25)</f>
        <v>470</v>
      </c>
      <c r="I24" s="121"/>
      <c r="J24" s="121"/>
      <c r="K24" s="121"/>
      <c r="L24" s="121"/>
      <c r="M24" s="121"/>
      <c r="N24" s="121"/>
    </row>
    <row r="25" spans="1:14" ht="31.5">
      <c r="A25" s="130" t="s">
        <v>9</v>
      </c>
      <c r="B25" s="133">
        <v>50</v>
      </c>
      <c r="C25" s="133">
        <v>15</v>
      </c>
      <c r="D25" s="133">
        <f>VLOOKUP($K$11,IIA!$A$2:$N$30,MATCH(' IIA MARKSHEET'!A25,IIA!$A$2:$N$2,0),0)</f>
        <v>45</v>
      </c>
      <c r="E25" s="121"/>
      <c r="F25" s="136" t="s">
        <v>919</v>
      </c>
      <c r="G25" s="124"/>
      <c r="H25" s="134">
        <f>SUM(D19:D25)</f>
        <v>414</v>
      </c>
      <c r="I25" s="121"/>
      <c r="J25" s="121"/>
      <c r="K25" s="121"/>
      <c r="L25" s="121"/>
      <c r="M25" s="121"/>
      <c r="N25" s="121"/>
    </row>
    <row r="26" spans="1:14" ht="13">
      <c r="A26" s="121"/>
      <c r="B26" s="121"/>
      <c r="C26" s="121"/>
      <c r="D26" s="121"/>
      <c r="E26" s="121"/>
      <c r="F26" s="136" t="s">
        <v>936</v>
      </c>
      <c r="G26" s="124"/>
      <c r="H26" s="134">
        <f>H25/H24*100</f>
        <v>88.085106382978722</v>
      </c>
      <c r="I26" s="121"/>
      <c r="J26" s="121"/>
      <c r="K26" s="121"/>
      <c r="L26" s="121"/>
      <c r="M26" s="121"/>
      <c r="N26" s="121"/>
    </row>
    <row r="27" spans="1:14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</row>
    <row r="28" spans="1:14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</row>
    <row r="29" spans="1:14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</row>
    <row r="30" spans="1:14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</row>
    <row r="31" spans="1:14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</row>
    <row r="32" spans="1:14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</row>
    <row r="33" spans="1:14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</row>
    <row r="34" spans="1:14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</row>
    <row r="35" spans="1:14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</row>
    <row r="36" spans="1:14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</row>
    <row r="37" spans="1:14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</row>
    <row r="38" spans="1:14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</row>
    <row r="39" spans="1:14">
      <c r="A39" s="121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</row>
    <row r="40" spans="1:14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</row>
  </sheetData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8FDB31-53D0-49BA-8BDE-DA5415AD1717}">
          <x14:formula1>
            <xm:f>IIA!$A$2:$A$30</xm:f>
          </x14:formula1>
          <xm:sqref>K11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  <outlinePr summaryBelow="0" summaryRight="0"/>
    <pageSetUpPr fitToPage="1"/>
  </sheetPr>
  <dimension ref="A1:N33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I25" sqref="I25"/>
    </sheetView>
  </sheetViews>
  <sheetFormatPr defaultColWidth="12.6328125" defaultRowHeight="15" customHeight="1"/>
  <cols>
    <col min="1" max="1" width="12.6328125" customWidth="1"/>
    <col min="2" max="4" width="25.453125" customWidth="1"/>
    <col min="5" max="5" width="16.6328125" customWidth="1"/>
    <col min="6" max="6" width="10.6328125" customWidth="1"/>
    <col min="7" max="8" width="10.453125" customWidth="1"/>
    <col min="9" max="9" width="10.26953125" customWidth="1"/>
    <col min="10" max="10" width="9.7265625" customWidth="1"/>
    <col min="11" max="12" width="12.6328125" customWidth="1"/>
    <col min="13" max="13" width="10.453125" customWidth="1"/>
    <col min="14" max="14" width="10.26953125" customWidth="1"/>
  </cols>
  <sheetData>
    <row r="1" spans="1:14" ht="97.5" customHeight="1">
      <c r="A1" s="1"/>
      <c r="B1" s="158" t="s">
        <v>692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4" ht="33.75" customHeight="1">
      <c r="A2" s="2" t="s">
        <v>1</v>
      </c>
      <c r="B2" s="3" t="s">
        <v>108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8" t="s">
        <v>8</v>
      </c>
      <c r="I2" s="8" t="s">
        <v>195</v>
      </c>
      <c r="J2" s="8" t="s">
        <v>611</v>
      </c>
      <c r="K2" s="8" t="s">
        <v>445</v>
      </c>
      <c r="L2" s="8" t="s">
        <v>9</v>
      </c>
      <c r="M2" s="8" t="s">
        <v>10</v>
      </c>
      <c r="N2" s="8" t="s">
        <v>11</v>
      </c>
    </row>
    <row r="3" spans="1:14" ht="15.75" customHeight="1">
      <c r="A3" s="19">
        <v>1</v>
      </c>
      <c r="B3" s="31" t="s">
        <v>693</v>
      </c>
      <c r="C3" s="31" t="s">
        <v>694</v>
      </c>
      <c r="D3" s="31" t="s">
        <v>695</v>
      </c>
      <c r="E3" s="31">
        <v>125</v>
      </c>
      <c r="F3" s="32">
        <v>61</v>
      </c>
      <c r="G3" s="32">
        <v>76</v>
      </c>
      <c r="H3" s="32">
        <v>79</v>
      </c>
      <c r="I3" s="32">
        <v>50</v>
      </c>
      <c r="J3" s="32">
        <v>45</v>
      </c>
      <c r="K3" s="32">
        <v>39</v>
      </c>
      <c r="L3" s="32">
        <v>50</v>
      </c>
      <c r="M3" s="28">
        <f t="shared" ref="M3:M29" si="0">SUM(F3:L3)</f>
        <v>400</v>
      </c>
      <c r="N3" s="29">
        <f t="shared" ref="N3:N29" si="1">(M3/470)*100</f>
        <v>85.106382978723403</v>
      </c>
    </row>
    <row r="4" spans="1:14" ht="15.75" customHeight="1">
      <c r="A4" s="9">
        <v>2</v>
      </c>
      <c r="B4" s="10" t="s">
        <v>696</v>
      </c>
      <c r="C4" s="10" t="s">
        <v>697</v>
      </c>
      <c r="D4" s="10" t="s">
        <v>698</v>
      </c>
      <c r="E4" s="10">
        <v>98</v>
      </c>
      <c r="F4" s="14">
        <v>23</v>
      </c>
      <c r="G4" s="14">
        <v>64</v>
      </c>
      <c r="H4" s="14">
        <v>69</v>
      </c>
      <c r="I4" s="14">
        <v>26</v>
      </c>
      <c r="J4" s="14">
        <v>41</v>
      </c>
      <c r="K4" s="14">
        <v>34</v>
      </c>
      <c r="L4" s="14">
        <v>48</v>
      </c>
      <c r="M4" s="28">
        <f t="shared" si="0"/>
        <v>305</v>
      </c>
      <c r="N4" s="29">
        <f t="shared" si="1"/>
        <v>64.893617021276597</v>
      </c>
    </row>
    <row r="5" spans="1:14" ht="15.75" customHeight="1">
      <c r="A5" s="9">
        <v>3</v>
      </c>
      <c r="B5" s="10" t="s">
        <v>699</v>
      </c>
      <c r="C5" s="10" t="s">
        <v>700</v>
      </c>
      <c r="D5" s="10" t="s">
        <v>701</v>
      </c>
      <c r="E5" s="10">
        <v>114</v>
      </c>
      <c r="F5" s="14">
        <v>50</v>
      </c>
      <c r="G5" s="14">
        <v>68</v>
      </c>
      <c r="H5" s="14">
        <v>77</v>
      </c>
      <c r="I5" s="14">
        <v>55</v>
      </c>
      <c r="J5" s="14">
        <v>29</v>
      </c>
      <c r="K5" s="14">
        <v>36</v>
      </c>
      <c r="L5" s="14">
        <v>50</v>
      </c>
      <c r="M5" s="28">
        <f t="shared" si="0"/>
        <v>365</v>
      </c>
      <c r="N5" s="29">
        <f t="shared" si="1"/>
        <v>77.659574468085097</v>
      </c>
    </row>
    <row r="6" spans="1:14" ht="15.75" customHeight="1">
      <c r="A6" s="9">
        <v>4</v>
      </c>
      <c r="B6" s="10" t="s">
        <v>702</v>
      </c>
      <c r="C6" s="10" t="s">
        <v>703</v>
      </c>
      <c r="D6" s="10" t="s">
        <v>704</v>
      </c>
      <c r="E6" s="10">
        <v>119</v>
      </c>
      <c r="F6" s="14">
        <v>37</v>
      </c>
      <c r="G6" s="14">
        <v>68</v>
      </c>
      <c r="H6" s="14">
        <v>79</v>
      </c>
      <c r="I6" s="14">
        <v>46</v>
      </c>
      <c r="J6" s="14">
        <v>33</v>
      </c>
      <c r="K6" s="14">
        <v>37</v>
      </c>
      <c r="L6" s="14">
        <v>49</v>
      </c>
      <c r="M6" s="28">
        <f t="shared" si="0"/>
        <v>349</v>
      </c>
      <c r="N6" s="29">
        <f t="shared" si="1"/>
        <v>74.255319148936167</v>
      </c>
    </row>
    <row r="7" spans="1:14" ht="15.75" customHeight="1">
      <c r="A7" s="9">
        <v>5</v>
      </c>
      <c r="B7" s="10" t="s">
        <v>705</v>
      </c>
      <c r="C7" s="10" t="s">
        <v>706</v>
      </c>
      <c r="D7" s="10" t="s">
        <v>707</v>
      </c>
      <c r="E7" s="10">
        <v>122</v>
      </c>
      <c r="F7" s="14">
        <v>30</v>
      </c>
      <c r="G7" s="14">
        <v>49</v>
      </c>
      <c r="H7" s="14">
        <v>63</v>
      </c>
      <c r="I7" s="14">
        <v>31</v>
      </c>
      <c r="J7" s="14">
        <v>21</v>
      </c>
      <c r="K7" s="14">
        <v>23</v>
      </c>
      <c r="L7" s="14">
        <v>50</v>
      </c>
      <c r="M7" s="28">
        <f t="shared" si="0"/>
        <v>267</v>
      </c>
      <c r="N7" s="29">
        <f t="shared" si="1"/>
        <v>56.808510638297868</v>
      </c>
    </row>
    <row r="8" spans="1:14" ht="15.75" customHeight="1">
      <c r="A8" s="9">
        <v>6</v>
      </c>
      <c r="B8" s="10" t="s">
        <v>708</v>
      </c>
      <c r="C8" s="10" t="s">
        <v>709</v>
      </c>
      <c r="D8" s="10" t="s">
        <v>451</v>
      </c>
      <c r="E8" s="10">
        <v>92</v>
      </c>
      <c r="F8" s="14">
        <v>29</v>
      </c>
      <c r="G8" s="14">
        <v>56</v>
      </c>
      <c r="H8" s="14">
        <v>73</v>
      </c>
      <c r="I8" s="14">
        <v>28</v>
      </c>
      <c r="J8" s="14">
        <v>26</v>
      </c>
      <c r="K8" s="14">
        <v>30</v>
      </c>
      <c r="L8" s="14">
        <v>50</v>
      </c>
      <c r="M8" s="28">
        <f t="shared" si="0"/>
        <v>292</v>
      </c>
      <c r="N8" s="29">
        <f t="shared" si="1"/>
        <v>62.127659574468083</v>
      </c>
    </row>
    <row r="9" spans="1:14" ht="15.75" customHeight="1">
      <c r="A9" s="9">
        <v>7</v>
      </c>
      <c r="B9" s="10" t="s">
        <v>710</v>
      </c>
      <c r="C9" s="10" t="s">
        <v>711</v>
      </c>
      <c r="D9" s="10" t="s">
        <v>712</v>
      </c>
      <c r="E9" s="10">
        <v>125</v>
      </c>
      <c r="F9" s="14">
        <v>55</v>
      </c>
      <c r="G9" s="14">
        <v>73</v>
      </c>
      <c r="H9" s="14">
        <v>80</v>
      </c>
      <c r="I9" s="14">
        <v>72</v>
      </c>
      <c r="J9" s="14">
        <v>39</v>
      </c>
      <c r="K9" s="14">
        <v>41</v>
      </c>
      <c r="L9" s="14">
        <v>50</v>
      </c>
      <c r="M9" s="28">
        <f t="shared" si="0"/>
        <v>410</v>
      </c>
      <c r="N9" s="29">
        <f t="shared" si="1"/>
        <v>87.2340425531915</v>
      </c>
    </row>
    <row r="10" spans="1:14" ht="15.75" customHeight="1">
      <c r="A10" s="9">
        <v>8</v>
      </c>
      <c r="B10" s="10" t="s">
        <v>713</v>
      </c>
      <c r="C10" s="10"/>
      <c r="D10" s="10"/>
      <c r="E10" s="10"/>
      <c r="F10" s="30"/>
      <c r="G10" s="30"/>
      <c r="H10" s="30"/>
      <c r="I10" s="30"/>
      <c r="J10" s="30"/>
      <c r="K10" s="30"/>
      <c r="L10" s="30"/>
      <c r="M10" s="28">
        <f t="shared" si="0"/>
        <v>0</v>
      </c>
      <c r="N10" s="29">
        <f t="shared" si="1"/>
        <v>0</v>
      </c>
    </row>
    <row r="11" spans="1:14" ht="15.75" customHeight="1">
      <c r="A11" s="9">
        <v>9</v>
      </c>
      <c r="B11" s="10" t="s">
        <v>714</v>
      </c>
      <c r="C11" s="10" t="s">
        <v>715</v>
      </c>
      <c r="D11" s="10" t="s">
        <v>716</v>
      </c>
      <c r="E11" s="10">
        <v>112</v>
      </c>
      <c r="F11" s="14">
        <v>10</v>
      </c>
      <c r="G11" s="14">
        <v>27</v>
      </c>
      <c r="H11" s="14">
        <v>69</v>
      </c>
      <c r="I11" s="14">
        <v>11</v>
      </c>
      <c r="J11" s="14">
        <v>13</v>
      </c>
      <c r="K11" s="14">
        <v>15</v>
      </c>
      <c r="L11" s="14">
        <v>42</v>
      </c>
      <c r="M11" s="28">
        <f t="shared" si="0"/>
        <v>187</v>
      </c>
      <c r="N11" s="29">
        <f t="shared" si="1"/>
        <v>39.787234042553195</v>
      </c>
    </row>
    <row r="12" spans="1:14" ht="15.75" customHeight="1">
      <c r="A12" s="9">
        <v>10</v>
      </c>
      <c r="B12" s="10" t="s">
        <v>717</v>
      </c>
      <c r="C12" s="10" t="s">
        <v>718</v>
      </c>
      <c r="D12" s="10" t="s">
        <v>719</v>
      </c>
      <c r="E12" s="10">
        <v>113</v>
      </c>
      <c r="F12" s="14">
        <v>8</v>
      </c>
      <c r="G12" s="14">
        <v>49</v>
      </c>
      <c r="H12" s="14">
        <v>59</v>
      </c>
      <c r="I12" s="14">
        <v>38</v>
      </c>
      <c r="J12" s="14">
        <v>22</v>
      </c>
      <c r="K12" s="14">
        <v>23</v>
      </c>
      <c r="L12" s="14">
        <v>50</v>
      </c>
      <c r="M12" s="28">
        <f t="shared" si="0"/>
        <v>249</v>
      </c>
      <c r="N12" s="29">
        <f t="shared" si="1"/>
        <v>52.978723404255327</v>
      </c>
    </row>
    <row r="13" spans="1:14" ht="15.75" customHeight="1">
      <c r="A13" s="9">
        <v>11</v>
      </c>
      <c r="B13" s="10" t="s">
        <v>720</v>
      </c>
      <c r="C13" s="10" t="s">
        <v>721</v>
      </c>
      <c r="D13" s="10" t="s">
        <v>722</v>
      </c>
      <c r="E13" s="10">
        <v>98</v>
      </c>
      <c r="F13" s="14">
        <v>23</v>
      </c>
      <c r="G13" s="14">
        <v>23</v>
      </c>
      <c r="H13" s="14">
        <v>69</v>
      </c>
      <c r="I13" s="14">
        <v>27</v>
      </c>
      <c r="J13" s="14">
        <v>19</v>
      </c>
      <c r="K13" s="14">
        <v>30</v>
      </c>
      <c r="L13" s="14">
        <v>47</v>
      </c>
      <c r="M13" s="28">
        <f t="shared" si="0"/>
        <v>238</v>
      </c>
      <c r="N13" s="29">
        <f t="shared" si="1"/>
        <v>50.638297872340424</v>
      </c>
    </row>
    <row r="14" spans="1:14" ht="15.75" customHeight="1">
      <c r="A14" s="9">
        <v>12</v>
      </c>
      <c r="B14" s="10" t="s">
        <v>723</v>
      </c>
      <c r="C14" s="10" t="s">
        <v>724</v>
      </c>
      <c r="D14" s="10" t="s">
        <v>719</v>
      </c>
      <c r="E14" s="10">
        <v>116</v>
      </c>
      <c r="F14" s="14">
        <v>16</v>
      </c>
      <c r="G14" s="14">
        <v>45</v>
      </c>
      <c r="H14" s="14">
        <v>57</v>
      </c>
      <c r="I14" s="14">
        <v>62</v>
      </c>
      <c r="J14" s="14">
        <v>30</v>
      </c>
      <c r="K14" s="14">
        <v>27</v>
      </c>
      <c r="L14" s="14">
        <v>50</v>
      </c>
      <c r="M14" s="28">
        <f t="shared" si="0"/>
        <v>287</v>
      </c>
      <c r="N14" s="29">
        <f t="shared" si="1"/>
        <v>61.063829787234049</v>
      </c>
    </row>
    <row r="15" spans="1:14" ht="15.75" customHeight="1">
      <c r="A15" s="9">
        <v>13</v>
      </c>
      <c r="B15" s="10" t="s">
        <v>725</v>
      </c>
      <c r="C15" s="10" t="s">
        <v>726</v>
      </c>
      <c r="D15" s="10" t="s">
        <v>727</v>
      </c>
      <c r="E15" s="10">
        <v>113</v>
      </c>
      <c r="F15" s="14">
        <v>2</v>
      </c>
      <c r="G15" s="14">
        <v>22</v>
      </c>
      <c r="H15" s="14">
        <v>13</v>
      </c>
      <c r="I15" s="14">
        <v>5</v>
      </c>
      <c r="J15" s="14">
        <v>20</v>
      </c>
      <c r="K15" s="14">
        <v>14</v>
      </c>
      <c r="L15" s="14">
        <v>49</v>
      </c>
      <c r="M15" s="28">
        <f t="shared" si="0"/>
        <v>125</v>
      </c>
      <c r="N15" s="29">
        <f t="shared" si="1"/>
        <v>26.595744680851062</v>
      </c>
    </row>
    <row r="16" spans="1:14" ht="15.75" customHeight="1">
      <c r="A16" s="9">
        <v>14</v>
      </c>
      <c r="B16" s="10" t="s">
        <v>728</v>
      </c>
      <c r="C16" s="10" t="s">
        <v>729</v>
      </c>
      <c r="D16" s="10" t="s">
        <v>730</v>
      </c>
      <c r="E16" s="10">
        <v>110</v>
      </c>
      <c r="F16" s="14">
        <v>9</v>
      </c>
      <c r="G16" s="14">
        <v>31</v>
      </c>
      <c r="H16" s="14">
        <v>17</v>
      </c>
      <c r="I16" s="14">
        <v>17</v>
      </c>
      <c r="J16" s="14">
        <v>11</v>
      </c>
      <c r="K16" s="14">
        <v>12</v>
      </c>
      <c r="L16" s="14">
        <v>50</v>
      </c>
      <c r="M16" s="28">
        <f t="shared" si="0"/>
        <v>147</v>
      </c>
      <c r="N16" s="29">
        <f t="shared" si="1"/>
        <v>31.276595744680851</v>
      </c>
    </row>
    <row r="17" spans="1:14" ht="15.75" customHeight="1">
      <c r="A17" s="9">
        <v>15</v>
      </c>
      <c r="B17" s="10" t="s">
        <v>731</v>
      </c>
      <c r="C17" s="10" t="s">
        <v>729</v>
      </c>
      <c r="D17" s="10" t="s">
        <v>730</v>
      </c>
      <c r="E17" s="10">
        <v>105</v>
      </c>
      <c r="F17" s="14">
        <v>9</v>
      </c>
      <c r="G17" s="14">
        <v>17</v>
      </c>
      <c r="H17" s="14">
        <v>18</v>
      </c>
      <c r="I17" s="14">
        <v>7</v>
      </c>
      <c r="J17" s="14">
        <v>11</v>
      </c>
      <c r="K17" s="14">
        <v>10</v>
      </c>
      <c r="L17" s="14">
        <v>49</v>
      </c>
      <c r="M17" s="28">
        <f t="shared" si="0"/>
        <v>121</v>
      </c>
      <c r="N17" s="29">
        <f t="shared" si="1"/>
        <v>25.744680851063826</v>
      </c>
    </row>
    <row r="18" spans="1:14" ht="15.75" customHeight="1">
      <c r="A18" s="9">
        <v>16</v>
      </c>
      <c r="B18" s="10" t="s">
        <v>473</v>
      </c>
      <c r="C18" s="10" t="s">
        <v>732</v>
      </c>
      <c r="D18" s="10" t="s">
        <v>451</v>
      </c>
      <c r="E18" s="10">
        <v>103</v>
      </c>
      <c r="F18" s="14">
        <v>18</v>
      </c>
      <c r="G18" s="14">
        <v>39</v>
      </c>
      <c r="H18" s="14">
        <v>76</v>
      </c>
      <c r="I18" s="14">
        <v>28</v>
      </c>
      <c r="J18" s="14">
        <v>21</v>
      </c>
      <c r="K18" s="14">
        <v>23</v>
      </c>
      <c r="L18" s="14">
        <v>50</v>
      </c>
      <c r="M18" s="28">
        <f t="shared" si="0"/>
        <v>255</v>
      </c>
      <c r="N18" s="29">
        <f t="shared" si="1"/>
        <v>54.255319148936167</v>
      </c>
    </row>
    <row r="19" spans="1:14" ht="15.75" customHeight="1">
      <c r="A19" s="9">
        <v>17</v>
      </c>
      <c r="B19" s="10" t="s">
        <v>733</v>
      </c>
      <c r="C19" s="10" t="s">
        <v>734</v>
      </c>
      <c r="D19" s="10" t="s">
        <v>735</v>
      </c>
      <c r="E19" s="10">
        <v>86</v>
      </c>
      <c r="F19" s="14">
        <v>70</v>
      </c>
      <c r="G19" s="14">
        <v>48</v>
      </c>
      <c r="H19" s="50">
        <v>78</v>
      </c>
      <c r="I19" s="14">
        <v>70</v>
      </c>
      <c r="J19" s="14">
        <v>39</v>
      </c>
      <c r="K19" s="14">
        <v>38</v>
      </c>
      <c r="L19" s="14">
        <v>50</v>
      </c>
      <c r="M19" s="28">
        <f t="shared" si="0"/>
        <v>393</v>
      </c>
      <c r="N19" s="29">
        <f t="shared" si="1"/>
        <v>83.61702127659575</v>
      </c>
    </row>
    <row r="20" spans="1:14" ht="15.75" customHeight="1">
      <c r="A20" s="9">
        <v>18</v>
      </c>
      <c r="B20" s="10" t="s">
        <v>736</v>
      </c>
      <c r="C20" s="10" t="s">
        <v>696</v>
      </c>
      <c r="D20" s="10" t="s">
        <v>707</v>
      </c>
      <c r="E20" s="10">
        <v>72</v>
      </c>
      <c r="F20" s="14">
        <v>23</v>
      </c>
      <c r="G20" s="14">
        <v>48</v>
      </c>
      <c r="H20" s="14">
        <v>74</v>
      </c>
      <c r="I20" s="14">
        <v>29</v>
      </c>
      <c r="J20" s="14">
        <v>39</v>
      </c>
      <c r="K20" s="14">
        <v>32</v>
      </c>
      <c r="L20" s="14">
        <v>50</v>
      </c>
      <c r="M20" s="28">
        <f t="shared" si="0"/>
        <v>295</v>
      </c>
      <c r="N20" s="29">
        <f t="shared" si="1"/>
        <v>62.765957446808507</v>
      </c>
    </row>
    <row r="21" spans="1:14" ht="15.75" customHeight="1">
      <c r="A21" s="9">
        <v>19</v>
      </c>
      <c r="B21" s="10" t="s">
        <v>737</v>
      </c>
      <c r="C21" s="10" t="s">
        <v>738</v>
      </c>
      <c r="D21" s="10" t="s">
        <v>739</v>
      </c>
      <c r="E21" s="10">
        <v>123</v>
      </c>
      <c r="F21" s="14">
        <v>24</v>
      </c>
      <c r="G21" s="14">
        <v>54</v>
      </c>
      <c r="H21" s="14">
        <v>67</v>
      </c>
      <c r="I21" s="14">
        <v>41</v>
      </c>
      <c r="J21" s="14">
        <v>26</v>
      </c>
      <c r="K21" s="14">
        <v>35</v>
      </c>
      <c r="L21" s="14">
        <v>50</v>
      </c>
      <c r="M21" s="28">
        <f t="shared" si="0"/>
        <v>297</v>
      </c>
      <c r="N21" s="29">
        <f t="shared" si="1"/>
        <v>63.191489361702125</v>
      </c>
    </row>
    <row r="22" spans="1:14" ht="15.75" customHeight="1">
      <c r="A22" s="9">
        <v>20</v>
      </c>
      <c r="B22" s="10" t="s">
        <v>740</v>
      </c>
      <c r="C22" s="10" t="s">
        <v>741</v>
      </c>
      <c r="D22" s="10" t="s">
        <v>742</v>
      </c>
      <c r="E22" s="10">
        <v>98</v>
      </c>
      <c r="F22" s="14">
        <v>28</v>
      </c>
      <c r="G22" s="14">
        <v>41</v>
      </c>
      <c r="H22" s="14">
        <v>56</v>
      </c>
      <c r="I22" s="14">
        <v>22</v>
      </c>
      <c r="J22" s="14">
        <v>23</v>
      </c>
      <c r="K22" s="14">
        <v>22</v>
      </c>
      <c r="L22" s="14">
        <v>50</v>
      </c>
      <c r="M22" s="28">
        <f t="shared" si="0"/>
        <v>242</v>
      </c>
      <c r="N22" s="29">
        <f t="shared" si="1"/>
        <v>51.489361702127653</v>
      </c>
    </row>
    <row r="23" spans="1:14" ht="15.75" customHeight="1">
      <c r="A23" s="9">
        <v>21</v>
      </c>
      <c r="B23" s="10" t="s">
        <v>743</v>
      </c>
      <c r="C23" s="10" t="s">
        <v>744</v>
      </c>
      <c r="D23" s="10" t="s">
        <v>745</v>
      </c>
      <c r="E23" s="10">
        <v>120</v>
      </c>
      <c r="F23" s="14"/>
      <c r="G23" s="14"/>
      <c r="H23" s="14"/>
      <c r="I23" s="14">
        <v>30</v>
      </c>
      <c r="J23" s="14"/>
      <c r="K23" s="14"/>
      <c r="L23" s="14">
        <v>44</v>
      </c>
      <c r="M23" s="28">
        <f t="shared" si="0"/>
        <v>74</v>
      </c>
      <c r="N23" s="29">
        <f t="shared" si="1"/>
        <v>15.74468085106383</v>
      </c>
    </row>
    <row r="24" spans="1:14" ht="15.75" customHeight="1">
      <c r="A24" s="9">
        <v>22</v>
      </c>
      <c r="B24" s="10" t="s">
        <v>746</v>
      </c>
      <c r="C24" s="10" t="s">
        <v>747</v>
      </c>
      <c r="D24" s="10" t="s">
        <v>748</v>
      </c>
      <c r="E24" s="10">
        <v>116</v>
      </c>
      <c r="F24" s="14">
        <v>27</v>
      </c>
      <c r="G24" s="14">
        <v>57</v>
      </c>
      <c r="H24" s="14">
        <v>56</v>
      </c>
      <c r="I24" s="14">
        <v>36</v>
      </c>
      <c r="J24" s="14">
        <v>27</v>
      </c>
      <c r="K24" s="14">
        <v>29</v>
      </c>
      <c r="L24" s="14">
        <v>50</v>
      </c>
      <c r="M24" s="28">
        <f t="shared" si="0"/>
        <v>282</v>
      </c>
      <c r="N24" s="29">
        <f t="shared" si="1"/>
        <v>60</v>
      </c>
    </row>
    <row r="25" spans="1:14" ht="15.75" customHeight="1">
      <c r="A25" s="9">
        <v>23</v>
      </c>
      <c r="B25" s="10" t="s">
        <v>749</v>
      </c>
      <c r="C25" s="10" t="s">
        <v>750</v>
      </c>
      <c r="D25" s="10" t="s">
        <v>751</v>
      </c>
      <c r="E25" s="10">
        <v>103</v>
      </c>
      <c r="F25" s="14">
        <v>25</v>
      </c>
      <c r="G25" s="14">
        <v>69</v>
      </c>
      <c r="H25" s="14">
        <v>74</v>
      </c>
      <c r="I25" s="14">
        <v>44</v>
      </c>
      <c r="J25" s="14">
        <v>40</v>
      </c>
      <c r="K25" s="14">
        <v>36</v>
      </c>
      <c r="L25" s="14">
        <v>50</v>
      </c>
      <c r="M25" s="28">
        <f t="shared" si="0"/>
        <v>338</v>
      </c>
      <c r="N25" s="29">
        <f t="shared" si="1"/>
        <v>71.914893617021278</v>
      </c>
    </row>
    <row r="26" spans="1:14" ht="15.75" customHeight="1">
      <c r="A26" s="9">
        <v>24</v>
      </c>
      <c r="B26" s="10" t="s">
        <v>752</v>
      </c>
      <c r="C26" s="10" t="s">
        <v>753</v>
      </c>
      <c r="D26" s="10" t="s">
        <v>754</v>
      </c>
      <c r="E26" s="10">
        <v>91</v>
      </c>
      <c r="F26" s="14">
        <v>30</v>
      </c>
      <c r="G26" s="14">
        <v>53</v>
      </c>
      <c r="H26" s="14">
        <v>72</v>
      </c>
      <c r="I26" s="14">
        <v>27</v>
      </c>
      <c r="J26" s="14">
        <v>32</v>
      </c>
      <c r="K26" s="14">
        <v>29</v>
      </c>
      <c r="L26" s="14">
        <v>50</v>
      </c>
      <c r="M26" s="28">
        <f t="shared" si="0"/>
        <v>293</v>
      </c>
      <c r="N26" s="29">
        <f t="shared" si="1"/>
        <v>62.340425531914889</v>
      </c>
    </row>
    <row r="27" spans="1:14" ht="15.75" customHeight="1">
      <c r="A27" s="9">
        <v>25</v>
      </c>
      <c r="B27" s="10" t="s">
        <v>755</v>
      </c>
      <c r="C27" s="10" t="s">
        <v>756</v>
      </c>
      <c r="D27" s="10" t="s">
        <v>757</v>
      </c>
      <c r="E27" s="10">
        <v>95</v>
      </c>
      <c r="F27" s="14">
        <v>10</v>
      </c>
      <c r="G27" s="14">
        <v>13</v>
      </c>
      <c r="H27" s="14">
        <v>55</v>
      </c>
      <c r="I27" s="14">
        <v>8</v>
      </c>
      <c r="J27" s="14">
        <v>7</v>
      </c>
      <c r="K27" s="14">
        <v>18</v>
      </c>
      <c r="L27" s="14">
        <v>50</v>
      </c>
      <c r="M27" s="28">
        <f t="shared" si="0"/>
        <v>161</v>
      </c>
      <c r="N27" s="29">
        <f t="shared" si="1"/>
        <v>34.255319148936167</v>
      </c>
    </row>
    <row r="28" spans="1:14" ht="15.75" customHeight="1">
      <c r="A28" s="9">
        <v>26</v>
      </c>
      <c r="B28" s="10" t="s">
        <v>758</v>
      </c>
      <c r="C28" s="10" t="s">
        <v>759</v>
      </c>
      <c r="D28" s="10" t="s">
        <v>32</v>
      </c>
      <c r="E28" s="10">
        <v>105</v>
      </c>
      <c r="F28" s="14">
        <v>73</v>
      </c>
      <c r="G28" s="14">
        <v>73</v>
      </c>
      <c r="H28" s="14">
        <v>75</v>
      </c>
      <c r="I28" s="14">
        <v>74</v>
      </c>
      <c r="J28" s="14">
        <v>45</v>
      </c>
      <c r="K28" s="14">
        <v>45</v>
      </c>
      <c r="L28" s="14">
        <v>50</v>
      </c>
      <c r="M28" s="28">
        <f t="shared" si="0"/>
        <v>435</v>
      </c>
      <c r="N28" s="29">
        <f t="shared" si="1"/>
        <v>92.553191489361694</v>
      </c>
    </row>
    <row r="29" spans="1:14" ht="15.75" customHeight="1">
      <c r="A29" s="9">
        <v>27</v>
      </c>
      <c r="B29" s="10" t="s">
        <v>760</v>
      </c>
      <c r="C29" s="10" t="s">
        <v>761</v>
      </c>
      <c r="D29" s="10" t="s">
        <v>762</v>
      </c>
      <c r="E29" s="10">
        <v>12</v>
      </c>
      <c r="F29" s="14"/>
      <c r="G29" s="14"/>
      <c r="H29" s="14"/>
      <c r="I29" s="14"/>
      <c r="J29" s="14"/>
      <c r="K29" s="14"/>
      <c r="L29" s="14"/>
      <c r="M29" s="28">
        <f t="shared" si="0"/>
        <v>0</v>
      </c>
      <c r="N29" s="29">
        <f t="shared" si="1"/>
        <v>0</v>
      </c>
    </row>
    <row r="30" spans="1:14" ht="15.75" customHeight="1">
      <c r="A30" s="22"/>
      <c r="B30" s="23"/>
      <c r="C30" s="23"/>
      <c r="D30" s="23"/>
      <c r="E30" s="23"/>
      <c r="F30" s="45"/>
      <c r="G30" s="45"/>
      <c r="H30" s="45"/>
      <c r="I30" s="45"/>
      <c r="J30" s="45"/>
      <c r="K30" s="45"/>
      <c r="L30" s="45"/>
      <c r="M30" s="46"/>
      <c r="N30" s="39"/>
    </row>
    <row r="31" spans="1:14" ht="15.75" customHeight="1">
      <c r="A31" s="22"/>
      <c r="B31" s="23"/>
      <c r="C31" s="23"/>
      <c r="D31" s="23"/>
      <c r="E31" s="23"/>
      <c r="F31" s="45"/>
      <c r="G31" s="45"/>
      <c r="H31" s="45"/>
      <c r="I31" s="45"/>
      <c r="J31" s="45"/>
      <c r="K31" s="45"/>
      <c r="L31" s="45"/>
      <c r="M31" s="46"/>
      <c r="N31" s="39"/>
    </row>
    <row r="32" spans="1:14" ht="15.75" customHeight="1">
      <c r="J32" s="51"/>
      <c r="K32" s="51"/>
      <c r="L32" s="51"/>
    </row>
    <row r="33" ht="15.75" customHeight="1"/>
  </sheetData>
  <mergeCells count="1">
    <mergeCell ref="B1:N1"/>
  </mergeCells>
  <dataValidations count="2">
    <dataValidation type="decimal" operator="lessThanOrEqual" allowBlank="1" showDropDown="1" showInputMessage="1" showErrorMessage="1" prompt="Enter a number less than or equal to 50" sqref="J3:L32" xr:uid="{00000000-0002-0000-0700-000000000000}">
      <formula1>50</formula1>
    </dataValidation>
    <dataValidation type="decimal" operator="lessThanOrEqual" allowBlank="1" showDropDown="1" showInputMessage="1" showErrorMessage="1" prompt="Enter a number less than or equal to 80" sqref="F3:I31" xr:uid="{00000000-0002-0000-0700-000001000000}">
      <formula1>80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2D2D-F0BD-40D4-8D0F-CC72FA182F16}">
  <sheetPr>
    <tabColor rgb="FF00FF00"/>
  </sheetPr>
  <dimension ref="A1:N40"/>
  <sheetViews>
    <sheetView workbookViewId="0">
      <selection activeCell="G25" sqref="G25"/>
    </sheetView>
  </sheetViews>
  <sheetFormatPr defaultRowHeight="12.5"/>
  <cols>
    <col min="1" max="1" width="9.81640625" customWidth="1"/>
    <col min="2" max="2" width="11.81640625" customWidth="1"/>
    <col min="3" max="3" width="14.36328125" customWidth="1"/>
    <col min="4" max="4" width="16.1796875" customWidth="1"/>
    <col min="5" max="5" width="7.7265625" customWidth="1"/>
    <col min="6" max="6" width="12.6328125" customWidth="1"/>
    <col min="7" max="7" width="13.54296875" bestFit="1" customWidth="1"/>
  </cols>
  <sheetData>
    <row r="1" spans="1:14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</row>
    <row r="3" spans="1:14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4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</row>
    <row r="5" spans="1:14">
      <c r="A5" s="137"/>
      <c r="B5" s="137"/>
      <c r="C5" s="137"/>
      <c r="D5" s="137"/>
      <c r="E5" s="138"/>
      <c r="F5" s="138"/>
      <c r="G5" s="138"/>
      <c r="H5" s="138"/>
      <c r="I5" s="138"/>
      <c r="J5" s="138"/>
      <c r="K5" s="138"/>
      <c r="L5" s="137"/>
      <c r="M5" s="137"/>
      <c r="N5" s="137"/>
    </row>
    <row r="6" spans="1:14">
      <c r="A6" s="137"/>
      <c r="B6" s="137"/>
      <c r="C6" s="137"/>
      <c r="D6" s="137"/>
      <c r="E6" s="138"/>
      <c r="F6" s="138"/>
      <c r="G6" s="138"/>
      <c r="H6" s="138"/>
      <c r="I6" s="138"/>
      <c r="J6" s="138"/>
      <c r="K6" s="138"/>
      <c r="L6" s="137"/>
      <c r="M6" s="137"/>
      <c r="N6" s="137"/>
    </row>
    <row r="7" spans="1:14">
      <c r="A7" s="137"/>
      <c r="B7" s="137"/>
      <c r="C7" s="137"/>
      <c r="D7" s="137"/>
      <c r="E7" s="138"/>
      <c r="F7" s="138"/>
      <c r="G7" s="138"/>
      <c r="H7" s="138"/>
      <c r="I7" s="138"/>
      <c r="J7" s="138"/>
      <c r="K7" s="138"/>
      <c r="L7" s="137"/>
      <c r="M7" s="137"/>
      <c r="N7" s="137"/>
    </row>
    <row r="8" spans="1:14">
      <c r="A8" s="137"/>
      <c r="B8" s="137"/>
      <c r="C8" s="137"/>
      <c r="D8" s="137"/>
      <c r="E8" s="138"/>
      <c r="F8" s="138"/>
      <c r="G8" s="138"/>
      <c r="H8" s="138"/>
      <c r="I8" s="138"/>
      <c r="J8" s="138"/>
      <c r="K8" s="138"/>
      <c r="L8" s="137"/>
      <c r="M8" s="137"/>
      <c r="N8" s="137"/>
    </row>
    <row r="9" spans="1:14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</row>
    <row r="10" spans="1:14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</row>
    <row r="11" spans="1:14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</row>
    <row r="12" spans="1:14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</row>
    <row r="13" spans="1:14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</row>
    <row r="14" spans="1:14" ht="23">
      <c r="A14" s="139" t="s">
        <v>2</v>
      </c>
      <c r="B14" s="139" t="s">
        <v>911</v>
      </c>
      <c r="C14" s="137"/>
      <c r="D14" s="140" t="s">
        <v>913</v>
      </c>
      <c r="E14" s="137" t="str">
        <f>VLOOKUP($K$14,IIB!$A$2:$N$29,2,0)</f>
        <v>Viraj Veer</v>
      </c>
      <c r="F14" s="137"/>
      <c r="G14" s="141" t="s">
        <v>947</v>
      </c>
      <c r="H14" s="137"/>
      <c r="I14" s="137"/>
      <c r="J14" s="142" t="s">
        <v>913</v>
      </c>
      <c r="K14" s="137">
        <v>1</v>
      </c>
      <c r="L14" s="137"/>
      <c r="M14" s="137"/>
      <c r="N14" s="137"/>
    </row>
    <row r="15" spans="1:14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</row>
    <row r="16" spans="1:14" ht="23">
      <c r="A16" s="139" t="s">
        <v>3</v>
      </c>
      <c r="B16" s="137"/>
      <c r="C16" s="137"/>
      <c r="D16" s="140" t="s">
        <v>913</v>
      </c>
      <c r="E16" s="137" t="str">
        <f>VLOOKUP($K$14,IIB!$A$2:$N$29,3,0)</f>
        <v>Vivek Mehta</v>
      </c>
      <c r="F16" s="137"/>
      <c r="G16" s="139" t="s">
        <v>946</v>
      </c>
      <c r="H16" s="137"/>
      <c r="I16" s="137"/>
      <c r="J16" s="142" t="s">
        <v>913</v>
      </c>
      <c r="K16" s="137">
        <f>VLOOKUP($K$14,IIB!$A$2:$N$29,5,0)</f>
        <v>125</v>
      </c>
      <c r="L16" s="137"/>
      <c r="M16" s="137"/>
      <c r="N16" s="137"/>
    </row>
    <row r="17" spans="1:14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</row>
    <row r="18" spans="1:14" ht="20">
      <c r="A18" s="139" t="s">
        <v>943</v>
      </c>
      <c r="B18" s="137"/>
      <c r="C18" s="137"/>
      <c r="D18" s="140" t="s">
        <v>913</v>
      </c>
      <c r="E18" s="137" t="str">
        <f>VLOOKUP($K$14,IIB!$A$2:$N$29,4,0)</f>
        <v>Pushpa Mehta</v>
      </c>
      <c r="F18" s="137"/>
      <c r="G18" s="137"/>
      <c r="H18" s="137"/>
      <c r="I18" s="137"/>
      <c r="J18" s="137"/>
      <c r="K18" s="137"/>
      <c r="L18" s="137"/>
      <c r="M18" s="137"/>
      <c r="N18" s="137"/>
    </row>
    <row r="19" spans="1:14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</row>
    <row r="20" spans="1:14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</row>
    <row r="21" spans="1:14" ht="40">
      <c r="A21" s="145" t="s">
        <v>933</v>
      </c>
      <c r="B21" s="145" t="s">
        <v>917</v>
      </c>
      <c r="C21" s="145" t="s">
        <v>918</v>
      </c>
      <c r="D21" s="145" t="s">
        <v>919</v>
      </c>
      <c r="E21" s="144"/>
      <c r="F21" s="137"/>
      <c r="G21" s="137"/>
      <c r="H21" s="137"/>
      <c r="I21" s="137"/>
      <c r="J21" s="137"/>
      <c r="K21" s="137"/>
      <c r="L21" s="137"/>
      <c r="M21" s="137"/>
      <c r="N21" s="137"/>
    </row>
    <row r="22" spans="1:14" ht="20">
      <c r="A22" s="146" t="s">
        <v>6</v>
      </c>
      <c r="B22" s="145">
        <v>80</v>
      </c>
      <c r="C22" s="145">
        <v>24</v>
      </c>
      <c r="D22" s="145">
        <f>VLOOKUP($K$14,IIB!$A$2:$N$29,MATCH(' IIB MARKSHEET'!A22,IIB!$A$2:$N$2,0),0)</f>
        <v>61</v>
      </c>
      <c r="E22" s="137"/>
      <c r="F22" s="149" t="s">
        <v>917</v>
      </c>
      <c r="G22" s="148">
        <f>SUM(B22:B28)</f>
        <v>470</v>
      </c>
      <c r="H22" s="143"/>
      <c r="I22" s="137"/>
      <c r="J22" s="137"/>
      <c r="K22" s="137"/>
      <c r="L22" s="137"/>
      <c r="M22" s="137"/>
      <c r="N22" s="137"/>
    </row>
    <row r="23" spans="1:14" ht="22.5">
      <c r="A23" s="146" t="s">
        <v>7</v>
      </c>
      <c r="B23" s="145">
        <v>80</v>
      </c>
      <c r="C23" s="145">
        <v>24</v>
      </c>
      <c r="D23" s="145">
        <f>VLOOKUP($K$14,IIB!$A$2:$N$29,MATCH(' IIB MARKSHEET'!A23,IIB!$A$2:$N$2,0),0)</f>
        <v>76</v>
      </c>
      <c r="E23" s="137"/>
      <c r="F23" s="149" t="s">
        <v>919</v>
      </c>
      <c r="G23" s="148">
        <f>SUM(D22:D28)</f>
        <v>400</v>
      </c>
      <c r="H23" s="137"/>
      <c r="I23" s="137"/>
      <c r="J23" s="137"/>
      <c r="K23" s="137"/>
      <c r="L23" s="137"/>
      <c r="M23" s="137"/>
      <c r="N23" s="137"/>
    </row>
    <row r="24" spans="1:14" ht="22.5">
      <c r="A24" s="146" t="s">
        <v>8</v>
      </c>
      <c r="B24" s="145">
        <v>80</v>
      </c>
      <c r="C24" s="145">
        <v>24</v>
      </c>
      <c r="D24" s="145">
        <f>VLOOKUP($K$14,IIB!$A$2:$N$29,MATCH(' IIB MARKSHEET'!A24,IIB!$A$2:$N$2,0),0)</f>
        <v>79</v>
      </c>
      <c r="E24" s="137"/>
      <c r="F24" s="149" t="s">
        <v>935</v>
      </c>
      <c r="G24" s="148">
        <f>G23/G22*100</f>
        <v>85.106382978723403</v>
      </c>
      <c r="H24" s="137"/>
      <c r="I24" s="137"/>
      <c r="J24" s="137"/>
      <c r="K24" s="137"/>
      <c r="L24" s="137"/>
      <c r="M24" s="137"/>
      <c r="N24" s="137"/>
    </row>
    <row r="25" spans="1:14" ht="20">
      <c r="A25" s="146" t="s">
        <v>611</v>
      </c>
      <c r="B25" s="145">
        <v>50</v>
      </c>
      <c r="C25" s="145">
        <v>15</v>
      </c>
      <c r="D25" s="145">
        <f>VLOOKUP($K$14,IIB!$A$2:$N$29,MATCH(' IIB MARKSHEET'!A25,IIB!$A$2:$N$2,0),0)</f>
        <v>45</v>
      </c>
      <c r="E25" s="137"/>
      <c r="F25" s="137"/>
      <c r="G25" s="137"/>
      <c r="H25" s="137"/>
      <c r="I25" s="137"/>
      <c r="J25" s="137"/>
      <c r="K25" s="137"/>
      <c r="L25" s="137"/>
      <c r="M25" s="137"/>
      <c r="N25" s="137"/>
    </row>
    <row r="26" spans="1:14" ht="20">
      <c r="A26" s="146" t="s">
        <v>195</v>
      </c>
      <c r="B26" s="145">
        <v>80</v>
      </c>
      <c r="C26" s="145">
        <v>24</v>
      </c>
      <c r="D26" s="145">
        <f>VLOOKUP($K$14,IIB!$A$2:$N$29,MATCH(' IIB MARKSHEET'!A26,IIB!$A$2:$N$2,0),0)</f>
        <v>50</v>
      </c>
      <c r="E26" s="137"/>
      <c r="F26" s="137"/>
      <c r="G26" s="137"/>
      <c r="H26" s="137"/>
      <c r="I26" s="137"/>
      <c r="J26" s="137"/>
      <c r="K26" s="137"/>
      <c r="L26" s="137"/>
      <c r="M26" s="137"/>
      <c r="N26" s="137"/>
    </row>
    <row r="27" spans="1:14" ht="20">
      <c r="A27" s="146" t="s">
        <v>9</v>
      </c>
      <c r="B27" s="145">
        <v>50</v>
      </c>
      <c r="C27" s="145">
        <v>15</v>
      </c>
      <c r="D27" s="145">
        <f>VLOOKUP($K$14,IIB!$A$2:$N$29,MATCH(' IIB MARKSHEET'!A27,IIB!$A$2:$N$2,0),0)</f>
        <v>50</v>
      </c>
      <c r="E27" s="137"/>
      <c r="F27" s="137"/>
      <c r="G27" s="137"/>
      <c r="H27" s="137"/>
      <c r="I27" s="137"/>
      <c r="J27" s="137"/>
      <c r="K27" s="137"/>
      <c r="L27" s="137"/>
      <c r="M27" s="137"/>
      <c r="N27" s="137"/>
    </row>
    <row r="28" spans="1:14" ht="20">
      <c r="A28" s="147" t="s">
        <v>445</v>
      </c>
      <c r="B28" s="145">
        <v>50</v>
      </c>
      <c r="C28" s="145">
        <v>15</v>
      </c>
      <c r="D28" s="145">
        <f>VLOOKUP($K$14,IIB!$A$2:$N$29,MATCH(' IIB MARKSHEET'!A28,IIB!$A$2:$N$2,0),0)</f>
        <v>39</v>
      </c>
      <c r="E28" s="137"/>
      <c r="F28" s="137"/>
      <c r="G28" s="137"/>
      <c r="H28" s="137"/>
      <c r="I28" s="137"/>
      <c r="J28" s="137"/>
      <c r="K28" s="137"/>
      <c r="L28" s="137"/>
      <c r="M28" s="137"/>
      <c r="N28" s="137"/>
    </row>
    <row r="29" spans="1:14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</row>
    <row r="30" spans="1:14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</row>
    <row r="31" spans="1:14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</row>
    <row r="32" spans="1:14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</row>
    <row r="33" spans="1:14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</row>
    <row r="34" spans="1:14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</row>
    <row r="35" spans="1:14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</row>
    <row r="36" spans="1:14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</row>
    <row r="37" spans="1:14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</row>
    <row r="38" spans="1:14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</row>
    <row r="39" spans="1:14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</row>
    <row r="40" spans="1:14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</row>
  </sheetData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D3D4DB-0CDA-4C1F-86F0-1A67446F2E83}">
          <x14:formula1>
            <xm:f>IIB!$A$2:$A$29</xm:f>
          </x14:formula1>
          <xm:sqref>K14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00"/>
    <outlinePr summaryBelow="0" summaryRight="0"/>
    <pageSetUpPr fitToPage="1"/>
  </sheetPr>
  <dimension ref="A1:N57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328125" defaultRowHeight="15" customHeight="1"/>
  <cols>
    <col min="1" max="1" width="12.6328125" customWidth="1"/>
    <col min="2" max="4" width="25.453125" customWidth="1"/>
    <col min="5" max="5" width="14.7265625" customWidth="1"/>
    <col min="6" max="6" width="10.08984375" customWidth="1"/>
    <col min="7" max="7" width="10.36328125" customWidth="1"/>
    <col min="8" max="8" width="10.453125" customWidth="1"/>
    <col min="9" max="9" width="10.08984375" customWidth="1"/>
    <col min="10" max="10" width="9.6328125" customWidth="1"/>
    <col min="11" max="12" width="12.6328125" customWidth="1"/>
  </cols>
  <sheetData>
    <row r="1" spans="1:14" ht="93.75" customHeight="1">
      <c r="A1" s="1"/>
      <c r="B1" s="158" t="s">
        <v>763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4" ht="33.75" customHeight="1">
      <c r="A2" s="2" t="s">
        <v>1</v>
      </c>
      <c r="B2" s="3" t="s">
        <v>108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8" t="s">
        <v>8</v>
      </c>
      <c r="I2" s="8" t="s">
        <v>764</v>
      </c>
      <c r="J2" s="8" t="s">
        <v>611</v>
      </c>
      <c r="K2" s="8" t="s">
        <v>445</v>
      </c>
      <c r="L2" s="8" t="s">
        <v>9</v>
      </c>
      <c r="M2" s="8" t="s">
        <v>10</v>
      </c>
      <c r="N2" s="8" t="s">
        <v>11</v>
      </c>
    </row>
    <row r="3" spans="1:14" ht="15.75" customHeight="1">
      <c r="A3" s="19">
        <v>1</v>
      </c>
      <c r="B3" s="31" t="s">
        <v>765</v>
      </c>
      <c r="C3" s="31" t="s">
        <v>766</v>
      </c>
      <c r="D3" s="31" t="s">
        <v>767</v>
      </c>
      <c r="E3" s="31">
        <v>117</v>
      </c>
      <c r="F3" s="52">
        <v>74</v>
      </c>
      <c r="G3" s="52">
        <v>79</v>
      </c>
      <c r="H3" s="52">
        <v>72</v>
      </c>
      <c r="I3" s="52">
        <v>78</v>
      </c>
      <c r="J3" s="52">
        <v>50</v>
      </c>
      <c r="K3" s="52">
        <v>47</v>
      </c>
      <c r="L3" s="52">
        <v>50</v>
      </c>
      <c r="M3" s="28">
        <f t="shared" ref="M3:M56" si="0">SUM(F3:L3)</f>
        <v>450</v>
      </c>
      <c r="N3" s="29">
        <f t="shared" ref="N3:N56" si="1">(M3/470)*100</f>
        <v>95.744680851063833</v>
      </c>
    </row>
    <row r="4" spans="1:14" ht="15.75" customHeight="1">
      <c r="A4" s="9">
        <v>2</v>
      </c>
      <c r="B4" s="10" t="s">
        <v>768</v>
      </c>
      <c r="C4" s="10" t="s">
        <v>769</v>
      </c>
      <c r="D4" s="10" t="s">
        <v>770</v>
      </c>
      <c r="E4" s="10">
        <v>115</v>
      </c>
      <c r="F4" s="53">
        <v>70</v>
      </c>
      <c r="G4" s="53">
        <v>78</v>
      </c>
      <c r="H4" s="53">
        <v>76</v>
      </c>
      <c r="I4" s="53">
        <v>75</v>
      </c>
      <c r="J4" s="53">
        <v>49</v>
      </c>
      <c r="K4" s="53">
        <v>43</v>
      </c>
      <c r="L4" s="53">
        <v>49</v>
      </c>
      <c r="M4" s="28">
        <f t="shared" si="0"/>
        <v>440</v>
      </c>
      <c r="N4" s="29">
        <f t="shared" si="1"/>
        <v>93.61702127659575</v>
      </c>
    </row>
    <row r="5" spans="1:14" ht="15.75" customHeight="1">
      <c r="A5" s="19">
        <v>3</v>
      </c>
      <c r="B5" s="10" t="s">
        <v>771</v>
      </c>
      <c r="C5" s="10" t="s">
        <v>772</v>
      </c>
      <c r="D5" s="10" t="s">
        <v>773</v>
      </c>
      <c r="E5" s="10">
        <v>76</v>
      </c>
      <c r="F5" s="53">
        <v>10</v>
      </c>
      <c r="G5" s="53">
        <v>19</v>
      </c>
      <c r="H5" s="53">
        <v>48</v>
      </c>
      <c r="I5" s="53">
        <v>36</v>
      </c>
      <c r="J5" s="53">
        <v>23</v>
      </c>
      <c r="K5" s="53">
        <v>8</v>
      </c>
      <c r="L5" s="53">
        <v>27</v>
      </c>
      <c r="M5" s="28">
        <f t="shared" si="0"/>
        <v>171</v>
      </c>
      <c r="N5" s="29">
        <f t="shared" si="1"/>
        <v>36.382978723404257</v>
      </c>
    </row>
    <row r="6" spans="1:14" ht="15.75" customHeight="1">
      <c r="A6" s="9">
        <v>4</v>
      </c>
      <c r="B6" s="10" t="s">
        <v>774</v>
      </c>
      <c r="C6" s="10" t="s">
        <v>775</v>
      </c>
      <c r="D6" s="10" t="s">
        <v>776</v>
      </c>
      <c r="E6" s="10">
        <v>124</v>
      </c>
      <c r="F6" s="53">
        <v>74</v>
      </c>
      <c r="G6" s="53">
        <v>77</v>
      </c>
      <c r="H6" s="53">
        <v>74</v>
      </c>
      <c r="I6" s="53">
        <v>77</v>
      </c>
      <c r="J6" s="53">
        <v>50</v>
      </c>
      <c r="K6" s="53">
        <v>50</v>
      </c>
      <c r="L6" s="53">
        <v>50</v>
      </c>
      <c r="M6" s="28">
        <f t="shared" si="0"/>
        <v>452</v>
      </c>
      <c r="N6" s="29">
        <f t="shared" si="1"/>
        <v>96.170212765957444</v>
      </c>
    </row>
    <row r="7" spans="1:14" ht="15.75" customHeight="1">
      <c r="A7" s="19">
        <v>5</v>
      </c>
      <c r="B7" s="10" t="s">
        <v>777</v>
      </c>
      <c r="C7" s="10" t="s">
        <v>778</v>
      </c>
      <c r="D7" s="10" t="s">
        <v>779</v>
      </c>
      <c r="E7" s="10">
        <v>127</v>
      </c>
      <c r="F7" s="53">
        <v>72</v>
      </c>
      <c r="G7" s="53">
        <v>76</v>
      </c>
      <c r="H7" s="53">
        <v>80</v>
      </c>
      <c r="I7" s="53">
        <v>76</v>
      </c>
      <c r="J7" s="53">
        <v>50</v>
      </c>
      <c r="K7" s="53">
        <v>50</v>
      </c>
      <c r="L7" s="53">
        <v>50</v>
      </c>
      <c r="M7" s="28">
        <f t="shared" si="0"/>
        <v>454</v>
      </c>
      <c r="N7" s="29">
        <f t="shared" si="1"/>
        <v>96.595744680851055</v>
      </c>
    </row>
    <row r="8" spans="1:14" ht="15.75" customHeight="1">
      <c r="A8" s="9">
        <v>6</v>
      </c>
      <c r="B8" s="10" t="s">
        <v>780</v>
      </c>
      <c r="C8" s="10" t="s">
        <v>781</v>
      </c>
      <c r="D8" s="10" t="s">
        <v>782</v>
      </c>
      <c r="E8" s="10">
        <v>119</v>
      </c>
      <c r="F8" s="53">
        <v>72</v>
      </c>
      <c r="G8" s="53">
        <v>76</v>
      </c>
      <c r="H8" s="53">
        <v>74</v>
      </c>
      <c r="I8" s="53">
        <v>77</v>
      </c>
      <c r="J8" s="53">
        <v>50</v>
      </c>
      <c r="K8" s="53">
        <v>36</v>
      </c>
      <c r="L8" s="53">
        <v>50</v>
      </c>
      <c r="M8" s="28">
        <f t="shared" si="0"/>
        <v>435</v>
      </c>
      <c r="N8" s="29">
        <f t="shared" si="1"/>
        <v>92.553191489361694</v>
      </c>
    </row>
    <row r="9" spans="1:14" ht="15.75" customHeight="1">
      <c r="A9" s="19">
        <v>7</v>
      </c>
      <c r="B9" s="10" t="s">
        <v>783</v>
      </c>
      <c r="C9" s="10" t="s">
        <v>784</v>
      </c>
      <c r="D9" s="10" t="s">
        <v>727</v>
      </c>
      <c r="E9" s="10">
        <v>104</v>
      </c>
      <c r="F9" s="53">
        <v>74</v>
      </c>
      <c r="G9" s="53">
        <v>75</v>
      </c>
      <c r="H9" s="53">
        <v>78</v>
      </c>
      <c r="I9" s="53">
        <v>75</v>
      </c>
      <c r="J9" s="53">
        <v>50</v>
      </c>
      <c r="K9" s="53">
        <v>50</v>
      </c>
      <c r="L9" s="53">
        <v>50</v>
      </c>
      <c r="M9" s="28">
        <f t="shared" si="0"/>
        <v>452</v>
      </c>
      <c r="N9" s="29">
        <f t="shared" si="1"/>
        <v>96.170212765957444</v>
      </c>
    </row>
    <row r="10" spans="1:14" ht="15.75" customHeight="1">
      <c r="A10" s="9">
        <v>8</v>
      </c>
      <c r="B10" s="10" t="s">
        <v>785</v>
      </c>
      <c r="C10" s="10" t="s">
        <v>786</v>
      </c>
      <c r="D10" s="10" t="s">
        <v>787</v>
      </c>
      <c r="E10" s="10">
        <v>112</v>
      </c>
      <c r="F10" s="53">
        <v>50</v>
      </c>
      <c r="G10" s="53">
        <v>52</v>
      </c>
      <c r="H10" s="53">
        <v>61</v>
      </c>
      <c r="I10" s="53">
        <v>54</v>
      </c>
      <c r="J10" s="53">
        <v>47</v>
      </c>
      <c r="K10" s="53">
        <v>29</v>
      </c>
      <c r="L10" s="53">
        <v>50</v>
      </c>
      <c r="M10" s="28">
        <f t="shared" si="0"/>
        <v>343</v>
      </c>
      <c r="N10" s="29">
        <f t="shared" si="1"/>
        <v>72.978723404255319</v>
      </c>
    </row>
    <row r="11" spans="1:14" ht="15.75" customHeight="1">
      <c r="A11" s="19">
        <v>9</v>
      </c>
      <c r="B11" s="10" t="s">
        <v>788</v>
      </c>
      <c r="C11" s="10" t="s">
        <v>789</v>
      </c>
      <c r="D11" s="10" t="s">
        <v>790</v>
      </c>
      <c r="E11" s="10">
        <v>57</v>
      </c>
      <c r="F11" s="53">
        <v>26</v>
      </c>
      <c r="G11" s="54">
        <v>25</v>
      </c>
      <c r="H11" s="53">
        <v>60</v>
      </c>
      <c r="I11" s="53">
        <v>37</v>
      </c>
      <c r="J11" s="53">
        <v>46</v>
      </c>
      <c r="K11" s="53">
        <v>14</v>
      </c>
      <c r="L11" s="53">
        <v>30</v>
      </c>
      <c r="M11" s="28">
        <f t="shared" si="0"/>
        <v>238</v>
      </c>
      <c r="N11" s="29">
        <f t="shared" si="1"/>
        <v>50.638297872340424</v>
      </c>
    </row>
    <row r="12" spans="1:14" ht="15.75" customHeight="1">
      <c r="A12" s="9">
        <v>10</v>
      </c>
      <c r="B12" s="10" t="s">
        <v>791</v>
      </c>
      <c r="C12" s="10" t="s">
        <v>792</v>
      </c>
      <c r="D12" s="10" t="s">
        <v>793</v>
      </c>
      <c r="E12" s="10">
        <v>110</v>
      </c>
      <c r="F12" s="53">
        <v>34</v>
      </c>
      <c r="G12" s="53">
        <v>61</v>
      </c>
      <c r="H12" s="53">
        <v>66</v>
      </c>
      <c r="I12" s="53">
        <v>43</v>
      </c>
      <c r="J12" s="53">
        <v>27</v>
      </c>
      <c r="K12" s="53">
        <v>21</v>
      </c>
      <c r="L12" s="53">
        <v>40</v>
      </c>
      <c r="M12" s="28">
        <f t="shared" si="0"/>
        <v>292</v>
      </c>
      <c r="N12" s="29">
        <f t="shared" si="1"/>
        <v>62.127659574468083</v>
      </c>
    </row>
    <row r="13" spans="1:14" ht="15.75" customHeight="1">
      <c r="A13" s="19">
        <v>11</v>
      </c>
      <c r="B13" s="10" t="s">
        <v>794</v>
      </c>
      <c r="C13" s="10" t="s">
        <v>795</v>
      </c>
      <c r="D13" s="10" t="s">
        <v>796</v>
      </c>
      <c r="E13" s="10">
        <v>121</v>
      </c>
      <c r="F13" s="53">
        <v>39</v>
      </c>
      <c r="G13" s="53">
        <v>63</v>
      </c>
      <c r="H13" s="53">
        <v>74</v>
      </c>
      <c r="I13" s="53">
        <v>52</v>
      </c>
      <c r="J13" s="53">
        <v>49</v>
      </c>
      <c r="K13" s="53">
        <v>35</v>
      </c>
      <c r="L13" s="53">
        <v>48</v>
      </c>
      <c r="M13" s="28">
        <f t="shared" si="0"/>
        <v>360</v>
      </c>
      <c r="N13" s="29">
        <f t="shared" si="1"/>
        <v>76.59574468085107</v>
      </c>
    </row>
    <row r="14" spans="1:14" ht="15.75" customHeight="1">
      <c r="A14" s="9">
        <v>12</v>
      </c>
      <c r="B14" s="10" t="s">
        <v>797</v>
      </c>
      <c r="C14" s="10" t="s">
        <v>798</v>
      </c>
      <c r="D14" s="10" t="s">
        <v>799</v>
      </c>
      <c r="E14" s="10">
        <v>88</v>
      </c>
      <c r="F14" s="53">
        <v>35</v>
      </c>
      <c r="G14" s="53">
        <v>60</v>
      </c>
      <c r="H14" s="53">
        <v>73</v>
      </c>
      <c r="I14" s="53">
        <v>63</v>
      </c>
      <c r="J14" s="53">
        <v>39</v>
      </c>
      <c r="K14" s="53">
        <v>33</v>
      </c>
      <c r="L14" s="53">
        <v>48</v>
      </c>
      <c r="M14" s="28">
        <f t="shared" si="0"/>
        <v>351</v>
      </c>
      <c r="N14" s="29">
        <f t="shared" si="1"/>
        <v>74.680851063829792</v>
      </c>
    </row>
    <row r="15" spans="1:14" ht="15.75" customHeight="1">
      <c r="A15" s="19">
        <v>13</v>
      </c>
      <c r="B15" s="10" t="s">
        <v>800</v>
      </c>
      <c r="C15" s="10" t="s">
        <v>801</v>
      </c>
      <c r="D15" s="10" t="s">
        <v>802</v>
      </c>
      <c r="E15" s="10">
        <v>115</v>
      </c>
      <c r="F15" s="53">
        <v>28</v>
      </c>
      <c r="G15" s="53">
        <v>72</v>
      </c>
      <c r="H15" s="53">
        <v>72</v>
      </c>
      <c r="I15" s="53">
        <v>62</v>
      </c>
      <c r="J15" s="53">
        <v>38</v>
      </c>
      <c r="K15" s="53">
        <v>34</v>
      </c>
      <c r="L15" s="53">
        <v>48</v>
      </c>
      <c r="M15" s="28">
        <f t="shared" si="0"/>
        <v>354</v>
      </c>
      <c r="N15" s="29">
        <f t="shared" si="1"/>
        <v>75.319148936170208</v>
      </c>
    </row>
    <row r="16" spans="1:14" ht="15.75" customHeight="1">
      <c r="A16" s="9">
        <v>14</v>
      </c>
      <c r="B16" s="10" t="s">
        <v>803</v>
      </c>
      <c r="C16" s="10" t="s">
        <v>804</v>
      </c>
      <c r="D16" s="10" t="s">
        <v>739</v>
      </c>
      <c r="E16" s="10">
        <v>118</v>
      </c>
      <c r="F16" s="53">
        <v>30</v>
      </c>
      <c r="G16" s="54">
        <v>44</v>
      </c>
      <c r="H16" s="53">
        <v>59</v>
      </c>
      <c r="I16" s="53">
        <v>50</v>
      </c>
      <c r="J16" s="53">
        <v>44</v>
      </c>
      <c r="K16" s="53">
        <v>32</v>
      </c>
      <c r="L16" s="53">
        <v>50</v>
      </c>
      <c r="M16" s="28">
        <f t="shared" si="0"/>
        <v>309</v>
      </c>
      <c r="N16" s="29">
        <f t="shared" si="1"/>
        <v>65.744680851063833</v>
      </c>
    </row>
    <row r="17" spans="1:14" ht="15.75" customHeight="1">
      <c r="A17" s="19">
        <v>15</v>
      </c>
      <c r="B17" s="10" t="s">
        <v>805</v>
      </c>
      <c r="C17" s="10" t="s">
        <v>806</v>
      </c>
      <c r="D17" s="10" t="s">
        <v>451</v>
      </c>
      <c r="E17" s="10">
        <v>109</v>
      </c>
      <c r="F17" s="53">
        <v>33</v>
      </c>
      <c r="G17" s="53">
        <v>55</v>
      </c>
      <c r="H17" s="53">
        <v>61</v>
      </c>
      <c r="I17" s="53">
        <v>33</v>
      </c>
      <c r="J17" s="53">
        <v>48</v>
      </c>
      <c r="K17" s="53">
        <v>20</v>
      </c>
      <c r="L17" s="53">
        <v>50</v>
      </c>
      <c r="M17" s="28">
        <f t="shared" si="0"/>
        <v>300</v>
      </c>
      <c r="N17" s="29">
        <f t="shared" si="1"/>
        <v>63.829787234042556</v>
      </c>
    </row>
    <row r="18" spans="1:14" ht="15.75" customHeight="1">
      <c r="A18" s="9">
        <v>16</v>
      </c>
      <c r="B18" s="10" t="s">
        <v>807</v>
      </c>
      <c r="C18" s="10" t="s">
        <v>808</v>
      </c>
      <c r="D18" s="10" t="s">
        <v>809</v>
      </c>
      <c r="E18" s="10">
        <v>86</v>
      </c>
      <c r="F18" s="53">
        <v>28</v>
      </c>
      <c r="G18" s="53">
        <v>68</v>
      </c>
      <c r="H18" s="53">
        <v>79</v>
      </c>
      <c r="I18" s="53">
        <v>52</v>
      </c>
      <c r="J18" s="53">
        <v>39</v>
      </c>
      <c r="K18" s="53">
        <v>37</v>
      </c>
      <c r="L18" s="53">
        <v>49</v>
      </c>
      <c r="M18" s="28">
        <f t="shared" si="0"/>
        <v>352</v>
      </c>
      <c r="N18" s="29">
        <f t="shared" si="1"/>
        <v>74.893617021276597</v>
      </c>
    </row>
    <row r="19" spans="1:14" ht="15.75" customHeight="1">
      <c r="A19" s="19">
        <v>17</v>
      </c>
      <c r="B19" s="10" t="s">
        <v>810</v>
      </c>
      <c r="C19" s="10" t="s">
        <v>811</v>
      </c>
      <c r="D19" s="10" t="s">
        <v>812</v>
      </c>
      <c r="E19" s="10">
        <v>112</v>
      </c>
      <c r="F19" s="53">
        <v>66</v>
      </c>
      <c r="G19" s="53">
        <v>65</v>
      </c>
      <c r="H19" s="53">
        <v>68</v>
      </c>
      <c r="I19" s="53">
        <v>78</v>
      </c>
      <c r="J19" s="53">
        <v>50</v>
      </c>
      <c r="K19" s="53">
        <v>44</v>
      </c>
      <c r="L19" s="53">
        <v>50</v>
      </c>
      <c r="M19" s="28">
        <f t="shared" si="0"/>
        <v>421</v>
      </c>
      <c r="N19" s="29">
        <f t="shared" si="1"/>
        <v>89.574468085106389</v>
      </c>
    </row>
    <row r="20" spans="1:14" ht="15.75" customHeight="1">
      <c r="A20" s="9">
        <v>18</v>
      </c>
      <c r="B20" s="10" t="s">
        <v>813</v>
      </c>
      <c r="C20" s="10" t="s">
        <v>814</v>
      </c>
      <c r="D20" s="10" t="s">
        <v>815</v>
      </c>
      <c r="E20" s="10">
        <v>112</v>
      </c>
      <c r="F20" s="53">
        <v>26</v>
      </c>
      <c r="G20" s="53">
        <v>41</v>
      </c>
      <c r="H20" s="53">
        <v>71</v>
      </c>
      <c r="I20" s="53">
        <v>31</v>
      </c>
      <c r="J20" s="53">
        <v>25</v>
      </c>
      <c r="K20" s="53">
        <v>23</v>
      </c>
      <c r="L20" s="53">
        <v>37</v>
      </c>
      <c r="M20" s="28">
        <f t="shared" si="0"/>
        <v>254</v>
      </c>
      <c r="N20" s="29">
        <f t="shared" si="1"/>
        <v>54.042553191489361</v>
      </c>
    </row>
    <row r="21" spans="1:14" ht="15.75" customHeight="1">
      <c r="A21" s="19">
        <v>19</v>
      </c>
      <c r="B21" s="10" t="s">
        <v>816</v>
      </c>
      <c r="C21" s="10" t="s">
        <v>817</v>
      </c>
      <c r="D21" s="10" t="s">
        <v>818</v>
      </c>
      <c r="E21" s="10">
        <v>108</v>
      </c>
      <c r="F21" s="53">
        <v>13</v>
      </c>
      <c r="G21" s="14">
        <v>19</v>
      </c>
      <c r="H21" s="53">
        <v>69</v>
      </c>
      <c r="I21" s="53">
        <v>14</v>
      </c>
      <c r="J21" s="53">
        <v>27</v>
      </c>
      <c r="K21" s="53">
        <v>23</v>
      </c>
      <c r="L21" s="53">
        <v>40</v>
      </c>
      <c r="M21" s="28">
        <f t="shared" si="0"/>
        <v>205</v>
      </c>
      <c r="N21" s="29">
        <f t="shared" si="1"/>
        <v>43.61702127659575</v>
      </c>
    </row>
    <row r="22" spans="1:14" ht="15.75" customHeight="1">
      <c r="A22" s="9">
        <v>20</v>
      </c>
      <c r="B22" s="10" t="s">
        <v>819</v>
      </c>
      <c r="C22" s="10" t="s">
        <v>820</v>
      </c>
      <c r="D22" s="10" t="s">
        <v>821</v>
      </c>
      <c r="E22" s="10">
        <v>58</v>
      </c>
      <c r="F22" s="14">
        <v>8</v>
      </c>
      <c r="G22" s="14">
        <v>5</v>
      </c>
      <c r="H22" s="14">
        <v>22</v>
      </c>
      <c r="I22" s="53">
        <v>16</v>
      </c>
      <c r="J22" s="53">
        <v>3</v>
      </c>
      <c r="K22" s="53">
        <v>6</v>
      </c>
      <c r="L22" s="53">
        <v>33</v>
      </c>
      <c r="M22" s="28">
        <f t="shared" si="0"/>
        <v>93</v>
      </c>
      <c r="N22" s="29">
        <f t="shared" si="1"/>
        <v>19.787234042553191</v>
      </c>
    </row>
    <row r="23" spans="1:14" ht="15.75" customHeight="1">
      <c r="A23" s="19">
        <v>21</v>
      </c>
      <c r="B23" s="10" t="s">
        <v>822</v>
      </c>
      <c r="C23" s="10" t="s">
        <v>823</v>
      </c>
      <c r="D23" s="10" t="s">
        <v>824</v>
      </c>
      <c r="E23" s="10">
        <v>102</v>
      </c>
      <c r="F23" s="53">
        <v>23</v>
      </c>
      <c r="G23" s="53">
        <v>22</v>
      </c>
      <c r="H23" s="53">
        <v>45</v>
      </c>
      <c r="I23" s="53">
        <v>31</v>
      </c>
      <c r="J23" s="53">
        <v>23</v>
      </c>
      <c r="K23" s="53">
        <v>34</v>
      </c>
      <c r="L23" s="53">
        <v>35</v>
      </c>
      <c r="M23" s="28">
        <f t="shared" si="0"/>
        <v>213</v>
      </c>
      <c r="N23" s="29">
        <f t="shared" si="1"/>
        <v>45.319148936170208</v>
      </c>
    </row>
    <row r="24" spans="1:14" ht="15.75" customHeight="1">
      <c r="A24" s="9">
        <v>22</v>
      </c>
      <c r="B24" s="10" t="s">
        <v>154</v>
      </c>
      <c r="C24" s="10" t="s">
        <v>825</v>
      </c>
      <c r="D24" s="10" t="s">
        <v>826</v>
      </c>
      <c r="E24" s="10">
        <v>113</v>
      </c>
      <c r="F24" s="53">
        <v>25</v>
      </c>
      <c r="G24" s="53">
        <v>32</v>
      </c>
      <c r="H24" s="53">
        <v>58</v>
      </c>
      <c r="I24" s="53">
        <v>36</v>
      </c>
      <c r="J24" s="53">
        <v>23</v>
      </c>
      <c r="K24" s="53">
        <v>18</v>
      </c>
      <c r="L24" s="53">
        <v>50</v>
      </c>
      <c r="M24" s="28">
        <f t="shared" si="0"/>
        <v>242</v>
      </c>
      <c r="N24" s="29">
        <f t="shared" si="1"/>
        <v>51.489361702127653</v>
      </c>
    </row>
    <row r="25" spans="1:14" ht="15.75" customHeight="1">
      <c r="A25" s="19">
        <v>23</v>
      </c>
      <c r="B25" s="10" t="s">
        <v>827</v>
      </c>
      <c r="C25" s="10" t="s">
        <v>828</v>
      </c>
      <c r="D25" s="10" t="s">
        <v>829</v>
      </c>
      <c r="E25" s="10">
        <v>106</v>
      </c>
      <c r="F25" s="53">
        <v>46</v>
      </c>
      <c r="G25" s="53">
        <v>70</v>
      </c>
      <c r="H25" s="53">
        <v>56</v>
      </c>
      <c r="I25" s="14">
        <v>59</v>
      </c>
      <c r="J25" s="14">
        <v>40</v>
      </c>
      <c r="K25" s="14">
        <v>36</v>
      </c>
      <c r="L25" s="14">
        <v>48</v>
      </c>
      <c r="M25" s="28">
        <f t="shared" si="0"/>
        <v>355</v>
      </c>
      <c r="N25" s="29">
        <f t="shared" si="1"/>
        <v>75.531914893617028</v>
      </c>
    </row>
    <row r="26" spans="1:14" ht="15.75" customHeight="1">
      <c r="A26" s="9">
        <v>24</v>
      </c>
      <c r="B26" s="10" t="s">
        <v>830</v>
      </c>
      <c r="C26" s="10" t="s">
        <v>706</v>
      </c>
      <c r="D26" s="10" t="s">
        <v>824</v>
      </c>
      <c r="E26" s="10">
        <v>113</v>
      </c>
      <c r="F26" s="53">
        <v>34</v>
      </c>
      <c r="G26" s="53"/>
      <c r="H26" s="53">
        <v>62</v>
      </c>
      <c r="I26" s="53"/>
      <c r="J26" s="53"/>
      <c r="K26" s="53">
        <v>28</v>
      </c>
      <c r="L26" s="53">
        <v>50</v>
      </c>
      <c r="M26" s="28">
        <f t="shared" si="0"/>
        <v>174</v>
      </c>
      <c r="N26" s="29">
        <f t="shared" si="1"/>
        <v>37.021276595744681</v>
      </c>
    </row>
    <row r="27" spans="1:14" ht="15.75" customHeight="1">
      <c r="A27" s="19">
        <v>25</v>
      </c>
      <c r="B27" s="10" t="s">
        <v>273</v>
      </c>
      <c r="C27" s="10" t="s">
        <v>831</v>
      </c>
      <c r="D27" s="10" t="s">
        <v>832</v>
      </c>
      <c r="E27" s="10">
        <v>90</v>
      </c>
      <c r="F27" s="14">
        <v>46</v>
      </c>
      <c r="G27" s="53">
        <v>58</v>
      </c>
      <c r="H27" s="14">
        <v>70</v>
      </c>
      <c r="I27" s="53">
        <v>52</v>
      </c>
      <c r="J27" s="53">
        <v>31</v>
      </c>
      <c r="K27" s="53">
        <v>15</v>
      </c>
      <c r="L27" s="53">
        <v>35</v>
      </c>
      <c r="M27" s="28">
        <f t="shared" si="0"/>
        <v>307</v>
      </c>
      <c r="N27" s="29">
        <f t="shared" si="1"/>
        <v>65.319148936170208</v>
      </c>
    </row>
    <row r="28" spans="1:14" ht="15.75" customHeight="1">
      <c r="A28" s="9">
        <v>26</v>
      </c>
      <c r="B28" s="10" t="s">
        <v>833</v>
      </c>
      <c r="C28" s="10" t="s">
        <v>25</v>
      </c>
      <c r="D28" s="10" t="s">
        <v>834</v>
      </c>
      <c r="E28" s="10">
        <v>108</v>
      </c>
      <c r="F28" s="53">
        <v>36</v>
      </c>
      <c r="G28" s="53">
        <v>66</v>
      </c>
      <c r="H28" s="53">
        <v>80</v>
      </c>
      <c r="I28" s="53">
        <v>69</v>
      </c>
      <c r="J28" s="53">
        <v>48</v>
      </c>
      <c r="K28" s="53">
        <v>47</v>
      </c>
      <c r="L28" s="53">
        <v>50</v>
      </c>
      <c r="M28" s="28">
        <f t="shared" si="0"/>
        <v>396</v>
      </c>
      <c r="N28" s="29">
        <f t="shared" si="1"/>
        <v>84.255319148936167</v>
      </c>
    </row>
    <row r="29" spans="1:14" ht="15.75" customHeight="1">
      <c r="A29" s="19">
        <v>27</v>
      </c>
      <c r="B29" s="10" t="s">
        <v>835</v>
      </c>
      <c r="C29" s="10" t="s">
        <v>836</v>
      </c>
      <c r="D29" s="10" t="s">
        <v>837</v>
      </c>
      <c r="E29" s="10">
        <v>95</v>
      </c>
      <c r="F29" s="53"/>
      <c r="G29" s="14"/>
      <c r="H29" s="53">
        <v>75</v>
      </c>
      <c r="I29" s="53"/>
      <c r="J29" s="53"/>
      <c r="K29" s="53">
        <v>28</v>
      </c>
      <c r="L29" s="53"/>
      <c r="M29" s="28">
        <f t="shared" si="0"/>
        <v>103</v>
      </c>
      <c r="N29" s="29">
        <f t="shared" si="1"/>
        <v>21.914893617021278</v>
      </c>
    </row>
    <row r="30" spans="1:14" ht="15.75" customHeight="1">
      <c r="A30" s="9">
        <v>28</v>
      </c>
      <c r="B30" s="10" t="s">
        <v>838</v>
      </c>
      <c r="C30" s="10" t="s">
        <v>224</v>
      </c>
      <c r="D30" s="10" t="s">
        <v>834</v>
      </c>
      <c r="E30" s="10">
        <v>117</v>
      </c>
      <c r="F30" s="53">
        <v>18</v>
      </c>
      <c r="G30" s="53">
        <v>63</v>
      </c>
      <c r="H30" s="53">
        <v>53</v>
      </c>
      <c r="I30" s="53">
        <v>50</v>
      </c>
      <c r="J30" s="53">
        <v>42</v>
      </c>
      <c r="K30" s="53">
        <v>20</v>
      </c>
      <c r="L30" s="53">
        <v>50</v>
      </c>
      <c r="M30" s="28">
        <f t="shared" si="0"/>
        <v>296</v>
      </c>
      <c r="N30" s="29">
        <f t="shared" si="1"/>
        <v>62.978723404255319</v>
      </c>
    </row>
    <row r="31" spans="1:14" ht="15.75" customHeight="1">
      <c r="A31" s="19">
        <v>29</v>
      </c>
      <c r="B31" s="10" t="s">
        <v>839</v>
      </c>
      <c r="C31" s="10" t="s">
        <v>840</v>
      </c>
      <c r="D31" s="10" t="s">
        <v>841</v>
      </c>
      <c r="E31" s="10">
        <v>92</v>
      </c>
      <c r="F31" s="14">
        <v>24</v>
      </c>
      <c r="G31" s="14">
        <v>40</v>
      </c>
      <c r="H31" s="14">
        <v>76</v>
      </c>
      <c r="I31" s="14">
        <v>37</v>
      </c>
      <c r="J31" s="14">
        <v>29</v>
      </c>
      <c r="K31" s="14">
        <v>21</v>
      </c>
      <c r="L31" s="14">
        <v>50</v>
      </c>
      <c r="M31" s="28">
        <f t="shared" si="0"/>
        <v>277</v>
      </c>
      <c r="N31" s="29">
        <f t="shared" si="1"/>
        <v>58.936170212765958</v>
      </c>
    </row>
    <row r="32" spans="1:14" ht="15.75" customHeight="1">
      <c r="A32" s="9">
        <v>30</v>
      </c>
      <c r="B32" s="10" t="s">
        <v>842</v>
      </c>
      <c r="C32" s="10" t="s">
        <v>843</v>
      </c>
      <c r="D32" s="10" t="s">
        <v>844</v>
      </c>
      <c r="E32" s="10">
        <v>115</v>
      </c>
      <c r="F32" s="53">
        <v>28</v>
      </c>
      <c r="G32" s="53">
        <v>46</v>
      </c>
      <c r="H32" s="53">
        <v>48</v>
      </c>
      <c r="I32" s="53">
        <v>42</v>
      </c>
      <c r="J32" s="53">
        <v>40</v>
      </c>
      <c r="K32" s="53">
        <v>12</v>
      </c>
      <c r="L32" s="53">
        <v>35</v>
      </c>
      <c r="M32" s="28">
        <f t="shared" si="0"/>
        <v>251</v>
      </c>
      <c r="N32" s="29">
        <f t="shared" si="1"/>
        <v>53.404255319148945</v>
      </c>
    </row>
    <row r="33" spans="1:14" ht="15.75" customHeight="1">
      <c r="A33" s="19">
        <v>31</v>
      </c>
      <c r="B33" s="10" t="s">
        <v>845</v>
      </c>
      <c r="C33" s="10" t="s">
        <v>846</v>
      </c>
      <c r="D33" s="10" t="s">
        <v>719</v>
      </c>
      <c r="E33" s="10">
        <v>109</v>
      </c>
      <c r="F33" s="53">
        <v>23</v>
      </c>
      <c r="G33" s="53">
        <v>68</v>
      </c>
      <c r="H33" s="53">
        <v>57</v>
      </c>
      <c r="I33" s="53">
        <v>54</v>
      </c>
      <c r="J33" s="53">
        <v>44</v>
      </c>
      <c r="K33" s="53">
        <v>28</v>
      </c>
      <c r="L33" s="53">
        <v>50</v>
      </c>
      <c r="M33" s="28">
        <f t="shared" si="0"/>
        <v>324</v>
      </c>
      <c r="N33" s="29">
        <f t="shared" si="1"/>
        <v>68.936170212765958</v>
      </c>
    </row>
    <row r="34" spans="1:14" ht="15.75" customHeight="1">
      <c r="A34" s="9">
        <v>32</v>
      </c>
      <c r="B34" s="10" t="s">
        <v>847</v>
      </c>
      <c r="C34" s="10" t="s">
        <v>848</v>
      </c>
      <c r="D34" s="10" t="s">
        <v>849</v>
      </c>
      <c r="E34" s="10">
        <v>98</v>
      </c>
      <c r="F34" s="53">
        <v>18</v>
      </c>
      <c r="G34" s="53">
        <v>10</v>
      </c>
      <c r="H34" s="53">
        <v>50</v>
      </c>
      <c r="I34" s="14">
        <v>38</v>
      </c>
      <c r="J34" s="14">
        <v>32</v>
      </c>
      <c r="K34" s="14">
        <v>21</v>
      </c>
      <c r="L34" s="14">
        <v>49</v>
      </c>
      <c r="M34" s="28">
        <f t="shared" si="0"/>
        <v>218</v>
      </c>
      <c r="N34" s="29">
        <f t="shared" si="1"/>
        <v>46.382978723404257</v>
      </c>
    </row>
    <row r="35" spans="1:14" ht="15.75" customHeight="1">
      <c r="A35" s="19">
        <v>33</v>
      </c>
      <c r="B35" s="10" t="s">
        <v>850</v>
      </c>
      <c r="C35" s="10" t="s">
        <v>851</v>
      </c>
      <c r="D35" s="10" t="s">
        <v>852</v>
      </c>
      <c r="E35" s="10">
        <v>111</v>
      </c>
      <c r="F35" s="53">
        <v>27</v>
      </c>
      <c r="G35" s="53">
        <v>77</v>
      </c>
      <c r="H35" s="53">
        <v>61</v>
      </c>
      <c r="I35" s="53">
        <v>66</v>
      </c>
      <c r="J35" s="53">
        <v>48</v>
      </c>
      <c r="K35" s="53">
        <v>33</v>
      </c>
      <c r="L35" s="53">
        <v>50</v>
      </c>
      <c r="M35" s="28">
        <f t="shared" si="0"/>
        <v>362</v>
      </c>
      <c r="N35" s="29">
        <f t="shared" si="1"/>
        <v>77.021276595744681</v>
      </c>
    </row>
    <row r="36" spans="1:14" ht="15.75" customHeight="1">
      <c r="A36" s="9">
        <v>34</v>
      </c>
      <c r="B36" s="10" t="s">
        <v>853</v>
      </c>
      <c r="C36" s="10" t="s">
        <v>854</v>
      </c>
      <c r="D36" s="10" t="s">
        <v>855</v>
      </c>
      <c r="E36" s="10">
        <v>96</v>
      </c>
      <c r="F36" s="14">
        <v>28</v>
      </c>
      <c r="G36" s="14">
        <v>49</v>
      </c>
      <c r="H36" s="14">
        <v>67</v>
      </c>
      <c r="I36" s="14">
        <v>63</v>
      </c>
      <c r="J36" s="14">
        <v>34</v>
      </c>
      <c r="K36" s="14">
        <v>29</v>
      </c>
      <c r="L36" s="14">
        <v>50</v>
      </c>
      <c r="M36" s="28">
        <f t="shared" si="0"/>
        <v>320</v>
      </c>
      <c r="N36" s="29">
        <f t="shared" si="1"/>
        <v>68.085106382978722</v>
      </c>
    </row>
    <row r="37" spans="1:14" ht="15.75" customHeight="1">
      <c r="A37" s="19">
        <v>35</v>
      </c>
      <c r="B37" s="10" t="s">
        <v>856</v>
      </c>
      <c r="C37" s="10" t="s">
        <v>857</v>
      </c>
      <c r="D37" s="10" t="s">
        <v>858</v>
      </c>
      <c r="E37" s="10">
        <v>93</v>
      </c>
      <c r="F37" s="53">
        <v>12</v>
      </c>
      <c r="G37" s="53">
        <v>13</v>
      </c>
      <c r="H37" s="53">
        <v>37</v>
      </c>
      <c r="I37" s="53">
        <v>21</v>
      </c>
      <c r="J37" s="53">
        <v>18</v>
      </c>
      <c r="K37" s="53">
        <v>17</v>
      </c>
      <c r="L37" s="53">
        <v>49</v>
      </c>
      <c r="M37" s="28">
        <f t="shared" si="0"/>
        <v>167</v>
      </c>
      <c r="N37" s="29">
        <f t="shared" si="1"/>
        <v>35.531914893617021</v>
      </c>
    </row>
    <row r="38" spans="1:14" ht="15.75" customHeight="1">
      <c r="A38" s="9">
        <v>36</v>
      </c>
      <c r="B38" s="55" t="s">
        <v>859</v>
      </c>
      <c r="C38" s="56" t="s">
        <v>860</v>
      </c>
      <c r="D38" s="56" t="s">
        <v>861</v>
      </c>
      <c r="E38" s="56">
        <v>105</v>
      </c>
      <c r="F38" s="14">
        <v>22</v>
      </c>
      <c r="G38" s="14">
        <v>66</v>
      </c>
      <c r="H38" s="57">
        <v>66</v>
      </c>
      <c r="I38" s="14">
        <v>53</v>
      </c>
      <c r="J38" s="14">
        <v>40</v>
      </c>
      <c r="K38" s="14">
        <v>26</v>
      </c>
      <c r="L38" s="14">
        <v>40</v>
      </c>
      <c r="M38" s="28">
        <f t="shared" si="0"/>
        <v>313</v>
      </c>
      <c r="N38" s="29">
        <f t="shared" si="1"/>
        <v>66.59574468085107</v>
      </c>
    </row>
    <row r="39" spans="1:14" ht="15.75" customHeight="1">
      <c r="A39" s="19">
        <v>37</v>
      </c>
      <c r="B39" s="55" t="s">
        <v>862</v>
      </c>
      <c r="C39" s="56" t="s">
        <v>863</v>
      </c>
      <c r="D39" s="56" t="s">
        <v>864</v>
      </c>
      <c r="E39" s="56">
        <v>119</v>
      </c>
      <c r="F39" s="57">
        <v>22</v>
      </c>
      <c r="G39" s="57">
        <v>19</v>
      </c>
      <c r="H39" s="57">
        <v>68</v>
      </c>
      <c r="I39" s="57">
        <v>24</v>
      </c>
      <c r="J39" s="57">
        <v>38</v>
      </c>
      <c r="K39" s="57">
        <v>16</v>
      </c>
      <c r="L39" s="57">
        <v>48</v>
      </c>
      <c r="M39" s="28">
        <f t="shared" si="0"/>
        <v>235</v>
      </c>
      <c r="N39" s="29">
        <f t="shared" si="1"/>
        <v>50</v>
      </c>
    </row>
    <row r="40" spans="1:14" ht="15.75" customHeight="1">
      <c r="A40" s="9">
        <v>38</v>
      </c>
      <c r="B40" s="55" t="s">
        <v>865</v>
      </c>
      <c r="C40" s="56" t="s">
        <v>866</v>
      </c>
      <c r="D40" s="56" t="s">
        <v>867</v>
      </c>
      <c r="E40" s="56">
        <v>104</v>
      </c>
      <c r="F40" s="57">
        <v>50</v>
      </c>
      <c r="G40" s="57">
        <v>46</v>
      </c>
      <c r="H40" s="57">
        <v>72</v>
      </c>
      <c r="I40" s="57">
        <v>65</v>
      </c>
      <c r="J40" s="57">
        <v>41</v>
      </c>
      <c r="K40" s="57">
        <v>21</v>
      </c>
      <c r="L40" s="57">
        <v>48</v>
      </c>
      <c r="M40" s="28">
        <f t="shared" si="0"/>
        <v>343</v>
      </c>
      <c r="N40" s="29">
        <f t="shared" si="1"/>
        <v>72.978723404255319</v>
      </c>
    </row>
    <row r="41" spans="1:14" ht="15.75" customHeight="1">
      <c r="A41" s="19">
        <v>39</v>
      </c>
      <c r="B41" s="55" t="s">
        <v>868</v>
      </c>
      <c r="C41" s="56" t="s">
        <v>869</v>
      </c>
      <c r="D41" s="56" t="s">
        <v>719</v>
      </c>
      <c r="E41" s="56">
        <v>115</v>
      </c>
      <c r="F41" s="57">
        <v>33</v>
      </c>
      <c r="G41" s="57">
        <v>62</v>
      </c>
      <c r="H41" s="14">
        <v>52</v>
      </c>
      <c r="I41" s="57">
        <v>34</v>
      </c>
      <c r="J41" s="57">
        <v>41</v>
      </c>
      <c r="K41" s="57">
        <v>27</v>
      </c>
      <c r="L41" s="57">
        <v>47</v>
      </c>
      <c r="M41" s="28">
        <f t="shared" si="0"/>
        <v>296</v>
      </c>
      <c r="N41" s="29">
        <f t="shared" si="1"/>
        <v>62.978723404255319</v>
      </c>
    </row>
    <row r="42" spans="1:14" ht="15.75" customHeight="1">
      <c r="A42" s="9">
        <v>40</v>
      </c>
      <c r="B42" s="55" t="s">
        <v>870</v>
      </c>
      <c r="C42" s="56" t="s">
        <v>553</v>
      </c>
      <c r="D42" s="56" t="s">
        <v>871</v>
      </c>
      <c r="E42" s="56">
        <v>99</v>
      </c>
      <c r="F42" s="57">
        <v>36</v>
      </c>
      <c r="G42" s="57">
        <v>59</v>
      </c>
      <c r="H42" s="14">
        <v>79</v>
      </c>
      <c r="I42" s="57">
        <v>65</v>
      </c>
      <c r="J42" s="57">
        <v>48</v>
      </c>
      <c r="K42" s="57">
        <v>42</v>
      </c>
      <c r="L42" s="57">
        <v>49</v>
      </c>
      <c r="M42" s="28">
        <f t="shared" si="0"/>
        <v>378</v>
      </c>
      <c r="N42" s="29">
        <f t="shared" si="1"/>
        <v>80.425531914893625</v>
      </c>
    </row>
    <row r="43" spans="1:14" ht="15.75" customHeight="1">
      <c r="A43" s="19">
        <v>41</v>
      </c>
      <c r="B43" s="55" t="s">
        <v>872</v>
      </c>
      <c r="C43" s="56" t="s">
        <v>873</v>
      </c>
      <c r="D43" s="56" t="s">
        <v>874</v>
      </c>
      <c r="E43" s="56">
        <v>110</v>
      </c>
      <c r="F43" s="57">
        <v>18</v>
      </c>
      <c r="G43" s="57">
        <v>32</v>
      </c>
      <c r="H43" s="57">
        <v>53</v>
      </c>
      <c r="I43" s="57">
        <v>32</v>
      </c>
      <c r="J43" s="57">
        <v>33</v>
      </c>
      <c r="K43" s="57">
        <v>14</v>
      </c>
      <c r="L43" s="57">
        <v>35</v>
      </c>
      <c r="M43" s="28">
        <f t="shared" si="0"/>
        <v>217</v>
      </c>
      <c r="N43" s="29">
        <f t="shared" si="1"/>
        <v>46.170212765957444</v>
      </c>
    </row>
    <row r="44" spans="1:14" ht="15.75" customHeight="1">
      <c r="A44" s="9">
        <v>42</v>
      </c>
      <c r="B44" s="55" t="s">
        <v>875</v>
      </c>
      <c r="C44" s="56" t="s">
        <v>876</v>
      </c>
      <c r="D44" s="56" t="s">
        <v>877</v>
      </c>
      <c r="E44" s="56">
        <v>115</v>
      </c>
      <c r="F44" s="57">
        <v>19</v>
      </c>
      <c r="G44" s="57">
        <v>11</v>
      </c>
      <c r="H44" s="57">
        <v>59</v>
      </c>
      <c r="I44" s="57">
        <v>23</v>
      </c>
      <c r="J44" s="57">
        <v>31</v>
      </c>
      <c r="K44" s="57">
        <v>18</v>
      </c>
      <c r="L44" s="57">
        <v>34</v>
      </c>
      <c r="M44" s="28">
        <f t="shared" si="0"/>
        <v>195</v>
      </c>
      <c r="N44" s="29">
        <f t="shared" si="1"/>
        <v>41.48936170212766</v>
      </c>
    </row>
    <row r="45" spans="1:14" ht="15.75" customHeight="1">
      <c r="A45" s="19">
        <v>43</v>
      </c>
      <c r="B45" s="55" t="s">
        <v>878</v>
      </c>
      <c r="C45" s="56" t="s">
        <v>879</v>
      </c>
      <c r="D45" s="56" t="s">
        <v>880</v>
      </c>
      <c r="E45" s="56">
        <v>105</v>
      </c>
      <c r="F45" s="57">
        <v>21</v>
      </c>
      <c r="G45" s="57">
        <v>13</v>
      </c>
      <c r="H45" s="57">
        <v>51</v>
      </c>
      <c r="I45" s="57">
        <v>27</v>
      </c>
      <c r="J45" s="57">
        <v>29</v>
      </c>
      <c r="K45" s="57">
        <v>19</v>
      </c>
      <c r="L45" s="57">
        <v>40</v>
      </c>
      <c r="M45" s="28">
        <f t="shared" si="0"/>
        <v>200</v>
      </c>
      <c r="N45" s="29">
        <f t="shared" si="1"/>
        <v>42.553191489361701</v>
      </c>
    </row>
    <row r="46" spans="1:14" ht="15.75" customHeight="1">
      <c r="A46" s="9">
        <v>44</v>
      </c>
      <c r="B46" s="55" t="s">
        <v>881</v>
      </c>
      <c r="C46" s="56" t="s">
        <v>93</v>
      </c>
      <c r="D46" s="56" t="s">
        <v>882</v>
      </c>
      <c r="E46" s="56">
        <v>117</v>
      </c>
      <c r="F46" s="57">
        <v>4</v>
      </c>
      <c r="G46" s="57">
        <v>9</v>
      </c>
      <c r="H46" s="57">
        <v>56</v>
      </c>
      <c r="I46" s="57">
        <v>17</v>
      </c>
      <c r="J46" s="57">
        <v>15</v>
      </c>
      <c r="K46" s="57">
        <v>13</v>
      </c>
      <c r="L46" s="57">
        <v>35</v>
      </c>
      <c r="M46" s="28">
        <f t="shared" si="0"/>
        <v>149</v>
      </c>
      <c r="N46" s="29">
        <f t="shared" si="1"/>
        <v>31.702127659574469</v>
      </c>
    </row>
    <row r="47" spans="1:14" ht="15.75" customHeight="1">
      <c r="A47" s="19">
        <v>45</v>
      </c>
      <c r="B47" s="55" t="s">
        <v>883</v>
      </c>
      <c r="C47" s="56" t="s">
        <v>884</v>
      </c>
      <c r="D47" s="56" t="s">
        <v>885</v>
      </c>
      <c r="E47" s="56">
        <v>77</v>
      </c>
      <c r="F47" s="14">
        <v>20</v>
      </c>
      <c r="G47" s="57">
        <v>42</v>
      </c>
      <c r="H47" s="57">
        <v>40</v>
      </c>
      <c r="I47" s="57">
        <v>28</v>
      </c>
      <c r="J47" s="57">
        <v>19</v>
      </c>
      <c r="K47" s="57">
        <v>12</v>
      </c>
      <c r="L47" s="57">
        <v>35</v>
      </c>
      <c r="M47" s="28">
        <f t="shared" si="0"/>
        <v>196</v>
      </c>
      <c r="N47" s="29">
        <f t="shared" si="1"/>
        <v>41.702127659574465</v>
      </c>
    </row>
    <row r="48" spans="1:14" ht="15.75" customHeight="1">
      <c r="A48" s="9">
        <v>46</v>
      </c>
      <c r="B48" s="55" t="s">
        <v>886</v>
      </c>
      <c r="C48" s="56" t="s">
        <v>887</v>
      </c>
      <c r="D48" s="56" t="s">
        <v>888</v>
      </c>
      <c r="E48" s="56">
        <v>114</v>
      </c>
      <c r="F48" s="57">
        <v>6</v>
      </c>
      <c r="G48" s="57">
        <v>26</v>
      </c>
      <c r="H48" s="14">
        <v>37</v>
      </c>
      <c r="I48" s="57">
        <v>19</v>
      </c>
      <c r="J48" s="57">
        <v>17</v>
      </c>
      <c r="K48" s="57">
        <v>7</v>
      </c>
      <c r="L48" s="57">
        <v>45</v>
      </c>
      <c r="M48" s="28">
        <f t="shared" si="0"/>
        <v>157</v>
      </c>
      <c r="N48" s="29">
        <f t="shared" si="1"/>
        <v>33.404255319148938</v>
      </c>
    </row>
    <row r="49" spans="1:14" ht="15.75" customHeight="1">
      <c r="A49" s="19">
        <v>47</v>
      </c>
      <c r="B49" s="55" t="s">
        <v>889</v>
      </c>
      <c r="C49" s="56" t="s">
        <v>890</v>
      </c>
      <c r="D49" s="56" t="s">
        <v>891</v>
      </c>
      <c r="E49" s="56">
        <v>110</v>
      </c>
      <c r="F49" s="57">
        <v>33</v>
      </c>
      <c r="G49" s="57">
        <v>61</v>
      </c>
      <c r="H49" s="57">
        <v>49</v>
      </c>
      <c r="I49" s="57">
        <v>52</v>
      </c>
      <c r="J49" s="57">
        <v>43</v>
      </c>
      <c r="K49" s="57">
        <v>31</v>
      </c>
      <c r="L49" s="57">
        <v>48</v>
      </c>
      <c r="M49" s="28">
        <f t="shared" si="0"/>
        <v>317</v>
      </c>
      <c r="N49" s="29">
        <f t="shared" si="1"/>
        <v>67.446808510638306</v>
      </c>
    </row>
    <row r="50" spans="1:14" ht="15.75" customHeight="1">
      <c r="A50" s="9">
        <v>48</v>
      </c>
      <c r="B50" s="55" t="s">
        <v>892</v>
      </c>
      <c r="C50" s="56" t="s">
        <v>893</v>
      </c>
      <c r="D50" s="56" t="s">
        <v>894</v>
      </c>
      <c r="E50" s="56">
        <v>106</v>
      </c>
      <c r="F50" s="57">
        <v>11</v>
      </c>
      <c r="G50" s="57">
        <v>21</v>
      </c>
      <c r="H50" s="57">
        <v>37</v>
      </c>
      <c r="I50" s="57">
        <v>27</v>
      </c>
      <c r="J50" s="57">
        <v>14</v>
      </c>
      <c r="K50" s="57">
        <v>8</v>
      </c>
      <c r="L50" s="57">
        <v>47</v>
      </c>
      <c r="M50" s="28">
        <f t="shared" si="0"/>
        <v>165</v>
      </c>
      <c r="N50" s="29">
        <f t="shared" si="1"/>
        <v>35.106382978723403</v>
      </c>
    </row>
    <row r="51" spans="1:14" ht="15.75" customHeight="1">
      <c r="A51" s="19">
        <v>49</v>
      </c>
      <c r="B51" s="55" t="s">
        <v>895</v>
      </c>
      <c r="C51" s="56" t="s">
        <v>424</v>
      </c>
      <c r="D51" s="56" t="s">
        <v>896</v>
      </c>
      <c r="E51" s="56">
        <v>39</v>
      </c>
      <c r="F51" s="14">
        <v>10</v>
      </c>
      <c r="G51" s="14">
        <v>9</v>
      </c>
      <c r="H51" s="14">
        <v>33</v>
      </c>
      <c r="I51" s="14">
        <v>22</v>
      </c>
      <c r="J51" s="14">
        <v>11</v>
      </c>
      <c r="K51" s="14">
        <v>9</v>
      </c>
      <c r="L51" s="14">
        <v>35</v>
      </c>
      <c r="M51" s="28">
        <f t="shared" si="0"/>
        <v>129</v>
      </c>
      <c r="N51" s="29">
        <f t="shared" si="1"/>
        <v>27.446808510638299</v>
      </c>
    </row>
    <row r="52" spans="1:14" ht="15.75" customHeight="1">
      <c r="A52" s="9">
        <v>50</v>
      </c>
      <c r="B52" s="55" t="s">
        <v>897</v>
      </c>
      <c r="C52" s="56" t="s">
        <v>898</v>
      </c>
      <c r="D52" s="56" t="s">
        <v>899</v>
      </c>
      <c r="E52" s="56">
        <v>102</v>
      </c>
      <c r="F52" s="57">
        <v>3</v>
      </c>
      <c r="G52" s="57">
        <v>16</v>
      </c>
      <c r="H52" s="14">
        <v>28</v>
      </c>
      <c r="I52" s="57">
        <v>24</v>
      </c>
      <c r="J52" s="57">
        <v>11</v>
      </c>
      <c r="K52" s="57">
        <v>9</v>
      </c>
      <c r="L52" s="57">
        <v>43</v>
      </c>
      <c r="M52" s="28">
        <f t="shared" si="0"/>
        <v>134</v>
      </c>
      <c r="N52" s="29">
        <f t="shared" si="1"/>
        <v>28.510638297872344</v>
      </c>
    </row>
    <row r="53" spans="1:14" ht="15.75" customHeight="1">
      <c r="A53" s="19">
        <v>51</v>
      </c>
      <c r="B53" s="56" t="s">
        <v>900</v>
      </c>
      <c r="C53" s="56" t="s">
        <v>901</v>
      </c>
      <c r="D53" s="56" t="s">
        <v>902</v>
      </c>
      <c r="E53" s="56">
        <v>82</v>
      </c>
      <c r="F53" s="14">
        <v>3</v>
      </c>
      <c r="G53" s="14">
        <v>20</v>
      </c>
      <c r="H53" s="14">
        <v>41</v>
      </c>
      <c r="I53" s="14">
        <v>8</v>
      </c>
      <c r="J53" s="14">
        <v>15</v>
      </c>
      <c r="K53" s="14">
        <v>10</v>
      </c>
      <c r="L53" s="14">
        <v>40</v>
      </c>
      <c r="M53" s="28">
        <f t="shared" si="0"/>
        <v>137</v>
      </c>
      <c r="N53" s="29">
        <f t="shared" si="1"/>
        <v>29.148936170212764</v>
      </c>
    </row>
    <row r="54" spans="1:14" ht="15.75" customHeight="1">
      <c r="A54" s="9">
        <v>52</v>
      </c>
      <c r="B54" s="27" t="s">
        <v>903</v>
      </c>
      <c r="C54" s="27" t="s">
        <v>904</v>
      </c>
      <c r="D54" s="27" t="s">
        <v>519</v>
      </c>
      <c r="E54" s="27">
        <v>84</v>
      </c>
      <c r="F54" s="14">
        <v>30</v>
      </c>
      <c r="G54" s="14">
        <v>72</v>
      </c>
      <c r="H54" s="14">
        <v>65</v>
      </c>
      <c r="I54" s="14">
        <v>27</v>
      </c>
      <c r="J54" s="14">
        <v>35</v>
      </c>
      <c r="K54" s="14">
        <v>31</v>
      </c>
      <c r="L54" s="14">
        <v>40</v>
      </c>
      <c r="M54" s="28">
        <f t="shared" si="0"/>
        <v>300</v>
      </c>
      <c r="N54" s="29">
        <f t="shared" si="1"/>
        <v>63.829787234042556</v>
      </c>
    </row>
    <row r="55" spans="1:14" ht="15.75" customHeight="1">
      <c r="A55" s="19">
        <v>53</v>
      </c>
      <c r="B55" s="27" t="s">
        <v>905</v>
      </c>
      <c r="C55" s="27" t="s">
        <v>906</v>
      </c>
      <c r="D55" s="27" t="s">
        <v>907</v>
      </c>
      <c r="E55" s="27">
        <v>66</v>
      </c>
      <c r="F55" s="14">
        <v>0</v>
      </c>
      <c r="G55" s="14">
        <v>2</v>
      </c>
      <c r="H55" s="14">
        <v>24</v>
      </c>
      <c r="I55" s="14">
        <v>1</v>
      </c>
      <c r="J55" s="14">
        <v>25</v>
      </c>
      <c r="K55" s="14">
        <v>15</v>
      </c>
      <c r="L55" s="14">
        <v>25</v>
      </c>
      <c r="M55" s="28">
        <f t="shared" si="0"/>
        <v>92</v>
      </c>
      <c r="N55" s="29">
        <f t="shared" si="1"/>
        <v>19.574468085106382</v>
      </c>
    </row>
    <row r="56" spans="1:14" ht="15.75" customHeight="1">
      <c r="A56" s="9">
        <v>54</v>
      </c>
      <c r="B56" s="58" t="s">
        <v>908</v>
      </c>
      <c r="C56" s="58" t="s">
        <v>909</v>
      </c>
      <c r="D56" s="58" t="s">
        <v>910</v>
      </c>
      <c r="E56" s="58">
        <v>15</v>
      </c>
      <c r="F56" s="43">
        <v>10</v>
      </c>
      <c r="G56" s="43">
        <v>10</v>
      </c>
      <c r="H56" s="43">
        <v>12</v>
      </c>
      <c r="I56" s="43">
        <v>23</v>
      </c>
      <c r="J56" s="43">
        <v>11</v>
      </c>
      <c r="K56" s="43">
        <v>14</v>
      </c>
      <c r="L56" s="43">
        <v>35</v>
      </c>
      <c r="M56" s="28">
        <f t="shared" si="0"/>
        <v>115</v>
      </c>
      <c r="N56" s="29">
        <f t="shared" si="1"/>
        <v>24.468085106382979</v>
      </c>
    </row>
    <row r="57" spans="1:14" ht="15.75" customHeight="1">
      <c r="A57" s="59"/>
      <c r="B57" s="60"/>
      <c r="C57" s="60"/>
      <c r="D57" s="60"/>
      <c r="E57" s="60"/>
      <c r="F57" s="45"/>
      <c r="G57" s="45"/>
      <c r="H57" s="45"/>
      <c r="I57" s="45"/>
      <c r="J57" s="45"/>
      <c r="K57" s="45"/>
      <c r="L57" s="45"/>
      <c r="M57" s="61"/>
      <c r="N57" s="62"/>
    </row>
  </sheetData>
  <mergeCells count="1">
    <mergeCell ref="B1:N1"/>
  </mergeCells>
  <dataValidations count="2">
    <dataValidation type="decimal" operator="lessThanOrEqual" allowBlank="1" showDropDown="1" showInputMessage="1" showErrorMessage="1" prompt="Enter a number less than or equal to 50" sqref="J3:L57" xr:uid="{00000000-0002-0000-0800-000000000000}">
      <formula1>50</formula1>
    </dataValidation>
    <dataValidation type="decimal" operator="lessThanOrEqual" allowBlank="1" showDropDown="1" showInputMessage="1" showErrorMessage="1" prompt="Enter a number less than or equal to 80" sqref="F3:I57" xr:uid="{00000000-0002-0000-0800-000001000000}">
      <formula1>80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2B65-EC69-4F1A-BDB8-D535CB1B5E76}">
  <sheetPr>
    <tabColor rgb="FF00FF00"/>
  </sheetPr>
  <dimension ref="A1:N40"/>
  <sheetViews>
    <sheetView tabSelected="1" topLeftCell="A9" workbookViewId="0">
      <selection activeCell="K9" sqref="J9:K9"/>
    </sheetView>
  </sheetViews>
  <sheetFormatPr defaultRowHeight="12.5"/>
  <cols>
    <col min="1" max="1" width="11.81640625" customWidth="1"/>
    <col min="2" max="2" width="10" customWidth="1"/>
    <col min="3" max="3" width="13" customWidth="1"/>
    <col min="4" max="4" width="15.36328125" customWidth="1"/>
    <col min="6" max="6" width="12.81640625" customWidth="1"/>
  </cols>
  <sheetData>
    <row r="1" spans="1:14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4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1:14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1:14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  <row r="5" spans="1:14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</row>
    <row r="6" spans="1:14">
      <c r="A6" s="150"/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</row>
    <row r="7" spans="1:14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</row>
    <row r="8" spans="1:14">
      <c r="A8" s="150"/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</row>
    <row r="9" spans="1:14" ht="23">
      <c r="A9" s="153" t="s">
        <v>2</v>
      </c>
      <c r="B9" s="150"/>
      <c r="C9" s="150"/>
      <c r="D9" s="154" t="s">
        <v>913</v>
      </c>
      <c r="E9" s="152" t="str">
        <f>VLOOKUP($K$9,III!$A$2:$N$56,2,0)</f>
        <v>Isha Bharti</v>
      </c>
      <c r="F9" s="150"/>
      <c r="G9" s="150"/>
      <c r="H9" s="153" t="s">
        <v>944</v>
      </c>
      <c r="I9" s="150"/>
      <c r="J9" s="154" t="s">
        <v>913</v>
      </c>
      <c r="K9" s="152">
        <v>1</v>
      </c>
      <c r="L9" s="150"/>
      <c r="M9" s="150"/>
      <c r="N9" s="150"/>
    </row>
    <row r="10" spans="1:14">
      <c r="A10" s="150"/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</row>
    <row r="11" spans="1:14" ht="23">
      <c r="A11" s="153" t="s">
        <v>3</v>
      </c>
      <c r="B11" s="150"/>
      <c r="C11" s="150"/>
      <c r="D11" s="154" t="s">
        <v>913</v>
      </c>
      <c r="E11" s="152" t="str">
        <f>VLOOKUP($K$9,III!$A$2:$N$56,3,0)</f>
        <v xml:space="preserve">Sudeshwar Paswan </v>
      </c>
      <c r="F11" s="150"/>
      <c r="G11" s="150"/>
      <c r="H11" s="150"/>
      <c r="I11" s="150"/>
      <c r="J11" s="150"/>
      <c r="K11" s="150"/>
      <c r="L11" s="150"/>
      <c r="M11" s="150"/>
      <c r="N11" s="150"/>
    </row>
    <row r="12" spans="1:14" ht="23">
      <c r="A12" s="150"/>
      <c r="B12" s="150"/>
      <c r="C12" s="150"/>
      <c r="D12" s="150"/>
      <c r="E12" s="150"/>
      <c r="F12" s="150"/>
      <c r="G12" s="150"/>
      <c r="H12" s="153" t="s">
        <v>945</v>
      </c>
      <c r="I12" s="150"/>
      <c r="J12" s="154" t="s">
        <v>913</v>
      </c>
      <c r="K12" s="152">
        <f>VLOOKUP($K$9,III!$A$2:$N$56,5,0)</f>
        <v>117</v>
      </c>
      <c r="L12" s="150"/>
      <c r="M12" s="150"/>
      <c r="N12" s="150"/>
    </row>
    <row r="13" spans="1:14" ht="23">
      <c r="A13" s="153" t="s">
        <v>948</v>
      </c>
      <c r="B13" s="150"/>
      <c r="C13" s="150"/>
      <c r="D13" s="154" t="s">
        <v>913</v>
      </c>
      <c r="E13" s="152" t="str">
        <f>VLOOKUP($K$9,III!$A$2:$N$56,4,0)</f>
        <v>Asha Kumari</v>
      </c>
      <c r="F13" s="150"/>
      <c r="G13" s="150"/>
      <c r="H13" s="150"/>
      <c r="I13" s="150"/>
      <c r="J13" s="150"/>
      <c r="K13" s="150"/>
      <c r="L13" s="150"/>
      <c r="M13" s="150"/>
      <c r="N13" s="150"/>
    </row>
    <row r="14" spans="1:14">
      <c r="A14" s="150"/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</row>
    <row r="15" spans="1:14">
      <c r="A15" s="150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</row>
    <row r="16" spans="1:14">
      <c r="A16" s="150"/>
      <c r="B16" s="150"/>
      <c r="C16" s="150"/>
      <c r="D16" s="150"/>
      <c r="E16" s="150"/>
      <c r="F16" s="150"/>
      <c r="G16" s="150"/>
      <c r="H16" s="151"/>
      <c r="I16" s="150"/>
      <c r="J16" s="150"/>
      <c r="K16" s="150"/>
      <c r="L16" s="150"/>
      <c r="M16" s="150"/>
      <c r="N16" s="150"/>
    </row>
    <row r="17" spans="1:14" ht="52.5">
      <c r="A17" s="156" t="s">
        <v>933</v>
      </c>
      <c r="B17" s="156" t="s">
        <v>917</v>
      </c>
      <c r="C17" s="156" t="s">
        <v>918</v>
      </c>
      <c r="D17" s="156" t="s">
        <v>919</v>
      </c>
      <c r="E17" s="155"/>
      <c r="F17" s="150"/>
      <c r="G17" s="150"/>
      <c r="H17" s="150"/>
      <c r="I17" s="150"/>
      <c r="J17" s="150"/>
      <c r="K17" s="150"/>
      <c r="L17" s="150"/>
      <c r="M17" s="150"/>
      <c r="N17" s="150"/>
    </row>
    <row r="18" spans="1:14" ht="17.5">
      <c r="A18" s="157" t="s">
        <v>6</v>
      </c>
      <c r="B18" s="156">
        <v>80</v>
      </c>
      <c r="C18" s="156">
        <v>24</v>
      </c>
      <c r="D18" s="156">
        <f>VLOOKUP($K$9,III!$A$2:$N$56,MATCH(' III MARKSHEET'!A18,III!$A$2:$N$2,0),0)</f>
        <v>74</v>
      </c>
      <c r="E18" s="150"/>
      <c r="F18" s="150"/>
      <c r="G18" s="150"/>
      <c r="H18" s="150"/>
      <c r="I18" s="150"/>
      <c r="J18" s="150"/>
      <c r="K18" s="150"/>
      <c r="L18" s="150"/>
      <c r="M18" s="150"/>
      <c r="N18" s="150"/>
    </row>
    <row r="19" spans="1:14" ht="17.5">
      <c r="A19" s="157" t="s">
        <v>7</v>
      </c>
      <c r="B19" s="156">
        <v>80</v>
      </c>
      <c r="C19" s="156">
        <v>24</v>
      </c>
      <c r="D19" s="156">
        <f>VLOOKUP($K$9,III!$A$2:$N$56,MATCH(' III MARKSHEET'!A19,III!$A$2:$N$2,0),0)</f>
        <v>79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</row>
    <row r="20" spans="1:14" ht="17.5">
      <c r="A20" s="157" t="s">
        <v>8</v>
      </c>
      <c r="B20" s="156">
        <v>80</v>
      </c>
      <c r="C20" s="156">
        <v>24</v>
      </c>
      <c r="D20" s="156">
        <f>VLOOKUP($K$9,III!$A$2:$N$56,MATCH(' III MARKSHEET'!A20,III!$A$2:$N$2,0),0)</f>
        <v>72</v>
      </c>
      <c r="E20" s="150"/>
      <c r="F20" s="150"/>
      <c r="G20" s="150"/>
      <c r="H20" s="150"/>
      <c r="I20" s="150"/>
      <c r="J20" s="150"/>
      <c r="K20" s="150"/>
      <c r="L20" s="150"/>
      <c r="M20" s="150"/>
      <c r="N20" s="150"/>
    </row>
    <row r="21" spans="1:14" ht="17.5">
      <c r="A21" s="157" t="s">
        <v>764</v>
      </c>
      <c r="B21" s="156">
        <v>80</v>
      </c>
      <c r="C21" s="156">
        <v>24</v>
      </c>
      <c r="D21" s="156">
        <f>VLOOKUP($K$9,III!$A$2:$N$56,MATCH(' III MARKSHEET'!A21,III!$A$2:$N$2,0),0)</f>
        <v>78</v>
      </c>
      <c r="E21" s="150"/>
      <c r="F21" s="151" t="s">
        <v>911</v>
      </c>
      <c r="G21" s="151" t="s">
        <v>911</v>
      </c>
      <c r="H21" s="150"/>
      <c r="I21" s="150"/>
      <c r="J21" s="150"/>
      <c r="K21" s="150"/>
      <c r="L21" s="150"/>
      <c r="M21" s="150"/>
      <c r="N21" s="150"/>
    </row>
    <row r="22" spans="1:14" ht="17.5">
      <c r="A22" s="157" t="s">
        <v>611</v>
      </c>
      <c r="B22" s="156">
        <v>50</v>
      </c>
      <c r="C22" s="156">
        <v>15</v>
      </c>
      <c r="D22" s="156">
        <f>VLOOKUP($K$9,III!$A$2:$N$56,MATCH(' III MARKSHEET'!A22,III!$A$2:$N$2,0),0)</f>
        <v>50</v>
      </c>
      <c r="E22" s="150"/>
      <c r="F22" s="151" t="s">
        <v>911</v>
      </c>
      <c r="G22" s="150"/>
      <c r="H22" s="150"/>
      <c r="I22" s="150"/>
      <c r="J22" s="150"/>
      <c r="K22" s="150"/>
      <c r="L22" s="150"/>
      <c r="M22" s="150"/>
      <c r="N22" s="150"/>
    </row>
    <row r="23" spans="1:14" ht="17.5">
      <c r="A23" s="157" t="s">
        <v>445</v>
      </c>
      <c r="B23" s="156">
        <v>50</v>
      </c>
      <c r="C23" s="156">
        <v>15</v>
      </c>
      <c r="D23" s="156">
        <f>VLOOKUP($K$9,III!$A$2:$N$56,MATCH(' III MARKSHEET'!A23,III!$A$2:$N$2,0),0)</f>
        <v>47</v>
      </c>
      <c r="E23" s="150"/>
      <c r="F23" s="157" t="s">
        <v>917</v>
      </c>
      <c r="G23" s="157">
        <f>SUM(B18:B24)</f>
        <v>470</v>
      </c>
      <c r="H23" s="150"/>
      <c r="I23" s="150"/>
      <c r="J23" s="150"/>
      <c r="K23" s="150"/>
      <c r="L23" s="150"/>
      <c r="M23" s="150"/>
    </row>
    <row r="24" spans="1:14" ht="26">
      <c r="A24" s="157" t="s">
        <v>9</v>
      </c>
      <c r="B24" s="156">
        <v>50</v>
      </c>
      <c r="C24" s="156">
        <v>15</v>
      </c>
      <c r="D24" s="156">
        <f>VLOOKUP($K$9,III!$A$2:$N$56,MATCH(' III MARKSHEET'!A24,III!$A$2:$N$2,0),0)</f>
        <v>50</v>
      </c>
      <c r="E24" s="150"/>
      <c r="F24" s="157" t="s">
        <v>919</v>
      </c>
      <c r="G24" s="157">
        <f>SUM(D18:D24)</f>
        <v>450</v>
      </c>
      <c r="H24" s="150"/>
      <c r="I24" s="150"/>
      <c r="J24" s="150"/>
      <c r="K24" s="150"/>
      <c r="L24" s="150"/>
      <c r="M24" s="150"/>
      <c r="N24" s="150"/>
    </row>
    <row r="25" spans="1:14" ht="25">
      <c r="A25" s="151"/>
      <c r="B25" s="150"/>
      <c r="C25" s="150"/>
      <c r="D25" s="150"/>
      <c r="E25" s="150"/>
      <c r="F25" s="157" t="s">
        <v>935</v>
      </c>
      <c r="G25" s="157">
        <f>G24/G23*100</f>
        <v>95.744680851063833</v>
      </c>
      <c r="H25" s="150"/>
      <c r="I25" s="150"/>
      <c r="J25" s="150"/>
      <c r="K25" s="150"/>
      <c r="L25" s="150"/>
      <c r="M25" s="150"/>
      <c r="N25" s="150"/>
    </row>
    <row r="26" spans="1:14">
      <c r="A26" s="150"/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</row>
    <row r="27" spans="1:14">
      <c r="A27" s="150"/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</row>
    <row r="28" spans="1:14">
      <c r="A28" s="150"/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</row>
    <row r="29" spans="1:14">
      <c r="A29" s="150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</row>
    <row r="30" spans="1:14">
      <c r="A30" s="150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</row>
    <row r="31" spans="1:14">
      <c r="A31" s="150"/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</row>
    <row r="32" spans="1:14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</row>
    <row r="33" spans="1:14">
      <c r="A33" s="150"/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</row>
    <row r="34" spans="1:14">
      <c r="A34" s="150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</row>
    <row r="35" spans="1:14">
      <c r="A35" s="150"/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</row>
    <row r="36" spans="1:14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</row>
    <row r="37" spans="1:14">
      <c r="A37" s="150"/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</row>
    <row r="38" spans="1:14">
      <c r="A38" s="150"/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</row>
    <row r="39" spans="1:14">
      <c r="A39" s="150"/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</row>
    <row r="40" spans="1:14">
      <c r="A40" s="150"/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</row>
  </sheetData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AAD384-EAED-4CB0-87EA-189361EDA395}">
          <x14:formula1>
            <xm:f>III!$A$2:$A$56</xm:f>
          </x14:formula1>
          <xm:sqref>K9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22F5-4F1D-472D-8EB6-DC1837D27726}">
  <sheetPr>
    <tabColor rgb="FFFF0000"/>
  </sheetPr>
  <dimension ref="A1:N40"/>
  <sheetViews>
    <sheetView topLeftCell="A18" zoomScale="130" zoomScaleNormal="130" workbookViewId="0">
      <selection activeCell="G25" sqref="G25"/>
    </sheetView>
  </sheetViews>
  <sheetFormatPr defaultRowHeight="12.5"/>
  <cols>
    <col min="4" max="4" width="9.90625" customWidth="1"/>
    <col min="5" max="5" width="10.453125" customWidth="1"/>
    <col min="6" max="6" width="11.08984375" customWidth="1"/>
    <col min="7" max="7" width="11.6328125" customWidth="1"/>
    <col min="8" max="8" width="12.08984375" customWidth="1"/>
  </cols>
  <sheetData>
    <row r="1" spans="1:14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4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14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</row>
    <row r="5" spans="1:14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1:14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</row>
    <row r="7" spans="1:14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</row>
    <row r="8" spans="1:14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1:14" ht="13">
      <c r="A9" s="64" t="s">
        <v>2</v>
      </c>
      <c r="B9" s="63"/>
      <c r="C9" s="64" t="s">
        <v>913</v>
      </c>
      <c r="D9" s="65" t="str">
        <f>VLOOKUP($L$9,PLAY!$A$2:$K$34,2,0)</f>
        <v>ANUSHKA KUMARI</v>
      </c>
      <c r="E9" s="63"/>
      <c r="F9" s="63"/>
      <c r="G9" s="63"/>
      <c r="H9" s="63"/>
      <c r="I9" s="64" t="s">
        <v>914</v>
      </c>
      <c r="J9" s="63"/>
      <c r="K9" s="64" t="s">
        <v>913</v>
      </c>
      <c r="L9" s="63">
        <v>1</v>
      </c>
      <c r="M9" s="63"/>
      <c r="N9" s="63"/>
    </row>
    <row r="10" spans="1:14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1:14" ht="13">
      <c r="A11" s="64" t="s">
        <v>3</v>
      </c>
      <c r="B11" s="63"/>
      <c r="C11" s="64" t="s">
        <v>913</v>
      </c>
      <c r="D11" s="63" t="str">
        <f>VLOOKUP($L$9,PLAY!$A$2:$K$34,3,0)</f>
        <v>Pintu (sanjit) Kumar</v>
      </c>
      <c r="E11" s="63"/>
      <c r="F11" s="63"/>
      <c r="G11" s="63"/>
      <c r="H11" s="63"/>
      <c r="I11" s="65" t="s">
        <v>915</v>
      </c>
      <c r="J11" s="63"/>
      <c r="K11" s="64" t="s">
        <v>913</v>
      </c>
      <c r="L11" s="63">
        <f>VLOOKUP($L$9,PLAY!$A$2:$K$34,5,0)</f>
        <v>64</v>
      </c>
      <c r="M11" s="63"/>
      <c r="N11" s="63"/>
    </row>
    <row r="12" spans="1:14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1:14" ht="13">
      <c r="A13" s="64" t="s">
        <v>912</v>
      </c>
      <c r="B13" s="63"/>
      <c r="C13" s="64" t="s">
        <v>913</v>
      </c>
      <c r="D13" s="63" t="str">
        <f>VLOOKUP($L$9,PLAY!$A$2:$K$34,4,0)</f>
        <v>Shashikala Devi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1:14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</row>
    <row r="15" spans="1:14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</row>
    <row r="16" spans="1:14" ht="25">
      <c r="A16" s="63"/>
      <c r="B16" s="63"/>
      <c r="C16" s="66"/>
      <c r="D16" s="67" t="s">
        <v>916</v>
      </c>
      <c r="E16" s="67" t="s">
        <v>917</v>
      </c>
      <c r="F16" s="67" t="s">
        <v>918</v>
      </c>
      <c r="G16" s="67" t="s">
        <v>919</v>
      </c>
      <c r="H16" s="66"/>
      <c r="I16" s="63"/>
      <c r="J16" s="63"/>
      <c r="K16" s="63"/>
      <c r="L16" s="63"/>
      <c r="M16" s="63"/>
      <c r="N16" s="63"/>
    </row>
    <row r="17" spans="1:14">
      <c r="A17" s="63"/>
      <c r="B17" s="63"/>
      <c r="C17" s="63"/>
      <c r="D17" s="67" t="s">
        <v>6</v>
      </c>
      <c r="E17" s="67">
        <v>80</v>
      </c>
      <c r="F17" s="67">
        <v>24</v>
      </c>
      <c r="G17" s="67">
        <f>VLOOKUP($L$9,PLAY!$A$2:$K$34,MATCH(' PLAY RESULT'!D17,PLAY!$A$2:$K$2,0),0)</f>
        <v>80</v>
      </c>
      <c r="H17" s="63"/>
      <c r="I17" s="63"/>
      <c r="J17" s="63"/>
      <c r="K17" s="63"/>
      <c r="L17" s="63"/>
      <c r="M17" s="63"/>
      <c r="N17" s="63"/>
    </row>
    <row r="18" spans="1:14">
      <c r="A18" s="63"/>
      <c r="B18" s="63"/>
      <c r="C18" s="63"/>
      <c r="D18" s="67" t="s">
        <v>7</v>
      </c>
      <c r="E18" s="67">
        <v>80</v>
      </c>
      <c r="F18" s="67">
        <v>24</v>
      </c>
      <c r="G18" s="67">
        <f>VLOOKUP($L$9,PLAY!$A$2:$K$34,MATCH(' PLAY RESULT'!D18,PLAY!$A$2:$K$2,0),0)</f>
        <v>80</v>
      </c>
      <c r="H18" s="63"/>
      <c r="I18" s="63"/>
      <c r="J18" s="63"/>
      <c r="K18" s="63"/>
      <c r="L18" s="63"/>
      <c r="M18" s="63"/>
      <c r="N18" s="63"/>
    </row>
    <row r="19" spans="1:14">
      <c r="A19" s="63"/>
      <c r="B19" s="63"/>
      <c r="C19" s="63"/>
      <c r="D19" s="67" t="s">
        <v>8</v>
      </c>
      <c r="E19" s="67">
        <v>80</v>
      </c>
      <c r="F19" s="67">
        <v>24</v>
      </c>
      <c r="G19" s="67">
        <f>VLOOKUP($L$9,PLAY!$A$2:$K$34,MATCH(' PLAY RESULT'!D19,PLAY!$A$2:$K$2,0),0)</f>
        <v>80</v>
      </c>
      <c r="H19" s="63"/>
      <c r="I19" s="63"/>
      <c r="J19" s="63"/>
      <c r="K19" s="63"/>
      <c r="L19" s="63"/>
      <c r="M19" s="63"/>
      <c r="N19" s="63"/>
    </row>
    <row r="20" spans="1:14">
      <c r="A20" s="63"/>
      <c r="B20" s="63"/>
      <c r="C20" s="63"/>
      <c r="D20" s="67" t="s">
        <v>9</v>
      </c>
      <c r="E20" s="67">
        <v>50</v>
      </c>
      <c r="F20" s="67">
        <v>15</v>
      </c>
      <c r="G20" s="67">
        <f>VLOOKUP($L$9,PLAY!$A$2:$K$34,MATCH(' PLAY RESULT'!D20,PLAY!$A$2:$K$2,0),0)</f>
        <v>50</v>
      </c>
      <c r="H20" s="63"/>
      <c r="I20" s="63"/>
      <c r="J20" s="63"/>
      <c r="K20" s="63"/>
      <c r="L20" s="63"/>
      <c r="M20" s="63"/>
      <c r="N20" s="63"/>
    </row>
    <row r="21" spans="1:14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</row>
    <row r="22" spans="1:14" ht="13">
      <c r="A22" s="63"/>
      <c r="B22" s="63"/>
      <c r="C22" s="63"/>
      <c r="D22" s="63"/>
      <c r="E22" s="63"/>
      <c r="F22" s="68" t="s">
        <v>920</v>
      </c>
      <c r="G22" s="68">
        <f>SUM(E16:E20)</f>
        <v>290</v>
      </c>
      <c r="H22" s="63"/>
      <c r="I22" s="63"/>
      <c r="J22" s="63"/>
      <c r="K22" s="63"/>
      <c r="L22" s="63"/>
      <c r="M22" s="63"/>
    </row>
    <row r="23" spans="1:14" ht="26">
      <c r="A23" s="63"/>
      <c r="B23" s="63"/>
      <c r="C23" s="63"/>
      <c r="D23" s="63"/>
      <c r="E23" s="63"/>
      <c r="F23" s="68" t="s">
        <v>923</v>
      </c>
      <c r="G23" s="68">
        <f>SUM(G16:G20)</f>
        <v>290</v>
      </c>
      <c r="H23" s="63"/>
      <c r="I23" s="63"/>
      <c r="J23" s="63"/>
      <c r="K23" s="63"/>
      <c r="L23" s="63"/>
      <c r="M23" s="63"/>
    </row>
    <row r="24" spans="1:14" ht="26">
      <c r="A24" s="63"/>
      <c r="B24" s="63"/>
      <c r="C24" s="63"/>
      <c r="D24" s="63"/>
      <c r="E24" s="63"/>
      <c r="F24" s="68" t="s">
        <v>922</v>
      </c>
      <c r="G24" s="68">
        <f>G23/G22*100</f>
        <v>100</v>
      </c>
      <c r="H24" s="63"/>
      <c r="I24" s="63"/>
      <c r="J24" s="63"/>
      <c r="K24" s="63"/>
      <c r="L24" s="63"/>
      <c r="M24" s="63"/>
    </row>
    <row r="25" spans="1:14">
      <c r="A25" s="63"/>
      <c r="B25" s="63"/>
      <c r="C25" s="63"/>
      <c r="D25" s="63"/>
      <c r="E25" s="63"/>
      <c r="F25" s="63"/>
      <c r="G25" s="65" t="s">
        <v>911</v>
      </c>
      <c r="H25" s="63"/>
      <c r="I25" s="63"/>
      <c r="J25" s="63"/>
      <c r="K25" s="63"/>
      <c r="L25" s="63"/>
      <c r="M25" s="63"/>
      <c r="N25" s="63"/>
    </row>
    <row r="26" spans="1:14">
      <c r="A26" s="63"/>
      <c r="B26" s="63"/>
      <c r="C26" s="63"/>
      <c r="D26" s="63"/>
      <c r="E26" s="63"/>
      <c r="F26" s="63"/>
      <c r="G26" s="65" t="s">
        <v>911</v>
      </c>
      <c r="H26" s="63"/>
      <c r="I26" s="63"/>
      <c r="J26" s="63"/>
      <c r="K26" s="63"/>
      <c r="L26" s="63"/>
      <c r="M26" s="63"/>
      <c r="N26" s="63"/>
    </row>
    <row r="27" spans="1:14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</row>
    <row r="28" spans="1:14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</row>
    <row r="29" spans="1:14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</row>
    <row r="31" spans="1:14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</row>
    <row r="32" spans="1:14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</row>
    <row r="33" spans="1:14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</row>
    <row r="34" spans="1:14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</row>
    <row r="35" spans="1:14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</row>
    <row r="36" spans="1:14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</row>
    <row r="37" spans="1:14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</row>
    <row r="38" spans="1:14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</row>
    <row r="39" spans="1:14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</row>
    <row r="40" spans="1:14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</row>
  </sheetData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DC8ACD-8934-4E1A-93B1-DE3696D18D1E}">
          <x14:formula1>
            <xm:f>PLAY!$A$2:$A$34</xm:f>
          </x14:formula1>
          <xm:sqref>L9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  <pageSetUpPr fitToPage="1"/>
  </sheetPr>
  <dimension ref="A1:K32"/>
  <sheetViews>
    <sheetView workbookViewId="0">
      <pane xSplit="1" ySplit="2" topLeftCell="C22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328125" defaultRowHeight="15" customHeight="1"/>
  <cols>
    <col min="1" max="1" width="12.6328125" customWidth="1"/>
    <col min="2" max="4" width="25.7265625" customWidth="1"/>
    <col min="5" max="5" width="15" customWidth="1"/>
    <col min="6" max="10" width="12.6328125" customWidth="1"/>
  </cols>
  <sheetData>
    <row r="1" spans="1:11" ht="76.5" customHeight="1">
      <c r="A1" s="1"/>
      <c r="B1" s="158" t="s">
        <v>107</v>
      </c>
      <c r="C1" s="159"/>
      <c r="D1" s="159"/>
      <c r="E1" s="159"/>
      <c r="F1" s="159"/>
      <c r="G1" s="159"/>
      <c r="H1" s="159"/>
      <c r="I1" s="159"/>
      <c r="J1" s="159"/>
      <c r="K1" s="159"/>
    </row>
    <row r="2" spans="1:11" ht="33.75" customHeight="1">
      <c r="A2" s="2" t="s">
        <v>1</v>
      </c>
      <c r="B2" s="3" t="s">
        <v>108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</row>
    <row r="3" spans="1:11" ht="15.75" customHeight="1">
      <c r="A3" s="9">
        <v>1</v>
      </c>
      <c r="B3" s="10" t="s">
        <v>109</v>
      </c>
      <c r="C3" s="10" t="s">
        <v>110</v>
      </c>
      <c r="D3" s="10" t="s">
        <v>111</v>
      </c>
      <c r="E3" s="10">
        <v>102</v>
      </c>
      <c r="F3" s="11">
        <v>73</v>
      </c>
      <c r="G3" s="11">
        <v>61</v>
      </c>
      <c r="H3" s="11">
        <v>55</v>
      </c>
      <c r="I3" s="11">
        <v>48</v>
      </c>
      <c r="J3" s="12">
        <f t="shared" ref="J3:J31" si="0">SUM(F3:I3)</f>
        <v>237</v>
      </c>
      <c r="K3" s="13">
        <f t="shared" ref="K3:K31" si="1">(J3/290)*100</f>
        <v>81.724137931034477</v>
      </c>
    </row>
    <row r="4" spans="1:11" ht="15.75" customHeight="1">
      <c r="A4" s="9">
        <v>2</v>
      </c>
      <c r="B4" s="10" t="s">
        <v>112</v>
      </c>
      <c r="C4" s="10" t="s">
        <v>113</v>
      </c>
      <c r="D4" s="10" t="s">
        <v>114</v>
      </c>
      <c r="E4" s="10">
        <v>109</v>
      </c>
      <c r="F4" s="11">
        <v>80</v>
      </c>
      <c r="G4" s="11">
        <v>80</v>
      </c>
      <c r="H4" s="11">
        <v>80</v>
      </c>
      <c r="I4" s="11">
        <v>50</v>
      </c>
      <c r="J4" s="12">
        <f t="shared" si="0"/>
        <v>290</v>
      </c>
      <c r="K4" s="13">
        <f t="shared" si="1"/>
        <v>100</v>
      </c>
    </row>
    <row r="5" spans="1:11" ht="15.75" customHeight="1">
      <c r="A5" s="9">
        <v>3</v>
      </c>
      <c r="B5" s="10" t="s">
        <v>115</v>
      </c>
      <c r="C5" s="10" t="s">
        <v>116</v>
      </c>
      <c r="D5" s="10" t="s">
        <v>117</v>
      </c>
      <c r="E5" s="10">
        <v>116</v>
      </c>
      <c r="F5" s="11">
        <v>80</v>
      </c>
      <c r="G5" s="11">
        <v>80</v>
      </c>
      <c r="H5" s="11">
        <v>79</v>
      </c>
      <c r="I5" s="11">
        <v>49</v>
      </c>
      <c r="J5" s="12">
        <f t="shared" si="0"/>
        <v>288</v>
      </c>
      <c r="K5" s="13">
        <f t="shared" si="1"/>
        <v>99.310344827586206</v>
      </c>
    </row>
    <row r="6" spans="1:11" ht="15.75" customHeight="1">
      <c r="A6" s="9">
        <v>4</v>
      </c>
      <c r="B6" s="10" t="s">
        <v>118</v>
      </c>
      <c r="C6" s="10" t="s">
        <v>119</v>
      </c>
      <c r="D6" s="10" t="s">
        <v>120</v>
      </c>
      <c r="E6" s="10">
        <v>97</v>
      </c>
      <c r="F6" s="11">
        <v>76</v>
      </c>
      <c r="G6" s="11">
        <v>66</v>
      </c>
      <c r="H6" s="11"/>
      <c r="I6" s="11">
        <v>47</v>
      </c>
      <c r="J6" s="12">
        <f t="shared" si="0"/>
        <v>189</v>
      </c>
      <c r="K6" s="13">
        <f t="shared" si="1"/>
        <v>65.172413793103445</v>
      </c>
    </row>
    <row r="7" spans="1:11" ht="15.75" customHeight="1">
      <c r="A7" s="9">
        <v>5</v>
      </c>
      <c r="B7" s="10" t="s">
        <v>121</v>
      </c>
      <c r="C7" s="10" t="s">
        <v>122</v>
      </c>
      <c r="D7" s="10" t="s">
        <v>123</v>
      </c>
      <c r="E7" s="10">
        <v>100</v>
      </c>
      <c r="F7" s="11">
        <v>78</v>
      </c>
      <c r="G7" s="11">
        <v>74</v>
      </c>
      <c r="H7" s="11">
        <v>65</v>
      </c>
      <c r="I7" s="11">
        <v>48</v>
      </c>
      <c r="J7" s="12">
        <f t="shared" si="0"/>
        <v>265</v>
      </c>
      <c r="K7" s="13">
        <f t="shared" si="1"/>
        <v>91.379310344827587</v>
      </c>
    </row>
    <row r="8" spans="1:11" ht="15.75" customHeight="1">
      <c r="A8" s="9">
        <v>6</v>
      </c>
      <c r="B8" s="10" t="s">
        <v>124</v>
      </c>
      <c r="C8" s="10" t="s">
        <v>125</v>
      </c>
      <c r="D8" s="10" t="s">
        <v>126</v>
      </c>
      <c r="E8" s="10">
        <v>112</v>
      </c>
      <c r="F8" s="11">
        <v>80</v>
      </c>
      <c r="G8" s="11">
        <v>71</v>
      </c>
      <c r="H8" s="11">
        <v>74</v>
      </c>
      <c r="I8" s="11">
        <v>48</v>
      </c>
      <c r="J8" s="12">
        <f t="shared" si="0"/>
        <v>273</v>
      </c>
      <c r="K8" s="13">
        <f t="shared" si="1"/>
        <v>94.137931034482762</v>
      </c>
    </row>
    <row r="9" spans="1:11" ht="15.75" customHeight="1">
      <c r="A9" s="9">
        <v>7</v>
      </c>
      <c r="B9" s="10" t="s">
        <v>127</v>
      </c>
      <c r="C9" s="10" t="s">
        <v>128</v>
      </c>
      <c r="D9" s="10" t="s">
        <v>129</v>
      </c>
      <c r="E9" s="10">
        <v>120</v>
      </c>
      <c r="F9" s="11">
        <v>79</v>
      </c>
      <c r="G9" s="11">
        <v>78</v>
      </c>
      <c r="H9" s="11">
        <v>77</v>
      </c>
      <c r="I9" s="11">
        <v>50</v>
      </c>
      <c r="J9" s="12">
        <f t="shared" si="0"/>
        <v>284</v>
      </c>
      <c r="K9" s="13">
        <f t="shared" si="1"/>
        <v>97.931034482758619</v>
      </c>
    </row>
    <row r="10" spans="1:11" ht="15.75" customHeight="1">
      <c r="A10" s="9">
        <v>8</v>
      </c>
      <c r="B10" s="10" t="s">
        <v>130</v>
      </c>
      <c r="C10" s="10" t="s">
        <v>131</v>
      </c>
      <c r="D10" s="10" t="s">
        <v>132</v>
      </c>
      <c r="E10" s="10">
        <v>123</v>
      </c>
      <c r="F10" s="11">
        <v>80</v>
      </c>
      <c r="G10" s="11">
        <v>80</v>
      </c>
      <c r="H10" s="11">
        <v>80</v>
      </c>
      <c r="I10" s="11">
        <v>50</v>
      </c>
      <c r="J10" s="12">
        <f t="shared" si="0"/>
        <v>290</v>
      </c>
      <c r="K10" s="13">
        <f t="shared" si="1"/>
        <v>100</v>
      </c>
    </row>
    <row r="11" spans="1:11" ht="15.75" customHeight="1">
      <c r="A11" s="9">
        <v>9</v>
      </c>
      <c r="B11" s="10" t="s">
        <v>133</v>
      </c>
      <c r="C11" s="10" t="s">
        <v>134</v>
      </c>
      <c r="D11" s="10" t="s">
        <v>135</v>
      </c>
      <c r="E11" s="10">
        <v>122</v>
      </c>
      <c r="F11" s="11">
        <v>80</v>
      </c>
      <c r="G11" s="11">
        <v>80</v>
      </c>
      <c r="H11" s="11">
        <v>80</v>
      </c>
      <c r="I11" s="11">
        <v>47</v>
      </c>
      <c r="J11" s="12">
        <f t="shared" si="0"/>
        <v>287</v>
      </c>
      <c r="K11" s="13">
        <f t="shared" si="1"/>
        <v>98.965517241379303</v>
      </c>
    </row>
    <row r="12" spans="1:11" ht="15.75" customHeight="1">
      <c r="A12" s="9">
        <v>10</v>
      </c>
      <c r="B12" s="10" t="s">
        <v>136</v>
      </c>
      <c r="C12" s="10" t="s">
        <v>137</v>
      </c>
      <c r="D12" s="10" t="s">
        <v>138</v>
      </c>
      <c r="E12" s="10">
        <v>99</v>
      </c>
      <c r="F12" s="11">
        <v>80</v>
      </c>
      <c r="G12" s="11">
        <v>80</v>
      </c>
      <c r="H12" s="11">
        <v>80</v>
      </c>
      <c r="I12" s="11">
        <v>50</v>
      </c>
      <c r="J12" s="12">
        <f t="shared" si="0"/>
        <v>290</v>
      </c>
      <c r="K12" s="13">
        <f t="shared" si="1"/>
        <v>100</v>
      </c>
    </row>
    <row r="13" spans="1:11" ht="15.75" customHeight="1">
      <c r="A13" s="9">
        <v>11</v>
      </c>
      <c r="B13" s="10" t="s">
        <v>139</v>
      </c>
      <c r="C13" s="10" t="s">
        <v>140</v>
      </c>
      <c r="D13" s="10" t="s">
        <v>141</v>
      </c>
      <c r="E13" s="10">
        <v>120</v>
      </c>
      <c r="F13" s="11">
        <v>78</v>
      </c>
      <c r="G13" s="11">
        <v>80</v>
      </c>
      <c r="H13" s="11">
        <v>80</v>
      </c>
      <c r="I13" s="11">
        <v>48</v>
      </c>
      <c r="J13" s="12">
        <f t="shared" si="0"/>
        <v>286</v>
      </c>
      <c r="K13" s="13">
        <f t="shared" si="1"/>
        <v>98.620689655172413</v>
      </c>
    </row>
    <row r="14" spans="1:11" ht="15.75" customHeight="1">
      <c r="A14" s="9">
        <v>12</v>
      </c>
      <c r="B14" s="10" t="s">
        <v>142</v>
      </c>
      <c r="C14" s="10" t="s">
        <v>143</v>
      </c>
      <c r="D14" s="10" t="s">
        <v>144</v>
      </c>
      <c r="E14" s="10">
        <v>115</v>
      </c>
      <c r="F14" s="11">
        <v>78</v>
      </c>
      <c r="G14" s="11">
        <v>74</v>
      </c>
      <c r="H14" s="11">
        <v>70</v>
      </c>
      <c r="I14" s="11">
        <v>49</v>
      </c>
      <c r="J14" s="12">
        <f t="shared" si="0"/>
        <v>271</v>
      </c>
      <c r="K14" s="13">
        <f t="shared" si="1"/>
        <v>93.448275862068968</v>
      </c>
    </row>
    <row r="15" spans="1:11" ht="15.75" customHeight="1">
      <c r="A15" s="9">
        <v>13</v>
      </c>
      <c r="B15" s="10" t="s">
        <v>145</v>
      </c>
      <c r="C15" s="10" t="s">
        <v>146</v>
      </c>
      <c r="D15" s="10" t="s">
        <v>147</v>
      </c>
      <c r="E15" s="10">
        <v>116</v>
      </c>
      <c r="F15" s="11">
        <v>80</v>
      </c>
      <c r="G15" s="11">
        <v>80</v>
      </c>
      <c r="H15" s="11">
        <v>77</v>
      </c>
      <c r="I15" s="11">
        <v>49</v>
      </c>
      <c r="J15" s="12">
        <f t="shared" si="0"/>
        <v>286</v>
      </c>
      <c r="K15" s="13">
        <f t="shared" si="1"/>
        <v>98.620689655172413</v>
      </c>
    </row>
    <row r="16" spans="1:11" ht="15.75" customHeight="1">
      <c r="A16" s="9">
        <v>14</v>
      </c>
      <c r="B16" s="10" t="s">
        <v>148</v>
      </c>
      <c r="C16" s="10" t="s">
        <v>149</v>
      </c>
      <c r="D16" s="10" t="s">
        <v>150</v>
      </c>
      <c r="E16" s="10">
        <v>120</v>
      </c>
      <c r="F16" s="11">
        <v>74</v>
      </c>
      <c r="G16" s="11">
        <v>69</v>
      </c>
      <c r="H16" s="11">
        <v>71</v>
      </c>
      <c r="I16" s="11">
        <v>47</v>
      </c>
      <c r="J16" s="12">
        <f t="shared" si="0"/>
        <v>261</v>
      </c>
      <c r="K16" s="13">
        <f t="shared" si="1"/>
        <v>90</v>
      </c>
    </row>
    <row r="17" spans="1:11" ht="15.75" customHeight="1">
      <c r="A17" s="9">
        <v>15</v>
      </c>
      <c r="B17" s="10" t="s">
        <v>151</v>
      </c>
      <c r="C17" s="10" t="s">
        <v>152</v>
      </c>
      <c r="D17" s="10" t="s">
        <v>153</v>
      </c>
      <c r="E17" s="10">
        <v>92</v>
      </c>
      <c r="F17" s="11">
        <v>74</v>
      </c>
      <c r="G17" s="11">
        <v>63</v>
      </c>
      <c r="H17" s="11">
        <v>62</v>
      </c>
      <c r="I17" s="11">
        <v>49</v>
      </c>
      <c r="J17" s="12">
        <f t="shared" si="0"/>
        <v>248</v>
      </c>
      <c r="K17" s="13">
        <f t="shared" si="1"/>
        <v>85.517241379310349</v>
      </c>
    </row>
    <row r="18" spans="1:11" ht="15.75" customHeight="1">
      <c r="A18" s="9">
        <v>16</v>
      </c>
      <c r="B18" s="10" t="s">
        <v>154</v>
      </c>
      <c r="C18" s="10" t="s">
        <v>155</v>
      </c>
      <c r="D18" s="10" t="s">
        <v>156</v>
      </c>
      <c r="E18" s="10">
        <v>121</v>
      </c>
      <c r="F18" s="11">
        <v>80</v>
      </c>
      <c r="G18" s="11">
        <v>74</v>
      </c>
      <c r="H18" s="11">
        <v>80</v>
      </c>
      <c r="I18" s="11">
        <v>49</v>
      </c>
      <c r="J18" s="12">
        <f t="shared" si="0"/>
        <v>283</v>
      </c>
      <c r="K18" s="13">
        <f t="shared" si="1"/>
        <v>97.586206896551715</v>
      </c>
    </row>
    <row r="19" spans="1:11" ht="15.75" customHeight="1">
      <c r="A19" s="9">
        <v>17</v>
      </c>
      <c r="B19" s="10" t="s">
        <v>157</v>
      </c>
      <c r="C19" s="10" t="s">
        <v>158</v>
      </c>
      <c r="D19" s="10" t="s">
        <v>159</v>
      </c>
      <c r="E19" s="10">
        <v>116</v>
      </c>
      <c r="F19" s="11">
        <v>72</v>
      </c>
      <c r="G19" s="11">
        <v>68</v>
      </c>
      <c r="H19" s="11">
        <v>69</v>
      </c>
      <c r="I19" s="11">
        <v>48</v>
      </c>
      <c r="J19" s="12">
        <f t="shared" si="0"/>
        <v>257</v>
      </c>
      <c r="K19" s="13">
        <f t="shared" si="1"/>
        <v>88.620689655172413</v>
      </c>
    </row>
    <row r="20" spans="1:11" ht="15.75" customHeight="1">
      <c r="A20" s="9">
        <v>18</v>
      </c>
      <c r="B20" s="10" t="s">
        <v>160</v>
      </c>
      <c r="C20" s="10" t="s">
        <v>161</v>
      </c>
      <c r="D20" s="10" t="s">
        <v>162</v>
      </c>
      <c r="E20" s="10">
        <v>106</v>
      </c>
      <c r="F20" s="11">
        <v>80</v>
      </c>
      <c r="G20" s="11"/>
      <c r="H20" s="11"/>
      <c r="I20" s="11"/>
      <c r="J20" s="12">
        <f t="shared" si="0"/>
        <v>80</v>
      </c>
      <c r="K20" s="13">
        <f t="shared" si="1"/>
        <v>27.586206896551722</v>
      </c>
    </row>
    <row r="21" spans="1:11" ht="15.75" customHeight="1">
      <c r="A21" s="9">
        <v>19</v>
      </c>
      <c r="B21" s="10" t="s">
        <v>163</v>
      </c>
      <c r="C21" s="10" t="s">
        <v>164</v>
      </c>
      <c r="D21" s="10" t="s">
        <v>165</v>
      </c>
      <c r="E21" s="10">
        <v>100</v>
      </c>
      <c r="F21" s="11">
        <v>78</v>
      </c>
      <c r="G21" s="11">
        <v>67</v>
      </c>
      <c r="H21" s="11">
        <v>64</v>
      </c>
      <c r="I21" s="11">
        <v>48</v>
      </c>
      <c r="J21" s="12">
        <f t="shared" si="0"/>
        <v>257</v>
      </c>
      <c r="K21" s="13">
        <f t="shared" si="1"/>
        <v>88.620689655172413</v>
      </c>
    </row>
    <row r="22" spans="1:11" ht="15.75" customHeight="1">
      <c r="A22" s="9">
        <v>20</v>
      </c>
      <c r="B22" s="10" t="s">
        <v>166</v>
      </c>
      <c r="C22" s="10" t="s">
        <v>164</v>
      </c>
      <c r="D22" s="10" t="s">
        <v>165</v>
      </c>
      <c r="E22" s="10">
        <v>101</v>
      </c>
      <c r="F22" s="11">
        <v>76</v>
      </c>
      <c r="G22" s="11">
        <v>74</v>
      </c>
      <c r="H22" s="11">
        <v>61</v>
      </c>
      <c r="I22" s="11">
        <v>48</v>
      </c>
      <c r="J22" s="12">
        <f t="shared" si="0"/>
        <v>259</v>
      </c>
      <c r="K22" s="13">
        <f t="shared" si="1"/>
        <v>89.310344827586206</v>
      </c>
    </row>
    <row r="23" spans="1:11" ht="15.75" customHeight="1">
      <c r="A23" s="9">
        <v>21</v>
      </c>
      <c r="B23" s="10" t="s">
        <v>167</v>
      </c>
      <c r="C23" s="10" t="s">
        <v>168</v>
      </c>
      <c r="D23" s="10" t="s">
        <v>169</v>
      </c>
      <c r="E23" s="10">
        <v>112</v>
      </c>
      <c r="F23" s="11">
        <v>74</v>
      </c>
      <c r="G23" s="11">
        <v>69</v>
      </c>
      <c r="H23" s="11">
        <v>76</v>
      </c>
      <c r="I23" s="11">
        <v>46</v>
      </c>
      <c r="J23" s="12">
        <f t="shared" si="0"/>
        <v>265</v>
      </c>
      <c r="K23" s="13">
        <f t="shared" si="1"/>
        <v>91.379310344827587</v>
      </c>
    </row>
    <row r="24" spans="1:11" ht="15.75" customHeight="1">
      <c r="A24" s="9">
        <v>22</v>
      </c>
      <c r="B24" s="10" t="s">
        <v>170</v>
      </c>
      <c r="C24" s="10" t="s">
        <v>171</v>
      </c>
      <c r="D24" s="10" t="s">
        <v>172</v>
      </c>
      <c r="E24" s="10">
        <v>105</v>
      </c>
      <c r="F24" s="11">
        <v>80</v>
      </c>
      <c r="G24" s="11">
        <v>73</v>
      </c>
      <c r="H24" s="11">
        <v>79</v>
      </c>
      <c r="I24" s="11">
        <v>50</v>
      </c>
      <c r="J24" s="12">
        <f t="shared" si="0"/>
        <v>282</v>
      </c>
      <c r="K24" s="13">
        <f t="shared" si="1"/>
        <v>97.241379310344826</v>
      </c>
    </row>
    <row r="25" spans="1:11" ht="15.75" customHeight="1">
      <c r="A25" s="9">
        <v>23</v>
      </c>
      <c r="B25" s="10" t="s">
        <v>173</v>
      </c>
      <c r="C25" s="10" t="s">
        <v>174</v>
      </c>
      <c r="D25" s="10" t="s">
        <v>175</v>
      </c>
      <c r="E25" s="10">
        <v>101</v>
      </c>
      <c r="F25" s="11">
        <v>80</v>
      </c>
      <c r="G25" s="11">
        <v>80</v>
      </c>
      <c r="H25" s="11">
        <v>74</v>
      </c>
      <c r="I25" s="11">
        <v>49</v>
      </c>
      <c r="J25" s="12">
        <f t="shared" si="0"/>
        <v>283</v>
      </c>
      <c r="K25" s="13">
        <f t="shared" si="1"/>
        <v>97.586206896551715</v>
      </c>
    </row>
    <row r="26" spans="1:11" ht="15.75" customHeight="1">
      <c r="A26" s="9">
        <v>24</v>
      </c>
      <c r="B26" s="10" t="s">
        <v>176</v>
      </c>
      <c r="C26" s="10" t="s">
        <v>177</v>
      </c>
      <c r="D26" s="10" t="s">
        <v>178</v>
      </c>
      <c r="E26" s="10">
        <v>109</v>
      </c>
      <c r="F26" s="11">
        <v>80</v>
      </c>
      <c r="G26" s="11">
        <v>80</v>
      </c>
      <c r="H26" s="11">
        <v>80</v>
      </c>
      <c r="I26" s="11">
        <v>50</v>
      </c>
      <c r="J26" s="12">
        <f t="shared" si="0"/>
        <v>290</v>
      </c>
      <c r="K26" s="13">
        <f t="shared" si="1"/>
        <v>100</v>
      </c>
    </row>
    <row r="27" spans="1:11" ht="15.75" customHeight="1">
      <c r="A27" s="9">
        <v>25</v>
      </c>
      <c r="B27" s="10" t="s">
        <v>179</v>
      </c>
      <c r="C27" s="10" t="s">
        <v>180</v>
      </c>
      <c r="D27" s="10" t="s">
        <v>181</v>
      </c>
      <c r="E27" s="10">
        <v>108</v>
      </c>
      <c r="F27" s="11">
        <v>80</v>
      </c>
      <c r="G27" s="11">
        <v>70</v>
      </c>
      <c r="H27" s="11">
        <v>74</v>
      </c>
      <c r="I27" s="11">
        <v>49</v>
      </c>
      <c r="J27" s="12">
        <f t="shared" si="0"/>
        <v>273</v>
      </c>
      <c r="K27" s="13">
        <f t="shared" si="1"/>
        <v>94.137931034482762</v>
      </c>
    </row>
    <row r="28" spans="1:11" ht="15.75" customHeight="1">
      <c r="A28" s="9">
        <v>26</v>
      </c>
      <c r="B28" s="10" t="s">
        <v>182</v>
      </c>
      <c r="C28" s="10" t="s">
        <v>183</v>
      </c>
      <c r="D28" s="10" t="s">
        <v>184</v>
      </c>
      <c r="E28" s="10">
        <v>106</v>
      </c>
      <c r="F28" s="11">
        <v>78</v>
      </c>
      <c r="G28" s="11">
        <v>73</v>
      </c>
      <c r="H28" s="11">
        <v>72</v>
      </c>
      <c r="I28" s="11">
        <v>50</v>
      </c>
      <c r="J28" s="12">
        <f t="shared" si="0"/>
        <v>273</v>
      </c>
      <c r="K28" s="13">
        <f t="shared" si="1"/>
        <v>94.137931034482762</v>
      </c>
    </row>
    <row r="29" spans="1:11" ht="15.75" customHeight="1">
      <c r="A29" s="9">
        <v>27</v>
      </c>
      <c r="B29" s="10" t="s">
        <v>185</v>
      </c>
      <c r="C29" s="10" t="s">
        <v>186</v>
      </c>
      <c r="D29" s="10" t="s">
        <v>187</v>
      </c>
      <c r="E29" s="10">
        <v>83</v>
      </c>
      <c r="F29" s="11">
        <v>72</v>
      </c>
      <c r="G29" s="11">
        <v>55</v>
      </c>
      <c r="H29" s="11">
        <v>65</v>
      </c>
      <c r="I29" s="11">
        <v>50</v>
      </c>
      <c r="J29" s="12">
        <f t="shared" si="0"/>
        <v>242</v>
      </c>
      <c r="K29" s="13">
        <f t="shared" si="1"/>
        <v>83.448275862068968</v>
      </c>
    </row>
    <row r="30" spans="1:11" ht="15.75" customHeight="1">
      <c r="A30" s="9">
        <v>28</v>
      </c>
      <c r="B30" s="10" t="s">
        <v>188</v>
      </c>
      <c r="C30" s="10" t="s">
        <v>189</v>
      </c>
      <c r="D30" s="10" t="s">
        <v>190</v>
      </c>
      <c r="E30" s="10">
        <v>89</v>
      </c>
      <c r="F30" s="11">
        <v>80</v>
      </c>
      <c r="G30" s="11">
        <v>75</v>
      </c>
      <c r="H30" s="11">
        <v>72</v>
      </c>
      <c r="I30" s="11">
        <v>49</v>
      </c>
      <c r="J30" s="12">
        <f t="shared" si="0"/>
        <v>276</v>
      </c>
      <c r="K30" s="13">
        <f t="shared" si="1"/>
        <v>95.172413793103445</v>
      </c>
    </row>
    <row r="31" spans="1:11" ht="15.75" customHeight="1">
      <c r="A31" s="9">
        <v>29</v>
      </c>
      <c r="B31" s="10" t="s">
        <v>191</v>
      </c>
      <c r="C31" s="10" t="s">
        <v>192</v>
      </c>
      <c r="D31" s="10" t="s">
        <v>193</v>
      </c>
      <c r="E31" s="10">
        <v>106</v>
      </c>
      <c r="F31" s="11">
        <v>76</v>
      </c>
      <c r="G31" s="11">
        <v>75</v>
      </c>
      <c r="H31" s="11">
        <v>80</v>
      </c>
      <c r="I31" s="11">
        <v>49</v>
      </c>
      <c r="J31" s="12">
        <f t="shared" si="0"/>
        <v>280</v>
      </c>
      <c r="K31" s="13">
        <f t="shared" si="1"/>
        <v>96.551724137931032</v>
      </c>
    </row>
    <row r="32" spans="1:11" ht="15.75" customHeight="1">
      <c r="A32" s="22"/>
      <c r="B32" s="23"/>
      <c r="C32" s="23"/>
      <c r="D32" s="23"/>
      <c r="E32" s="23"/>
      <c r="F32" s="24"/>
      <c r="G32" s="24"/>
      <c r="H32" s="24"/>
      <c r="I32" s="24"/>
      <c r="J32" s="25"/>
      <c r="K32" s="26"/>
    </row>
  </sheetData>
  <mergeCells count="1">
    <mergeCell ref="B1:K1"/>
  </mergeCells>
  <dataValidations count="2">
    <dataValidation type="decimal" operator="lessThanOrEqual" allowBlank="1" showDropDown="1" showInputMessage="1" showErrorMessage="1" prompt="Enter a number less than or equal to 50" sqref="I3:I31" xr:uid="{00000000-0002-0000-0100-000000000000}">
      <formula1>50</formula1>
    </dataValidation>
    <dataValidation type="decimal" operator="lessThanOrEqual" allowBlank="1" showDropDown="1" showInputMessage="1" showErrorMessage="1" prompt="Enter a number less than or equal to 80" sqref="F3:H31" xr:uid="{00000000-0002-0000-0100-000001000000}">
      <formula1>80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8159-DA4C-4A7E-9ED9-C60BB2E99AEA}">
  <dimension ref="A1:N80"/>
  <sheetViews>
    <sheetView topLeftCell="A18" zoomScaleNormal="100" workbookViewId="0">
      <selection activeCell="J29" sqref="J29"/>
    </sheetView>
  </sheetViews>
  <sheetFormatPr defaultRowHeight="12.5"/>
  <cols>
    <col min="4" max="4" width="13.90625" customWidth="1"/>
    <col min="5" max="5" width="12.08984375" customWidth="1"/>
    <col min="6" max="6" width="12.453125" customWidth="1"/>
    <col min="7" max="7" width="16.36328125" customWidth="1"/>
    <col min="9" max="9" width="16.7265625" customWidth="1"/>
    <col min="10" max="10" width="7.36328125" customWidth="1"/>
  </cols>
  <sheetData>
    <row r="1" spans="1:14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1:14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1:14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</row>
    <row r="9" spans="1:14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</row>
    <row r="10" spans="1:14" ht="22.5">
      <c r="A10" s="69"/>
      <c r="B10" s="69"/>
      <c r="C10" s="69"/>
      <c r="D10" s="69"/>
      <c r="E10" s="69"/>
      <c r="F10" s="69"/>
      <c r="G10" s="69"/>
      <c r="H10" s="69"/>
      <c r="I10" s="70" t="s">
        <v>926</v>
      </c>
      <c r="J10" s="69">
        <v>3</v>
      </c>
      <c r="K10" s="72" t="s">
        <v>911</v>
      </c>
      <c r="L10" s="69"/>
      <c r="M10" s="69"/>
      <c r="N10" s="69"/>
    </row>
    <row r="11" spans="1:14" ht="22.5">
      <c r="A11" s="70" t="s">
        <v>108</v>
      </c>
      <c r="B11" s="69"/>
      <c r="C11" s="69"/>
      <c r="D11" s="72" t="s">
        <v>913</v>
      </c>
      <c r="E11" s="69" t="str">
        <f>VLOOKUP($J$10,NURSERY!$A$2:$K$31,2,0)</f>
        <v xml:space="preserve">Rityanshu Kumar Singh </v>
      </c>
      <c r="F11" s="69"/>
      <c r="G11" s="69"/>
      <c r="H11" s="69"/>
      <c r="I11" s="69"/>
      <c r="J11" s="69"/>
      <c r="K11" s="69"/>
      <c r="L11" s="69"/>
      <c r="M11" s="69"/>
      <c r="N11" s="69"/>
    </row>
    <row r="12" spans="1:14" ht="22.5">
      <c r="A12" s="69"/>
      <c r="B12" s="69"/>
      <c r="C12" s="69"/>
      <c r="D12" s="69"/>
      <c r="E12" s="69"/>
      <c r="F12" s="69"/>
      <c r="G12" s="69"/>
      <c r="H12" s="69"/>
      <c r="I12" s="71" t="s">
        <v>927</v>
      </c>
      <c r="J12" s="69">
        <f>VLOOKUP($J$10,NURSERY!$A$2:$K$31,5,0)</f>
        <v>116</v>
      </c>
      <c r="K12" s="72" t="s">
        <v>911</v>
      </c>
      <c r="L12" s="69"/>
      <c r="M12" s="69"/>
      <c r="N12" s="69"/>
    </row>
    <row r="13" spans="1:14" ht="22.5">
      <c r="A13" s="70" t="s">
        <v>924</v>
      </c>
      <c r="B13" s="69"/>
      <c r="C13" s="69"/>
      <c r="D13" s="72" t="s">
        <v>913</v>
      </c>
      <c r="E13" s="69" t="str">
        <f>VLOOKUP($J$10,NURSERY!$A$2:$K$31,3,0)</f>
        <v xml:space="preserve">Umesh Singh </v>
      </c>
      <c r="F13" s="69"/>
      <c r="G13" s="69"/>
      <c r="H13" s="69"/>
      <c r="I13" s="69"/>
      <c r="J13" s="69"/>
      <c r="K13" s="69"/>
      <c r="L13" s="69"/>
      <c r="M13" s="69"/>
      <c r="N13" s="69"/>
    </row>
    <row r="14" spans="1:14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</row>
    <row r="15" spans="1:14" ht="22.5">
      <c r="A15" s="70" t="s">
        <v>925</v>
      </c>
      <c r="B15" s="69"/>
      <c r="C15" s="69"/>
      <c r="D15" s="72" t="s">
        <v>913</v>
      </c>
      <c r="E15" s="69" t="str">
        <f>VLOOKUP($J$10,NURSERY!$A$2:$K$31,4,0)</f>
        <v xml:space="preserve">Shandhya Singh </v>
      </c>
      <c r="F15" s="69"/>
      <c r="G15" s="69"/>
      <c r="H15" s="69"/>
      <c r="I15" s="69"/>
      <c r="J15" s="69"/>
      <c r="K15" s="69"/>
      <c r="L15" s="69"/>
      <c r="M15" s="69"/>
      <c r="N15" s="69"/>
    </row>
    <row r="16" spans="1:14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</row>
    <row r="17" spans="1:14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</row>
    <row r="18" spans="1:14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</row>
    <row r="19" spans="1:14" ht="14">
      <c r="A19" s="69"/>
      <c r="B19" s="69"/>
      <c r="C19" s="69"/>
      <c r="D19" s="74" t="s">
        <v>911</v>
      </c>
      <c r="E19" s="69"/>
      <c r="F19" s="74"/>
      <c r="G19" s="74"/>
      <c r="H19" s="74"/>
      <c r="I19" s="74"/>
      <c r="J19" s="69"/>
      <c r="K19" s="69"/>
      <c r="L19" s="69"/>
      <c r="M19" s="69"/>
      <c r="N19" s="69"/>
    </row>
    <row r="20" spans="1:14" ht="35">
      <c r="A20" s="69"/>
      <c r="B20" s="69"/>
      <c r="C20" s="69"/>
      <c r="D20" s="75" t="s">
        <v>928</v>
      </c>
      <c r="E20" s="75" t="s">
        <v>917</v>
      </c>
      <c r="F20" s="75" t="s">
        <v>918</v>
      </c>
      <c r="G20" s="75" t="s">
        <v>919</v>
      </c>
      <c r="H20" s="73"/>
      <c r="I20" s="73"/>
      <c r="J20" s="69"/>
      <c r="K20" s="69"/>
      <c r="L20" s="69"/>
      <c r="M20" s="69"/>
      <c r="N20" s="69"/>
    </row>
    <row r="21" spans="1:14" ht="17.5">
      <c r="A21" s="69"/>
      <c r="B21" s="69"/>
      <c r="C21" s="69"/>
      <c r="D21" s="75" t="s">
        <v>6</v>
      </c>
      <c r="E21" s="75">
        <v>80</v>
      </c>
      <c r="F21" s="75">
        <v>24</v>
      </c>
      <c r="G21" s="75">
        <f>VLOOKUP($J$10,NURSERY!$A$2:$K$31,MATCH(' NURSERY RESULT'!D21,NURSERY!$A$2:$K$2,0),0)</f>
        <v>80</v>
      </c>
      <c r="H21" s="69"/>
      <c r="I21" s="69"/>
      <c r="J21" s="69"/>
      <c r="K21" s="69"/>
      <c r="L21" s="69"/>
      <c r="M21" s="69"/>
      <c r="N21" s="69"/>
    </row>
    <row r="22" spans="1:14" ht="17.5">
      <c r="A22" s="69"/>
      <c r="B22" s="69"/>
      <c r="C22" s="69"/>
      <c r="D22" s="75" t="s">
        <v>7</v>
      </c>
      <c r="E22" s="75">
        <v>80</v>
      </c>
      <c r="F22" s="75">
        <v>24</v>
      </c>
      <c r="G22" s="75">
        <f>VLOOKUP($J$10,NURSERY!$A$2:$K$31,MATCH(' NURSERY RESULT'!D22,NURSERY!$A$2:$K$2,0),0)</f>
        <v>80</v>
      </c>
      <c r="H22" s="69"/>
      <c r="I22" s="69"/>
      <c r="J22" s="69"/>
      <c r="K22" s="69"/>
      <c r="L22" s="69"/>
      <c r="M22" s="69"/>
      <c r="N22" s="69"/>
    </row>
    <row r="23" spans="1:14" ht="17.5">
      <c r="A23" s="69"/>
      <c r="B23" s="69"/>
      <c r="C23" s="69"/>
      <c r="D23" s="75" t="s">
        <v>8</v>
      </c>
      <c r="E23" s="75">
        <v>80</v>
      </c>
      <c r="F23" s="75">
        <v>24</v>
      </c>
      <c r="G23" s="75">
        <f>VLOOKUP($J$10,NURSERY!$A$2:$K$31,MATCH(' NURSERY RESULT'!D23,NURSERY!$A$2:$K$2,0),0)</f>
        <v>79</v>
      </c>
      <c r="H23" s="69"/>
      <c r="I23" s="69"/>
      <c r="J23" s="69"/>
      <c r="K23" s="69"/>
      <c r="L23" s="69"/>
      <c r="M23" s="69"/>
      <c r="N23" s="69"/>
    </row>
    <row r="24" spans="1:14" ht="17.5">
      <c r="A24" s="69"/>
      <c r="B24" s="69"/>
      <c r="C24" s="69"/>
      <c r="D24" s="75" t="s">
        <v>9</v>
      </c>
      <c r="E24" s="75">
        <v>50</v>
      </c>
      <c r="F24" s="75">
        <v>15</v>
      </c>
      <c r="G24" s="75">
        <f>VLOOKUP($J$10,NURSERY!$A$2:$K$31,MATCH(' NURSERY RESULT'!D24,NURSERY!$A$2:$K$2,0),0)</f>
        <v>49</v>
      </c>
      <c r="H24" s="69"/>
      <c r="I24" s="69"/>
      <c r="J24" s="69"/>
      <c r="K24" s="69"/>
      <c r="L24" s="69"/>
      <c r="M24" s="69"/>
      <c r="N24" s="69"/>
    </row>
    <row r="25" spans="1:14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</row>
    <row r="26" spans="1:14" ht="17.5">
      <c r="A26" s="69"/>
      <c r="B26" s="69"/>
      <c r="C26" s="69"/>
      <c r="D26" s="69"/>
      <c r="E26" s="69"/>
      <c r="F26" s="69"/>
      <c r="G26" s="69"/>
      <c r="H26" s="76" t="s">
        <v>920</v>
      </c>
      <c r="I26" s="77"/>
      <c r="J26" s="77">
        <f>SUM(E20:E24)</f>
        <v>290</v>
      </c>
      <c r="K26" s="69"/>
      <c r="L26" s="69"/>
      <c r="M26" s="69"/>
      <c r="N26" s="69"/>
    </row>
    <row r="27" spans="1:14" ht="17.5">
      <c r="A27" s="69"/>
      <c r="B27" s="69"/>
      <c r="C27" s="69"/>
      <c r="D27" s="69"/>
      <c r="E27" s="69"/>
      <c r="F27" s="69"/>
      <c r="G27" s="69"/>
      <c r="H27" s="76" t="s">
        <v>921</v>
      </c>
      <c r="I27" s="77"/>
      <c r="J27" s="77">
        <f>SUM(G20:G24)</f>
        <v>288</v>
      </c>
      <c r="K27" s="69"/>
      <c r="L27" s="69"/>
      <c r="M27" s="69"/>
      <c r="N27" s="69"/>
    </row>
    <row r="28" spans="1:14" ht="17.5">
      <c r="A28" s="69"/>
      <c r="B28" s="69"/>
      <c r="C28" s="69"/>
      <c r="D28" s="69"/>
      <c r="E28" s="69"/>
      <c r="F28" s="69"/>
      <c r="G28" s="69"/>
      <c r="H28" s="76" t="s">
        <v>922</v>
      </c>
      <c r="I28" s="77"/>
      <c r="J28" s="77">
        <f>J27/J26*100</f>
        <v>99.310344827586206</v>
      </c>
      <c r="K28" s="69"/>
      <c r="L28" s="69"/>
      <c r="M28" s="69"/>
      <c r="N28" s="69"/>
    </row>
    <row r="29" spans="1:14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</row>
    <row r="30" spans="1:14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</row>
    <row r="31" spans="1:14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</row>
    <row r="32" spans="1:14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</row>
    <row r="33" spans="1:14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</row>
    <row r="34" spans="1:14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</row>
    <row r="35" spans="1:14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</row>
    <row r="36" spans="1:14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</row>
    <row r="37" spans="1:14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</row>
    <row r="38" spans="1:14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</row>
    <row r="39" spans="1:14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</row>
    <row r="40" spans="1:14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</row>
    <row r="41" spans="1:14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</row>
    <row r="42" spans="1:14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</row>
    <row r="43" spans="1:14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</row>
    <row r="44" spans="1:14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</row>
    <row r="45" spans="1:14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</row>
    <row r="46" spans="1:14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</row>
    <row r="47" spans="1:14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</row>
    <row r="48" spans="1:14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</row>
    <row r="49" spans="1:14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</row>
    <row r="50" spans="1:14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</row>
    <row r="51" spans="1:14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</row>
    <row r="52" spans="1:14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</row>
    <row r="53" spans="1:14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</row>
    <row r="54" spans="1:1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</row>
    <row r="55" spans="1:14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</row>
    <row r="56" spans="1:14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</row>
    <row r="57" spans="1:14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</row>
    <row r="58" spans="1:14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</row>
    <row r="59" spans="1:14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</row>
    <row r="60" spans="1:14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</row>
    <row r="61" spans="1:14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</row>
    <row r="62" spans="1:14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</row>
    <row r="63" spans="1:14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</row>
    <row r="64" spans="1:1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</row>
    <row r="65" spans="1:14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</row>
    <row r="66" spans="1:14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</row>
    <row r="67" spans="1:14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</row>
    <row r="68" spans="1:14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</row>
    <row r="69" spans="1:14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</row>
    <row r="70" spans="1:14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</row>
    <row r="71" spans="1:14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</row>
    <row r="72" spans="1:14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</row>
    <row r="73" spans="1:14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</row>
    <row r="74" spans="1:1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</row>
    <row r="75" spans="1:14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</row>
    <row r="76" spans="1:14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</row>
    <row r="77" spans="1:14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</row>
    <row r="78" spans="1:14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</row>
    <row r="79" spans="1:14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</row>
    <row r="80" spans="1:14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</row>
  </sheetData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90C83D-F4F1-4CC6-A3EB-98F32057D6D4}">
          <x14:formula1>
            <xm:f>NURSERY!$A$2:$A$31</xm:f>
          </x14:formula1>
          <xm:sqref>J10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  <pageSetUpPr fitToPage="1"/>
  </sheetPr>
  <dimension ref="A1:L44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N10" sqref="N10"/>
    </sheetView>
  </sheetViews>
  <sheetFormatPr defaultColWidth="12.6328125" defaultRowHeight="15" customHeight="1"/>
  <cols>
    <col min="1" max="1" width="12.6328125" customWidth="1"/>
    <col min="2" max="4" width="25.6328125" customWidth="1"/>
    <col min="5" max="5" width="13.90625" customWidth="1"/>
    <col min="6" max="10" width="12.6328125" customWidth="1"/>
  </cols>
  <sheetData>
    <row r="1" spans="1:12" ht="90" customHeight="1">
      <c r="A1" s="1"/>
      <c r="B1" s="160" t="s">
        <v>194</v>
      </c>
      <c r="C1" s="159"/>
      <c r="D1" s="159"/>
      <c r="E1" s="159"/>
      <c r="F1" s="159"/>
      <c r="G1" s="159"/>
      <c r="H1" s="159"/>
      <c r="I1" s="159"/>
      <c r="J1" s="159"/>
      <c r="K1" s="159"/>
      <c r="L1" s="161"/>
    </row>
    <row r="2" spans="1:12" ht="33" customHeight="1">
      <c r="A2" s="2" t="s">
        <v>1</v>
      </c>
      <c r="B2" s="3" t="s">
        <v>108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8" t="s">
        <v>8</v>
      </c>
      <c r="I2" s="8" t="s">
        <v>195</v>
      </c>
      <c r="J2" s="8" t="s">
        <v>9</v>
      </c>
      <c r="K2" s="8" t="s">
        <v>10</v>
      </c>
      <c r="L2" s="8" t="s">
        <v>11</v>
      </c>
    </row>
    <row r="3" spans="1:12" ht="15.75" customHeight="1">
      <c r="A3" s="9">
        <v>1</v>
      </c>
      <c r="B3" s="27" t="s">
        <v>196</v>
      </c>
      <c r="C3" s="27" t="s">
        <v>197</v>
      </c>
      <c r="D3" s="27" t="s">
        <v>198</v>
      </c>
      <c r="E3" s="27">
        <v>111</v>
      </c>
      <c r="F3" s="14">
        <v>70</v>
      </c>
      <c r="G3" s="14">
        <v>80</v>
      </c>
      <c r="H3" s="14">
        <v>80</v>
      </c>
      <c r="I3" s="14">
        <v>72</v>
      </c>
      <c r="J3" s="14">
        <v>32</v>
      </c>
      <c r="K3" s="28">
        <f t="shared" ref="K3:K42" si="0">SUM(F3:J3)</f>
        <v>334</v>
      </c>
      <c r="L3" s="29">
        <f t="shared" ref="L3:L42" si="1">(K3/370)*100</f>
        <v>90.270270270270274</v>
      </c>
    </row>
    <row r="4" spans="1:12" ht="15.75" customHeight="1">
      <c r="A4" s="9">
        <v>2</v>
      </c>
      <c r="B4" s="27" t="s">
        <v>199</v>
      </c>
      <c r="C4" s="27" t="s">
        <v>200</v>
      </c>
      <c r="D4" s="27" t="s">
        <v>201</v>
      </c>
      <c r="E4" s="27">
        <v>113</v>
      </c>
      <c r="F4" s="14">
        <v>73</v>
      </c>
      <c r="G4" s="14">
        <v>79</v>
      </c>
      <c r="H4" s="14">
        <v>80</v>
      </c>
      <c r="I4" s="14">
        <v>52</v>
      </c>
      <c r="J4" s="14">
        <v>35</v>
      </c>
      <c r="K4" s="28">
        <f t="shared" si="0"/>
        <v>319</v>
      </c>
      <c r="L4" s="29">
        <f t="shared" si="1"/>
        <v>86.21621621621621</v>
      </c>
    </row>
    <row r="5" spans="1:12" ht="15.75" customHeight="1">
      <c r="A5" s="9">
        <v>3</v>
      </c>
      <c r="B5" s="27" t="s">
        <v>202</v>
      </c>
      <c r="C5" s="27" t="s">
        <v>203</v>
      </c>
      <c r="D5" s="27" t="s">
        <v>204</v>
      </c>
      <c r="E5" s="27">
        <v>85</v>
      </c>
      <c r="F5" s="14">
        <v>76</v>
      </c>
      <c r="G5" s="14">
        <v>78</v>
      </c>
      <c r="H5" s="14">
        <v>78</v>
      </c>
      <c r="I5" s="14">
        <v>58</v>
      </c>
      <c r="J5" s="14">
        <v>35</v>
      </c>
      <c r="K5" s="28">
        <f t="shared" si="0"/>
        <v>325</v>
      </c>
      <c r="L5" s="29">
        <f t="shared" si="1"/>
        <v>87.837837837837839</v>
      </c>
    </row>
    <row r="6" spans="1:12" ht="15.75" customHeight="1">
      <c r="A6" s="9">
        <v>4</v>
      </c>
      <c r="B6" s="27" t="s">
        <v>205</v>
      </c>
      <c r="C6" s="27" t="s">
        <v>206</v>
      </c>
      <c r="D6" s="27" t="s">
        <v>207</v>
      </c>
      <c r="E6" s="27">
        <v>113</v>
      </c>
      <c r="F6" s="14">
        <v>64</v>
      </c>
      <c r="G6" s="14">
        <v>65.5</v>
      </c>
      <c r="H6" s="14">
        <v>60</v>
      </c>
      <c r="I6" s="14">
        <v>24</v>
      </c>
      <c r="J6" s="14">
        <v>10</v>
      </c>
      <c r="K6" s="28">
        <f t="shared" si="0"/>
        <v>223.5</v>
      </c>
      <c r="L6" s="29">
        <f t="shared" si="1"/>
        <v>60.405405405405411</v>
      </c>
    </row>
    <row r="7" spans="1:12" ht="15.75" customHeight="1">
      <c r="A7" s="9">
        <v>5</v>
      </c>
      <c r="B7" s="27" t="s">
        <v>208</v>
      </c>
      <c r="C7" s="27" t="s">
        <v>209</v>
      </c>
      <c r="D7" s="27" t="s">
        <v>210</v>
      </c>
      <c r="E7" s="27">
        <v>108</v>
      </c>
      <c r="F7" s="14">
        <v>55</v>
      </c>
      <c r="G7" s="14">
        <v>75</v>
      </c>
      <c r="H7" s="14">
        <v>72</v>
      </c>
      <c r="I7" s="14">
        <v>54</v>
      </c>
      <c r="J7" s="14">
        <v>35</v>
      </c>
      <c r="K7" s="28">
        <f t="shared" si="0"/>
        <v>291</v>
      </c>
      <c r="L7" s="29">
        <f t="shared" si="1"/>
        <v>78.648648648648646</v>
      </c>
    </row>
    <row r="8" spans="1:12" ht="15.75" customHeight="1">
      <c r="A8" s="9">
        <v>6</v>
      </c>
      <c r="B8" s="27" t="s">
        <v>211</v>
      </c>
      <c r="C8" s="27" t="s">
        <v>212</v>
      </c>
      <c r="D8" s="27" t="s">
        <v>213</v>
      </c>
      <c r="E8" s="27">
        <v>98</v>
      </c>
      <c r="F8" s="14">
        <v>74</v>
      </c>
      <c r="G8" s="14">
        <v>79</v>
      </c>
      <c r="H8" s="14">
        <v>71</v>
      </c>
      <c r="I8" s="14">
        <v>62</v>
      </c>
      <c r="J8" s="14">
        <v>25</v>
      </c>
      <c r="K8" s="28">
        <f t="shared" si="0"/>
        <v>311</v>
      </c>
      <c r="L8" s="29">
        <f t="shared" si="1"/>
        <v>84.054054054054049</v>
      </c>
    </row>
    <row r="9" spans="1:12" ht="15.75" customHeight="1">
      <c r="A9" s="9">
        <v>7</v>
      </c>
      <c r="B9" s="27" t="s">
        <v>214</v>
      </c>
      <c r="C9" s="27" t="s">
        <v>215</v>
      </c>
      <c r="D9" s="27" t="s">
        <v>216</v>
      </c>
      <c r="E9" s="27">
        <v>90</v>
      </c>
      <c r="F9" s="14">
        <v>70</v>
      </c>
      <c r="G9" s="14">
        <v>76.5</v>
      </c>
      <c r="H9" s="14">
        <v>71</v>
      </c>
      <c r="I9" s="14">
        <v>58</v>
      </c>
      <c r="J9" s="14">
        <v>40</v>
      </c>
      <c r="K9" s="28">
        <f t="shared" si="0"/>
        <v>315.5</v>
      </c>
      <c r="L9" s="29">
        <f t="shared" si="1"/>
        <v>85.27027027027026</v>
      </c>
    </row>
    <row r="10" spans="1:12" ht="15.75" customHeight="1">
      <c r="A10" s="9">
        <v>8</v>
      </c>
      <c r="B10" s="27" t="s">
        <v>217</v>
      </c>
      <c r="C10" s="27" t="s">
        <v>218</v>
      </c>
      <c r="D10" s="27" t="s">
        <v>219</v>
      </c>
      <c r="E10" s="27">
        <v>118</v>
      </c>
      <c r="F10" s="14">
        <v>75</v>
      </c>
      <c r="G10" s="14">
        <v>78</v>
      </c>
      <c r="H10" s="14">
        <v>78</v>
      </c>
      <c r="I10" s="14">
        <v>77</v>
      </c>
      <c r="J10" s="14">
        <v>20</v>
      </c>
      <c r="K10" s="28">
        <f t="shared" si="0"/>
        <v>328</v>
      </c>
      <c r="L10" s="29">
        <f t="shared" si="1"/>
        <v>88.64864864864866</v>
      </c>
    </row>
    <row r="11" spans="1:12" ht="15.75" customHeight="1">
      <c r="A11" s="9">
        <v>9</v>
      </c>
      <c r="B11" s="27" t="s">
        <v>220</v>
      </c>
      <c r="C11" s="27" t="s">
        <v>221</v>
      </c>
      <c r="D11" s="27" t="s">
        <v>222</v>
      </c>
      <c r="E11" s="27">
        <v>96</v>
      </c>
      <c r="F11" s="14">
        <v>44</v>
      </c>
      <c r="G11" s="14">
        <v>72.5</v>
      </c>
      <c r="H11" s="14">
        <v>28</v>
      </c>
      <c r="I11" s="14">
        <v>62</v>
      </c>
      <c r="J11" s="14">
        <v>15</v>
      </c>
      <c r="K11" s="28">
        <f t="shared" si="0"/>
        <v>221.5</v>
      </c>
      <c r="L11" s="29">
        <f t="shared" si="1"/>
        <v>59.864864864864863</v>
      </c>
    </row>
    <row r="12" spans="1:12" ht="15.75" customHeight="1">
      <c r="A12" s="9">
        <v>10</v>
      </c>
      <c r="B12" s="27" t="s">
        <v>223</v>
      </c>
      <c r="C12" s="27" t="s">
        <v>224</v>
      </c>
      <c r="D12" s="27" t="s">
        <v>225</v>
      </c>
      <c r="E12" s="27">
        <v>101</v>
      </c>
      <c r="F12" s="14">
        <v>72</v>
      </c>
      <c r="G12" s="14">
        <v>72</v>
      </c>
      <c r="H12" s="14">
        <v>66</v>
      </c>
      <c r="I12" s="14">
        <v>58</v>
      </c>
      <c r="J12" s="14">
        <v>30</v>
      </c>
      <c r="K12" s="28">
        <f t="shared" si="0"/>
        <v>298</v>
      </c>
      <c r="L12" s="29">
        <f t="shared" si="1"/>
        <v>80.540540540540533</v>
      </c>
    </row>
    <row r="13" spans="1:12" ht="15.75" customHeight="1">
      <c r="A13" s="9">
        <v>11</v>
      </c>
      <c r="B13" s="27" t="s">
        <v>226</v>
      </c>
      <c r="C13" s="27" t="s">
        <v>227</v>
      </c>
      <c r="D13" s="27" t="s">
        <v>228</v>
      </c>
      <c r="E13" s="27">
        <v>96</v>
      </c>
      <c r="F13" s="14">
        <v>71</v>
      </c>
      <c r="G13" s="14">
        <v>76.5</v>
      </c>
      <c r="H13" s="14">
        <v>62</v>
      </c>
      <c r="I13" s="14">
        <v>50</v>
      </c>
      <c r="J13" s="14">
        <v>25</v>
      </c>
      <c r="K13" s="28">
        <f t="shared" si="0"/>
        <v>284.5</v>
      </c>
      <c r="L13" s="29">
        <f t="shared" si="1"/>
        <v>76.891891891891902</v>
      </c>
    </row>
    <row r="14" spans="1:12" ht="15.75" customHeight="1">
      <c r="A14" s="9">
        <v>12</v>
      </c>
      <c r="B14" s="27" t="s">
        <v>229</v>
      </c>
      <c r="C14" s="27" t="s">
        <v>230</v>
      </c>
      <c r="D14" s="27" t="s">
        <v>210</v>
      </c>
      <c r="E14" s="27">
        <v>97</v>
      </c>
      <c r="F14" s="14">
        <v>77</v>
      </c>
      <c r="G14" s="14">
        <v>75</v>
      </c>
      <c r="H14" s="14">
        <v>64</v>
      </c>
      <c r="I14" s="14">
        <v>58</v>
      </c>
      <c r="J14" s="14">
        <v>25</v>
      </c>
      <c r="K14" s="28">
        <f t="shared" si="0"/>
        <v>299</v>
      </c>
      <c r="L14" s="29">
        <f t="shared" si="1"/>
        <v>80.810810810810807</v>
      </c>
    </row>
    <row r="15" spans="1:12" ht="15.75" customHeight="1">
      <c r="A15" s="9">
        <v>13</v>
      </c>
      <c r="B15" s="27" t="s">
        <v>231</v>
      </c>
      <c r="C15" s="27" t="s">
        <v>232</v>
      </c>
      <c r="D15" s="27" t="s">
        <v>233</v>
      </c>
      <c r="E15" s="27">
        <v>98</v>
      </c>
      <c r="F15" s="14">
        <v>69</v>
      </c>
      <c r="G15" s="14">
        <v>69</v>
      </c>
      <c r="H15" s="14">
        <v>59</v>
      </c>
      <c r="I15" s="14">
        <v>26</v>
      </c>
      <c r="J15" s="14">
        <v>35</v>
      </c>
      <c r="K15" s="28">
        <f t="shared" si="0"/>
        <v>258</v>
      </c>
      <c r="L15" s="29">
        <f t="shared" si="1"/>
        <v>69.729729729729726</v>
      </c>
    </row>
    <row r="16" spans="1:12" ht="15.75" customHeight="1">
      <c r="A16" s="9">
        <v>14</v>
      </c>
      <c r="B16" s="27" t="s">
        <v>234</v>
      </c>
      <c r="C16" s="27" t="s">
        <v>235</v>
      </c>
      <c r="D16" s="27" t="s">
        <v>236</v>
      </c>
      <c r="E16" s="27">
        <v>96</v>
      </c>
      <c r="F16" s="14">
        <v>68</v>
      </c>
      <c r="G16" s="14">
        <v>75.5</v>
      </c>
      <c r="H16" s="14"/>
      <c r="I16" s="14">
        <v>46</v>
      </c>
      <c r="J16" s="14">
        <v>19</v>
      </c>
      <c r="K16" s="28">
        <f t="shared" si="0"/>
        <v>208.5</v>
      </c>
      <c r="L16" s="29">
        <f t="shared" si="1"/>
        <v>56.351351351351354</v>
      </c>
    </row>
    <row r="17" spans="1:12" ht="15.75" customHeight="1">
      <c r="A17" s="9">
        <v>15</v>
      </c>
      <c r="B17" s="27" t="s">
        <v>237</v>
      </c>
      <c r="C17" s="27" t="s">
        <v>238</v>
      </c>
      <c r="D17" s="27" t="s">
        <v>239</v>
      </c>
      <c r="E17" s="27">
        <v>112</v>
      </c>
      <c r="F17" s="14">
        <v>65</v>
      </c>
      <c r="G17" s="14">
        <v>75.5</v>
      </c>
      <c r="H17" s="14">
        <v>67</v>
      </c>
      <c r="I17" s="14">
        <v>36</v>
      </c>
      <c r="J17" s="14">
        <v>23</v>
      </c>
      <c r="K17" s="28">
        <f t="shared" si="0"/>
        <v>266.5</v>
      </c>
      <c r="L17" s="29">
        <f t="shared" si="1"/>
        <v>72.027027027027017</v>
      </c>
    </row>
    <row r="18" spans="1:12" ht="15.75" customHeight="1">
      <c r="A18" s="9">
        <v>16</v>
      </c>
      <c r="B18" s="27" t="s">
        <v>240</v>
      </c>
      <c r="C18" s="27" t="s">
        <v>241</v>
      </c>
      <c r="D18" s="27" t="s">
        <v>242</v>
      </c>
      <c r="E18" s="27">
        <v>98</v>
      </c>
      <c r="F18" s="14">
        <v>70</v>
      </c>
      <c r="G18" s="14">
        <v>80</v>
      </c>
      <c r="H18" s="14">
        <v>64</v>
      </c>
      <c r="I18" s="14">
        <v>70</v>
      </c>
      <c r="J18" s="14">
        <v>25</v>
      </c>
      <c r="K18" s="28">
        <f t="shared" si="0"/>
        <v>309</v>
      </c>
      <c r="L18" s="29">
        <f t="shared" si="1"/>
        <v>83.513513513513516</v>
      </c>
    </row>
    <row r="19" spans="1:12" ht="15.75" customHeight="1">
      <c r="A19" s="9">
        <v>17</v>
      </c>
      <c r="B19" s="27" t="s">
        <v>243</v>
      </c>
      <c r="C19" s="27" t="s">
        <v>244</v>
      </c>
      <c r="D19" s="27" t="s">
        <v>245</v>
      </c>
      <c r="E19" s="27">
        <v>105</v>
      </c>
      <c r="F19" s="14">
        <v>75</v>
      </c>
      <c r="G19" s="14"/>
      <c r="H19" s="14">
        <v>77</v>
      </c>
      <c r="I19" s="14">
        <v>80</v>
      </c>
      <c r="J19" s="14">
        <v>50</v>
      </c>
      <c r="K19" s="28">
        <f t="shared" si="0"/>
        <v>282</v>
      </c>
      <c r="L19" s="29">
        <f t="shared" si="1"/>
        <v>76.21621621621621</v>
      </c>
    </row>
    <row r="20" spans="1:12" ht="15.75" customHeight="1">
      <c r="A20" s="9">
        <v>18</v>
      </c>
      <c r="B20" s="27" t="s">
        <v>246</v>
      </c>
      <c r="C20" s="27" t="s">
        <v>189</v>
      </c>
      <c r="D20" s="27" t="s">
        <v>247</v>
      </c>
      <c r="E20" s="27">
        <v>107</v>
      </c>
      <c r="F20" s="14">
        <v>74</v>
      </c>
      <c r="G20" s="14">
        <v>69.5</v>
      </c>
      <c r="H20" s="14">
        <v>58</v>
      </c>
      <c r="I20" s="14">
        <v>60</v>
      </c>
      <c r="J20" s="14">
        <v>20</v>
      </c>
      <c r="K20" s="28">
        <f t="shared" si="0"/>
        <v>281.5</v>
      </c>
      <c r="L20" s="29">
        <f t="shared" si="1"/>
        <v>76.081081081081081</v>
      </c>
    </row>
    <row r="21" spans="1:12" ht="15.75" customHeight="1">
      <c r="A21" s="9">
        <v>19</v>
      </c>
      <c r="B21" s="27" t="s">
        <v>248</v>
      </c>
      <c r="C21" s="27"/>
      <c r="D21" s="27"/>
      <c r="E21" s="27"/>
      <c r="F21" s="30"/>
      <c r="G21" s="30"/>
      <c r="H21" s="30"/>
      <c r="I21" s="30"/>
      <c r="J21" s="30"/>
      <c r="K21" s="28">
        <f t="shared" si="0"/>
        <v>0</v>
      </c>
      <c r="L21" s="29">
        <f t="shared" si="1"/>
        <v>0</v>
      </c>
    </row>
    <row r="22" spans="1:12" ht="15.75" customHeight="1">
      <c r="A22" s="9">
        <v>20</v>
      </c>
      <c r="B22" s="27" t="s">
        <v>249</v>
      </c>
      <c r="C22" s="27" t="s">
        <v>250</v>
      </c>
      <c r="D22" s="27" t="s">
        <v>222</v>
      </c>
      <c r="E22" s="27">
        <v>117</v>
      </c>
      <c r="F22" s="14">
        <v>77</v>
      </c>
      <c r="G22" s="14">
        <v>71.5</v>
      </c>
      <c r="H22" s="14">
        <v>70</v>
      </c>
      <c r="I22" s="14">
        <v>76</v>
      </c>
      <c r="J22" s="14">
        <v>28</v>
      </c>
      <c r="K22" s="28">
        <f t="shared" si="0"/>
        <v>322.5</v>
      </c>
      <c r="L22" s="29">
        <f t="shared" si="1"/>
        <v>87.162162162162161</v>
      </c>
    </row>
    <row r="23" spans="1:12" ht="15.75" customHeight="1">
      <c r="A23" s="9">
        <v>21</v>
      </c>
      <c r="B23" s="27" t="s">
        <v>251</v>
      </c>
      <c r="C23" s="27" t="s">
        <v>252</v>
      </c>
      <c r="D23" s="27" t="s">
        <v>253</v>
      </c>
      <c r="E23" s="27">
        <v>106</v>
      </c>
      <c r="F23" s="14">
        <v>74</v>
      </c>
      <c r="G23" s="14">
        <v>70</v>
      </c>
      <c r="H23" s="14">
        <v>75</v>
      </c>
      <c r="I23" s="14">
        <v>54</v>
      </c>
      <c r="J23" s="14">
        <v>33</v>
      </c>
      <c r="K23" s="28">
        <f t="shared" si="0"/>
        <v>306</v>
      </c>
      <c r="L23" s="29">
        <f t="shared" si="1"/>
        <v>82.702702702702709</v>
      </c>
    </row>
    <row r="24" spans="1:12" ht="15.75" customHeight="1">
      <c r="A24" s="9">
        <v>22</v>
      </c>
      <c r="B24" s="27" t="s">
        <v>254</v>
      </c>
      <c r="C24" s="27" t="s">
        <v>255</v>
      </c>
      <c r="D24" s="27" t="s">
        <v>256</v>
      </c>
      <c r="E24" s="27">
        <v>122</v>
      </c>
      <c r="F24" s="14">
        <v>58</v>
      </c>
      <c r="G24" s="14">
        <v>73.5</v>
      </c>
      <c r="H24" s="14">
        <v>66</v>
      </c>
      <c r="I24" s="14">
        <v>80</v>
      </c>
      <c r="J24" s="14">
        <v>20</v>
      </c>
      <c r="K24" s="28">
        <f t="shared" si="0"/>
        <v>297.5</v>
      </c>
      <c r="L24" s="29">
        <f t="shared" si="1"/>
        <v>80.405405405405403</v>
      </c>
    </row>
    <row r="25" spans="1:12" ht="15.75" customHeight="1">
      <c r="A25" s="9">
        <v>23</v>
      </c>
      <c r="B25" s="27" t="s">
        <v>257</v>
      </c>
      <c r="C25" s="27"/>
      <c r="D25" s="27"/>
      <c r="E25" s="27"/>
      <c r="F25" s="30"/>
      <c r="G25" s="30"/>
      <c r="H25" s="30"/>
      <c r="I25" s="30"/>
      <c r="J25" s="30"/>
      <c r="K25" s="28">
        <f t="shared" si="0"/>
        <v>0</v>
      </c>
      <c r="L25" s="29">
        <f t="shared" si="1"/>
        <v>0</v>
      </c>
    </row>
    <row r="26" spans="1:12" ht="15.75" customHeight="1">
      <c r="A26" s="9">
        <v>24</v>
      </c>
      <c r="B26" s="27" t="s">
        <v>258</v>
      </c>
      <c r="C26" s="27" t="s">
        <v>259</v>
      </c>
      <c r="D26" s="27" t="s">
        <v>260</v>
      </c>
      <c r="E26" s="27">
        <v>117</v>
      </c>
      <c r="F26" s="14">
        <v>70</v>
      </c>
      <c r="G26" s="14">
        <v>77.5</v>
      </c>
      <c r="H26" s="14">
        <v>80</v>
      </c>
      <c r="I26" s="14">
        <v>80</v>
      </c>
      <c r="J26" s="14">
        <v>25</v>
      </c>
      <c r="K26" s="28">
        <f t="shared" si="0"/>
        <v>332.5</v>
      </c>
      <c r="L26" s="29">
        <f t="shared" si="1"/>
        <v>89.86486486486487</v>
      </c>
    </row>
    <row r="27" spans="1:12" ht="15.75" customHeight="1">
      <c r="A27" s="9">
        <v>25</v>
      </c>
      <c r="B27" s="27" t="s">
        <v>261</v>
      </c>
      <c r="C27" s="27" t="s">
        <v>262</v>
      </c>
      <c r="D27" s="27" t="s">
        <v>263</v>
      </c>
      <c r="E27" s="27">
        <v>111</v>
      </c>
      <c r="F27" s="14">
        <v>74</v>
      </c>
      <c r="G27" s="14">
        <v>78.5</v>
      </c>
      <c r="H27" s="14">
        <v>70</v>
      </c>
      <c r="I27" s="14">
        <v>52</v>
      </c>
      <c r="J27" s="14">
        <v>39</v>
      </c>
      <c r="K27" s="28">
        <f t="shared" si="0"/>
        <v>313.5</v>
      </c>
      <c r="L27" s="29">
        <f t="shared" si="1"/>
        <v>84.729729729729726</v>
      </c>
    </row>
    <row r="28" spans="1:12" ht="15.75" customHeight="1">
      <c r="A28" s="9">
        <v>26</v>
      </c>
      <c r="B28" s="27" t="s">
        <v>264</v>
      </c>
      <c r="C28" s="27" t="s">
        <v>265</v>
      </c>
      <c r="D28" s="27" t="s">
        <v>266</v>
      </c>
      <c r="E28" s="27">
        <v>100</v>
      </c>
      <c r="F28" s="14">
        <v>67</v>
      </c>
      <c r="G28" s="14">
        <v>77</v>
      </c>
      <c r="H28" s="14">
        <v>66</v>
      </c>
      <c r="I28" s="14">
        <v>56</v>
      </c>
      <c r="J28" s="14">
        <v>40</v>
      </c>
      <c r="K28" s="28">
        <f t="shared" si="0"/>
        <v>306</v>
      </c>
      <c r="L28" s="29">
        <f t="shared" si="1"/>
        <v>82.702702702702709</v>
      </c>
    </row>
    <row r="29" spans="1:12" ht="15.75" customHeight="1">
      <c r="A29" s="9">
        <v>27</v>
      </c>
      <c r="B29" s="27" t="s">
        <v>267</v>
      </c>
      <c r="C29" s="27" t="s">
        <v>268</v>
      </c>
      <c r="D29" s="27" t="s">
        <v>269</v>
      </c>
      <c r="E29" s="27">
        <v>83</v>
      </c>
      <c r="F29" s="14">
        <v>68</v>
      </c>
      <c r="G29" s="14">
        <v>76</v>
      </c>
      <c r="H29" s="14">
        <v>80</v>
      </c>
      <c r="I29" s="14">
        <v>76</v>
      </c>
      <c r="J29" s="14">
        <v>38</v>
      </c>
      <c r="K29" s="28">
        <f t="shared" si="0"/>
        <v>338</v>
      </c>
      <c r="L29" s="29">
        <f t="shared" si="1"/>
        <v>91.351351351351354</v>
      </c>
    </row>
    <row r="30" spans="1:12" ht="15.75" customHeight="1">
      <c r="A30" s="9">
        <v>28</v>
      </c>
      <c r="B30" s="27" t="s">
        <v>270</v>
      </c>
      <c r="C30" s="27" t="s">
        <v>271</v>
      </c>
      <c r="D30" s="27" t="s">
        <v>272</v>
      </c>
      <c r="E30" s="27">
        <v>56</v>
      </c>
      <c r="F30" s="14">
        <v>70</v>
      </c>
      <c r="G30" s="14">
        <v>78</v>
      </c>
      <c r="H30" s="14">
        <v>68</v>
      </c>
      <c r="I30" s="14">
        <v>56</v>
      </c>
      <c r="J30" s="14">
        <v>27</v>
      </c>
      <c r="K30" s="28">
        <f t="shared" si="0"/>
        <v>299</v>
      </c>
      <c r="L30" s="29">
        <f t="shared" si="1"/>
        <v>80.810810810810807</v>
      </c>
    </row>
    <row r="31" spans="1:12" ht="15.75" customHeight="1">
      <c r="A31" s="9">
        <v>29</v>
      </c>
      <c r="B31" s="27" t="s">
        <v>273</v>
      </c>
      <c r="C31" s="27" t="s">
        <v>192</v>
      </c>
      <c r="D31" s="27" t="s">
        <v>274</v>
      </c>
      <c r="E31" s="27">
        <v>114</v>
      </c>
      <c r="F31" s="14">
        <v>64</v>
      </c>
      <c r="G31" s="14">
        <v>71.5</v>
      </c>
      <c r="H31" s="14">
        <v>36</v>
      </c>
      <c r="I31" s="14">
        <v>62</v>
      </c>
      <c r="J31" s="14">
        <v>20</v>
      </c>
      <c r="K31" s="28">
        <f t="shared" si="0"/>
        <v>253.5</v>
      </c>
      <c r="L31" s="29">
        <f t="shared" si="1"/>
        <v>68.513513513513516</v>
      </c>
    </row>
    <row r="32" spans="1:12" ht="15.75" customHeight="1">
      <c r="A32" s="9">
        <v>30</v>
      </c>
      <c r="B32" s="27" t="s">
        <v>275</v>
      </c>
      <c r="C32" s="27" t="s">
        <v>276</v>
      </c>
      <c r="D32" s="27" t="s">
        <v>277</v>
      </c>
      <c r="E32" s="27">
        <v>95</v>
      </c>
      <c r="F32" s="14">
        <v>64</v>
      </c>
      <c r="G32" s="14">
        <v>71.5</v>
      </c>
      <c r="H32" s="14">
        <v>80</v>
      </c>
      <c r="I32" s="14">
        <v>52</v>
      </c>
      <c r="J32" s="14">
        <v>30</v>
      </c>
      <c r="K32" s="28">
        <f t="shared" si="0"/>
        <v>297.5</v>
      </c>
      <c r="L32" s="29">
        <f t="shared" si="1"/>
        <v>80.405405405405403</v>
      </c>
    </row>
    <row r="33" spans="1:12" ht="15.75" customHeight="1">
      <c r="A33" s="9">
        <v>31</v>
      </c>
      <c r="B33" s="27" t="s">
        <v>278</v>
      </c>
      <c r="C33" s="27" t="s">
        <v>279</v>
      </c>
      <c r="D33" s="27" t="s">
        <v>280</v>
      </c>
      <c r="E33" s="27">
        <v>83</v>
      </c>
      <c r="F33" s="14">
        <v>72</v>
      </c>
      <c r="G33" s="14">
        <v>74.5</v>
      </c>
      <c r="H33" s="14">
        <v>67</v>
      </c>
      <c r="I33" s="14">
        <v>52</v>
      </c>
      <c r="J33" s="14">
        <v>25</v>
      </c>
      <c r="K33" s="28">
        <f t="shared" si="0"/>
        <v>290.5</v>
      </c>
      <c r="L33" s="29">
        <f t="shared" si="1"/>
        <v>78.513513513513516</v>
      </c>
    </row>
    <row r="34" spans="1:12" ht="15.75" customHeight="1">
      <c r="A34" s="9">
        <v>32</v>
      </c>
      <c r="B34" s="27" t="s">
        <v>281</v>
      </c>
      <c r="C34" s="27" t="s">
        <v>282</v>
      </c>
      <c r="D34" s="27" t="s">
        <v>283</v>
      </c>
      <c r="E34" s="27">
        <v>114</v>
      </c>
      <c r="F34" s="14">
        <v>69</v>
      </c>
      <c r="G34" s="14">
        <v>78</v>
      </c>
      <c r="H34" s="14">
        <v>70</v>
      </c>
      <c r="I34" s="14">
        <v>64</v>
      </c>
      <c r="J34" s="14">
        <v>30</v>
      </c>
      <c r="K34" s="28">
        <f t="shared" si="0"/>
        <v>311</v>
      </c>
      <c r="L34" s="29">
        <f t="shared" si="1"/>
        <v>84.054054054054049</v>
      </c>
    </row>
    <row r="35" spans="1:12" ht="15.75" customHeight="1">
      <c r="A35" s="9">
        <v>33</v>
      </c>
      <c r="B35" s="27" t="s">
        <v>284</v>
      </c>
      <c r="C35" s="27" t="s">
        <v>282</v>
      </c>
      <c r="D35" s="27" t="s">
        <v>285</v>
      </c>
      <c r="E35" s="27">
        <v>84</v>
      </c>
      <c r="F35" s="14">
        <v>50</v>
      </c>
      <c r="G35" s="14">
        <v>57.5</v>
      </c>
      <c r="H35" s="14">
        <v>34</v>
      </c>
      <c r="I35" s="14">
        <v>12</v>
      </c>
      <c r="J35" s="14">
        <v>31</v>
      </c>
      <c r="K35" s="28">
        <f t="shared" si="0"/>
        <v>184.5</v>
      </c>
      <c r="L35" s="29">
        <f t="shared" si="1"/>
        <v>49.864864864864863</v>
      </c>
    </row>
    <row r="36" spans="1:12" ht="15.75" customHeight="1">
      <c r="A36" s="9">
        <v>34</v>
      </c>
      <c r="B36" s="27" t="s">
        <v>286</v>
      </c>
      <c r="C36" s="27" t="s">
        <v>287</v>
      </c>
      <c r="D36" s="27" t="s">
        <v>288</v>
      </c>
      <c r="E36" s="27">
        <v>97</v>
      </c>
      <c r="F36" s="14">
        <v>34</v>
      </c>
      <c r="G36" s="14">
        <v>77.5</v>
      </c>
      <c r="H36" s="14">
        <v>63</v>
      </c>
      <c r="I36" s="14">
        <v>74</v>
      </c>
      <c r="J36" s="14">
        <v>25</v>
      </c>
      <c r="K36" s="28">
        <f t="shared" si="0"/>
        <v>273.5</v>
      </c>
      <c r="L36" s="29">
        <f t="shared" si="1"/>
        <v>73.918918918918919</v>
      </c>
    </row>
    <row r="37" spans="1:12" ht="15.75" customHeight="1">
      <c r="A37" s="9">
        <v>35</v>
      </c>
      <c r="B37" s="27" t="s">
        <v>289</v>
      </c>
      <c r="C37" s="27" t="s">
        <v>290</v>
      </c>
      <c r="D37" s="27"/>
      <c r="E37" s="27">
        <v>106</v>
      </c>
      <c r="F37" s="14">
        <v>73</v>
      </c>
      <c r="G37" s="14">
        <v>75.5</v>
      </c>
      <c r="H37" s="14">
        <v>79</v>
      </c>
      <c r="I37" s="14">
        <v>76</v>
      </c>
      <c r="J37" s="14">
        <v>20</v>
      </c>
      <c r="K37" s="28">
        <f t="shared" si="0"/>
        <v>323.5</v>
      </c>
      <c r="L37" s="29">
        <f t="shared" si="1"/>
        <v>87.432432432432421</v>
      </c>
    </row>
    <row r="38" spans="1:12" ht="15.75" customHeight="1">
      <c r="A38" s="9">
        <v>36</v>
      </c>
      <c r="B38" s="27" t="s">
        <v>291</v>
      </c>
      <c r="C38" s="27" t="s">
        <v>292</v>
      </c>
      <c r="D38" s="27" t="s">
        <v>293</v>
      </c>
      <c r="E38" s="27">
        <v>110</v>
      </c>
      <c r="F38" s="27">
        <v>27</v>
      </c>
      <c r="G38" s="27">
        <v>63</v>
      </c>
      <c r="H38" s="27">
        <v>61</v>
      </c>
      <c r="I38" s="27">
        <v>64</v>
      </c>
      <c r="J38" s="27">
        <v>25</v>
      </c>
      <c r="K38" s="28">
        <f t="shared" si="0"/>
        <v>240</v>
      </c>
      <c r="L38" s="29">
        <f t="shared" si="1"/>
        <v>64.86486486486487</v>
      </c>
    </row>
    <row r="39" spans="1:12" ht="15.75" customHeight="1">
      <c r="A39" s="9">
        <v>37</v>
      </c>
      <c r="B39" s="27" t="s">
        <v>294</v>
      </c>
      <c r="C39" s="27" t="s">
        <v>295</v>
      </c>
      <c r="D39" s="27" t="s">
        <v>296</v>
      </c>
      <c r="E39" s="27">
        <v>91</v>
      </c>
      <c r="F39" s="14">
        <v>52</v>
      </c>
      <c r="G39" s="14">
        <v>69.5</v>
      </c>
      <c r="H39" s="14">
        <v>76</v>
      </c>
      <c r="I39" s="14">
        <v>56</v>
      </c>
      <c r="J39" s="14">
        <v>25</v>
      </c>
      <c r="K39" s="28">
        <f t="shared" si="0"/>
        <v>278.5</v>
      </c>
      <c r="L39" s="29">
        <f t="shared" si="1"/>
        <v>75.270270270270274</v>
      </c>
    </row>
    <row r="40" spans="1:12" ht="15.75" customHeight="1">
      <c r="A40" s="9">
        <v>38</v>
      </c>
      <c r="B40" s="27" t="s">
        <v>297</v>
      </c>
      <c r="C40" s="27" t="s">
        <v>298</v>
      </c>
      <c r="D40" s="27"/>
      <c r="E40" s="27">
        <v>77</v>
      </c>
      <c r="F40" s="27">
        <v>74</v>
      </c>
      <c r="G40" s="27">
        <v>79</v>
      </c>
      <c r="H40" s="27">
        <v>78</v>
      </c>
      <c r="I40" s="27">
        <v>58</v>
      </c>
      <c r="J40" s="27">
        <v>30</v>
      </c>
      <c r="K40" s="28">
        <f t="shared" si="0"/>
        <v>319</v>
      </c>
      <c r="L40" s="29">
        <f t="shared" si="1"/>
        <v>86.21621621621621</v>
      </c>
    </row>
    <row r="41" spans="1:12" ht="15.75" customHeight="1">
      <c r="A41" s="9">
        <v>39</v>
      </c>
      <c r="B41" s="10" t="s">
        <v>299</v>
      </c>
      <c r="C41" s="10" t="s">
        <v>300</v>
      </c>
      <c r="D41" s="10"/>
      <c r="E41" s="10">
        <v>102</v>
      </c>
      <c r="F41" s="27">
        <v>54</v>
      </c>
      <c r="G41" s="27">
        <v>61.5</v>
      </c>
      <c r="H41" s="27">
        <v>58</v>
      </c>
      <c r="I41" s="27">
        <v>62</v>
      </c>
      <c r="J41" s="27">
        <v>15</v>
      </c>
      <c r="K41" s="28">
        <f t="shared" si="0"/>
        <v>250.5</v>
      </c>
      <c r="L41" s="29">
        <f t="shared" si="1"/>
        <v>67.702702702702695</v>
      </c>
    </row>
    <row r="42" spans="1:12" ht="15.75" customHeight="1">
      <c r="A42" s="9">
        <v>40</v>
      </c>
      <c r="B42" s="10" t="s">
        <v>301</v>
      </c>
      <c r="C42" s="10" t="s">
        <v>302</v>
      </c>
      <c r="D42" s="10"/>
      <c r="E42" s="10">
        <v>25</v>
      </c>
      <c r="F42" s="14">
        <v>22</v>
      </c>
      <c r="G42" s="14">
        <v>55</v>
      </c>
      <c r="H42" s="14">
        <v>51</v>
      </c>
      <c r="I42" s="14">
        <v>12</v>
      </c>
      <c r="J42" s="14">
        <v>25</v>
      </c>
      <c r="K42" s="28">
        <f t="shared" si="0"/>
        <v>165</v>
      </c>
      <c r="L42" s="29">
        <f t="shared" si="1"/>
        <v>44.594594594594597</v>
      </c>
    </row>
    <row r="43" spans="1:12" ht="15.75" customHeight="1">
      <c r="A43" s="9"/>
      <c r="B43" s="10"/>
      <c r="C43" s="10"/>
      <c r="D43" s="10"/>
      <c r="E43" s="10"/>
      <c r="F43" s="14"/>
      <c r="G43" s="14"/>
      <c r="H43" s="14"/>
      <c r="I43" s="14"/>
      <c r="J43" s="14"/>
      <c r="K43" s="28"/>
      <c r="L43" s="29"/>
    </row>
    <row r="44" spans="1:12" ht="15.75" customHeight="1"/>
  </sheetData>
  <mergeCells count="1">
    <mergeCell ref="B1:L1"/>
  </mergeCells>
  <dataValidations count="2">
    <dataValidation type="decimal" operator="lessThanOrEqual" allowBlank="1" showDropDown="1" showInputMessage="1" showErrorMessage="1" prompt="Enter a number less than or equal to 50" sqref="J3:J43" xr:uid="{00000000-0002-0000-0200-000000000000}">
      <formula1>50</formula1>
    </dataValidation>
    <dataValidation type="decimal" operator="lessThanOrEqual" allowBlank="1" showDropDown="1" showInputMessage="1" showErrorMessage="1" prompt="Enter a number less than or equal to 80" sqref="F3:I43" xr:uid="{00000000-0002-0000-0200-000001000000}">
      <formula1>80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B7247-9082-41F4-97D4-739273F87331}">
  <sheetPr>
    <tabColor rgb="FFFFFF00"/>
  </sheetPr>
  <dimension ref="A1:N40"/>
  <sheetViews>
    <sheetView workbookViewId="0">
      <selection activeCell="G29" sqref="G29"/>
    </sheetView>
  </sheetViews>
  <sheetFormatPr defaultRowHeight="12.5"/>
  <cols>
    <col min="3" max="3" width="9.90625" customWidth="1"/>
    <col min="4" max="4" width="11.453125" customWidth="1"/>
    <col min="5" max="5" width="11.54296875" customWidth="1"/>
    <col min="6" max="6" width="11.1796875" customWidth="1"/>
    <col min="7" max="7" width="11.36328125" bestFit="1" customWidth="1"/>
  </cols>
  <sheetData>
    <row r="1" spans="1:14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1:14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4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</row>
    <row r="6" spans="1:14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</row>
    <row r="7" spans="1:14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</row>
    <row r="8" spans="1:14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</row>
    <row r="9" spans="1:14" ht="13">
      <c r="A9" s="78"/>
      <c r="B9" s="78"/>
      <c r="C9" s="78"/>
      <c r="D9" s="79"/>
      <c r="E9" s="78"/>
      <c r="F9" s="78"/>
      <c r="G9" s="78"/>
      <c r="H9" s="78"/>
      <c r="I9" s="78"/>
      <c r="J9" s="78"/>
      <c r="K9" s="78"/>
      <c r="L9" s="78"/>
      <c r="M9" s="78"/>
      <c r="N9" s="78"/>
    </row>
    <row r="10" spans="1:14" ht="23">
      <c r="A10" s="80" t="s">
        <v>108</v>
      </c>
      <c r="B10" s="78"/>
      <c r="C10" s="78"/>
      <c r="D10" s="81" t="s">
        <v>913</v>
      </c>
      <c r="E10" s="82" t="str">
        <f>VLOOKUP($L$10,L.K.G.!A2:L42,2,0)</f>
        <v xml:space="preserve">Sana Khan </v>
      </c>
      <c r="F10" s="78"/>
      <c r="G10" s="78"/>
      <c r="H10" s="78"/>
      <c r="I10" s="80" t="s">
        <v>926</v>
      </c>
      <c r="J10" s="78"/>
      <c r="K10" s="81" t="s">
        <v>913</v>
      </c>
      <c r="L10" s="83">
        <v>5</v>
      </c>
      <c r="M10" s="78"/>
      <c r="N10" s="78"/>
    </row>
    <row r="11" spans="1:14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spans="1:14" ht="23">
      <c r="A12" s="80" t="s">
        <v>924</v>
      </c>
      <c r="B12" s="78"/>
      <c r="C12" s="78"/>
      <c r="D12" s="81" t="s">
        <v>913</v>
      </c>
      <c r="E12" s="82" t="str">
        <f>VLOOKUP($L$10,L.K.G.!A2:L43,3,0)</f>
        <v xml:space="preserve">Arif Khan </v>
      </c>
      <c r="F12" s="78"/>
      <c r="G12" s="78"/>
      <c r="H12" s="78"/>
      <c r="I12" s="80" t="s">
        <v>927</v>
      </c>
      <c r="J12" s="78"/>
      <c r="K12" s="81" t="s">
        <v>913</v>
      </c>
      <c r="L12" s="82">
        <f>VLOOKUP($L$10,L.K.G.!$A$2:$L$42,5,0)</f>
        <v>108</v>
      </c>
      <c r="M12" s="78"/>
      <c r="N12" s="78"/>
    </row>
    <row r="13" spans="1:14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</row>
    <row r="14" spans="1:14" ht="23">
      <c r="A14" s="80" t="s">
        <v>929</v>
      </c>
      <c r="B14" s="78"/>
      <c r="C14" s="78"/>
      <c r="D14" s="81" t="s">
        <v>913</v>
      </c>
      <c r="E14" s="82" t="str">
        <f>VLOOKUP($L$10,L.K.G.!$A$2:$L$43,4,0)</f>
        <v xml:space="preserve">Nagma khatoon </v>
      </c>
      <c r="F14" s="78"/>
      <c r="G14" s="78"/>
      <c r="H14" s="78"/>
      <c r="I14" s="78"/>
      <c r="J14" s="78"/>
      <c r="K14" s="78"/>
      <c r="L14" s="78"/>
      <c r="M14" s="78"/>
      <c r="N14" s="78"/>
    </row>
    <row r="15" spans="1:14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1:14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spans="1:14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1:14" ht="25">
      <c r="A18" s="78"/>
      <c r="B18" s="78"/>
      <c r="C18" s="85" t="s">
        <v>928</v>
      </c>
      <c r="D18" s="85" t="s">
        <v>917</v>
      </c>
      <c r="E18" s="85" t="s">
        <v>918</v>
      </c>
      <c r="F18" s="85" t="s">
        <v>919</v>
      </c>
      <c r="G18" s="84"/>
      <c r="H18" s="78"/>
      <c r="I18" s="78"/>
      <c r="J18" s="78"/>
      <c r="K18" s="78"/>
      <c r="L18" s="78"/>
      <c r="M18" s="78"/>
      <c r="N18" s="78"/>
    </row>
    <row r="19" spans="1:14">
      <c r="A19" s="78"/>
      <c r="B19" s="78"/>
      <c r="C19" s="86" t="s">
        <v>6</v>
      </c>
      <c r="D19" s="86">
        <v>80</v>
      </c>
      <c r="E19" s="86">
        <v>24</v>
      </c>
      <c r="F19" s="85">
        <f>VLOOKUP($L$10,L.K.G.!$A$2:$L$42,MATCH(' L.K.G MARKSHEET'!C19,L.K.G.!$A$2:$L$2,0),0)</f>
        <v>55</v>
      </c>
      <c r="G19" s="78"/>
      <c r="H19" s="78"/>
      <c r="I19" s="78"/>
      <c r="J19" s="78"/>
      <c r="K19" s="78"/>
      <c r="L19" s="78"/>
      <c r="M19" s="78"/>
      <c r="N19" s="78"/>
    </row>
    <row r="20" spans="1:14">
      <c r="A20" s="78"/>
      <c r="B20" s="78"/>
      <c r="C20" s="86" t="s">
        <v>7</v>
      </c>
      <c r="D20" s="86">
        <v>80</v>
      </c>
      <c r="E20" s="86">
        <v>24</v>
      </c>
      <c r="F20" s="85">
        <f>VLOOKUP($L$10,L.K.G.!$A$2:$L$42,MATCH(' L.K.G MARKSHEET'!C20,L.K.G.!$A$2:$L$2,0),0)</f>
        <v>75</v>
      </c>
      <c r="G20" s="78"/>
      <c r="H20" s="78"/>
      <c r="I20" s="78"/>
      <c r="J20" s="78"/>
      <c r="K20" s="78"/>
      <c r="L20" s="78"/>
      <c r="M20" s="78"/>
      <c r="N20" s="78"/>
    </row>
    <row r="21" spans="1:14">
      <c r="A21" s="78"/>
      <c r="B21" s="78"/>
      <c r="C21" s="86" t="s">
        <v>8</v>
      </c>
      <c r="D21" s="86">
        <v>80</v>
      </c>
      <c r="E21" s="86">
        <v>24</v>
      </c>
      <c r="F21" s="85">
        <f>VLOOKUP($L$10,L.K.G.!$A$2:$L$42,MATCH(' L.K.G MARKSHEET'!C21,L.K.G.!$A$2:$L$2,0),0)</f>
        <v>72</v>
      </c>
      <c r="G21" s="78"/>
      <c r="H21" s="78"/>
      <c r="I21" s="78"/>
      <c r="J21" s="78"/>
      <c r="K21" s="78"/>
      <c r="L21" s="78"/>
      <c r="M21" s="78"/>
      <c r="N21" s="78"/>
    </row>
    <row r="22" spans="1:14">
      <c r="A22" s="78"/>
      <c r="B22" s="78"/>
      <c r="C22" s="86" t="s">
        <v>195</v>
      </c>
      <c r="D22" s="86">
        <v>80</v>
      </c>
      <c r="E22" s="86">
        <v>24</v>
      </c>
      <c r="F22" s="85">
        <f>VLOOKUP($L$10,L.K.G.!$A$2:$L$42,MATCH(' L.K.G MARKSHEET'!C22,L.K.G.!$A$2:$L$2,0),0)</f>
        <v>54</v>
      </c>
      <c r="G22" s="78"/>
      <c r="H22" s="78"/>
      <c r="I22" s="78"/>
      <c r="J22" s="78"/>
      <c r="K22" s="78"/>
      <c r="L22" s="78"/>
      <c r="M22" s="78"/>
      <c r="N22" s="78"/>
    </row>
    <row r="23" spans="1:14">
      <c r="A23" s="78"/>
      <c r="B23" s="78"/>
      <c r="C23" s="86" t="s">
        <v>9</v>
      </c>
      <c r="D23" s="86">
        <v>50</v>
      </c>
      <c r="E23" s="86">
        <v>15</v>
      </c>
      <c r="F23" s="85">
        <f>VLOOKUP($L$10,L.K.G.!$A$2:$L$42,MATCH(' L.K.G MARKSHEET'!C23,L.K.G.!$A$2:$L$2,0),0)</f>
        <v>35</v>
      </c>
      <c r="G23" s="78"/>
      <c r="H23" s="78"/>
      <c r="I23" s="78"/>
      <c r="J23" s="78"/>
      <c r="K23" s="78"/>
      <c r="L23" s="78"/>
      <c r="M23" s="78"/>
      <c r="N23" s="78"/>
    </row>
    <row r="24" spans="1:14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  <row r="26" spans="1:14">
      <c r="A26" s="78"/>
      <c r="B26" s="78"/>
      <c r="C26" s="78"/>
      <c r="D26" s="78"/>
      <c r="E26" s="78"/>
      <c r="F26" s="85" t="s">
        <v>930</v>
      </c>
      <c r="G26" s="87">
        <f>SUM(D19:D23)</f>
        <v>370</v>
      </c>
      <c r="H26" s="78"/>
      <c r="I26" s="78"/>
      <c r="J26" s="78"/>
      <c r="K26" s="78"/>
      <c r="L26" s="78"/>
      <c r="M26" s="78"/>
      <c r="N26" s="78"/>
    </row>
    <row r="27" spans="1:14" ht="25">
      <c r="A27" s="78"/>
      <c r="B27" s="78"/>
      <c r="C27" s="78"/>
      <c r="D27" s="78"/>
      <c r="E27" s="78"/>
      <c r="F27" s="85" t="s">
        <v>931</v>
      </c>
      <c r="G27" s="87">
        <f>SUM(F19:F23)</f>
        <v>291</v>
      </c>
      <c r="H27" s="78"/>
      <c r="I27" s="78"/>
      <c r="J27" s="78"/>
      <c r="K27" s="78"/>
      <c r="L27" s="78"/>
      <c r="M27" s="78"/>
      <c r="N27" s="78"/>
    </row>
    <row r="28" spans="1:14" ht="25">
      <c r="A28" s="78"/>
      <c r="B28" s="78"/>
      <c r="C28" s="78"/>
      <c r="D28" s="78"/>
      <c r="E28" s="78"/>
      <c r="F28" s="85" t="s">
        <v>922</v>
      </c>
      <c r="G28" s="87">
        <f>G27/G26*100</f>
        <v>78.648648648648646</v>
      </c>
      <c r="H28" s="78"/>
      <c r="I28" s="78"/>
      <c r="J28" s="78"/>
      <c r="K28" s="78"/>
      <c r="L28" s="78"/>
      <c r="M28" s="78"/>
      <c r="N28" s="78"/>
    </row>
    <row r="29" spans="1:14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1:14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</row>
    <row r="31" spans="1:14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</row>
    <row r="32" spans="1:14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spans="1:14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</row>
    <row r="34" spans="1:14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</row>
    <row r="35" spans="1:14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</row>
    <row r="36" spans="1:14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spans="1:14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</row>
    <row r="38" spans="1:14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</row>
    <row r="39" spans="1:14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 spans="1:14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</sheetData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222523-2FFC-4E84-9AD3-80A0CDE4E628}">
          <x14:formula1>
            <xm:f>L.K.G.!$A$2:$A$42</xm:f>
          </x14:formula1>
          <xm:sqref>L10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  <pageSetUpPr fitToPage="1"/>
  </sheetPr>
  <dimension ref="A1:L57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J46" sqref="J46"/>
    </sheetView>
  </sheetViews>
  <sheetFormatPr defaultColWidth="12.6328125" defaultRowHeight="15" customHeight="1"/>
  <cols>
    <col min="1" max="1" width="12.6328125" customWidth="1"/>
    <col min="2" max="4" width="25.36328125" customWidth="1"/>
    <col min="5" max="5" width="14.08984375" customWidth="1"/>
    <col min="6" max="10" width="12.6328125" customWidth="1"/>
  </cols>
  <sheetData>
    <row r="1" spans="1:12" ht="90.75" customHeight="1">
      <c r="A1" s="1"/>
      <c r="B1" s="158" t="s">
        <v>303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</row>
    <row r="2" spans="1:12" ht="31.5" customHeight="1">
      <c r="A2" s="2" t="s">
        <v>1</v>
      </c>
      <c r="B2" s="3" t="s">
        <v>108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8" t="s">
        <v>8</v>
      </c>
      <c r="I2" s="8" t="s">
        <v>195</v>
      </c>
      <c r="J2" s="8" t="s">
        <v>9</v>
      </c>
      <c r="K2" s="8" t="s">
        <v>10</v>
      </c>
      <c r="L2" s="8" t="s">
        <v>11</v>
      </c>
    </row>
    <row r="3" spans="1:12" ht="15.75" customHeight="1">
      <c r="A3" s="19">
        <v>1</v>
      </c>
      <c r="B3" s="31" t="s">
        <v>304</v>
      </c>
      <c r="C3" s="31" t="s">
        <v>305</v>
      </c>
      <c r="D3" s="31" t="s">
        <v>306</v>
      </c>
      <c r="E3" s="31">
        <v>102</v>
      </c>
      <c r="F3" s="32">
        <v>70</v>
      </c>
      <c r="G3" s="32">
        <v>78</v>
      </c>
      <c r="H3" s="32">
        <v>80</v>
      </c>
      <c r="I3" s="32">
        <v>45</v>
      </c>
      <c r="J3" s="32">
        <v>49</v>
      </c>
      <c r="K3" s="33">
        <f t="shared" ref="K3:K34" si="0">SUM(F3:J3)</f>
        <v>322</v>
      </c>
      <c r="L3" s="34">
        <f t="shared" ref="L3:L34" si="1">(K3/370)*100</f>
        <v>87.027027027027032</v>
      </c>
    </row>
    <row r="4" spans="1:12" ht="15.75" customHeight="1">
      <c r="A4" s="9">
        <v>2</v>
      </c>
      <c r="B4" s="10" t="s">
        <v>307</v>
      </c>
      <c r="C4" s="10" t="s">
        <v>308</v>
      </c>
      <c r="D4" s="10" t="s">
        <v>132</v>
      </c>
      <c r="E4" s="10">
        <v>91</v>
      </c>
      <c r="F4" s="14"/>
      <c r="G4" s="14"/>
      <c r="H4" s="14"/>
      <c r="I4" s="14"/>
      <c r="J4" s="14"/>
      <c r="K4" s="33">
        <f t="shared" si="0"/>
        <v>0</v>
      </c>
      <c r="L4" s="34">
        <f t="shared" si="1"/>
        <v>0</v>
      </c>
    </row>
    <row r="5" spans="1:12" ht="15.75" customHeight="1">
      <c r="A5" s="9">
        <v>3</v>
      </c>
      <c r="B5" s="10" t="s">
        <v>309</v>
      </c>
      <c r="C5" s="10" t="s">
        <v>224</v>
      </c>
      <c r="D5" s="10" t="s">
        <v>225</v>
      </c>
      <c r="E5" s="10">
        <v>112</v>
      </c>
      <c r="F5" s="14">
        <v>78</v>
      </c>
      <c r="G5" s="14">
        <v>76</v>
      </c>
      <c r="H5" s="14">
        <v>80</v>
      </c>
      <c r="I5" s="14">
        <v>56</v>
      </c>
      <c r="J5" s="14">
        <v>48</v>
      </c>
      <c r="K5" s="33">
        <f t="shared" si="0"/>
        <v>338</v>
      </c>
      <c r="L5" s="34">
        <f t="shared" si="1"/>
        <v>91.351351351351354</v>
      </c>
    </row>
    <row r="6" spans="1:12" ht="15.75" customHeight="1">
      <c r="A6" s="9">
        <v>4</v>
      </c>
      <c r="B6" s="10" t="s">
        <v>310</v>
      </c>
      <c r="C6" s="10" t="s">
        <v>268</v>
      </c>
      <c r="D6" s="10" t="s">
        <v>269</v>
      </c>
      <c r="E6" s="10">
        <v>87</v>
      </c>
      <c r="F6" s="14">
        <v>77</v>
      </c>
      <c r="G6" s="14">
        <v>78</v>
      </c>
      <c r="H6" s="14">
        <v>80</v>
      </c>
      <c r="I6" s="14">
        <v>63</v>
      </c>
      <c r="J6" s="14">
        <v>48</v>
      </c>
      <c r="K6" s="33">
        <f t="shared" si="0"/>
        <v>346</v>
      </c>
      <c r="L6" s="34">
        <f t="shared" si="1"/>
        <v>93.513513513513516</v>
      </c>
    </row>
    <row r="7" spans="1:12" ht="15.75" customHeight="1">
      <c r="A7" s="9">
        <v>5</v>
      </c>
      <c r="B7" s="10" t="s">
        <v>311</v>
      </c>
      <c r="C7" s="10" t="s">
        <v>312</v>
      </c>
      <c r="D7" s="10" t="s">
        <v>313</v>
      </c>
      <c r="E7" s="10">
        <v>113</v>
      </c>
      <c r="F7" s="14">
        <v>66</v>
      </c>
      <c r="G7" s="14">
        <v>78</v>
      </c>
      <c r="H7" s="14">
        <v>60</v>
      </c>
      <c r="I7" s="14">
        <v>38</v>
      </c>
      <c r="J7" s="14">
        <v>49</v>
      </c>
      <c r="K7" s="33">
        <f t="shared" si="0"/>
        <v>291</v>
      </c>
      <c r="L7" s="34">
        <f t="shared" si="1"/>
        <v>78.648648648648646</v>
      </c>
    </row>
    <row r="8" spans="1:12" ht="15.75" customHeight="1">
      <c r="A8" s="9">
        <v>6</v>
      </c>
      <c r="B8" s="10" t="s">
        <v>314</v>
      </c>
      <c r="C8" s="10" t="s">
        <v>315</v>
      </c>
      <c r="D8" s="10" t="s">
        <v>316</v>
      </c>
      <c r="E8" s="10">
        <v>112</v>
      </c>
      <c r="F8" s="14">
        <v>80</v>
      </c>
      <c r="G8" s="14">
        <v>78</v>
      </c>
      <c r="H8" s="14">
        <v>80</v>
      </c>
      <c r="I8" s="14">
        <v>66</v>
      </c>
      <c r="J8" s="14">
        <v>49</v>
      </c>
      <c r="K8" s="33">
        <f t="shared" si="0"/>
        <v>353</v>
      </c>
      <c r="L8" s="34">
        <f t="shared" si="1"/>
        <v>95.405405405405403</v>
      </c>
    </row>
    <row r="9" spans="1:12" ht="15.75" customHeight="1">
      <c r="A9" s="9">
        <v>7</v>
      </c>
      <c r="B9" s="10" t="s">
        <v>317</v>
      </c>
      <c r="C9" s="10" t="s">
        <v>318</v>
      </c>
      <c r="D9" s="10" t="s">
        <v>319</v>
      </c>
      <c r="E9" s="10">
        <v>106</v>
      </c>
      <c r="F9" s="14">
        <v>65</v>
      </c>
      <c r="G9" s="14">
        <v>63</v>
      </c>
      <c r="H9" s="14">
        <v>80</v>
      </c>
      <c r="I9" s="14">
        <v>58</v>
      </c>
      <c r="J9" s="14">
        <v>48</v>
      </c>
      <c r="K9" s="33">
        <f t="shared" si="0"/>
        <v>314</v>
      </c>
      <c r="L9" s="34">
        <f t="shared" si="1"/>
        <v>84.86486486486487</v>
      </c>
    </row>
    <row r="10" spans="1:12" ht="15.75" customHeight="1">
      <c r="A10" s="9">
        <v>8</v>
      </c>
      <c r="B10" s="10" t="s">
        <v>320</v>
      </c>
      <c r="C10" s="10" t="s">
        <v>321</v>
      </c>
      <c r="D10" s="10" t="s">
        <v>322</v>
      </c>
      <c r="E10" s="10">
        <v>107</v>
      </c>
      <c r="F10" s="14">
        <v>73</v>
      </c>
      <c r="G10" s="14">
        <v>78</v>
      </c>
      <c r="H10" s="14">
        <v>74</v>
      </c>
      <c r="I10" s="14">
        <v>50</v>
      </c>
      <c r="J10" s="14">
        <v>49</v>
      </c>
      <c r="K10" s="33">
        <f t="shared" si="0"/>
        <v>324</v>
      </c>
      <c r="L10" s="34">
        <f t="shared" si="1"/>
        <v>87.567567567567579</v>
      </c>
    </row>
    <row r="11" spans="1:12" ht="15.75" customHeight="1">
      <c r="A11" s="9">
        <v>9</v>
      </c>
      <c r="B11" s="10" t="s">
        <v>323</v>
      </c>
      <c r="C11" s="10" t="s">
        <v>324</v>
      </c>
      <c r="D11" s="10" t="s">
        <v>325</v>
      </c>
      <c r="E11" s="10">
        <v>121</v>
      </c>
      <c r="F11" s="14">
        <v>80</v>
      </c>
      <c r="G11" s="14">
        <v>80</v>
      </c>
      <c r="H11" s="14">
        <v>80</v>
      </c>
      <c r="I11" s="14">
        <v>60</v>
      </c>
      <c r="J11" s="14">
        <v>49</v>
      </c>
      <c r="K11" s="33">
        <f t="shared" si="0"/>
        <v>349</v>
      </c>
      <c r="L11" s="34">
        <f t="shared" si="1"/>
        <v>94.324324324324323</v>
      </c>
    </row>
    <row r="12" spans="1:12" ht="15.75" customHeight="1">
      <c r="A12" s="9">
        <v>10</v>
      </c>
      <c r="B12" s="10" t="s">
        <v>326</v>
      </c>
      <c r="C12" s="10" t="s">
        <v>327</v>
      </c>
      <c r="D12" s="31" t="s">
        <v>328</v>
      </c>
      <c r="E12" s="10">
        <v>105</v>
      </c>
      <c r="F12" s="14">
        <v>80</v>
      </c>
      <c r="G12" s="14">
        <v>80</v>
      </c>
      <c r="H12" s="14">
        <v>80</v>
      </c>
      <c r="I12" s="14">
        <v>66</v>
      </c>
      <c r="J12" s="14">
        <v>49</v>
      </c>
      <c r="K12" s="33">
        <f t="shared" si="0"/>
        <v>355</v>
      </c>
      <c r="L12" s="34">
        <f t="shared" si="1"/>
        <v>95.945945945945937</v>
      </c>
    </row>
    <row r="13" spans="1:12" ht="15.75" customHeight="1">
      <c r="A13" s="9">
        <v>11</v>
      </c>
      <c r="B13" s="10" t="s">
        <v>37</v>
      </c>
      <c r="C13" s="10" t="s">
        <v>329</v>
      </c>
      <c r="D13" s="10" t="s">
        <v>330</v>
      </c>
      <c r="E13" s="10">
        <v>113</v>
      </c>
      <c r="F13" s="14">
        <v>78</v>
      </c>
      <c r="G13" s="14">
        <v>80</v>
      </c>
      <c r="H13" s="14">
        <v>80</v>
      </c>
      <c r="I13" s="14">
        <v>54</v>
      </c>
      <c r="J13" s="14">
        <v>49</v>
      </c>
      <c r="K13" s="33">
        <f t="shared" si="0"/>
        <v>341</v>
      </c>
      <c r="L13" s="34">
        <f t="shared" si="1"/>
        <v>92.162162162162161</v>
      </c>
    </row>
    <row r="14" spans="1:12" ht="15.75" customHeight="1">
      <c r="A14" s="9">
        <v>12</v>
      </c>
      <c r="B14" s="10" t="s">
        <v>45</v>
      </c>
      <c r="C14" s="10" t="s">
        <v>331</v>
      </c>
      <c r="D14" s="10" t="s">
        <v>332</v>
      </c>
      <c r="E14" s="10">
        <v>101</v>
      </c>
      <c r="F14" s="14">
        <v>76</v>
      </c>
      <c r="G14" s="14">
        <v>78</v>
      </c>
      <c r="H14" s="14">
        <v>80</v>
      </c>
      <c r="I14" s="14">
        <v>46</v>
      </c>
      <c r="J14" s="14">
        <v>49</v>
      </c>
      <c r="K14" s="33">
        <f t="shared" si="0"/>
        <v>329</v>
      </c>
      <c r="L14" s="34">
        <f t="shared" si="1"/>
        <v>88.918918918918919</v>
      </c>
    </row>
    <row r="15" spans="1:12" ht="15.75" customHeight="1">
      <c r="A15" s="9">
        <v>13</v>
      </c>
      <c r="B15" s="10" t="s">
        <v>333</v>
      </c>
      <c r="C15" s="10" t="s">
        <v>334</v>
      </c>
      <c r="D15" s="10" t="s">
        <v>335</v>
      </c>
      <c r="E15" s="10">
        <v>96</v>
      </c>
      <c r="F15" s="14">
        <v>70</v>
      </c>
      <c r="G15" s="14">
        <v>69</v>
      </c>
      <c r="H15" s="14">
        <v>64</v>
      </c>
      <c r="I15" s="14"/>
      <c r="J15" s="14"/>
      <c r="K15" s="33">
        <f t="shared" si="0"/>
        <v>203</v>
      </c>
      <c r="L15" s="34">
        <f t="shared" si="1"/>
        <v>54.864864864864856</v>
      </c>
    </row>
    <row r="16" spans="1:12" ht="15.75" customHeight="1">
      <c r="A16" s="9">
        <v>14</v>
      </c>
      <c r="B16" s="10" t="s">
        <v>336</v>
      </c>
      <c r="C16" s="10" t="s">
        <v>143</v>
      </c>
      <c r="D16" s="10" t="s">
        <v>337</v>
      </c>
      <c r="E16" s="10">
        <v>99</v>
      </c>
      <c r="F16" s="14">
        <v>74</v>
      </c>
      <c r="G16" s="14">
        <v>80</v>
      </c>
      <c r="H16" s="14">
        <v>80</v>
      </c>
      <c r="I16" s="14">
        <v>74</v>
      </c>
      <c r="J16" s="14">
        <v>49</v>
      </c>
      <c r="K16" s="33">
        <f t="shared" si="0"/>
        <v>357</v>
      </c>
      <c r="L16" s="34">
        <f t="shared" si="1"/>
        <v>96.486486486486484</v>
      </c>
    </row>
    <row r="17" spans="1:12" ht="15.75" customHeight="1">
      <c r="A17" s="9">
        <v>15</v>
      </c>
      <c r="B17" s="10" t="s">
        <v>338</v>
      </c>
      <c r="C17" s="10" t="s">
        <v>339</v>
      </c>
      <c r="D17" s="10" t="s">
        <v>340</v>
      </c>
      <c r="E17" s="10">
        <v>107</v>
      </c>
      <c r="F17" s="14">
        <v>74</v>
      </c>
      <c r="G17" s="14">
        <v>78</v>
      </c>
      <c r="H17" s="14">
        <v>76</v>
      </c>
      <c r="I17" s="14">
        <v>58</v>
      </c>
      <c r="J17" s="14">
        <v>50</v>
      </c>
      <c r="K17" s="33">
        <f t="shared" si="0"/>
        <v>336</v>
      </c>
      <c r="L17" s="34">
        <f t="shared" si="1"/>
        <v>90.810810810810821</v>
      </c>
    </row>
    <row r="18" spans="1:12" ht="15.75" customHeight="1">
      <c r="A18" s="9">
        <v>16</v>
      </c>
      <c r="B18" s="10" t="s">
        <v>341</v>
      </c>
      <c r="C18" s="10" t="s">
        <v>342</v>
      </c>
      <c r="D18" s="10" t="s">
        <v>343</v>
      </c>
      <c r="E18" s="10">
        <v>90</v>
      </c>
      <c r="F18" s="14">
        <v>70</v>
      </c>
      <c r="G18" s="14">
        <v>73</v>
      </c>
      <c r="H18" s="14">
        <v>77</v>
      </c>
      <c r="I18" s="14">
        <v>58</v>
      </c>
      <c r="J18" s="14">
        <v>48</v>
      </c>
      <c r="K18" s="33">
        <f t="shared" si="0"/>
        <v>326</v>
      </c>
      <c r="L18" s="34">
        <f t="shared" si="1"/>
        <v>88.108108108108112</v>
      </c>
    </row>
    <row r="19" spans="1:12" ht="15.75" customHeight="1">
      <c r="A19" s="9">
        <v>17</v>
      </c>
      <c r="B19" s="10" t="s">
        <v>344</v>
      </c>
      <c r="C19" s="10" t="s">
        <v>345</v>
      </c>
      <c r="D19" s="10" t="s">
        <v>346</v>
      </c>
      <c r="E19" s="10">
        <v>119</v>
      </c>
      <c r="F19" s="14">
        <v>76</v>
      </c>
      <c r="G19" s="14">
        <v>76</v>
      </c>
      <c r="H19" s="14">
        <v>76</v>
      </c>
      <c r="I19" s="14">
        <v>56</v>
      </c>
      <c r="J19" s="14">
        <v>49</v>
      </c>
      <c r="K19" s="33">
        <f t="shared" si="0"/>
        <v>333</v>
      </c>
      <c r="L19" s="34">
        <f t="shared" si="1"/>
        <v>90</v>
      </c>
    </row>
    <row r="20" spans="1:12" ht="15.75" customHeight="1">
      <c r="A20" s="9">
        <v>18</v>
      </c>
      <c r="B20" s="10" t="s">
        <v>347</v>
      </c>
      <c r="C20" s="10" t="s">
        <v>348</v>
      </c>
      <c r="D20" s="10" t="s">
        <v>349</v>
      </c>
      <c r="E20" s="10">
        <v>110</v>
      </c>
      <c r="F20" s="14">
        <v>76</v>
      </c>
      <c r="G20" s="14">
        <v>76</v>
      </c>
      <c r="H20" s="14">
        <v>80</v>
      </c>
      <c r="I20" s="14">
        <v>66</v>
      </c>
      <c r="J20" s="14">
        <v>49</v>
      </c>
      <c r="K20" s="33">
        <f t="shared" si="0"/>
        <v>347</v>
      </c>
      <c r="L20" s="34">
        <f t="shared" si="1"/>
        <v>93.783783783783775</v>
      </c>
    </row>
    <row r="21" spans="1:12" ht="15.75" customHeight="1">
      <c r="A21" s="9">
        <v>19</v>
      </c>
      <c r="B21" s="10" t="s">
        <v>350</v>
      </c>
      <c r="C21" s="10" t="s">
        <v>351</v>
      </c>
      <c r="D21" s="10" t="s">
        <v>352</v>
      </c>
      <c r="E21" s="10">
        <v>115</v>
      </c>
      <c r="F21" s="14">
        <v>78</v>
      </c>
      <c r="G21" s="14">
        <v>80</v>
      </c>
      <c r="H21" s="14">
        <v>80</v>
      </c>
      <c r="I21" s="14">
        <v>68</v>
      </c>
      <c r="J21" s="14">
        <v>48</v>
      </c>
      <c r="K21" s="33">
        <f t="shared" si="0"/>
        <v>354</v>
      </c>
      <c r="L21" s="34">
        <f t="shared" si="1"/>
        <v>95.675675675675677</v>
      </c>
    </row>
    <row r="22" spans="1:12" ht="15.75" customHeight="1">
      <c r="A22" s="9">
        <v>20</v>
      </c>
      <c r="B22" s="10" t="s">
        <v>353</v>
      </c>
      <c r="C22" s="10" t="s">
        <v>354</v>
      </c>
      <c r="D22" s="10" t="s">
        <v>355</v>
      </c>
      <c r="E22" s="10">
        <v>120</v>
      </c>
      <c r="F22" s="14">
        <v>76</v>
      </c>
      <c r="G22" s="14">
        <v>73</v>
      </c>
      <c r="H22" s="14">
        <v>80</v>
      </c>
      <c r="I22" s="14">
        <v>62</v>
      </c>
      <c r="J22" s="14">
        <v>49</v>
      </c>
      <c r="K22" s="33">
        <f t="shared" si="0"/>
        <v>340</v>
      </c>
      <c r="L22" s="34">
        <f t="shared" si="1"/>
        <v>91.891891891891902</v>
      </c>
    </row>
    <row r="23" spans="1:12" ht="15.75" customHeight="1">
      <c r="A23" s="9">
        <v>21</v>
      </c>
      <c r="B23" s="10" t="s">
        <v>356</v>
      </c>
      <c r="C23" s="10" t="s">
        <v>357</v>
      </c>
      <c r="D23" s="10" t="s">
        <v>358</v>
      </c>
      <c r="E23" s="10">
        <v>108</v>
      </c>
      <c r="F23" s="14">
        <v>68</v>
      </c>
      <c r="G23" s="14">
        <v>78</v>
      </c>
      <c r="H23" s="14">
        <v>77</v>
      </c>
      <c r="I23" s="14">
        <v>64</v>
      </c>
      <c r="J23" s="14">
        <v>49</v>
      </c>
      <c r="K23" s="33">
        <f t="shared" si="0"/>
        <v>336</v>
      </c>
      <c r="L23" s="34">
        <f t="shared" si="1"/>
        <v>90.810810810810821</v>
      </c>
    </row>
    <row r="24" spans="1:12" ht="15.75" customHeight="1">
      <c r="A24" s="9">
        <v>22</v>
      </c>
      <c r="B24" s="10" t="s">
        <v>359</v>
      </c>
      <c r="C24" s="10" t="s">
        <v>331</v>
      </c>
      <c r="D24" s="10" t="s">
        <v>332</v>
      </c>
      <c r="E24" s="10">
        <v>105</v>
      </c>
      <c r="F24" s="14">
        <v>76</v>
      </c>
      <c r="G24" s="14">
        <v>78</v>
      </c>
      <c r="H24" s="14">
        <v>76</v>
      </c>
      <c r="I24" s="14">
        <v>56</v>
      </c>
      <c r="J24" s="14">
        <v>48</v>
      </c>
      <c r="K24" s="33">
        <f t="shared" si="0"/>
        <v>334</v>
      </c>
      <c r="L24" s="34">
        <f t="shared" si="1"/>
        <v>90.270270270270274</v>
      </c>
    </row>
    <row r="25" spans="1:12" ht="15.75" customHeight="1">
      <c r="A25" s="9">
        <v>23</v>
      </c>
      <c r="B25" s="10" t="s">
        <v>360</v>
      </c>
      <c r="C25" s="10" t="s">
        <v>361</v>
      </c>
      <c r="D25" s="10" t="s">
        <v>328</v>
      </c>
      <c r="E25" s="10">
        <v>85</v>
      </c>
      <c r="F25" s="14">
        <v>75</v>
      </c>
      <c r="G25" s="14">
        <v>73</v>
      </c>
      <c r="H25" s="14">
        <v>80</v>
      </c>
      <c r="I25" s="14">
        <v>42</v>
      </c>
      <c r="J25" s="14">
        <v>49</v>
      </c>
      <c r="K25" s="33">
        <f t="shared" si="0"/>
        <v>319</v>
      </c>
      <c r="L25" s="34">
        <f t="shared" si="1"/>
        <v>86.21621621621621</v>
      </c>
    </row>
    <row r="26" spans="1:12" ht="15.75" customHeight="1">
      <c r="A26" s="9">
        <v>24</v>
      </c>
      <c r="B26" s="10" t="s">
        <v>362</v>
      </c>
      <c r="C26" s="10" t="s">
        <v>363</v>
      </c>
      <c r="D26" s="10" t="s">
        <v>364</v>
      </c>
      <c r="E26" s="10">
        <v>104</v>
      </c>
      <c r="F26" s="14">
        <v>74</v>
      </c>
      <c r="G26" s="14">
        <v>80</v>
      </c>
      <c r="H26" s="14">
        <v>80</v>
      </c>
      <c r="I26" s="14">
        <v>70</v>
      </c>
      <c r="J26" s="14">
        <v>49</v>
      </c>
      <c r="K26" s="33">
        <f t="shared" si="0"/>
        <v>353</v>
      </c>
      <c r="L26" s="34">
        <f t="shared" si="1"/>
        <v>95.405405405405403</v>
      </c>
    </row>
    <row r="27" spans="1:12" ht="15.75" customHeight="1">
      <c r="A27" s="9">
        <v>25</v>
      </c>
      <c r="B27" s="10" t="s">
        <v>365</v>
      </c>
      <c r="C27" s="10" t="s">
        <v>366</v>
      </c>
      <c r="D27" s="10" t="s">
        <v>367</v>
      </c>
      <c r="E27" s="10">
        <v>91</v>
      </c>
      <c r="F27" s="14">
        <v>70</v>
      </c>
      <c r="G27" s="14">
        <v>71</v>
      </c>
      <c r="H27" s="14">
        <v>80</v>
      </c>
      <c r="I27" s="14">
        <v>56</v>
      </c>
      <c r="J27" s="14">
        <v>50</v>
      </c>
      <c r="K27" s="33">
        <f t="shared" si="0"/>
        <v>327</v>
      </c>
      <c r="L27" s="34">
        <f t="shared" si="1"/>
        <v>88.378378378378372</v>
      </c>
    </row>
    <row r="28" spans="1:12" ht="15.75" customHeight="1">
      <c r="A28" s="9">
        <v>26</v>
      </c>
      <c r="B28" s="10" t="s">
        <v>368</v>
      </c>
      <c r="C28" s="10"/>
      <c r="D28" s="10"/>
      <c r="E28" s="10"/>
      <c r="F28" s="30"/>
      <c r="G28" s="30"/>
      <c r="H28" s="30"/>
      <c r="I28" s="30"/>
      <c r="J28" s="30"/>
      <c r="K28" s="33">
        <f t="shared" si="0"/>
        <v>0</v>
      </c>
      <c r="L28" s="34">
        <f t="shared" si="1"/>
        <v>0</v>
      </c>
    </row>
    <row r="29" spans="1:12" ht="15.75" customHeight="1">
      <c r="A29" s="9">
        <v>27</v>
      </c>
      <c r="B29" s="10" t="s">
        <v>369</v>
      </c>
      <c r="C29" s="10" t="s">
        <v>370</v>
      </c>
      <c r="D29" s="10" t="s">
        <v>371</v>
      </c>
      <c r="E29" s="10">
        <v>93</v>
      </c>
      <c r="F29" s="14">
        <v>70</v>
      </c>
      <c r="G29" s="14">
        <v>70</v>
      </c>
      <c r="H29" s="14">
        <v>80</v>
      </c>
      <c r="I29" s="14">
        <v>48</v>
      </c>
      <c r="J29" s="14">
        <v>47</v>
      </c>
      <c r="K29" s="33">
        <f t="shared" si="0"/>
        <v>315</v>
      </c>
      <c r="L29" s="34">
        <f t="shared" si="1"/>
        <v>85.13513513513513</v>
      </c>
    </row>
    <row r="30" spans="1:12" ht="15.75" customHeight="1">
      <c r="A30" s="9">
        <v>28</v>
      </c>
      <c r="B30" s="10" t="s">
        <v>372</v>
      </c>
      <c r="C30" s="10" t="s">
        <v>373</v>
      </c>
      <c r="D30" s="10" t="s">
        <v>374</v>
      </c>
      <c r="E30" s="10">
        <v>106</v>
      </c>
      <c r="F30" s="14">
        <v>74</v>
      </c>
      <c r="G30" s="14">
        <v>76</v>
      </c>
      <c r="H30" s="14">
        <v>77</v>
      </c>
      <c r="I30" s="14">
        <v>72</v>
      </c>
      <c r="J30" s="14">
        <v>49</v>
      </c>
      <c r="K30" s="33">
        <f t="shared" si="0"/>
        <v>348</v>
      </c>
      <c r="L30" s="34">
        <f t="shared" si="1"/>
        <v>94.054054054054063</v>
      </c>
    </row>
    <row r="31" spans="1:12" ht="15.75" customHeight="1">
      <c r="A31" s="9">
        <v>29</v>
      </c>
      <c r="B31" s="10" t="s">
        <v>375</v>
      </c>
      <c r="C31" s="10" t="s">
        <v>376</v>
      </c>
      <c r="D31" s="10" t="s">
        <v>377</v>
      </c>
      <c r="E31" s="10">
        <v>104</v>
      </c>
      <c r="F31" s="14">
        <v>63</v>
      </c>
      <c r="G31" s="14">
        <v>60</v>
      </c>
      <c r="H31" s="14">
        <v>73</v>
      </c>
      <c r="I31" s="14">
        <v>44</v>
      </c>
      <c r="J31" s="14">
        <v>48</v>
      </c>
      <c r="K31" s="33">
        <f t="shared" si="0"/>
        <v>288</v>
      </c>
      <c r="L31" s="34">
        <f t="shared" si="1"/>
        <v>77.837837837837839</v>
      </c>
    </row>
    <row r="32" spans="1:12" ht="15.75" customHeight="1">
      <c r="A32" s="9">
        <v>30</v>
      </c>
      <c r="B32" s="10" t="s">
        <v>378</v>
      </c>
      <c r="C32" s="10" t="s">
        <v>379</v>
      </c>
      <c r="D32" s="10" t="s">
        <v>380</v>
      </c>
      <c r="E32" s="10">
        <v>99</v>
      </c>
      <c r="F32" s="14">
        <v>72</v>
      </c>
      <c r="G32" s="14">
        <v>78</v>
      </c>
      <c r="H32" s="14">
        <v>80</v>
      </c>
      <c r="I32" s="14">
        <v>62</v>
      </c>
      <c r="J32" s="14">
        <v>48</v>
      </c>
      <c r="K32" s="33">
        <f t="shared" si="0"/>
        <v>340</v>
      </c>
      <c r="L32" s="34">
        <f t="shared" si="1"/>
        <v>91.891891891891902</v>
      </c>
    </row>
    <row r="33" spans="1:12" ht="15.75" customHeight="1">
      <c r="A33" s="9">
        <v>31</v>
      </c>
      <c r="B33" s="10" t="s">
        <v>381</v>
      </c>
      <c r="C33" s="10" t="s">
        <v>382</v>
      </c>
      <c r="D33" s="10" t="s">
        <v>383</v>
      </c>
      <c r="E33" s="10">
        <v>79</v>
      </c>
      <c r="F33" s="14">
        <v>76</v>
      </c>
      <c r="G33" s="14">
        <v>78</v>
      </c>
      <c r="H33" s="14">
        <v>70</v>
      </c>
      <c r="I33" s="14"/>
      <c r="J33" s="14"/>
      <c r="K33" s="33">
        <f t="shared" si="0"/>
        <v>224</v>
      </c>
      <c r="L33" s="34">
        <f t="shared" si="1"/>
        <v>60.540540540540547</v>
      </c>
    </row>
    <row r="34" spans="1:12" ht="15.75" customHeight="1">
      <c r="A34" s="9">
        <v>32</v>
      </c>
      <c r="B34" s="35" t="s">
        <v>384</v>
      </c>
      <c r="C34" s="10" t="s">
        <v>385</v>
      </c>
      <c r="D34" s="10" t="s">
        <v>386</v>
      </c>
      <c r="E34" s="10">
        <v>96</v>
      </c>
      <c r="F34" s="14">
        <v>80</v>
      </c>
      <c r="G34" s="14">
        <v>78</v>
      </c>
      <c r="H34" s="14">
        <v>80</v>
      </c>
      <c r="I34" s="14">
        <v>78</v>
      </c>
      <c r="J34" s="14">
        <v>48</v>
      </c>
      <c r="K34" s="33">
        <f t="shared" si="0"/>
        <v>364</v>
      </c>
      <c r="L34" s="34">
        <f t="shared" si="1"/>
        <v>98.378378378378386</v>
      </c>
    </row>
    <row r="35" spans="1:12" ht="15.75" customHeight="1">
      <c r="A35" s="9">
        <v>33</v>
      </c>
      <c r="B35" s="10" t="s">
        <v>387</v>
      </c>
      <c r="C35" s="10" t="s">
        <v>388</v>
      </c>
      <c r="D35" s="10" t="s">
        <v>389</v>
      </c>
      <c r="E35" s="10">
        <v>56</v>
      </c>
      <c r="F35" s="14">
        <v>68</v>
      </c>
      <c r="G35" s="14">
        <v>78</v>
      </c>
      <c r="H35" s="14">
        <v>49</v>
      </c>
      <c r="I35" s="14">
        <v>40</v>
      </c>
      <c r="J35" s="14">
        <v>50</v>
      </c>
      <c r="K35" s="33"/>
      <c r="L35" s="34"/>
    </row>
    <row r="36" spans="1:12" ht="15.75" customHeight="1">
      <c r="A36" s="9">
        <v>34</v>
      </c>
      <c r="B36" s="10" t="s">
        <v>390</v>
      </c>
      <c r="C36" s="10" t="s">
        <v>391</v>
      </c>
      <c r="D36" s="10" t="s">
        <v>392</v>
      </c>
      <c r="E36" s="10">
        <v>121</v>
      </c>
      <c r="F36" s="14">
        <v>76</v>
      </c>
      <c r="G36" s="14">
        <v>76</v>
      </c>
      <c r="H36" s="14">
        <v>80</v>
      </c>
      <c r="I36" s="14">
        <v>46</v>
      </c>
      <c r="J36" s="14">
        <v>47</v>
      </c>
      <c r="K36" s="33">
        <f t="shared" ref="K36:K54" si="2">SUM(F36:J36)</f>
        <v>325</v>
      </c>
      <c r="L36" s="34">
        <f t="shared" ref="L36:L54" si="3">(K36/370)*100</f>
        <v>87.837837837837839</v>
      </c>
    </row>
    <row r="37" spans="1:12" ht="15.75" customHeight="1">
      <c r="A37" s="9">
        <v>35</v>
      </c>
      <c r="B37" s="10" t="s">
        <v>393</v>
      </c>
      <c r="C37" s="10" t="s">
        <v>394</v>
      </c>
      <c r="D37" s="10" t="s">
        <v>395</v>
      </c>
      <c r="E37" s="10">
        <v>131</v>
      </c>
      <c r="F37" s="14">
        <v>80</v>
      </c>
      <c r="G37" s="14">
        <v>78</v>
      </c>
      <c r="H37" s="14">
        <v>80</v>
      </c>
      <c r="I37" s="14">
        <v>48</v>
      </c>
      <c r="J37" s="14">
        <v>48</v>
      </c>
      <c r="K37" s="33">
        <f t="shared" si="2"/>
        <v>334</v>
      </c>
      <c r="L37" s="34">
        <f t="shared" si="3"/>
        <v>90.270270270270274</v>
      </c>
    </row>
    <row r="38" spans="1:12" ht="15.75" customHeight="1">
      <c r="A38" s="9">
        <v>36</v>
      </c>
      <c r="B38" s="36" t="s">
        <v>396</v>
      </c>
      <c r="C38" s="36" t="s">
        <v>397</v>
      </c>
      <c r="D38" s="36" t="s">
        <v>398</v>
      </c>
      <c r="E38" s="36">
        <v>107</v>
      </c>
      <c r="F38" s="14">
        <v>70</v>
      </c>
      <c r="G38" s="14">
        <v>67</v>
      </c>
      <c r="H38" s="14">
        <v>64</v>
      </c>
      <c r="I38" s="14">
        <v>40</v>
      </c>
      <c r="J38" s="14">
        <v>48</v>
      </c>
      <c r="K38" s="33">
        <f t="shared" si="2"/>
        <v>289</v>
      </c>
      <c r="L38" s="34">
        <f t="shared" si="3"/>
        <v>78.108108108108112</v>
      </c>
    </row>
    <row r="39" spans="1:12" ht="15.75" customHeight="1">
      <c r="A39" s="9">
        <v>37</v>
      </c>
      <c r="B39" s="36" t="s">
        <v>399</v>
      </c>
      <c r="C39" s="36" t="s">
        <v>400</v>
      </c>
      <c r="D39" s="36" t="s">
        <v>401</v>
      </c>
      <c r="E39" s="36">
        <v>111</v>
      </c>
      <c r="F39" s="36">
        <v>70</v>
      </c>
      <c r="G39" s="36">
        <v>65</v>
      </c>
      <c r="H39" s="36">
        <v>39</v>
      </c>
      <c r="I39" s="36">
        <v>40</v>
      </c>
      <c r="J39" s="36">
        <v>47</v>
      </c>
      <c r="K39" s="33">
        <f t="shared" si="2"/>
        <v>261</v>
      </c>
      <c r="L39" s="34">
        <f t="shared" si="3"/>
        <v>70.540540540540547</v>
      </c>
    </row>
    <row r="40" spans="1:12" ht="15.75" customHeight="1">
      <c r="A40" s="9">
        <v>38</v>
      </c>
      <c r="B40" s="36" t="s">
        <v>402</v>
      </c>
      <c r="C40" s="36" t="s">
        <v>403</v>
      </c>
      <c r="D40" s="36" t="s">
        <v>404</v>
      </c>
      <c r="E40" s="36">
        <v>115</v>
      </c>
      <c r="F40" s="36">
        <v>75</v>
      </c>
      <c r="G40" s="36">
        <v>66</v>
      </c>
      <c r="H40" s="36">
        <v>70</v>
      </c>
      <c r="I40" s="36">
        <v>50</v>
      </c>
      <c r="J40" s="36">
        <v>49</v>
      </c>
      <c r="K40" s="33">
        <f t="shared" si="2"/>
        <v>310</v>
      </c>
      <c r="L40" s="34">
        <f t="shared" si="3"/>
        <v>83.78378378378379</v>
      </c>
    </row>
    <row r="41" spans="1:12" ht="15.75" customHeight="1">
      <c r="A41" s="9">
        <v>39</v>
      </c>
      <c r="B41" s="36" t="s">
        <v>405</v>
      </c>
      <c r="C41" s="36" t="s">
        <v>406</v>
      </c>
      <c r="D41" s="36" t="s">
        <v>407</v>
      </c>
      <c r="E41" s="36">
        <v>116</v>
      </c>
      <c r="F41" s="36">
        <v>76</v>
      </c>
      <c r="G41" s="36">
        <v>66</v>
      </c>
      <c r="H41" s="36">
        <v>75</v>
      </c>
      <c r="I41" s="36">
        <v>64</v>
      </c>
      <c r="J41" s="36">
        <v>49</v>
      </c>
      <c r="K41" s="33">
        <f t="shared" si="2"/>
        <v>330</v>
      </c>
      <c r="L41" s="34">
        <f t="shared" si="3"/>
        <v>89.189189189189193</v>
      </c>
    </row>
    <row r="42" spans="1:12" ht="15.75" customHeight="1">
      <c r="A42" s="9">
        <v>40</v>
      </c>
      <c r="B42" s="36" t="s">
        <v>408</v>
      </c>
      <c r="C42" s="36" t="s">
        <v>409</v>
      </c>
      <c r="D42" s="36" t="s">
        <v>410</v>
      </c>
      <c r="E42" s="36">
        <v>117</v>
      </c>
      <c r="F42" s="36">
        <v>74</v>
      </c>
      <c r="G42" s="36">
        <v>72</v>
      </c>
      <c r="H42" s="36">
        <v>80</v>
      </c>
      <c r="I42" s="36">
        <v>52</v>
      </c>
      <c r="J42" s="36">
        <v>49</v>
      </c>
      <c r="K42" s="33">
        <f t="shared" si="2"/>
        <v>327</v>
      </c>
      <c r="L42" s="34">
        <f t="shared" si="3"/>
        <v>88.378378378378372</v>
      </c>
    </row>
    <row r="43" spans="1:12" ht="15.75" customHeight="1">
      <c r="A43" s="9">
        <v>41</v>
      </c>
      <c r="B43" s="36" t="s">
        <v>411</v>
      </c>
      <c r="C43" s="36" t="s">
        <v>412</v>
      </c>
      <c r="D43" s="36" t="s">
        <v>413</v>
      </c>
      <c r="E43" s="36">
        <v>119</v>
      </c>
      <c r="F43" s="36">
        <v>78</v>
      </c>
      <c r="G43" s="36">
        <v>80</v>
      </c>
      <c r="H43" s="36">
        <v>80</v>
      </c>
      <c r="I43" s="36">
        <v>66</v>
      </c>
      <c r="J43" s="36">
        <v>50</v>
      </c>
      <c r="K43" s="33">
        <f t="shared" si="2"/>
        <v>354</v>
      </c>
      <c r="L43" s="34">
        <f t="shared" si="3"/>
        <v>95.675675675675677</v>
      </c>
    </row>
    <row r="44" spans="1:12" ht="15.75" customHeight="1">
      <c r="A44" s="9">
        <v>42</v>
      </c>
      <c r="B44" s="36" t="s">
        <v>414</v>
      </c>
      <c r="C44" s="36" t="s">
        <v>415</v>
      </c>
      <c r="D44" s="36" t="s">
        <v>416</v>
      </c>
      <c r="E44" s="36">
        <v>114</v>
      </c>
      <c r="F44" s="36">
        <v>80</v>
      </c>
      <c r="G44" s="36">
        <v>78</v>
      </c>
      <c r="H44" s="36">
        <v>80</v>
      </c>
      <c r="I44" s="36">
        <v>44</v>
      </c>
      <c r="J44" s="36">
        <v>48</v>
      </c>
      <c r="K44" s="33">
        <f t="shared" si="2"/>
        <v>330</v>
      </c>
      <c r="L44" s="34">
        <f t="shared" si="3"/>
        <v>89.189189189189193</v>
      </c>
    </row>
    <row r="45" spans="1:12" ht="15.75" customHeight="1">
      <c r="A45" s="9">
        <v>43</v>
      </c>
      <c r="B45" s="36" t="s">
        <v>417</v>
      </c>
      <c r="C45" s="36" t="s">
        <v>418</v>
      </c>
      <c r="D45" s="36" t="s">
        <v>419</v>
      </c>
      <c r="E45" s="36">
        <v>121</v>
      </c>
      <c r="F45" s="36">
        <v>73</v>
      </c>
      <c r="G45" s="36">
        <v>78</v>
      </c>
      <c r="H45" s="36">
        <v>67</v>
      </c>
      <c r="I45" s="14">
        <v>34</v>
      </c>
      <c r="J45" s="14">
        <v>48</v>
      </c>
      <c r="K45" s="33">
        <f t="shared" si="2"/>
        <v>300</v>
      </c>
      <c r="L45" s="34">
        <f t="shared" si="3"/>
        <v>81.081081081081081</v>
      </c>
    </row>
    <row r="46" spans="1:12" ht="15.75" customHeight="1">
      <c r="A46" s="9">
        <v>44</v>
      </c>
      <c r="B46" s="36" t="s">
        <v>420</v>
      </c>
      <c r="C46" s="36" t="s">
        <v>421</v>
      </c>
      <c r="D46" s="36" t="s">
        <v>422</v>
      </c>
      <c r="E46" s="36">
        <v>118</v>
      </c>
      <c r="F46" s="36">
        <v>56</v>
      </c>
      <c r="G46" s="36">
        <v>50</v>
      </c>
      <c r="H46" s="36">
        <v>42</v>
      </c>
      <c r="I46" s="36">
        <v>38</v>
      </c>
      <c r="J46" s="36">
        <v>48</v>
      </c>
      <c r="K46" s="33">
        <f t="shared" si="2"/>
        <v>234</v>
      </c>
      <c r="L46" s="34">
        <f t="shared" si="3"/>
        <v>63.243243243243242</v>
      </c>
    </row>
    <row r="47" spans="1:12" ht="15.75" customHeight="1">
      <c r="A47" s="9">
        <v>45</v>
      </c>
      <c r="B47" s="36" t="s">
        <v>423</v>
      </c>
      <c r="C47" s="36" t="s">
        <v>424</v>
      </c>
      <c r="D47" s="36"/>
      <c r="E47" s="36">
        <v>30</v>
      </c>
      <c r="F47" s="36">
        <v>67</v>
      </c>
      <c r="G47" s="36">
        <v>68</v>
      </c>
      <c r="H47" s="36">
        <v>77</v>
      </c>
      <c r="I47" s="36">
        <v>42</v>
      </c>
      <c r="J47" s="36">
        <v>49</v>
      </c>
      <c r="K47" s="33">
        <f t="shared" si="2"/>
        <v>303</v>
      </c>
      <c r="L47" s="34">
        <f t="shared" si="3"/>
        <v>81.891891891891888</v>
      </c>
    </row>
    <row r="48" spans="1:12" ht="15.75" customHeight="1">
      <c r="A48" s="9">
        <v>46</v>
      </c>
      <c r="B48" s="36" t="s">
        <v>425</v>
      </c>
      <c r="C48" s="36" t="s">
        <v>426</v>
      </c>
      <c r="D48" s="36" t="s">
        <v>427</v>
      </c>
      <c r="E48" s="36">
        <v>92</v>
      </c>
      <c r="F48" s="14">
        <v>80</v>
      </c>
      <c r="G48" s="14">
        <v>76</v>
      </c>
      <c r="H48" s="14">
        <v>79</v>
      </c>
      <c r="I48" s="14">
        <v>68</v>
      </c>
      <c r="J48" s="14">
        <v>49</v>
      </c>
      <c r="K48" s="33">
        <f t="shared" si="2"/>
        <v>352</v>
      </c>
      <c r="L48" s="34">
        <f t="shared" si="3"/>
        <v>95.135135135135144</v>
      </c>
    </row>
    <row r="49" spans="1:12" ht="15.75" customHeight="1">
      <c r="A49" s="9">
        <v>47</v>
      </c>
      <c r="B49" s="36" t="s">
        <v>428</v>
      </c>
      <c r="C49" s="36" t="s">
        <v>429</v>
      </c>
      <c r="D49" s="36" t="s">
        <v>427</v>
      </c>
      <c r="E49" s="36">
        <v>89</v>
      </c>
      <c r="F49" s="36">
        <v>73</v>
      </c>
      <c r="G49" s="36">
        <v>70</v>
      </c>
      <c r="H49" s="36">
        <v>79</v>
      </c>
      <c r="I49" s="36">
        <v>72</v>
      </c>
      <c r="J49" s="36">
        <v>50</v>
      </c>
      <c r="K49" s="33">
        <f t="shared" si="2"/>
        <v>344</v>
      </c>
      <c r="L49" s="34">
        <f t="shared" si="3"/>
        <v>92.972972972972983</v>
      </c>
    </row>
    <row r="50" spans="1:12" ht="15.75" customHeight="1">
      <c r="A50" s="9">
        <v>48</v>
      </c>
      <c r="B50" s="36" t="s">
        <v>430</v>
      </c>
      <c r="C50" s="36" t="s">
        <v>431</v>
      </c>
      <c r="D50" s="36" t="s">
        <v>392</v>
      </c>
      <c r="E50" s="36">
        <v>89</v>
      </c>
      <c r="F50" s="36">
        <v>78</v>
      </c>
      <c r="G50" s="36">
        <v>80</v>
      </c>
      <c r="H50" s="36">
        <v>80</v>
      </c>
      <c r="I50" s="36">
        <v>52</v>
      </c>
      <c r="J50" s="36">
        <v>49</v>
      </c>
      <c r="K50" s="33">
        <f t="shared" si="2"/>
        <v>339</v>
      </c>
      <c r="L50" s="34">
        <f t="shared" si="3"/>
        <v>91.621621621621614</v>
      </c>
    </row>
    <row r="51" spans="1:12" ht="15.75" customHeight="1">
      <c r="A51" s="9">
        <v>49</v>
      </c>
      <c r="B51" s="36" t="s">
        <v>292</v>
      </c>
      <c r="C51" s="36" t="s">
        <v>432</v>
      </c>
      <c r="D51" s="36" t="s">
        <v>433</v>
      </c>
      <c r="E51" s="36">
        <v>109</v>
      </c>
      <c r="F51" s="36">
        <v>73</v>
      </c>
      <c r="G51" s="36">
        <v>70</v>
      </c>
      <c r="H51" s="36">
        <v>79</v>
      </c>
      <c r="I51" s="36">
        <v>50</v>
      </c>
      <c r="J51" s="36">
        <v>49</v>
      </c>
      <c r="K51" s="33">
        <f t="shared" si="2"/>
        <v>321</v>
      </c>
      <c r="L51" s="34">
        <f t="shared" si="3"/>
        <v>86.756756756756758</v>
      </c>
    </row>
    <row r="52" spans="1:12" ht="15.75" customHeight="1">
      <c r="A52" s="9">
        <v>50</v>
      </c>
      <c r="B52" s="36" t="s">
        <v>434</v>
      </c>
      <c r="C52" s="36" t="s">
        <v>435</v>
      </c>
      <c r="D52" s="36" t="s">
        <v>436</v>
      </c>
      <c r="E52" s="36">
        <v>110</v>
      </c>
      <c r="F52" s="36">
        <v>51</v>
      </c>
      <c r="G52" s="14">
        <v>46</v>
      </c>
      <c r="H52" s="36">
        <v>45</v>
      </c>
      <c r="I52" s="36">
        <v>36</v>
      </c>
      <c r="J52" s="36">
        <v>47</v>
      </c>
      <c r="K52" s="33">
        <f t="shared" si="2"/>
        <v>225</v>
      </c>
      <c r="L52" s="34">
        <f t="shared" si="3"/>
        <v>60.810810810810814</v>
      </c>
    </row>
    <row r="53" spans="1:12" ht="15.75" customHeight="1">
      <c r="A53" s="9">
        <v>51</v>
      </c>
      <c r="B53" s="36" t="s">
        <v>437</v>
      </c>
      <c r="C53" s="36" t="s">
        <v>438</v>
      </c>
      <c r="D53" s="36" t="s">
        <v>111</v>
      </c>
      <c r="E53" s="36">
        <v>57</v>
      </c>
      <c r="F53" s="36">
        <v>41</v>
      </c>
      <c r="G53" s="36">
        <v>60</v>
      </c>
      <c r="H53" s="36">
        <v>61</v>
      </c>
      <c r="I53" s="36">
        <v>60</v>
      </c>
      <c r="J53" s="36">
        <v>48</v>
      </c>
      <c r="K53" s="33">
        <f t="shared" si="2"/>
        <v>270</v>
      </c>
      <c r="L53" s="34">
        <f t="shared" si="3"/>
        <v>72.972972972972968</v>
      </c>
    </row>
    <row r="54" spans="1:12" ht="15.75" customHeight="1">
      <c r="A54" s="9">
        <v>52</v>
      </c>
      <c r="B54" s="36" t="s">
        <v>439</v>
      </c>
      <c r="C54" s="36" t="s">
        <v>440</v>
      </c>
      <c r="D54" s="36" t="s">
        <v>441</v>
      </c>
      <c r="E54" s="36">
        <v>87</v>
      </c>
      <c r="F54" s="36">
        <v>56</v>
      </c>
      <c r="G54" s="36">
        <v>56</v>
      </c>
      <c r="H54" s="36">
        <v>56</v>
      </c>
      <c r="I54" s="36">
        <v>54</v>
      </c>
      <c r="J54" s="36">
        <v>49</v>
      </c>
      <c r="K54" s="33">
        <f t="shared" si="2"/>
        <v>271</v>
      </c>
      <c r="L54" s="34">
        <f t="shared" si="3"/>
        <v>73.243243243243242</v>
      </c>
    </row>
    <row r="55" spans="1:12" ht="15.75" customHeight="1">
      <c r="A55" s="9"/>
      <c r="B55" s="36"/>
      <c r="C55" s="36"/>
      <c r="D55" s="36"/>
      <c r="E55" s="36"/>
      <c r="F55" s="36"/>
      <c r="G55" s="36"/>
      <c r="H55" s="36"/>
      <c r="I55" s="36"/>
      <c r="J55" s="36"/>
      <c r="K55" s="33"/>
      <c r="L55" s="34"/>
    </row>
    <row r="56" spans="1:12" ht="15.75" customHeight="1">
      <c r="A56" s="22"/>
      <c r="B56" s="37"/>
      <c r="C56" s="37"/>
      <c r="D56" s="37"/>
      <c r="E56" s="37"/>
      <c r="F56" s="37"/>
      <c r="G56" s="37"/>
      <c r="H56" s="37"/>
      <c r="I56" s="37"/>
      <c r="J56" s="37"/>
      <c r="K56" s="38"/>
      <c r="L56" s="39"/>
    </row>
    <row r="57" spans="1:12" ht="15.75" customHeight="1">
      <c r="A57" s="22"/>
      <c r="B57" s="37"/>
      <c r="C57" s="37"/>
      <c r="D57" s="37"/>
      <c r="E57" s="37"/>
      <c r="F57" s="37"/>
      <c r="G57" s="37"/>
      <c r="H57" s="37"/>
      <c r="I57" s="37"/>
      <c r="J57" s="37"/>
      <c r="K57" s="38"/>
      <c r="L57" s="39"/>
    </row>
  </sheetData>
  <mergeCells count="1">
    <mergeCell ref="B1:L1"/>
  </mergeCells>
  <dataValidations count="2">
    <dataValidation type="decimal" operator="lessThanOrEqual" allowBlank="1" showDropDown="1" showInputMessage="1" showErrorMessage="1" prompt="Enter a number less than or equal to 50" sqref="J3:J55" xr:uid="{00000000-0002-0000-0300-000000000000}">
      <formula1>50</formula1>
    </dataValidation>
    <dataValidation type="decimal" operator="lessThanOrEqual" allowBlank="1" showDropDown="1" showInputMessage="1" showErrorMessage="1" prompt="Enter a number less than or equal to 80" sqref="F3:I55" xr:uid="{00000000-0002-0000-0300-000001000000}">
      <formula1>80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E268-F9C0-4BA6-BEA7-79B53EEC1896}">
  <dimension ref="A1:Q38"/>
  <sheetViews>
    <sheetView topLeftCell="A21" zoomScale="105" workbookViewId="0">
      <selection activeCell="E27" sqref="E27"/>
    </sheetView>
  </sheetViews>
  <sheetFormatPr defaultRowHeight="12.5"/>
  <cols>
    <col min="1" max="1" width="7.08984375" customWidth="1"/>
    <col min="2" max="2" width="10.1796875" customWidth="1"/>
    <col min="3" max="3" width="12.26953125" customWidth="1"/>
    <col min="4" max="4" width="15.6328125" customWidth="1"/>
    <col min="5" max="5" width="17.36328125" customWidth="1"/>
  </cols>
  <sheetData>
    <row r="1" spans="1:14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4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1:14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4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14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1:14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</row>
    <row r="7" spans="1:14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</row>
    <row r="9" spans="1:14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</row>
    <row r="10" spans="1:14" ht="23">
      <c r="A10" s="89" t="s">
        <v>108</v>
      </c>
      <c r="B10" s="88"/>
      <c r="C10" s="88"/>
      <c r="D10" s="90" t="s">
        <v>913</v>
      </c>
      <c r="E10" s="91" t="str">
        <f>VLOOKUP($K$11,U.K.G!$A$2:$L$55,2,0)</f>
        <v>Zyann Khan</v>
      </c>
      <c r="F10" s="88"/>
      <c r="G10" s="88"/>
      <c r="H10" s="89" t="s">
        <v>911</v>
      </c>
      <c r="I10" s="90" t="s">
        <v>911</v>
      </c>
      <c r="J10" s="88"/>
      <c r="K10" s="88"/>
      <c r="L10" s="88"/>
      <c r="M10" s="88"/>
      <c r="N10" s="88"/>
    </row>
    <row r="11" spans="1:14" ht="22.5">
      <c r="A11" s="88"/>
      <c r="B11" s="88"/>
      <c r="C11" s="88"/>
      <c r="D11" s="88"/>
      <c r="E11" s="88"/>
      <c r="F11" s="88"/>
      <c r="G11" s="88"/>
      <c r="H11" s="89" t="s">
        <v>932</v>
      </c>
      <c r="I11" s="88"/>
      <c r="J11" s="89" t="s">
        <v>913</v>
      </c>
      <c r="K11" s="91">
        <v>6</v>
      </c>
      <c r="L11" s="88"/>
      <c r="M11" s="88"/>
      <c r="N11" s="88"/>
    </row>
    <row r="12" spans="1:14" ht="23">
      <c r="A12" s="89" t="s">
        <v>924</v>
      </c>
      <c r="B12" s="88"/>
      <c r="C12" s="88"/>
      <c r="D12" s="90" t="s">
        <v>913</v>
      </c>
      <c r="E12" s="91" t="str">
        <f>VLOOKUP($K$11,U.K.G!$A$2:$L$55,3,0)</f>
        <v xml:space="preserve">Naushad  Ahmad </v>
      </c>
      <c r="F12" s="88"/>
      <c r="G12" s="88"/>
      <c r="H12" s="88"/>
      <c r="I12" s="88"/>
      <c r="J12" s="88"/>
      <c r="K12" s="88"/>
      <c r="L12" s="88"/>
      <c r="M12" s="88"/>
      <c r="N12" s="88"/>
    </row>
    <row r="13" spans="1:14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</row>
    <row r="14" spans="1:14" ht="23">
      <c r="A14" s="89" t="s">
        <v>929</v>
      </c>
      <c r="B14" s="88"/>
      <c r="C14" s="88"/>
      <c r="D14" s="90" t="s">
        <v>913</v>
      </c>
      <c r="E14" s="91" t="str">
        <f>VLOOKUP($K$11,U.K.G!$A$2:$L$54,4,0)</f>
        <v xml:space="preserve">Tallat Praveen </v>
      </c>
      <c r="F14" s="88"/>
      <c r="G14" s="88"/>
      <c r="H14" s="89" t="s">
        <v>927</v>
      </c>
      <c r="I14" s="88"/>
      <c r="J14" s="89" t="s">
        <v>913</v>
      </c>
      <c r="K14" s="91">
        <f>VLOOKUP($K$11,U.K.G!$A$2:$L$54,5,0)</f>
        <v>112</v>
      </c>
      <c r="L14" s="88"/>
      <c r="M14" s="88"/>
      <c r="N14" s="88"/>
    </row>
    <row r="15" spans="1:14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</row>
    <row r="16" spans="1:14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</row>
    <row r="17" spans="1:17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</row>
    <row r="18" spans="1:17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</row>
    <row r="19" spans="1:17" ht="35">
      <c r="A19" s="88"/>
      <c r="B19" s="95" t="s">
        <v>933</v>
      </c>
      <c r="C19" s="95" t="s">
        <v>917</v>
      </c>
      <c r="D19" s="95" t="s">
        <v>918</v>
      </c>
      <c r="E19" s="95" t="s">
        <v>919</v>
      </c>
      <c r="F19" s="88"/>
      <c r="G19" s="88"/>
      <c r="H19" s="88"/>
      <c r="I19" s="88"/>
      <c r="J19" s="88"/>
      <c r="K19" s="88"/>
      <c r="L19" s="88"/>
    </row>
    <row r="20" spans="1:17" ht="17.5">
      <c r="A20" s="88"/>
      <c r="B20" s="96" t="s">
        <v>6</v>
      </c>
      <c r="C20" s="95">
        <v>80</v>
      </c>
      <c r="D20" s="95">
        <v>24</v>
      </c>
      <c r="E20" s="95">
        <f>VLOOKUP($K$11,U.K.G!$A$2:$L$54,MATCH(' U.K.G MARKSHEET'!B20,U.K.G!$A$2:$L$2,0),0)</f>
        <v>80</v>
      </c>
      <c r="F20" s="88"/>
      <c r="G20" s="88"/>
      <c r="H20" s="88"/>
      <c r="I20" s="88"/>
      <c r="J20" s="88"/>
      <c r="K20" s="88"/>
      <c r="L20" s="88"/>
      <c r="Q20" s="94"/>
    </row>
    <row r="21" spans="1:17" ht="17.5">
      <c r="A21" s="88"/>
      <c r="B21" s="96" t="s">
        <v>7</v>
      </c>
      <c r="C21" s="95">
        <v>80</v>
      </c>
      <c r="D21" s="95">
        <v>24</v>
      </c>
      <c r="E21" s="95">
        <f>VLOOKUP($K$11,U.K.G!$A$2:$L$54,MATCH(' U.K.G MARKSHEET'!B21,U.K.G!$A$2:$L$2,0),0)</f>
        <v>78</v>
      </c>
      <c r="F21" s="88"/>
      <c r="G21" s="88"/>
      <c r="H21" s="88"/>
      <c r="I21" s="88"/>
      <c r="J21" s="88"/>
      <c r="K21" s="88"/>
      <c r="L21" s="88"/>
    </row>
    <row r="22" spans="1:17" ht="17.5">
      <c r="A22" s="88"/>
      <c r="B22" s="96" t="s">
        <v>8</v>
      </c>
      <c r="C22" s="95">
        <v>80</v>
      </c>
      <c r="D22" s="95">
        <v>24</v>
      </c>
      <c r="E22" s="95">
        <f>VLOOKUP($K$11,U.K.G!$A$2:$L$54,MATCH(' U.K.G MARKSHEET'!B22,U.K.G!$A$2:$L$2,0),0)</f>
        <v>80</v>
      </c>
      <c r="F22" s="88"/>
      <c r="G22" s="88"/>
      <c r="H22" s="88"/>
      <c r="I22" s="88"/>
      <c r="J22" s="88"/>
      <c r="K22" s="88"/>
      <c r="L22" s="88"/>
      <c r="M22" s="88"/>
      <c r="N22" s="88"/>
    </row>
    <row r="23" spans="1:17" ht="17.5">
      <c r="A23" s="88"/>
      <c r="B23" s="96" t="s">
        <v>195</v>
      </c>
      <c r="C23" s="95">
        <v>80</v>
      </c>
      <c r="D23" s="95">
        <v>24</v>
      </c>
      <c r="E23" s="95">
        <f>VLOOKUP($K$11,U.K.G!$A$2:$L$54,MATCH(' U.K.G MARKSHEET'!B23,U.K.G!$A$2:$L$2,0),0)</f>
        <v>66</v>
      </c>
      <c r="F23" s="88"/>
      <c r="G23" s="88"/>
      <c r="H23" s="88"/>
      <c r="I23" s="88"/>
      <c r="J23" s="88"/>
      <c r="K23" s="88"/>
      <c r="L23" s="88"/>
      <c r="M23" s="88"/>
      <c r="N23" s="88"/>
    </row>
    <row r="24" spans="1:17" ht="28.5">
      <c r="A24" s="88"/>
      <c r="B24" s="97" t="s">
        <v>9</v>
      </c>
      <c r="C24" s="95">
        <v>50</v>
      </c>
      <c r="D24" s="95">
        <v>15</v>
      </c>
      <c r="E24" s="95">
        <f>VLOOKUP($K$11,U.K.G!$A$2:$L$54,MATCH(' U.K.G MARKSHEET'!B24,U.K.G!$A$2:$L$2,0),0)</f>
        <v>49</v>
      </c>
      <c r="F24" s="93"/>
      <c r="G24" s="92" t="s">
        <v>911</v>
      </c>
      <c r="H24" s="93"/>
      <c r="I24" s="88"/>
      <c r="J24" s="88"/>
      <c r="K24" s="88"/>
      <c r="L24" s="88"/>
      <c r="M24" s="88"/>
      <c r="N24" s="88"/>
    </row>
    <row r="25" spans="1:17" ht="35">
      <c r="A25" s="88"/>
      <c r="B25" s="88"/>
      <c r="C25" s="88"/>
      <c r="D25" s="95" t="s">
        <v>934</v>
      </c>
      <c r="E25" s="95">
        <f>SUM(C20:C24)</f>
        <v>370</v>
      </c>
      <c r="F25" s="93"/>
      <c r="G25" s="92" t="s">
        <v>911</v>
      </c>
      <c r="H25" s="93"/>
      <c r="I25" s="88"/>
      <c r="J25" s="88"/>
      <c r="K25" s="88"/>
      <c r="L25" s="88"/>
      <c r="M25" s="88"/>
      <c r="N25" s="88"/>
    </row>
    <row r="26" spans="1:17" ht="35">
      <c r="A26" s="88"/>
      <c r="B26" s="88"/>
      <c r="C26" s="88"/>
      <c r="D26" s="95" t="s">
        <v>919</v>
      </c>
      <c r="E26" s="95">
        <f>SUM(E20:E24)</f>
        <v>353</v>
      </c>
      <c r="F26" s="92" t="s">
        <v>911</v>
      </c>
      <c r="G26" s="92" t="s">
        <v>911</v>
      </c>
      <c r="H26" s="93"/>
      <c r="I26" s="88"/>
      <c r="J26" s="88"/>
      <c r="K26" s="88"/>
      <c r="L26" s="88"/>
      <c r="M26" s="88"/>
      <c r="N26" s="88"/>
    </row>
    <row r="27" spans="1:17" ht="17.5">
      <c r="A27" s="88"/>
      <c r="B27" s="88"/>
      <c r="C27" s="88"/>
      <c r="D27" s="95" t="s">
        <v>936</v>
      </c>
      <c r="E27" s="95">
        <f>E26/E25*100</f>
        <v>95.405405405405403</v>
      </c>
      <c r="F27" s="92" t="s">
        <v>911</v>
      </c>
      <c r="G27" s="93"/>
      <c r="H27" s="88"/>
      <c r="I27" s="88"/>
      <c r="J27" s="88"/>
      <c r="K27" s="88"/>
      <c r="L27" s="88"/>
      <c r="M27" s="88"/>
      <c r="N27" s="88"/>
    </row>
    <row r="28" spans="1:17">
      <c r="A28" s="88"/>
      <c r="B28" s="88"/>
      <c r="C28" s="88"/>
      <c r="D28" s="88"/>
      <c r="E28" s="88"/>
      <c r="F28" s="92" t="s">
        <v>911</v>
      </c>
      <c r="G28" s="93"/>
      <c r="H28" s="88"/>
      <c r="I28" s="88"/>
      <c r="J28" s="88"/>
      <c r="K28" s="88"/>
      <c r="L28" s="88"/>
      <c r="M28" s="88"/>
      <c r="N28" s="88"/>
    </row>
    <row r="29" spans="1:17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</row>
    <row r="30" spans="1:17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</row>
    <row r="31" spans="1:17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</row>
    <row r="32" spans="1:17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</row>
    <row r="33" spans="1:14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</row>
    <row r="34" spans="1:14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</row>
    <row r="35" spans="1:14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</row>
    <row r="36" spans="1:14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</row>
    <row r="37" spans="1:14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</row>
    <row r="38" spans="1:14">
      <c r="A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</row>
  </sheetData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2C0787-FD38-4AD9-A86F-FD81375550B3}">
          <x14:formula1>
            <xm:f>U.K.G!$A$2:$A$54</xm:f>
          </x14:formula1>
          <xm:sqref>K11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  <pageSetUpPr fitToPage="1"/>
  </sheetPr>
  <dimension ref="A1:N36"/>
  <sheetViews>
    <sheetView topLeftCell="C1" workbookViewId="0">
      <pane ySplit="2" topLeftCell="A3" activePane="bottomLeft" state="frozen"/>
      <selection pane="bottomLeft" activeCell="L28" sqref="L28"/>
    </sheetView>
  </sheetViews>
  <sheetFormatPr defaultColWidth="12.6328125" defaultRowHeight="15" customHeight="1"/>
  <cols>
    <col min="1" max="1" width="12.6328125" customWidth="1"/>
    <col min="2" max="4" width="24.36328125" customWidth="1"/>
    <col min="5" max="5" width="14.7265625" customWidth="1"/>
    <col min="6" max="8" width="11" customWidth="1"/>
    <col min="9" max="9" width="10.6328125" customWidth="1"/>
    <col min="10" max="10" width="9.453125" customWidth="1"/>
    <col min="11" max="11" width="11.08984375" customWidth="1"/>
    <col min="12" max="12" width="11.7265625" customWidth="1"/>
    <col min="13" max="14" width="11.08984375" customWidth="1"/>
  </cols>
  <sheetData>
    <row r="1" spans="1:14" ht="90" customHeight="1">
      <c r="A1" s="1"/>
      <c r="B1" s="158" t="s">
        <v>442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4" ht="33" customHeight="1">
      <c r="A2" s="2" t="s">
        <v>1</v>
      </c>
      <c r="B2" s="3" t="s">
        <v>108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8" t="s">
        <v>8</v>
      </c>
      <c r="I2" s="8" t="s">
        <v>443</v>
      </c>
      <c r="J2" s="8" t="s">
        <v>444</v>
      </c>
      <c r="K2" s="8" t="s">
        <v>445</v>
      </c>
      <c r="L2" s="8" t="s">
        <v>9</v>
      </c>
      <c r="M2" s="8" t="s">
        <v>10</v>
      </c>
      <c r="N2" s="8" t="s">
        <v>11</v>
      </c>
    </row>
    <row r="3" spans="1:14" ht="15.75" customHeight="1">
      <c r="A3" s="19">
        <v>1</v>
      </c>
      <c r="B3" s="31" t="s">
        <v>446</v>
      </c>
      <c r="C3" s="31" t="s">
        <v>447</v>
      </c>
      <c r="D3" s="31" t="s">
        <v>448</v>
      </c>
      <c r="E3" s="31">
        <v>107</v>
      </c>
      <c r="F3" s="32">
        <v>73</v>
      </c>
      <c r="G3" s="32">
        <v>45</v>
      </c>
      <c r="H3" s="32">
        <v>70</v>
      </c>
      <c r="I3" s="32">
        <v>70.5</v>
      </c>
      <c r="J3" s="32">
        <v>47</v>
      </c>
      <c r="K3" s="32">
        <v>45</v>
      </c>
      <c r="L3" s="32">
        <v>40</v>
      </c>
      <c r="M3" s="28">
        <f t="shared" ref="M3:M36" si="0">SUM(F3:L3)</f>
        <v>390.5</v>
      </c>
      <c r="N3" s="29">
        <f t="shared" ref="N3:N36" si="1">(M3/470)*100</f>
        <v>83.085106382978722</v>
      </c>
    </row>
    <row r="4" spans="1:14" ht="15.75" customHeight="1">
      <c r="A4" s="9">
        <v>2</v>
      </c>
      <c r="B4" s="10" t="s">
        <v>449</v>
      </c>
      <c r="C4" s="10" t="s">
        <v>450</v>
      </c>
      <c r="D4" s="10" t="s">
        <v>451</v>
      </c>
      <c r="E4" s="10">
        <v>89</v>
      </c>
      <c r="F4" s="14">
        <v>64</v>
      </c>
      <c r="G4" s="14">
        <v>59</v>
      </c>
      <c r="H4" s="14">
        <v>57</v>
      </c>
      <c r="I4" s="14">
        <v>41.5</v>
      </c>
      <c r="J4" s="14">
        <v>44</v>
      </c>
      <c r="K4" s="14">
        <v>47</v>
      </c>
      <c r="L4" s="14">
        <v>35</v>
      </c>
      <c r="M4" s="28">
        <f t="shared" si="0"/>
        <v>347.5</v>
      </c>
      <c r="N4" s="29">
        <f t="shared" si="1"/>
        <v>73.936170212765958</v>
      </c>
    </row>
    <row r="5" spans="1:14" ht="15.75" customHeight="1">
      <c r="A5" s="19">
        <v>3</v>
      </c>
      <c r="B5" s="10" t="s">
        <v>452</v>
      </c>
      <c r="C5" s="10" t="s">
        <v>453</v>
      </c>
      <c r="D5" s="10" t="s">
        <v>225</v>
      </c>
      <c r="E5" s="10">
        <v>109</v>
      </c>
      <c r="F5" s="14">
        <v>59</v>
      </c>
      <c r="G5" s="14">
        <v>38</v>
      </c>
      <c r="H5" s="14">
        <v>66</v>
      </c>
      <c r="I5" s="14">
        <v>60</v>
      </c>
      <c r="J5" s="14">
        <v>45</v>
      </c>
      <c r="K5" s="14">
        <v>39</v>
      </c>
      <c r="L5" s="14">
        <v>30</v>
      </c>
      <c r="M5" s="28">
        <f t="shared" si="0"/>
        <v>337</v>
      </c>
      <c r="N5" s="29">
        <f t="shared" si="1"/>
        <v>71.702127659574472</v>
      </c>
    </row>
    <row r="6" spans="1:14" ht="15.75" customHeight="1">
      <c r="A6" s="9">
        <v>4</v>
      </c>
      <c r="B6" s="10" t="s">
        <v>454</v>
      </c>
      <c r="C6" s="10"/>
      <c r="D6" s="10"/>
      <c r="E6" s="10"/>
      <c r="F6" s="30"/>
      <c r="G6" s="30"/>
      <c r="H6" s="30"/>
      <c r="I6" s="30"/>
      <c r="J6" s="30"/>
      <c r="K6" s="30"/>
      <c r="L6" s="30"/>
      <c r="M6" s="28">
        <f t="shared" si="0"/>
        <v>0</v>
      </c>
      <c r="N6" s="29">
        <f t="shared" si="1"/>
        <v>0</v>
      </c>
    </row>
    <row r="7" spans="1:14" ht="15.75" customHeight="1">
      <c r="A7" s="19">
        <v>5</v>
      </c>
      <c r="B7" s="10" t="s">
        <v>455</v>
      </c>
      <c r="C7" s="10" t="s">
        <v>456</v>
      </c>
      <c r="D7" s="10" t="s">
        <v>392</v>
      </c>
      <c r="E7" s="10">
        <v>116</v>
      </c>
      <c r="F7" s="14">
        <v>64</v>
      </c>
      <c r="G7" s="14">
        <v>60</v>
      </c>
      <c r="H7" s="14">
        <v>38</v>
      </c>
      <c r="I7" s="14">
        <v>69.5</v>
      </c>
      <c r="J7" s="14">
        <v>48</v>
      </c>
      <c r="K7" s="14">
        <v>44</v>
      </c>
      <c r="L7" s="14">
        <v>30</v>
      </c>
      <c r="M7" s="28">
        <f t="shared" si="0"/>
        <v>353.5</v>
      </c>
      <c r="N7" s="29">
        <f t="shared" si="1"/>
        <v>75.212765957446805</v>
      </c>
    </row>
    <row r="8" spans="1:14" ht="15.75" customHeight="1">
      <c r="A8" s="9">
        <v>6</v>
      </c>
      <c r="B8" s="10" t="s">
        <v>457</v>
      </c>
      <c r="C8" s="10"/>
      <c r="D8" s="10"/>
      <c r="E8" s="10"/>
      <c r="F8" s="30"/>
      <c r="G8" s="30"/>
      <c r="H8" s="30"/>
      <c r="I8" s="30"/>
      <c r="J8" s="30"/>
      <c r="K8" s="30"/>
      <c r="L8" s="30"/>
      <c r="M8" s="28">
        <f t="shared" si="0"/>
        <v>0</v>
      </c>
      <c r="N8" s="29">
        <f t="shared" si="1"/>
        <v>0</v>
      </c>
    </row>
    <row r="9" spans="1:14" ht="15.75" customHeight="1">
      <c r="A9" s="19">
        <v>7</v>
      </c>
      <c r="B9" s="10" t="s">
        <v>458</v>
      </c>
      <c r="C9" s="10" t="s">
        <v>459</v>
      </c>
      <c r="D9" s="10" t="s">
        <v>460</v>
      </c>
      <c r="E9" s="10">
        <v>117</v>
      </c>
      <c r="F9" s="14">
        <v>70</v>
      </c>
      <c r="G9" s="14">
        <v>39</v>
      </c>
      <c r="H9" s="14">
        <v>54</v>
      </c>
      <c r="I9" s="14">
        <v>70</v>
      </c>
      <c r="J9" s="14">
        <v>46</v>
      </c>
      <c r="K9" s="14">
        <v>49</v>
      </c>
      <c r="L9" s="14">
        <v>40</v>
      </c>
      <c r="M9" s="28">
        <f t="shared" si="0"/>
        <v>368</v>
      </c>
      <c r="N9" s="29">
        <f t="shared" si="1"/>
        <v>78.297872340425528</v>
      </c>
    </row>
    <row r="10" spans="1:14" ht="15.75" customHeight="1">
      <c r="A10" s="9">
        <v>8</v>
      </c>
      <c r="B10" s="10" t="s">
        <v>461</v>
      </c>
      <c r="C10" s="10" t="s">
        <v>462</v>
      </c>
      <c r="D10" s="10" t="s">
        <v>245</v>
      </c>
      <c r="E10" s="10">
        <v>89</v>
      </c>
      <c r="F10" s="14">
        <v>65</v>
      </c>
      <c r="G10" s="14">
        <v>46</v>
      </c>
      <c r="H10" s="14">
        <v>55</v>
      </c>
      <c r="I10" s="14">
        <v>62.5</v>
      </c>
      <c r="J10" s="14">
        <v>42</v>
      </c>
      <c r="K10" s="14">
        <v>49</v>
      </c>
      <c r="L10" s="14">
        <v>30</v>
      </c>
      <c r="M10" s="28">
        <f t="shared" si="0"/>
        <v>349.5</v>
      </c>
      <c r="N10" s="29">
        <f t="shared" si="1"/>
        <v>74.361702127659584</v>
      </c>
    </row>
    <row r="11" spans="1:14" ht="15.75" customHeight="1">
      <c r="A11" s="19">
        <v>9</v>
      </c>
      <c r="B11" s="10" t="s">
        <v>463</v>
      </c>
      <c r="C11" s="10" t="s">
        <v>464</v>
      </c>
      <c r="D11" s="10" t="s">
        <v>465</v>
      </c>
      <c r="E11" s="10">
        <v>121</v>
      </c>
      <c r="F11" s="14">
        <v>75</v>
      </c>
      <c r="G11" s="14">
        <v>45</v>
      </c>
      <c r="H11" s="14">
        <v>54</v>
      </c>
      <c r="I11" s="14">
        <v>73</v>
      </c>
      <c r="J11" s="14">
        <v>47</v>
      </c>
      <c r="K11" s="14">
        <v>41</v>
      </c>
      <c r="L11" s="14">
        <v>35</v>
      </c>
      <c r="M11" s="28">
        <f t="shared" si="0"/>
        <v>370</v>
      </c>
      <c r="N11" s="29">
        <f t="shared" si="1"/>
        <v>78.723404255319153</v>
      </c>
    </row>
    <row r="12" spans="1:14" ht="15.75" customHeight="1">
      <c r="A12" s="9">
        <v>10</v>
      </c>
      <c r="B12" s="10" t="s">
        <v>466</v>
      </c>
      <c r="C12" s="10" t="s">
        <v>467</v>
      </c>
      <c r="D12" s="10" t="s">
        <v>132</v>
      </c>
      <c r="E12" s="10">
        <v>123</v>
      </c>
      <c r="F12" s="14">
        <v>64</v>
      </c>
      <c r="G12" s="14">
        <v>30</v>
      </c>
      <c r="H12" s="14">
        <v>60</v>
      </c>
      <c r="I12" s="14">
        <v>55</v>
      </c>
      <c r="J12" s="14">
        <v>42</v>
      </c>
      <c r="K12" s="14">
        <v>49</v>
      </c>
      <c r="L12" s="14">
        <v>40</v>
      </c>
      <c r="M12" s="28">
        <f t="shared" si="0"/>
        <v>340</v>
      </c>
      <c r="N12" s="29">
        <f t="shared" si="1"/>
        <v>72.340425531914903</v>
      </c>
    </row>
    <row r="13" spans="1:14" ht="15.75" customHeight="1">
      <c r="A13" s="19">
        <v>11</v>
      </c>
      <c r="B13" s="10" t="s">
        <v>468</v>
      </c>
      <c r="C13" s="10" t="s">
        <v>469</v>
      </c>
      <c r="D13" s="10" t="s">
        <v>470</v>
      </c>
      <c r="E13" s="10">
        <v>103</v>
      </c>
      <c r="F13" s="14">
        <v>67</v>
      </c>
      <c r="G13" s="14">
        <v>31</v>
      </c>
      <c r="H13" s="14">
        <v>35</v>
      </c>
      <c r="I13" s="14">
        <v>47</v>
      </c>
      <c r="J13" s="14">
        <v>48</v>
      </c>
      <c r="K13" s="14">
        <v>45</v>
      </c>
      <c r="L13" s="14">
        <v>40</v>
      </c>
      <c r="M13" s="28">
        <f t="shared" si="0"/>
        <v>313</v>
      </c>
      <c r="N13" s="29">
        <f t="shared" si="1"/>
        <v>66.59574468085107</v>
      </c>
    </row>
    <row r="14" spans="1:14" ht="15.75" customHeight="1">
      <c r="A14" s="9">
        <v>12</v>
      </c>
      <c r="B14" s="10" t="s">
        <v>471</v>
      </c>
      <c r="C14" s="10" t="s">
        <v>472</v>
      </c>
      <c r="D14" s="10" t="s">
        <v>196</v>
      </c>
      <c r="E14" s="10">
        <v>85</v>
      </c>
      <c r="F14" s="14">
        <v>65</v>
      </c>
      <c r="G14" s="14">
        <v>42</v>
      </c>
      <c r="H14" s="14">
        <v>69</v>
      </c>
      <c r="I14" s="14">
        <v>56</v>
      </c>
      <c r="J14" s="14">
        <v>48</v>
      </c>
      <c r="K14" s="14">
        <v>47</v>
      </c>
      <c r="L14" s="14">
        <v>30</v>
      </c>
      <c r="M14" s="28">
        <f t="shared" si="0"/>
        <v>357</v>
      </c>
      <c r="N14" s="29">
        <f t="shared" si="1"/>
        <v>75.957446808510639</v>
      </c>
    </row>
    <row r="15" spans="1:14" ht="15.75" customHeight="1">
      <c r="A15" s="19">
        <v>13</v>
      </c>
      <c r="B15" s="10" t="s">
        <v>473</v>
      </c>
      <c r="C15" s="10" t="s">
        <v>474</v>
      </c>
      <c r="D15" s="10" t="s">
        <v>475</v>
      </c>
      <c r="E15" s="10">
        <v>117</v>
      </c>
      <c r="F15" s="14">
        <v>75</v>
      </c>
      <c r="G15" s="14">
        <v>45</v>
      </c>
      <c r="H15" s="14">
        <v>61</v>
      </c>
      <c r="I15" s="14">
        <v>62.5</v>
      </c>
      <c r="J15" s="14">
        <v>47</v>
      </c>
      <c r="K15" s="14">
        <v>39</v>
      </c>
      <c r="L15" s="14">
        <v>35</v>
      </c>
      <c r="M15" s="28">
        <f t="shared" si="0"/>
        <v>364.5</v>
      </c>
      <c r="N15" s="29">
        <f t="shared" si="1"/>
        <v>77.553191489361708</v>
      </c>
    </row>
    <row r="16" spans="1:14" ht="15.75" customHeight="1">
      <c r="A16" s="9">
        <v>14</v>
      </c>
      <c r="B16" s="10" t="s">
        <v>476</v>
      </c>
      <c r="C16" s="10" t="s">
        <v>192</v>
      </c>
      <c r="D16" s="10" t="s">
        <v>477</v>
      </c>
      <c r="E16" s="10">
        <v>111</v>
      </c>
      <c r="F16" s="14">
        <v>70</v>
      </c>
      <c r="G16" s="14">
        <v>47</v>
      </c>
      <c r="H16" s="14">
        <v>72</v>
      </c>
      <c r="I16" s="14">
        <v>72</v>
      </c>
      <c r="J16" s="14">
        <v>48</v>
      </c>
      <c r="K16" s="14">
        <v>39</v>
      </c>
      <c r="L16" s="14">
        <v>35</v>
      </c>
      <c r="M16" s="28">
        <f t="shared" si="0"/>
        <v>383</v>
      </c>
      <c r="N16" s="29">
        <f t="shared" si="1"/>
        <v>81.489361702127667</v>
      </c>
    </row>
    <row r="17" spans="1:14" ht="15.75" customHeight="1">
      <c r="A17" s="19">
        <v>15</v>
      </c>
      <c r="B17" s="40" t="s">
        <v>273</v>
      </c>
      <c r="C17" s="41"/>
      <c r="D17" s="41"/>
      <c r="E17" s="41"/>
      <c r="F17" s="42"/>
      <c r="G17" s="30"/>
      <c r="H17" s="30"/>
      <c r="I17" s="30"/>
      <c r="J17" s="30"/>
      <c r="K17" s="30"/>
      <c r="L17" s="30"/>
      <c r="M17" s="28">
        <f t="shared" si="0"/>
        <v>0</v>
      </c>
      <c r="N17" s="29">
        <f t="shared" si="1"/>
        <v>0</v>
      </c>
    </row>
    <row r="18" spans="1:14" ht="15.75" customHeight="1">
      <c r="A18" s="9">
        <v>16</v>
      </c>
      <c r="B18" s="10" t="s">
        <v>478</v>
      </c>
      <c r="C18" s="10"/>
      <c r="D18" s="10"/>
      <c r="E18" s="10"/>
      <c r="F18" s="30"/>
      <c r="G18" s="30"/>
      <c r="H18" s="30"/>
      <c r="I18" s="30"/>
      <c r="J18" s="30"/>
      <c r="K18" s="30"/>
      <c r="L18" s="30"/>
      <c r="M18" s="28">
        <f t="shared" si="0"/>
        <v>0</v>
      </c>
      <c r="N18" s="29">
        <f t="shared" si="1"/>
        <v>0</v>
      </c>
    </row>
    <row r="19" spans="1:14" ht="15.75" customHeight="1">
      <c r="A19" s="19">
        <v>17</v>
      </c>
      <c r="B19" s="10" t="s">
        <v>479</v>
      </c>
      <c r="C19" s="10" t="s">
        <v>480</v>
      </c>
      <c r="D19" s="10" t="s">
        <v>481</v>
      </c>
      <c r="E19" s="10">
        <v>104</v>
      </c>
      <c r="F19" s="14">
        <v>71</v>
      </c>
      <c r="G19" s="14">
        <v>34</v>
      </c>
      <c r="H19" s="14">
        <v>69</v>
      </c>
      <c r="I19" s="14">
        <v>55.5</v>
      </c>
      <c r="J19" s="14">
        <v>47</v>
      </c>
      <c r="K19" s="14">
        <v>36</v>
      </c>
      <c r="L19" s="14">
        <v>40</v>
      </c>
      <c r="M19" s="28">
        <f t="shared" si="0"/>
        <v>352.5</v>
      </c>
      <c r="N19" s="29">
        <f t="shared" si="1"/>
        <v>75</v>
      </c>
    </row>
    <row r="20" spans="1:14" ht="15.75" customHeight="1">
      <c r="A20" s="9">
        <v>18</v>
      </c>
      <c r="B20" s="10" t="s">
        <v>482</v>
      </c>
      <c r="C20" s="10" t="s">
        <v>483</v>
      </c>
      <c r="D20" s="10" t="s">
        <v>484</v>
      </c>
      <c r="E20" s="10">
        <v>99</v>
      </c>
      <c r="F20" s="14">
        <v>70</v>
      </c>
      <c r="G20" s="14">
        <v>41</v>
      </c>
      <c r="H20" s="14">
        <v>68</v>
      </c>
      <c r="I20" s="14">
        <v>61</v>
      </c>
      <c r="J20" s="14">
        <v>47</v>
      </c>
      <c r="K20" s="14">
        <v>41</v>
      </c>
      <c r="L20" s="14">
        <v>35</v>
      </c>
      <c r="M20" s="28">
        <f t="shared" si="0"/>
        <v>363</v>
      </c>
      <c r="N20" s="29">
        <f t="shared" si="1"/>
        <v>77.234042553191486</v>
      </c>
    </row>
    <row r="21" spans="1:14" ht="15.75" customHeight="1">
      <c r="A21" s="19">
        <v>19</v>
      </c>
      <c r="B21" s="10" t="s">
        <v>485</v>
      </c>
      <c r="C21" s="10" t="s">
        <v>486</v>
      </c>
      <c r="D21" s="10" t="s">
        <v>245</v>
      </c>
      <c r="E21" s="10">
        <v>107</v>
      </c>
      <c r="F21" s="14">
        <v>79</v>
      </c>
      <c r="G21" s="14">
        <v>58</v>
      </c>
      <c r="H21" s="14">
        <v>73</v>
      </c>
      <c r="I21" s="14">
        <v>71</v>
      </c>
      <c r="J21" s="14">
        <v>47</v>
      </c>
      <c r="K21" s="14">
        <v>46</v>
      </c>
      <c r="L21" s="14">
        <v>40</v>
      </c>
      <c r="M21" s="28">
        <f t="shared" si="0"/>
        <v>414</v>
      </c>
      <c r="N21" s="29">
        <f t="shared" si="1"/>
        <v>88.085106382978722</v>
      </c>
    </row>
    <row r="22" spans="1:14" ht="15.75" customHeight="1">
      <c r="A22" s="9">
        <v>20</v>
      </c>
      <c r="B22" s="10" t="s">
        <v>487</v>
      </c>
      <c r="C22" s="10" t="s">
        <v>488</v>
      </c>
      <c r="D22" s="10" t="s">
        <v>489</v>
      </c>
      <c r="E22" s="10">
        <v>113</v>
      </c>
      <c r="F22" s="14">
        <v>75</v>
      </c>
      <c r="G22" s="14">
        <v>61</v>
      </c>
      <c r="H22" s="14">
        <v>76</v>
      </c>
      <c r="I22" s="14">
        <v>70.5</v>
      </c>
      <c r="J22" s="14">
        <v>48</v>
      </c>
      <c r="K22" s="14">
        <v>49</v>
      </c>
      <c r="L22" s="14">
        <v>25</v>
      </c>
      <c r="M22" s="28">
        <f t="shared" si="0"/>
        <v>404.5</v>
      </c>
      <c r="N22" s="29">
        <f t="shared" si="1"/>
        <v>86.063829787234042</v>
      </c>
    </row>
    <row r="23" spans="1:14" ht="15.75" customHeight="1">
      <c r="A23" s="19">
        <v>21</v>
      </c>
      <c r="B23" s="10" t="s">
        <v>490</v>
      </c>
      <c r="C23" s="10" t="s">
        <v>491</v>
      </c>
      <c r="D23" s="10" t="s">
        <v>492</v>
      </c>
      <c r="E23" s="10">
        <v>112</v>
      </c>
      <c r="F23" s="14">
        <v>67</v>
      </c>
      <c r="G23" s="14">
        <v>48</v>
      </c>
      <c r="H23" s="14">
        <v>70</v>
      </c>
      <c r="I23" s="14">
        <v>57.5</v>
      </c>
      <c r="J23" s="14">
        <v>43</v>
      </c>
      <c r="K23" s="14">
        <v>41</v>
      </c>
      <c r="L23" s="14">
        <v>25</v>
      </c>
      <c r="M23" s="28">
        <f t="shared" si="0"/>
        <v>351.5</v>
      </c>
      <c r="N23" s="29">
        <f t="shared" si="1"/>
        <v>74.787234042553195</v>
      </c>
    </row>
    <row r="24" spans="1:14" ht="15.75" customHeight="1">
      <c r="A24" s="9">
        <v>22</v>
      </c>
      <c r="B24" s="10" t="s">
        <v>493</v>
      </c>
      <c r="C24" s="10" t="s">
        <v>494</v>
      </c>
      <c r="D24" s="10" t="s">
        <v>495</v>
      </c>
      <c r="E24" s="10">
        <v>97</v>
      </c>
      <c r="F24" s="14">
        <v>70</v>
      </c>
      <c r="G24" s="14">
        <v>33</v>
      </c>
      <c r="H24" s="14">
        <v>26</v>
      </c>
      <c r="I24" s="14">
        <v>54</v>
      </c>
      <c r="J24" s="14">
        <v>48</v>
      </c>
      <c r="K24" s="14">
        <v>45</v>
      </c>
      <c r="L24" s="14">
        <v>30</v>
      </c>
      <c r="M24" s="28">
        <f t="shared" si="0"/>
        <v>306</v>
      </c>
      <c r="N24" s="29">
        <f t="shared" si="1"/>
        <v>65.106382978723403</v>
      </c>
    </row>
    <row r="25" spans="1:14" ht="15.75" customHeight="1">
      <c r="A25" s="19">
        <v>23</v>
      </c>
      <c r="B25" s="10" t="s">
        <v>496</v>
      </c>
      <c r="C25" s="10" t="s">
        <v>497</v>
      </c>
      <c r="D25" s="10" t="s">
        <v>498</v>
      </c>
      <c r="E25" s="10">
        <v>111</v>
      </c>
      <c r="F25" s="14">
        <v>76</v>
      </c>
      <c r="G25" s="14">
        <v>70</v>
      </c>
      <c r="H25" s="14">
        <v>70</v>
      </c>
      <c r="I25" s="14">
        <v>78</v>
      </c>
      <c r="J25" s="14">
        <v>46</v>
      </c>
      <c r="K25" s="14">
        <v>50</v>
      </c>
      <c r="L25" s="14">
        <v>35</v>
      </c>
      <c r="M25" s="28">
        <f t="shared" si="0"/>
        <v>425</v>
      </c>
      <c r="N25" s="29">
        <f t="shared" si="1"/>
        <v>90.425531914893625</v>
      </c>
    </row>
    <row r="26" spans="1:14" ht="15.75" customHeight="1">
      <c r="A26" s="9">
        <v>24</v>
      </c>
      <c r="B26" s="10" t="s">
        <v>499</v>
      </c>
      <c r="C26" s="10" t="s">
        <v>500</v>
      </c>
      <c r="D26" s="10" t="s">
        <v>501</v>
      </c>
      <c r="E26" s="10">
        <v>103</v>
      </c>
      <c r="F26" s="14">
        <v>60</v>
      </c>
      <c r="G26" s="14">
        <v>51</v>
      </c>
      <c r="H26" s="14">
        <v>47</v>
      </c>
      <c r="I26" s="14">
        <v>69.5</v>
      </c>
      <c r="J26" s="14">
        <v>34</v>
      </c>
      <c r="K26" s="14">
        <v>46</v>
      </c>
      <c r="L26" s="14">
        <v>15</v>
      </c>
      <c r="M26" s="28">
        <f t="shared" si="0"/>
        <v>322.5</v>
      </c>
      <c r="N26" s="29">
        <f t="shared" si="1"/>
        <v>68.61702127659575</v>
      </c>
    </row>
    <row r="27" spans="1:14" ht="15.75" customHeight="1">
      <c r="A27" s="19">
        <v>25</v>
      </c>
      <c r="B27" s="10" t="s">
        <v>502</v>
      </c>
      <c r="C27" s="10" t="s">
        <v>503</v>
      </c>
      <c r="D27" s="10" t="s">
        <v>504</v>
      </c>
      <c r="E27" s="10">
        <v>101</v>
      </c>
      <c r="F27" s="14">
        <v>69</v>
      </c>
      <c r="G27" s="14">
        <v>59</v>
      </c>
      <c r="H27" s="14">
        <v>60</v>
      </c>
      <c r="I27" s="14">
        <v>44</v>
      </c>
      <c r="J27" s="14">
        <v>44</v>
      </c>
      <c r="K27" s="14">
        <v>45</v>
      </c>
      <c r="L27" s="14">
        <v>30</v>
      </c>
      <c r="M27" s="28">
        <f t="shared" si="0"/>
        <v>351</v>
      </c>
      <c r="N27" s="29">
        <f t="shared" si="1"/>
        <v>74.680851063829792</v>
      </c>
    </row>
    <row r="28" spans="1:14" ht="15.75" customHeight="1">
      <c r="A28" s="9">
        <v>26</v>
      </c>
      <c r="B28" s="10" t="s">
        <v>505</v>
      </c>
      <c r="C28" s="10" t="s">
        <v>506</v>
      </c>
      <c r="D28" s="10" t="s">
        <v>296</v>
      </c>
      <c r="E28" s="10">
        <v>102</v>
      </c>
      <c r="F28" s="14">
        <v>79</v>
      </c>
      <c r="G28" s="14">
        <v>66</v>
      </c>
      <c r="H28" s="14">
        <v>76</v>
      </c>
      <c r="I28" s="14">
        <v>77</v>
      </c>
      <c r="J28" s="14">
        <v>47</v>
      </c>
      <c r="K28" s="14">
        <v>46</v>
      </c>
      <c r="L28" s="14">
        <v>40</v>
      </c>
      <c r="M28" s="28">
        <f t="shared" si="0"/>
        <v>431</v>
      </c>
      <c r="N28" s="29">
        <f t="shared" si="1"/>
        <v>91.702127659574472</v>
      </c>
    </row>
    <row r="29" spans="1:14" ht="15.75" customHeight="1">
      <c r="A29" s="19">
        <v>27</v>
      </c>
      <c r="B29" s="10" t="s">
        <v>507</v>
      </c>
      <c r="C29" s="10" t="s">
        <v>508</v>
      </c>
      <c r="D29" s="10" t="s">
        <v>509</v>
      </c>
      <c r="E29" s="10">
        <v>82</v>
      </c>
      <c r="F29" s="14">
        <v>67</v>
      </c>
      <c r="G29" s="14">
        <v>27</v>
      </c>
      <c r="H29" s="14">
        <v>66</v>
      </c>
      <c r="I29" s="14">
        <v>69.5</v>
      </c>
      <c r="J29" s="14">
        <v>40</v>
      </c>
      <c r="K29" s="14">
        <v>37</v>
      </c>
      <c r="L29" s="14">
        <v>30</v>
      </c>
      <c r="M29" s="28">
        <f t="shared" si="0"/>
        <v>336.5</v>
      </c>
      <c r="N29" s="29">
        <f t="shared" si="1"/>
        <v>71.595744680851055</v>
      </c>
    </row>
    <row r="30" spans="1:14" ht="15.75" customHeight="1">
      <c r="A30" s="9">
        <v>28</v>
      </c>
      <c r="B30" s="10" t="s">
        <v>510</v>
      </c>
      <c r="C30" s="10" t="s">
        <v>128</v>
      </c>
      <c r="D30" s="10" t="s">
        <v>511</v>
      </c>
      <c r="E30" s="10">
        <v>112</v>
      </c>
      <c r="F30" s="14">
        <v>77</v>
      </c>
      <c r="G30" s="14">
        <v>80</v>
      </c>
      <c r="H30" s="14">
        <v>72</v>
      </c>
      <c r="I30" s="14">
        <v>77</v>
      </c>
      <c r="J30" s="14">
        <v>48</v>
      </c>
      <c r="K30" s="14">
        <v>46</v>
      </c>
      <c r="L30" s="14">
        <v>40</v>
      </c>
      <c r="M30" s="28">
        <f t="shared" si="0"/>
        <v>440</v>
      </c>
      <c r="N30" s="29">
        <f t="shared" si="1"/>
        <v>93.61702127659575</v>
      </c>
    </row>
    <row r="31" spans="1:14" ht="15.75" customHeight="1">
      <c r="A31" s="19">
        <v>29</v>
      </c>
      <c r="B31" s="10" t="s">
        <v>45</v>
      </c>
      <c r="C31" s="10" t="s">
        <v>486</v>
      </c>
      <c r="D31" s="10" t="s">
        <v>512</v>
      </c>
      <c r="E31" s="10">
        <v>79</v>
      </c>
      <c r="F31" s="14">
        <v>75</v>
      </c>
      <c r="G31" s="14"/>
      <c r="H31" s="14"/>
      <c r="I31" s="14"/>
      <c r="J31" s="14"/>
      <c r="K31" s="14"/>
      <c r="L31" s="14"/>
      <c r="M31" s="28">
        <f t="shared" si="0"/>
        <v>75</v>
      </c>
      <c r="N31" s="29">
        <f t="shared" si="1"/>
        <v>15.957446808510639</v>
      </c>
    </row>
    <row r="32" spans="1:14" ht="15.75" customHeight="1">
      <c r="A32" s="9">
        <v>30</v>
      </c>
      <c r="B32" s="10" t="s">
        <v>513</v>
      </c>
      <c r="C32" s="10"/>
      <c r="D32" s="10"/>
      <c r="E32" s="10"/>
      <c r="F32" s="30"/>
      <c r="G32" s="30"/>
      <c r="H32" s="30"/>
      <c r="I32" s="30"/>
      <c r="J32" s="30"/>
      <c r="K32" s="30"/>
      <c r="L32" s="30"/>
      <c r="M32" s="28">
        <f t="shared" si="0"/>
        <v>0</v>
      </c>
      <c r="N32" s="29">
        <f t="shared" si="1"/>
        <v>0</v>
      </c>
    </row>
    <row r="33" spans="1:14" ht="15.75" customHeight="1">
      <c r="A33" s="19">
        <v>31</v>
      </c>
      <c r="B33" s="16" t="s">
        <v>514</v>
      </c>
      <c r="C33" s="16" t="s">
        <v>515</v>
      </c>
      <c r="D33" s="16" t="s">
        <v>516</v>
      </c>
      <c r="E33" s="16">
        <v>61</v>
      </c>
      <c r="F33" s="43">
        <v>79</v>
      </c>
      <c r="G33" s="44">
        <v>75</v>
      </c>
      <c r="H33" s="43">
        <v>79</v>
      </c>
      <c r="I33" s="43">
        <v>80</v>
      </c>
      <c r="J33" s="43">
        <v>46</v>
      </c>
      <c r="K33" s="43">
        <v>50</v>
      </c>
      <c r="L33" s="43">
        <v>45</v>
      </c>
      <c r="M33" s="28">
        <f t="shared" si="0"/>
        <v>454</v>
      </c>
      <c r="N33" s="29">
        <f t="shared" si="1"/>
        <v>96.595744680851055</v>
      </c>
    </row>
    <row r="34" spans="1:14" ht="15.75" customHeight="1">
      <c r="A34" s="9">
        <v>32</v>
      </c>
      <c r="B34" s="16" t="s">
        <v>517</v>
      </c>
      <c r="C34" s="16" t="s">
        <v>518</v>
      </c>
      <c r="D34" s="27" t="s">
        <v>519</v>
      </c>
      <c r="E34" s="16">
        <v>72</v>
      </c>
      <c r="F34" s="43">
        <v>53</v>
      </c>
      <c r="G34" s="44">
        <v>47</v>
      </c>
      <c r="H34" s="43">
        <v>63</v>
      </c>
      <c r="I34" s="43">
        <v>62</v>
      </c>
      <c r="J34" s="43">
        <v>44</v>
      </c>
      <c r="K34" s="43">
        <v>32</v>
      </c>
      <c r="L34" s="43">
        <v>35</v>
      </c>
      <c r="M34" s="28">
        <f t="shared" si="0"/>
        <v>336</v>
      </c>
      <c r="N34" s="29">
        <f t="shared" si="1"/>
        <v>71.489361702127667</v>
      </c>
    </row>
    <row r="35" spans="1:14" ht="15.75" customHeight="1">
      <c r="A35" s="19">
        <v>33</v>
      </c>
      <c r="B35" s="16" t="s">
        <v>520</v>
      </c>
      <c r="C35" s="16" t="s">
        <v>521</v>
      </c>
      <c r="D35" s="16" t="s">
        <v>522</v>
      </c>
      <c r="E35" s="16">
        <v>72</v>
      </c>
      <c r="F35" s="43">
        <v>74</v>
      </c>
      <c r="G35" s="44">
        <v>56</v>
      </c>
      <c r="H35" s="43">
        <v>74</v>
      </c>
      <c r="I35" s="43">
        <v>76</v>
      </c>
      <c r="J35" s="43">
        <v>47</v>
      </c>
      <c r="K35" s="43">
        <v>45</v>
      </c>
      <c r="L35" s="43">
        <v>40</v>
      </c>
      <c r="M35" s="28">
        <f t="shared" si="0"/>
        <v>412</v>
      </c>
      <c r="N35" s="29">
        <f t="shared" si="1"/>
        <v>87.659574468085111</v>
      </c>
    </row>
    <row r="36" spans="1:14" ht="15.75" customHeight="1">
      <c r="A36" s="9">
        <v>34</v>
      </c>
      <c r="B36" s="16" t="s">
        <v>523</v>
      </c>
      <c r="C36" s="16" t="s">
        <v>524</v>
      </c>
      <c r="D36" s="16"/>
      <c r="E36" s="16">
        <v>26</v>
      </c>
      <c r="F36" s="43">
        <v>74</v>
      </c>
      <c r="G36" s="44">
        <v>37</v>
      </c>
      <c r="H36" s="43">
        <v>59</v>
      </c>
      <c r="I36" s="43">
        <v>66</v>
      </c>
      <c r="J36" s="43">
        <v>44</v>
      </c>
      <c r="K36" s="43">
        <v>44</v>
      </c>
      <c r="L36" s="43">
        <v>35</v>
      </c>
      <c r="M36" s="28">
        <f t="shared" si="0"/>
        <v>359</v>
      </c>
      <c r="N36" s="29">
        <f t="shared" si="1"/>
        <v>76.382978723404264</v>
      </c>
    </row>
  </sheetData>
  <mergeCells count="1">
    <mergeCell ref="B1:N1"/>
  </mergeCells>
  <dataValidations count="2">
    <dataValidation type="decimal" operator="lessThanOrEqual" allowBlank="1" showDropDown="1" showInputMessage="1" showErrorMessage="1" prompt="Enter a number less than or equal to 50" sqref="J3:L36" xr:uid="{00000000-0002-0000-0400-000000000000}">
      <formula1>50</formula1>
    </dataValidation>
    <dataValidation type="decimal" operator="lessThanOrEqual" allowBlank="1" showDropDown="1" showInputMessage="1" showErrorMessage="1" prompt="Enter a number less than or equal to 80" sqref="F3:I36" xr:uid="{00000000-0002-0000-0400-000001000000}">
      <formula1>80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PLAY</vt:lpstr>
      <vt:lpstr> PLAY RESULT</vt:lpstr>
      <vt:lpstr>NURSERY</vt:lpstr>
      <vt:lpstr> NURSERY RESULT</vt:lpstr>
      <vt:lpstr>L.K.G.</vt:lpstr>
      <vt:lpstr> L.K.G MARKSHEET</vt:lpstr>
      <vt:lpstr>U.K.G</vt:lpstr>
      <vt:lpstr> U.K.G MARKSHEET</vt:lpstr>
      <vt:lpstr>IA</vt:lpstr>
      <vt:lpstr> IA MARKSHEET</vt:lpstr>
      <vt:lpstr>IB</vt:lpstr>
      <vt:lpstr> IB MARKSHEET</vt:lpstr>
      <vt:lpstr>IIA</vt:lpstr>
      <vt:lpstr> IIA MARKSHEET</vt:lpstr>
      <vt:lpstr>IIB</vt:lpstr>
      <vt:lpstr> IIB MARKSHEET</vt:lpstr>
      <vt:lpstr>III</vt:lpstr>
      <vt:lpstr> III MARKSHEET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sonu kumar</cp:lastModifiedBy>
  <cp:lastPrinted>2024-07-20T08:44:36Z</cp:lastPrinted>
  <dcterms:modified xsi:type="dcterms:W3CDTF">2024-07-20T09:14:27Z</dcterms:modified>
</cp:coreProperties>
</file>