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690" activeTab="10"/>
  </bookViews>
  <sheets>
    <sheet name="FIX" sheetId="2" r:id="rId1"/>
    <sheet name="MNG HND" sheetId="3" r:id="rId2"/>
    <sheet name="MNG FRGT " sheetId="23" r:id="rId3"/>
    <sheet name="MNG LR " sheetId="24" r:id="rId4"/>
    <sheet name="SR" sheetId="6" r:id="rId5"/>
    <sheet name="NMB HND" sheetId="14" r:id="rId6"/>
    <sheet name="NMB FRGT" sheetId="21" r:id="rId7"/>
    <sheet name="NMB LR" sheetId="22" r:id="rId8"/>
    <sheet name="ALG HND" sheetId="18" r:id="rId9"/>
    <sheet name="ALG FRGT" sheetId="19" r:id="rId10"/>
    <sheet name="ALG LR" sheetId="20" r:id="rId11"/>
  </sheets>
  <definedNames>
    <definedName name="_xlnm.Print_Area" localSheetId="9">'ALG FRGT'!$A$1:$K$41</definedName>
    <definedName name="_xlnm.Print_Area" localSheetId="8">'ALG HND'!$A$1:$H$51</definedName>
    <definedName name="_xlnm.Print_Area" localSheetId="10">'ALG LR'!$A$1:$K$90</definedName>
    <definedName name="_xlnm.Print_Area" localSheetId="0">FIX!$A$1:$I$44</definedName>
    <definedName name="_xlnm.Print_Area" localSheetId="2">'MNG FRGT '!$A$1:$K$39</definedName>
    <definedName name="_xlnm.Print_Area" localSheetId="1">'MNG HND'!$A$1:$H$49</definedName>
    <definedName name="_xlnm.Print_Area" localSheetId="3">'MNG LR '!$A$1:$J$71</definedName>
    <definedName name="_xlnm.Print_Area" localSheetId="6">'NMB FRGT'!$A$1:$K$39</definedName>
    <definedName name="_xlnm.Print_Area" localSheetId="5">'NMB HND'!$A$1:$I$48</definedName>
    <definedName name="_xlnm.Print_Area" localSheetId="7">'NMB LR'!$A$1:$J$40</definedName>
    <definedName name="_xlnm.Print_Area" localSheetId="4">SR!$A$1:$P$36</definedName>
  </definedNames>
  <calcPr calcId="125725"/>
</workbook>
</file>

<file path=xl/calcChain.xml><?xml version="1.0" encoding="utf-8"?>
<calcChain xmlns="http://schemas.openxmlformats.org/spreadsheetml/2006/main">
  <c r="H85" i="20"/>
  <c r="J85"/>
  <c r="I46"/>
  <c r="I49"/>
  <c r="I50"/>
  <c r="I53"/>
  <c r="I54"/>
  <c r="I55"/>
  <c r="I56"/>
  <c r="I57"/>
  <c r="I58"/>
  <c r="I59"/>
  <c r="I60"/>
  <c r="I61"/>
  <c r="I62"/>
  <c r="I63"/>
  <c r="I66"/>
  <c r="I69"/>
  <c r="I72"/>
  <c r="I73"/>
  <c r="I74"/>
  <c r="I75"/>
  <c r="I76"/>
  <c r="I81"/>
  <c r="I82"/>
  <c r="I83"/>
  <c r="I84"/>
  <c r="I29"/>
  <c r="I30"/>
  <c r="I31"/>
  <c r="I42"/>
  <c r="I43"/>
  <c r="I44"/>
  <c r="I47"/>
  <c r="I48"/>
  <c r="I51"/>
  <c r="I52"/>
  <c r="I64"/>
  <c r="I65"/>
  <c r="I67"/>
  <c r="I68"/>
  <c r="I70"/>
  <c r="I71"/>
  <c r="I77"/>
  <c r="I78"/>
  <c r="I79"/>
  <c r="I80"/>
  <c r="H28" i="24"/>
  <c r="J28"/>
  <c r="I26"/>
  <c r="I27"/>
  <c r="J33" i="22"/>
  <c r="H33"/>
  <c r="I25" i="24"/>
  <c r="I24"/>
  <c r="F27" i="23"/>
  <c r="I32" i="22" l="1"/>
  <c r="I25"/>
  <c r="I27" i="20"/>
  <c r="I28"/>
  <c r="I32"/>
  <c r="I33"/>
  <c r="I34"/>
  <c r="I35"/>
  <c r="I36"/>
  <c r="I37"/>
  <c r="I38"/>
  <c r="I39"/>
  <c r="I40"/>
  <c r="I41"/>
  <c r="I45"/>
  <c r="I25"/>
  <c r="I26"/>
  <c r="N25" i="6"/>
  <c r="M8"/>
  <c r="M10"/>
  <c r="M12"/>
  <c r="M14"/>
  <c r="M16"/>
  <c r="M20"/>
  <c r="M22"/>
  <c r="F29" i="19"/>
  <c r="I29" i="22"/>
  <c r="I30"/>
  <c r="I31"/>
  <c r="F27" i="21"/>
  <c r="F27" i="19"/>
  <c r="E30" i="18"/>
  <c r="G29"/>
  <c r="G28"/>
  <c r="G27"/>
  <c r="I24" i="22"/>
  <c r="I26"/>
  <c r="I27"/>
  <c r="I28"/>
  <c r="F31" i="14"/>
  <c r="H30"/>
  <c r="H29"/>
  <c r="H28"/>
  <c r="E28" i="3"/>
  <c r="G27"/>
  <c r="G26"/>
  <c r="G25"/>
  <c r="G30" i="18" l="1"/>
  <c r="G31" s="1"/>
  <c r="H31" i="14"/>
  <c r="H32" s="1"/>
  <c r="G28" i="3"/>
  <c r="G29" s="1"/>
  <c r="G32" i="18" l="1"/>
  <c r="G33" s="1"/>
  <c r="G34" s="1"/>
  <c r="G36" s="1"/>
  <c r="H33" i="14"/>
  <c r="H35" s="1"/>
  <c r="H37" s="1"/>
  <c r="G30" i="3"/>
  <c r="G31" s="1"/>
  <c r="G32" s="1"/>
  <c r="G34" s="1"/>
  <c r="E24" i="6"/>
  <c r="J24"/>
  <c r="I24" i="20" l="1"/>
  <c r="O31" i="6" l="1"/>
  <c r="N33"/>
  <c r="M33"/>
  <c r="L33"/>
  <c r="K26"/>
  <c r="F26"/>
  <c r="D26"/>
  <c r="L25"/>
  <c r="K25"/>
  <c r="G25"/>
  <c r="F25"/>
  <c r="E25"/>
  <c r="D25"/>
  <c r="L24"/>
  <c r="K24"/>
  <c r="G24"/>
  <c r="F24"/>
  <c r="D24"/>
  <c r="H20"/>
  <c r="H18"/>
  <c r="H17"/>
  <c r="H16"/>
  <c r="H15"/>
  <c r="H14"/>
  <c r="H12"/>
  <c r="H10"/>
  <c r="H8"/>
  <c r="H25" s="1"/>
  <c r="E30" i="2"/>
  <c r="E29"/>
  <c r="E28"/>
  <c r="M18" i="6" l="1"/>
  <c r="H24"/>
</calcChain>
</file>

<file path=xl/sharedStrings.xml><?xml version="1.0" encoding="utf-8"?>
<sst xmlns="http://schemas.openxmlformats.org/spreadsheetml/2006/main" count="833" uniqueCount="352">
  <si>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</si>
  <si>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</si>
  <si>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</si>
  <si>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</si>
  <si>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</si>
  <si>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</si>
  <si>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</si>
  <si>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</si>
  <si>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</si>
  <si>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</si>
  <si>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</si>
  <si>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</si>
  <si>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</si>
  <si>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</si>
  <si>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</si>
  <si>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</si>
  <si>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</si>
  <si>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</si>
  <si>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</si>
  <si>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</si>
  <si>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</si>
  <si>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</si>
  <si>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</si>
  <si>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</si>
  <si>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</si>
  <si>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</si>
  <si>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</si>
  <si>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</si>
  <si>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</si>
  <si>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</si>
  <si>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</si>
  <si>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>Email :sumitkatara69@gmail.com</t>
  </si>
  <si>
    <t xml:space="preserve">JAI SHRI GANESH </t>
  </si>
  <si>
    <t xml:space="preserve">                         Mob. No. +91-9664190074</t>
  </si>
  <si>
    <t xml:space="preserve">GANESHA  TRADERS </t>
  </si>
  <si>
    <t xml:space="preserve">NEAR INDANE GAS AGENCY NABAB BASAI ROAD MANIA DHOLPUR ( RAJ. ) </t>
  </si>
  <si>
    <t>Authorised &amp; Registered C &amp; F Agent of JK Cement works</t>
  </si>
  <si>
    <t>HANDLING CHARGES BILL OF INWARD  DHOLPUR  DUMP</t>
  </si>
  <si>
    <t>HSN / SAC Code : 996713</t>
  </si>
  <si>
    <t xml:space="preserve">                                        PAN :                 </t>
  </si>
  <si>
    <t>Product : J.K. Cement- MANGROL</t>
  </si>
  <si>
    <t xml:space="preserve"> STATE CODE  :08</t>
  </si>
  <si>
    <t>Being Claim for Handling Charges</t>
  </si>
  <si>
    <t>Rate/M.T.</t>
  </si>
  <si>
    <t>AMOUNT</t>
  </si>
  <si>
    <t xml:space="preserve">FOR M/S GANESHA TRADERS </t>
  </si>
  <si>
    <t>HSN/ SAC Code : 996791</t>
  </si>
  <si>
    <t>GSTIN :08KHAPK9767B1ZZ</t>
  </si>
  <si>
    <t>DISPATCH</t>
  </si>
  <si>
    <t>TOTAL</t>
  </si>
  <si>
    <t>QTY.(M.T.)</t>
  </si>
  <si>
    <t>FREIGHT CHARGES</t>
  </si>
  <si>
    <t>TOTAL TRANSPORTATION CHARGES</t>
  </si>
  <si>
    <t>Mob. No. +91-9664190074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</si>
  <si>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</si>
  <si>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</si>
  <si>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</si>
  <si>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</si>
  <si>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</si>
  <si>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</si>
  <si>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</si>
  <si>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</si>
  <si>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</si>
  <si>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</si>
  <si>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</si>
  <si>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</si>
  <si>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</si>
  <si>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</si>
  <si>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</si>
  <si>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RJ11RA6565</t>
  </si>
  <si>
    <t xml:space="preserve">FOR M/S  GANESHA TRADERS 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</si>
  <si>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</si>
  <si>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</si>
  <si>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</si>
  <si>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</si>
  <si>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</si>
  <si>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</si>
  <si>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</si>
  <si>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</si>
  <si>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</si>
  <si>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</si>
  <si>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</si>
  <si>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</si>
  <si>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</si>
  <si>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</si>
  <si>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</si>
  <si>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</si>
  <si>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</si>
  <si>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</si>
  <si>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</si>
  <si>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PPC</t>
  </si>
  <si>
    <t>OPC</t>
  </si>
  <si>
    <t xml:space="preserve"> MGH (11000)</t>
  </si>
  <si>
    <t>MGH (100195)</t>
  </si>
  <si>
    <t>MGH (100196)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</si>
  <si>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</si>
  <si>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</si>
  <si>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</si>
  <si>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</si>
  <si>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</si>
  <si>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</si>
  <si>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</si>
  <si>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</si>
  <si>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</si>
  <si>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</si>
  <si>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</si>
  <si>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</si>
  <si>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</si>
  <si>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</si>
  <si>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</si>
  <si>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</si>
  <si>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</si>
  <si>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</si>
  <si>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</si>
  <si>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</si>
  <si>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</si>
  <si>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</si>
  <si>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</si>
  <si>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</si>
  <si>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</si>
  <si>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</si>
  <si>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</si>
  <si>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</si>
  <si>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</si>
  <si>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</si>
  <si>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 xml:space="preserve">                                   Mob. No. +91-9664190074</t>
  </si>
  <si>
    <t>Depot Code:1468</t>
  </si>
  <si>
    <t>HSN /SAC Code :996791</t>
  </si>
  <si>
    <t>Being Claim of Transportation Charges  as per Details Enclosed</t>
  </si>
  <si>
    <t>BASAI NABAB</t>
  </si>
  <si>
    <t>RJ11RA1631</t>
  </si>
  <si>
    <t>JLN Marg, Near Jawahar Circle,Jaipur-303017</t>
  </si>
  <si>
    <t>4TH Floor, Plot No. A-3,UDB Corporate Tower</t>
  </si>
  <si>
    <t>SHRIPATI CONSTRUCTION</t>
  </si>
  <si>
    <t>HARDENIYA CEMENT AGENCIES</t>
  </si>
  <si>
    <t>Product : J.K. Cement - NIMBHERA</t>
  </si>
  <si>
    <t>PRIYA ENTERPRISES</t>
  </si>
  <si>
    <t xml:space="preserve">Being Claim for Handling Charges </t>
  </si>
  <si>
    <t>GSTIN :    08KHAPK9767BIZZ</t>
  </si>
  <si>
    <t>PAN :  KHAPK9767B</t>
  </si>
  <si>
    <t>STATE CODE  :  08</t>
  </si>
  <si>
    <t xml:space="preserve">Product : J.K. Cement- ALIGARH </t>
  </si>
  <si>
    <t>Product : J.K. Cement- ALIGARH</t>
  </si>
  <si>
    <t xml:space="preserve"> </t>
  </si>
  <si>
    <t xml:space="preserve">Product : J.K. Cement NIMBHERA </t>
  </si>
  <si>
    <t xml:space="preserve">Being Claim for Handling charge </t>
  </si>
  <si>
    <t>RJ11RA3625</t>
  </si>
  <si>
    <t>PPC(ADSTAR)</t>
  </si>
  <si>
    <t>NBH (110002)</t>
  </si>
  <si>
    <t>NBH (110000)</t>
  </si>
  <si>
    <t>ALG (110000)</t>
  </si>
  <si>
    <t>S/N.</t>
  </si>
  <si>
    <t>Particular</t>
  </si>
  <si>
    <t>Qty</t>
  </si>
  <si>
    <t>Rate/ MT</t>
  </si>
  <si>
    <t>Amount</t>
  </si>
  <si>
    <t>Handling charge for OPC/PPC</t>
  </si>
  <si>
    <t>Handling charge for W/SHIELD</t>
  </si>
  <si>
    <t>Handling charge for AD STAR</t>
  </si>
  <si>
    <t>Net Total</t>
  </si>
  <si>
    <t>Add: CGST @ 9% on Net Amount</t>
  </si>
  <si>
    <t>Add: SGST @ 9% on Net Amount</t>
  </si>
  <si>
    <t>Total of GST</t>
  </si>
  <si>
    <t>Bill Amount</t>
  </si>
  <si>
    <t>Add: Round off (+/-)</t>
  </si>
  <si>
    <t>Total Bill Amount</t>
  </si>
  <si>
    <t>We had Deposited/Depositing GST @18% against this bill.</t>
  </si>
  <si>
    <t xml:space="preserve">FREIGHT CHARGES </t>
  </si>
  <si>
    <t>SHRI HARI DAIRY AND FOOD PRODU</t>
  </si>
  <si>
    <t>NIM(110011)</t>
  </si>
  <si>
    <t>SHUBHAM CEMENT AGENCY</t>
  </si>
  <si>
    <t>RJ11RA5503</t>
  </si>
  <si>
    <t>RJ11RA9191</t>
  </si>
  <si>
    <t>RJ11GB2114</t>
  </si>
  <si>
    <t>RJ11RA2288</t>
  </si>
  <si>
    <t>ALG (110011)</t>
  </si>
  <si>
    <t>Product : J.K. Cement MANGROL</t>
  </si>
  <si>
    <t>DATE : 31.01.2023</t>
  </si>
  <si>
    <t>Invoice No :-  92</t>
  </si>
  <si>
    <t>FOR THE MONTH OF JANUARY 2023</t>
  </si>
  <si>
    <t xml:space="preserve"> Date: 31.01.2023</t>
  </si>
  <si>
    <t>Invoice No :- 93</t>
  </si>
  <si>
    <t>FOR THE MONTH OF JANUARY  2023</t>
  </si>
  <si>
    <t>Invoice No :-  94</t>
  </si>
  <si>
    <t>DATE :- 31.01.2023</t>
  </si>
  <si>
    <t>Stock Reconciliation Statement of DHOLPUR  Dump  For The Period  JANUARY   2023</t>
  </si>
  <si>
    <t>Invoice No :- 95</t>
  </si>
  <si>
    <t xml:space="preserve"> Date:  31.01.2023</t>
  </si>
  <si>
    <t>Invoice No :-  96</t>
  </si>
  <si>
    <t>Invoice No :-  97</t>
  </si>
  <si>
    <t>Invoice No :-  98</t>
  </si>
  <si>
    <t>FOR THE MONTH OF JANUARY   2023</t>
  </si>
  <si>
    <t>LAVANIA CEMENT SALES CORPORATI</t>
  </si>
  <si>
    <t>1452</t>
  </si>
  <si>
    <t>1454</t>
  </si>
  <si>
    <t>1460</t>
  </si>
  <si>
    <t>1463</t>
  </si>
  <si>
    <t>1435</t>
  </si>
  <si>
    <t>1438</t>
  </si>
  <si>
    <t>1440</t>
  </si>
  <si>
    <t>1441</t>
  </si>
  <si>
    <t>1448</t>
  </si>
  <si>
    <t>8206395500</t>
  </si>
  <si>
    <t>8206397101</t>
  </si>
  <si>
    <t>8206403483</t>
  </si>
  <si>
    <t>8206403538</t>
  </si>
  <si>
    <t>8206383689</t>
  </si>
  <si>
    <t>8206385847</t>
  </si>
  <si>
    <t>8206388917</t>
  </si>
  <si>
    <t>8206389754</t>
  </si>
  <si>
    <t>8206395390</t>
  </si>
  <si>
    <t>1457</t>
  </si>
  <si>
    <t>1459</t>
  </si>
  <si>
    <t>1461</t>
  </si>
  <si>
    <t>1462</t>
  </si>
  <si>
    <t>8206400298</t>
  </si>
  <si>
    <t>8206403467</t>
  </si>
  <si>
    <t>8206403492</t>
  </si>
  <si>
    <t>8206403514</t>
  </si>
  <si>
    <t>GUNJAN CEMENT AGENCY</t>
  </si>
  <si>
    <t>B M TRADING &amp; CONSTRUCTION COM</t>
  </si>
  <si>
    <t>MANGROL (DHOLPUR)</t>
  </si>
  <si>
    <t>PIPHERA</t>
  </si>
  <si>
    <t>BARI</t>
  </si>
  <si>
    <t>RJ11GB1480</t>
  </si>
  <si>
    <t>RJ11RA9826</t>
  </si>
  <si>
    <t>RJ11RA6917</t>
  </si>
  <si>
    <t>RJ11GB2989</t>
  </si>
  <si>
    <t>RJ11RA6810</t>
  </si>
  <si>
    <t>1433</t>
  </si>
  <si>
    <t>1434</t>
  </si>
  <si>
    <t>1436</t>
  </si>
  <si>
    <t>1443</t>
  </si>
  <si>
    <t>1444</t>
  </si>
  <si>
    <t>1449</t>
  </si>
  <si>
    <t>1450</t>
  </si>
  <si>
    <t>1451</t>
  </si>
  <si>
    <t>1453</t>
  </si>
  <si>
    <t>1464</t>
  </si>
  <si>
    <t>1468</t>
  </si>
  <si>
    <t>1470</t>
  </si>
  <si>
    <t>1472</t>
  </si>
  <si>
    <t>1473</t>
  </si>
  <si>
    <t>1474</t>
  </si>
  <si>
    <t>1480</t>
  </si>
  <si>
    <t>1481</t>
  </si>
  <si>
    <t>1485</t>
  </si>
  <si>
    <t>1487</t>
  </si>
  <si>
    <t>1492</t>
  </si>
  <si>
    <t>1493</t>
  </si>
  <si>
    <t>1494</t>
  </si>
  <si>
    <t>1495</t>
  </si>
  <si>
    <t>1496</t>
  </si>
  <si>
    <t>1497</t>
  </si>
  <si>
    <t>1498</t>
  </si>
  <si>
    <t>1501</t>
  </si>
  <si>
    <t>1502</t>
  </si>
  <si>
    <t>1503</t>
  </si>
  <si>
    <t>1504</t>
  </si>
  <si>
    <t>1507</t>
  </si>
  <si>
    <t>1511</t>
  </si>
  <si>
    <t>1514</t>
  </si>
  <si>
    <t>1516</t>
  </si>
  <si>
    <t>1517</t>
  </si>
  <si>
    <t>1518</t>
  </si>
  <si>
    <t>1520</t>
  </si>
  <si>
    <t>1526</t>
  </si>
  <si>
    <t>1527</t>
  </si>
  <si>
    <t>1529</t>
  </si>
  <si>
    <t>1530</t>
  </si>
  <si>
    <t>1445</t>
  </si>
  <si>
    <t>1446</t>
  </si>
  <si>
    <t>1447</t>
  </si>
  <si>
    <t>1476</t>
  </si>
  <si>
    <t>1478</t>
  </si>
  <si>
    <t>1479</t>
  </si>
  <si>
    <t>1482</t>
  </si>
  <si>
    <t>1483</t>
  </si>
  <si>
    <t>1490</t>
  </si>
  <si>
    <t>1491</t>
  </si>
  <si>
    <t>1505</t>
  </si>
  <si>
    <t>1506</t>
  </si>
  <si>
    <t>1508</t>
  </si>
  <si>
    <t>1509</t>
  </si>
  <si>
    <t>1512</t>
  </si>
  <si>
    <t>1513</t>
  </si>
  <si>
    <t>1522</t>
  </si>
  <si>
    <t>1523</t>
  </si>
  <si>
    <t>1524</t>
  </si>
  <si>
    <t>1525</t>
  </si>
  <si>
    <t>8206381839</t>
  </si>
  <si>
    <t>8206382593</t>
  </si>
  <si>
    <t>8206384688</t>
  </si>
  <si>
    <t>8206391449</t>
  </si>
  <si>
    <t>8206391500</t>
  </si>
  <si>
    <t>8206395413</t>
  </si>
  <si>
    <t>8206395482</t>
  </si>
  <si>
    <t>8206395493</t>
  </si>
  <si>
    <t>8206395517</t>
  </si>
  <si>
    <t>8206407833</t>
  </si>
  <si>
    <t>8206408631</t>
  </si>
  <si>
    <t>8206413716</t>
  </si>
  <si>
    <t>8206416288</t>
  </si>
  <si>
    <t>8206416298</t>
  </si>
  <si>
    <t>8206416367</t>
  </si>
  <si>
    <t>8206420943</t>
  </si>
  <si>
    <t>8206424163</t>
  </si>
  <si>
    <t>8206426105</t>
  </si>
  <si>
    <t>8206431182</t>
  </si>
  <si>
    <t>8206433151</t>
  </si>
  <si>
    <t>8206433215</t>
  </si>
  <si>
    <t>8206433270</t>
  </si>
  <si>
    <t>8206433309</t>
  </si>
  <si>
    <t>8206433376</t>
  </si>
  <si>
    <t>8206433496</t>
  </si>
  <si>
    <t>8206433508</t>
  </si>
  <si>
    <t>8206435390</t>
  </si>
  <si>
    <t>8206435413</t>
  </si>
  <si>
    <t>8206435432</t>
  </si>
  <si>
    <t>8206435458</t>
  </si>
  <si>
    <t>8206437745</t>
  </si>
  <si>
    <t>8206449584</t>
  </si>
  <si>
    <t>8206451089</t>
  </si>
  <si>
    <t>8206454223</t>
  </si>
  <si>
    <t>8206454241</t>
  </si>
  <si>
    <t>8206457698</t>
  </si>
  <si>
    <t>8206457734</t>
  </si>
  <si>
    <t>8206466189</t>
  </si>
  <si>
    <t>8206469387</t>
  </si>
  <si>
    <t>8206469534</t>
  </si>
  <si>
    <t>8206469985</t>
  </si>
  <si>
    <t>8206391547</t>
  </si>
  <si>
    <t>8206391585</t>
  </si>
  <si>
    <t>8206395363</t>
  </si>
  <si>
    <t>8206419262</t>
  </si>
  <si>
    <t>8206420826</t>
  </si>
  <si>
    <t>8206420881</t>
  </si>
  <si>
    <t>8206425909</t>
  </si>
  <si>
    <t>8206425946</t>
  </si>
  <si>
    <t>8206431383</t>
  </si>
  <si>
    <t>8206433094</t>
  </si>
  <si>
    <t>8206437717</t>
  </si>
  <si>
    <t>8206437729</t>
  </si>
  <si>
    <t>8206437762</t>
  </si>
  <si>
    <t>8206438938</t>
  </si>
  <si>
    <t>8206449624</t>
  </si>
  <si>
    <t>8206449771</t>
  </si>
  <si>
    <t>8206459371</t>
  </si>
  <si>
    <t>8206460123</t>
  </si>
  <si>
    <t>8206460150</t>
  </si>
  <si>
    <t>8206460173</t>
  </si>
  <si>
    <t>MGH (110002)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</si>
</sst>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00"/>
    <numFmt numFmtId="165" formatCode="[$-409]d\-mmm\-yy;@"/>
    <numFmt numFmtId="166" formatCode="[$-409]d\-mmm\-yy"/>
    <numFmt numFmtId="167" formatCode="0.00&quot; MT&quot;"/>
  </numFmts>
  <fonts count="86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b/>
      <u/>
      <sz val="24"/>
      <name val="Arial"/>
      <family val="2"/>
    </font>
    <font>
      <sz val="24"/>
      <color rgb="FF000000"/>
      <name val="Calibri"/>
      <family val="2"/>
    </font>
    <font>
      <sz val="28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u/>
      <sz val="22"/>
      <color rgb="FF000000"/>
      <name val="Calibri"/>
      <family val="2"/>
    </font>
    <font>
      <b/>
      <sz val="22"/>
      <color theme="1"/>
      <name val="Arial"/>
      <family val="2"/>
    </font>
    <font>
      <b/>
      <sz val="90"/>
      <name val="Arial Black"/>
      <family val="2"/>
    </font>
    <font>
      <b/>
      <sz val="22"/>
      <name val="Calibri"/>
      <family val="2"/>
    </font>
    <font>
      <u/>
      <sz val="24"/>
      <color rgb="FF000000"/>
      <name val="Calibri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22"/>
      <name val="Arial"/>
      <family val="2"/>
    </font>
    <font>
      <b/>
      <u/>
      <sz val="22"/>
      <color rgb="FF000000"/>
      <name val="Calibri"/>
      <family val="2"/>
    </font>
    <font>
      <sz val="22"/>
      <name val="Calibri"/>
      <family val="2"/>
    </font>
    <font>
      <sz val="11"/>
      <color rgb="FF000000"/>
      <name val="Calibri"/>
      <family val="2"/>
    </font>
    <font>
      <b/>
      <sz val="26"/>
      <color theme="1" tint="4.9989318521683403E-2"/>
      <name val="Calibri"/>
      <family val="2"/>
    </font>
    <font>
      <sz val="100"/>
      <name val="Arial Black"/>
      <family val="2"/>
    </font>
    <font>
      <b/>
      <sz val="20"/>
      <name val="Arial Narrow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sz val="140"/>
      <name val="Arial Black"/>
      <family val="2"/>
    </font>
    <font>
      <sz val="140"/>
      <color rgb="FF000000"/>
      <name val="Arial Black"/>
      <family val="2"/>
    </font>
    <font>
      <b/>
      <u/>
      <sz val="26"/>
      <color rgb="FF000000"/>
      <name val="Calibri"/>
      <family val="2"/>
    </font>
    <font>
      <b/>
      <sz val="26"/>
      <color theme="1"/>
      <name val="Arial"/>
      <family val="2"/>
    </font>
    <font>
      <b/>
      <sz val="26"/>
      <name val="Calibri Light"/>
      <family val="1"/>
      <scheme val="major"/>
    </font>
    <font>
      <b/>
      <sz val="26"/>
      <color theme="1"/>
      <name val="Calibri Light"/>
      <family val="1"/>
      <scheme val="major"/>
    </font>
    <font>
      <b/>
      <u/>
      <sz val="26"/>
      <name val="Calibri Light"/>
      <family val="1"/>
      <scheme val="major"/>
    </font>
    <font>
      <b/>
      <sz val="24"/>
      <name val="Calibri Light"/>
      <family val="1"/>
      <scheme val="major"/>
    </font>
    <font>
      <b/>
      <sz val="24"/>
      <color theme="1"/>
      <name val="Calibri Light"/>
      <family val="1"/>
      <scheme val="major"/>
    </font>
    <font>
      <b/>
      <u/>
      <sz val="24"/>
      <name val="Calibri Light"/>
      <family val="1"/>
      <scheme val="major"/>
    </font>
    <font>
      <b/>
      <sz val="28"/>
      <color theme="1"/>
      <name val="Calibri Light"/>
      <family val="1"/>
      <scheme val="major"/>
    </font>
    <font>
      <b/>
      <sz val="28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9CC2E5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9" fillId="0" borderId="0"/>
    <xf numFmtId="43" fontId="68" fillId="0" borderId="0" applyFont="0" applyFill="0" applyBorder="0" applyAlignment="0" applyProtection="0"/>
  </cellStyleXfs>
  <cellXfs count="527">
    <xf numFmtId="0" fontId="0" fillId="0" borderId="0" xfId="0" applyFont="1" applyAlignment="1"/>
    <xf numFmtId="0" fontId="1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6" fillId="0" borderId="0" xfId="0" applyFont="1"/>
    <xf numFmtId="0" fontId="18" fillId="0" borderId="0" xfId="0" applyFont="1" applyBorder="1" applyAlignment="1"/>
    <xf numFmtId="0" fontId="20" fillId="0" borderId="0" xfId="0" applyFont="1" applyBorder="1" applyAlignment="1"/>
    <xf numFmtId="0" fontId="8" fillId="0" borderId="0" xfId="0" applyFont="1" applyBorder="1" applyAlignment="1">
      <alignment horizontal="center"/>
    </xf>
    <xf numFmtId="0" fontId="21" fillId="0" borderId="0" xfId="0" applyFont="1" applyBorder="1" applyAlignment="1"/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27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21" fillId="2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ont="1"/>
    <xf numFmtId="0" fontId="30" fillId="0" borderId="0" xfId="0" applyFont="1" applyAlignment="1">
      <alignment vertical="center"/>
    </xf>
    <xf numFmtId="0" fontId="31" fillId="0" borderId="0" xfId="0" applyFont="1" applyAlignment="1"/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9" fillId="0" borderId="0" xfId="0" applyFont="1" applyAlignment="1"/>
    <xf numFmtId="0" fontId="20" fillId="0" borderId="0" xfId="0" applyFont="1" applyAlignment="1">
      <alignment horizontal="center"/>
    </xf>
    <xf numFmtId="0" fontId="28" fillId="0" borderId="0" xfId="0" applyFont="1" applyAlignment="1"/>
    <xf numFmtId="0" fontId="12" fillId="0" borderId="0" xfId="0" applyFont="1" applyBorder="1" applyAlignment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/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33" fillId="0" borderId="0" xfId="0" applyFont="1" applyAlignment="1">
      <alignment horizontal="right" vertical="center"/>
    </xf>
    <xf numFmtId="0" fontId="40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41" fillId="0" borderId="0" xfId="0" applyFont="1" applyAlignment="1"/>
    <xf numFmtId="0" fontId="41" fillId="0" borderId="0" xfId="0" applyFont="1" applyAlignment="1">
      <alignment horizontal="right"/>
    </xf>
    <xf numFmtId="0" fontId="42" fillId="0" borderId="0" xfId="0" applyFont="1" applyAlignment="1"/>
    <xf numFmtId="0" fontId="4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3" fillId="0" borderId="0" xfId="0" applyFont="1" applyAlignment="1"/>
    <xf numFmtId="0" fontId="3" fillId="0" borderId="0" xfId="0" applyFont="1" applyAlignment="1"/>
    <xf numFmtId="0" fontId="42" fillId="0" borderId="0" xfId="0" applyFont="1"/>
    <xf numFmtId="0" fontId="44" fillId="0" borderId="0" xfId="0" applyFont="1"/>
    <xf numFmtId="0" fontId="45" fillId="0" borderId="0" xfId="0" applyFont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49" fontId="20" fillId="2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17" fillId="0" borderId="0" xfId="0" applyFont="1"/>
    <xf numFmtId="0" fontId="26" fillId="0" borderId="0" xfId="0" applyFont="1"/>
    <xf numFmtId="0" fontId="26" fillId="2" borderId="0" xfId="0" applyFont="1" applyFill="1" applyBorder="1"/>
    <xf numFmtId="0" fontId="16" fillId="0" borderId="0" xfId="0" applyFont="1" applyAlignment="1"/>
    <xf numFmtId="0" fontId="33" fillId="0" borderId="0" xfId="0" applyFont="1" applyBorder="1" applyAlignment="1"/>
    <xf numFmtId="0" fontId="29" fillId="0" borderId="0" xfId="0" applyFont="1" applyBorder="1" applyAlignment="1">
      <alignment vertical="center"/>
    </xf>
    <xf numFmtId="49" fontId="29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0" fontId="34" fillId="0" borderId="0" xfId="0" applyFont="1" applyBorder="1"/>
    <xf numFmtId="0" fontId="34" fillId="0" borderId="0" xfId="0" applyFont="1" applyBorder="1" applyAlignment="1"/>
    <xf numFmtId="0" fontId="48" fillId="0" borderId="0" xfId="0" applyFont="1" applyAlignment="1">
      <alignment vertical="center"/>
    </xf>
    <xf numFmtId="0" fontId="43" fillId="0" borderId="0" xfId="0" applyFont="1" applyAlignment="1"/>
    <xf numFmtId="0" fontId="15" fillId="0" borderId="0" xfId="0" applyFont="1" applyBorder="1" applyAlignment="1"/>
    <xf numFmtId="0" fontId="51" fillId="0" borderId="0" xfId="0" applyFont="1" applyAlignment="1"/>
    <xf numFmtId="166" fontId="0" fillId="0" borderId="0" xfId="0" applyNumberFormat="1" applyFont="1"/>
    <xf numFmtId="0" fontId="52" fillId="6" borderId="30" xfId="0" applyFont="1" applyFill="1" applyBorder="1" applyAlignment="1">
      <alignment horizontal="center" vertical="center"/>
    </xf>
    <xf numFmtId="0" fontId="52" fillId="6" borderId="1" xfId="0" applyFont="1" applyFill="1" applyBorder="1" applyAlignment="1">
      <alignment horizontal="center" vertical="center"/>
    </xf>
    <xf numFmtId="2" fontId="21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3" fillId="6" borderId="1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23" fillId="6" borderId="29" xfId="0" applyFont="1" applyFill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2" fontId="23" fillId="5" borderId="27" xfId="0" applyNumberFormat="1" applyFont="1" applyFill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54" fillId="0" borderId="0" xfId="0" applyFont="1" applyBorder="1"/>
    <xf numFmtId="0" fontId="42" fillId="0" borderId="17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23" fillId="6" borderId="45" xfId="0" applyFont="1" applyFill="1" applyBorder="1" applyAlignment="1">
      <alignment horizontal="center" vertical="center"/>
    </xf>
    <xf numFmtId="0" fontId="23" fillId="6" borderId="27" xfId="0" applyFont="1" applyFill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2" fontId="8" fillId="5" borderId="27" xfId="0" applyNumberFormat="1" applyFont="1" applyFill="1" applyBorder="1" applyAlignment="1">
      <alignment horizontal="center" vertical="center"/>
    </xf>
    <xf numFmtId="2" fontId="23" fillId="5" borderId="29" xfId="0" applyNumberFormat="1" applyFont="1" applyFill="1" applyBorder="1" applyAlignment="1">
      <alignment horizontal="center" vertical="center"/>
    </xf>
    <xf numFmtId="2" fontId="23" fillId="5" borderId="45" xfId="0" applyNumberFormat="1" applyFont="1" applyFill="1" applyBorder="1" applyAlignment="1">
      <alignment horizontal="center" vertical="center"/>
    </xf>
    <xf numFmtId="0" fontId="23" fillId="6" borderId="50" xfId="0" applyFont="1" applyFill="1" applyBorder="1" applyAlignment="1">
      <alignment horizontal="center" vertical="center"/>
    </xf>
    <xf numFmtId="0" fontId="53" fillId="0" borderId="51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53" fillId="0" borderId="52" xfId="0" applyFont="1" applyBorder="1" applyAlignment="1">
      <alignment horizontal="center" vertical="center"/>
    </xf>
    <xf numFmtId="0" fontId="1" fillId="0" borderId="0" xfId="0" applyFont="1" applyBorder="1"/>
    <xf numFmtId="0" fontId="28" fillId="0" borderId="0" xfId="0" applyFont="1"/>
    <xf numFmtId="0" fontId="56" fillId="0" borderId="0" xfId="0" applyFont="1" applyAlignment="1">
      <alignment horizontal="center"/>
    </xf>
    <xf numFmtId="0" fontId="34" fillId="0" borderId="0" xfId="0" applyFont="1" applyAlignment="1">
      <alignment horizontal="left" vertical="center"/>
    </xf>
    <xf numFmtId="0" fontId="22" fillId="0" borderId="0" xfId="0" applyFont="1" applyBorder="1"/>
    <xf numFmtId="0" fontId="22" fillId="0" borderId="0" xfId="0" applyFont="1" applyBorder="1" applyAlignment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44" fillId="0" borderId="0" xfId="0" applyFont="1" applyBorder="1"/>
    <xf numFmtId="0" fontId="45" fillId="0" borderId="0" xfId="0" applyFont="1" applyBorder="1"/>
    <xf numFmtId="0" fontId="20" fillId="0" borderId="0" xfId="0" applyFont="1" applyAlignment="1"/>
    <xf numFmtId="0" fontId="3" fillId="0" borderId="0" xfId="0" applyFont="1" applyAlignment="1">
      <alignment horizontal="center"/>
    </xf>
    <xf numFmtId="0" fontId="58" fillId="0" borderId="0" xfId="0" applyFont="1" applyBorder="1"/>
    <xf numFmtId="0" fontId="28" fillId="0" borderId="0" xfId="0" applyFont="1" applyBorder="1" applyAlignment="1"/>
    <xf numFmtId="0" fontId="8" fillId="0" borderId="0" xfId="0" applyFont="1" applyBorder="1"/>
    <xf numFmtId="0" fontId="9" fillId="0" borderId="1" xfId="0" applyFont="1" applyBorder="1"/>
    <xf numFmtId="0" fontId="9" fillId="0" borderId="0" xfId="0" applyFont="1"/>
    <xf numFmtId="0" fontId="60" fillId="0" borderId="0" xfId="0" applyFont="1"/>
    <xf numFmtId="0" fontId="22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9" fillId="0" borderId="0" xfId="0" applyFont="1" applyBorder="1"/>
    <xf numFmtId="0" fontId="1" fillId="0" borderId="0" xfId="0" applyFont="1"/>
    <xf numFmtId="0" fontId="22" fillId="2" borderId="0" xfId="0" applyFont="1" applyFill="1" applyBorder="1" applyAlignment="1">
      <alignment horizontal="left"/>
    </xf>
    <xf numFmtId="0" fontId="39" fillId="2" borderId="0" xfId="0" applyFont="1" applyFill="1" applyBorder="1"/>
    <xf numFmtId="0" fontId="29" fillId="0" borderId="0" xfId="0" applyFont="1" applyBorder="1"/>
    <xf numFmtId="0" fontId="24" fillId="0" borderId="0" xfId="0" applyFont="1" applyAlignment="1"/>
    <xf numFmtId="0" fontId="29" fillId="0" borderId="0" xfId="0" applyFont="1" applyBorder="1" applyAlignment="1"/>
    <xf numFmtId="0" fontId="39" fillId="0" borderId="0" xfId="0" applyFont="1" applyAlignment="1"/>
    <xf numFmtId="0" fontId="21" fillId="0" borderId="0" xfId="0" applyFont="1" applyAlignment="1"/>
    <xf numFmtId="0" fontId="25" fillId="0" borderId="0" xfId="0" applyFont="1" applyBorder="1" applyAlignment="1">
      <alignment horizontal="left" vertical="center"/>
    </xf>
    <xf numFmtId="2" fontId="22" fillId="0" borderId="7" xfId="0" applyNumberFormat="1" applyFont="1" applyBorder="1" applyAlignment="1">
      <alignment horizontal="center" vertical="center"/>
    </xf>
    <xf numFmtId="0" fontId="29" fillId="0" borderId="0" xfId="0" applyFont="1"/>
    <xf numFmtId="0" fontId="20" fillId="0" borderId="0" xfId="0" applyFont="1"/>
    <xf numFmtId="0" fontId="9" fillId="0" borderId="0" xfId="0" applyFont="1" applyBorder="1"/>
    <xf numFmtId="0" fontId="33" fillId="0" borderId="0" xfId="0" applyFont="1"/>
    <xf numFmtId="0" fontId="4" fillId="0" borderId="0" xfId="0" applyFont="1"/>
    <xf numFmtId="0" fontId="39" fillId="0" borderId="0" xfId="0" applyFont="1" applyBorder="1" applyAlignment="1"/>
    <xf numFmtId="0" fontId="0" fillId="0" borderId="1" xfId="0" applyFont="1" applyBorder="1"/>
    <xf numFmtId="2" fontId="33" fillId="8" borderId="2" xfId="0" applyNumberFormat="1" applyFont="1" applyFill="1" applyBorder="1" applyAlignment="1">
      <alignment horizontal="center" vertical="center"/>
    </xf>
    <xf numFmtId="2" fontId="33" fillId="9" borderId="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63" fillId="0" borderId="0" xfId="0" applyFont="1" applyAlignment="1">
      <alignment horizontal="right" vertical="center"/>
    </xf>
    <xf numFmtId="0" fontId="61" fillId="0" borderId="0" xfId="0" applyFont="1" applyAlignment="1">
      <alignment horizontal="right" vertical="center"/>
    </xf>
    <xf numFmtId="0" fontId="62" fillId="0" borderId="0" xfId="0" applyFont="1" applyAlignment="1">
      <alignment horizontal="right" vertical="center"/>
    </xf>
    <xf numFmtId="0" fontId="64" fillId="0" borderId="0" xfId="0" applyFont="1" applyBorder="1" applyAlignment="1">
      <alignment vertical="center"/>
    </xf>
    <xf numFmtId="0" fontId="62" fillId="0" borderId="0" xfId="0" applyFont="1" applyBorder="1" applyAlignment="1">
      <alignment horizontal="center" vertical="center"/>
    </xf>
    <xf numFmtId="0" fontId="11" fillId="0" borderId="0" xfId="0" applyFont="1" applyAlignment="1"/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2" fontId="33" fillId="0" borderId="7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20" fillId="0" borderId="0" xfId="0" applyFont="1" applyBorder="1" applyAlignment="1">
      <alignment horizontal="center"/>
    </xf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/>
    <xf numFmtId="0" fontId="11" fillId="0" borderId="3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2" fontId="3" fillId="9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55" fillId="2" borderId="0" xfId="0" applyFont="1" applyFill="1" applyBorder="1" applyAlignment="1">
      <alignment vertical="center"/>
    </xf>
    <xf numFmtId="0" fontId="76" fillId="2" borderId="0" xfId="0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77" fillId="2" borderId="0" xfId="0" applyFont="1" applyFill="1" applyBorder="1" applyAlignment="1">
      <alignment vertical="center"/>
    </xf>
    <xf numFmtId="2" fontId="3" fillId="8" borderId="2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23" fillId="0" borderId="40" xfId="0" applyNumberFormat="1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2" fontId="23" fillId="0" borderId="20" xfId="0" applyNumberFormat="1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23" fillId="6" borderId="47" xfId="0" applyFont="1" applyFill="1" applyBorder="1" applyAlignment="1">
      <alignment horizontal="center" vertical="center"/>
    </xf>
    <xf numFmtId="2" fontId="21" fillId="0" borderId="53" xfId="0" applyNumberFormat="1" applyFont="1" applyBorder="1" applyAlignment="1">
      <alignment horizontal="center" vertical="center" wrapText="1"/>
    </xf>
    <xf numFmtId="2" fontId="21" fillId="0" borderId="53" xfId="0" applyNumberFormat="1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2" fontId="21" fillId="0" borderId="42" xfId="0" applyNumberFormat="1" applyFont="1" applyBorder="1" applyAlignment="1">
      <alignment horizontal="center" vertical="center" wrapText="1"/>
    </xf>
    <xf numFmtId="2" fontId="21" fillId="0" borderId="42" xfId="0" applyNumberFormat="1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0" fontId="23" fillId="6" borderId="37" xfId="0" applyFont="1" applyFill="1" applyBorder="1" applyAlignment="1">
      <alignment horizontal="center" vertical="center"/>
    </xf>
    <xf numFmtId="0" fontId="53" fillId="0" borderId="58" xfId="0" applyFont="1" applyBorder="1" applyAlignment="1">
      <alignment horizontal="center" vertical="center"/>
    </xf>
    <xf numFmtId="0" fontId="53" fillId="0" borderId="59" xfId="0" applyFont="1" applyBorder="1" applyAlignment="1">
      <alignment horizontal="center" vertical="center"/>
    </xf>
    <xf numFmtId="0" fontId="53" fillId="0" borderId="60" xfId="0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71" fillId="5" borderId="64" xfId="0" applyFont="1" applyFill="1" applyBorder="1" applyAlignment="1">
      <alignment horizontal="center" vertical="center" wrapText="1"/>
    </xf>
    <xf numFmtId="0" fontId="71" fillId="5" borderId="29" xfId="0" applyFont="1" applyFill="1" applyBorder="1" applyAlignment="1">
      <alignment horizontal="center" vertical="center" wrapText="1"/>
    </xf>
    <xf numFmtId="0" fontId="71" fillId="5" borderId="46" xfId="0" applyFont="1" applyFill="1" applyBorder="1" applyAlignment="1">
      <alignment horizontal="center" vertical="center" wrapText="1"/>
    </xf>
    <xf numFmtId="0" fontId="52" fillId="2" borderId="53" xfId="0" applyFont="1" applyFill="1" applyBorder="1" applyAlignment="1">
      <alignment horizontal="center" vertical="center" wrapText="1"/>
    </xf>
    <xf numFmtId="0" fontId="52" fillId="2" borderId="55" xfId="0" applyFont="1" applyFill="1" applyBorder="1" applyAlignment="1">
      <alignment horizontal="center" vertical="center" wrapText="1"/>
    </xf>
    <xf numFmtId="0" fontId="52" fillId="2" borderId="42" xfId="0" applyFont="1" applyFill="1" applyBorder="1" applyAlignment="1">
      <alignment horizontal="center" vertical="center" wrapText="1"/>
    </xf>
    <xf numFmtId="0" fontId="52" fillId="2" borderId="57" xfId="0" applyFont="1" applyFill="1" applyBorder="1" applyAlignment="1">
      <alignment horizontal="center" vertical="center" wrapText="1"/>
    </xf>
    <xf numFmtId="2" fontId="21" fillId="3" borderId="66" xfId="0" applyNumberFormat="1" applyFont="1" applyFill="1" applyBorder="1" applyAlignment="1">
      <alignment horizontal="center" vertical="center"/>
    </xf>
    <xf numFmtId="2" fontId="21" fillId="6" borderId="22" xfId="0" applyNumberFormat="1" applyFont="1" applyFill="1" applyBorder="1" applyAlignment="1">
      <alignment horizontal="center" vertical="center"/>
    </xf>
    <xf numFmtId="2" fontId="21" fillId="6" borderId="67" xfId="0" applyNumberFormat="1" applyFont="1" applyFill="1" applyBorder="1" applyAlignment="1">
      <alignment horizontal="center" vertical="center"/>
    </xf>
    <xf numFmtId="2" fontId="21" fillId="6" borderId="68" xfId="0" applyNumberFormat="1" applyFont="1" applyFill="1" applyBorder="1" applyAlignment="1">
      <alignment horizontal="center" vertical="center"/>
    </xf>
    <xf numFmtId="0" fontId="52" fillId="6" borderId="58" xfId="0" applyFont="1" applyFill="1" applyBorder="1" applyAlignment="1">
      <alignment horizontal="center" vertical="center"/>
    </xf>
    <xf numFmtId="2" fontId="21" fillId="6" borderId="69" xfId="0" applyNumberFormat="1" applyFont="1" applyFill="1" applyBorder="1" applyAlignment="1">
      <alignment horizontal="center" vertical="center"/>
    </xf>
    <xf numFmtId="0" fontId="52" fillId="6" borderId="60" xfId="0" applyFont="1" applyFill="1" applyBorder="1" applyAlignment="1">
      <alignment horizontal="center" vertical="center"/>
    </xf>
    <xf numFmtId="0" fontId="78" fillId="0" borderId="2" xfId="0" applyFont="1" applyBorder="1" applyAlignment="1">
      <alignment horizontal="center" vertical="center"/>
    </xf>
    <xf numFmtId="0" fontId="79" fillId="0" borderId="2" xfId="0" applyFont="1" applyBorder="1" applyAlignment="1">
      <alignment horizontal="center" vertical="center"/>
    </xf>
    <xf numFmtId="43" fontId="78" fillId="0" borderId="7" xfId="0" applyNumberFormat="1" applyFont="1" applyBorder="1" applyAlignment="1">
      <alignment horizontal="center" vertical="center"/>
    </xf>
    <xf numFmtId="2" fontId="79" fillId="0" borderId="2" xfId="0" applyNumberFormat="1" applyFont="1" applyBorder="1" applyAlignment="1">
      <alignment horizontal="center" vertical="center"/>
    </xf>
    <xf numFmtId="43" fontId="79" fillId="0" borderId="7" xfId="2" applyNumberFormat="1" applyFont="1" applyBorder="1" applyAlignment="1">
      <alignment horizontal="center" vertical="center"/>
    </xf>
    <xf numFmtId="0" fontId="79" fillId="0" borderId="6" xfId="0" applyNumberFormat="1" applyFont="1" applyBorder="1" applyAlignment="1">
      <alignment horizontal="center" vertical="center"/>
    </xf>
    <xf numFmtId="167" fontId="78" fillId="0" borderId="2" xfId="0" applyNumberFormat="1" applyFont="1" applyBorder="1" applyAlignment="1">
      <alignment horizontal="center" vertical="center"/>
    </xf>
    <xf numFmtId="43" fontId="78" fillId="0" borderId="2" xfId="2" applyNumberFormat="1" applyFont="1" applyBorder="1" applyAlignment="1">
      <alignment horizontal="center" vertical="center"/>
    </xf>
    <xf numFmtId="43" fontId="78" fillId="0" borderId="7" xfId="2" applyNumberFormat="1" applyFont="1" applyBorder="1" applyAlignment="1">
      <alignment horizontal="center" vertical="center"/>
    </xf>
    <xf numFmtId="0" fontId="81" fillId="0" borderId="3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81" fillId="0" borderId="5" xfId="0" applyFont="1" applyBorder="1" applyAlignment="1">
      <alignment horizontal="center" vertical="center"/>
    </xf>
    <xf numFmtId="0" fontId="82" fillId="0" borderId="6" xfId="0" applyNumberFormat="1" applyFont="1" applyBorder="1" applyAlignment="1">
      <alignment horizontal="center" vertical="center"/>
    </xf>
    <xf numFmtId="0" fontId="82" fillId="0" borderId="2" xfId="0" applyFont="1" applyBorder="1" applyAlignment="1">
      <alignment horizontal="center" vertical="center"/>
    </xf>
    <xf numFmtId="2" fontId="82" fillId="0" borderId="2" xfId="0" applyNumberFormat="1" applyFont="1" applyBorder="1" applyAlignment="1">
      <alignment horizontal="center" vertical="center"/>
    </xf>
    <xf numFmtId="43" fontId="82" fillId="0" borderId="7" xfId="2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167" fontId="81" fillId="0" borderId="2" xfId="0" applyNumberFormat="1" applyFont="1" applyBorder="1" applyAlignment="1">
      <alignment horizontal="center" vertical="center"/>
    </xf>
    <xf numFmtId="43" fontId="81" fillId="0" borderId="2" xfId="2" applyNumberFormat="1" applyFont="1" applyBorder="1" applyAlignment="1">
      <alignment horizontal="center" vertical="center"/>
    </xf>
    <xf numFmtId="43" fontId="81" fillId="0" borderId="7" xfId="2" applyNumberFormat="1" applyFont="1" applyBorder="1" applyAlignment="1">
      <alignment horizontal="center" vertical="center"/>
    </xf>
    <xf numFmtId="43" fontId="81" fillId="0" borderId="7" xfId="0" applyNumberFormat="1" applyFont="1" applyBorder="1" applyAlignment="1">
      <alignment horizontal="center" vertical="center"/>
    </xf>
    <xf numFmtId="43" fontId="81" fillId="0" borderId="70" xfId="0" applyNumberFormat="1" applyFont="1" applyBorder="1" applyAlignment="1">
      <alignment horizontal="center" vertical="center"/>
    </xf>
    <xf numFmtId="0" fontId="81" fillId="0" borderId="19" xfId="0" applyFont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83" fillId="0" borderId="0" xfId="0" applyFont="1" applyBorder="1" applyAlignment="1">
      <alignment vertical="center"/>
    </xf>
    <xf numFmtId="0" fontId="78" fillId="0" borderId="3" xfId="0" applyFont="1" applyBorder="1" applyAlignment="1">
      <alignment horizontal="center" vertical="center"/>
    </xf>
    <xf numFmtId="0" fontId="78" fillId="0" borderId="4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82" fillId="0" borderId="0" xfId="0" applyFont="1" applyBorder="1" applyAlignment="1">
      <alignment vertical="center"/>
    </xf>
    <xf numFmtId="0" fontId="82" fillId="0" borderId="20" xfId="0" applyFont="1" applyBorder="1" applyAlignment="1">
      <alignment vertical="center"/>
    </xf>
    <xf numFmtId="0" fontId="82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78" fillId="0" borderId="71" xfId="0" applyFont="1" applyBorder="1" applyAlignment="1">
      <alignment horizontal="center" vertical="center"/>
    </xf>
    <xf numFmtId="0" fontId="78" fillId="0" borderId="72" xfId="0" applyFont="1" applyBorder="1" applyAlignment="1">
      <alignment horizontal="center" vertical="center"/>
    </xf>
    <xf numFmtId="43" fontId="78" fillId="0" borderId="20" xfId="0" applyNumberFormat="1" applyFont="1" applyBorder="1" applyAlignment="1">
      <alignment horizontal="center" vertical="center"/>
    </xf>
    <xf numFmtId="43" fontId="78" fillId="0" borderId="7" xfId="2" applyFont="1" applyBorder="1" applyAlignment="1">
      <alignment horizontal="center" vertical="center"/>
    </xf>
    <xf numFmtId="0" fontId="84" fillId="0" borderId="6" xfId="0" applyNumberFormat="1" applyFont="1" applyBorder="1" applyAlignment="1">
      <alignment horizontal="center" vertical="center"/>
    </xf>
    <xf numFmtId="0" fontId="84" fillId="0" borderId="2" xfId="0" applyFont="1" applyBorder="1" applyAlignment="1">
      <alignment horizontal="center" vertical="center"/>
    </xf>
    <xf numFmtId="2" fontId="84" fillId="0" borderId="2" xfId="0" applyNumberFormat="1" applyFont="1" applyBorder="1" applyAlignment="1">
      <alignment horizontal="center" vertical="center"/>
    </xf>
    <xf numFmtId="43" fontId="84" fillId="0" borderId="7" xfId="2" applyNumberFormat="1" applyFont="1" applyBorder="1" applyAlignment="1">
      <alignment horizontal="center" vertical="center"/>
    </xf>
    <xf numFmtId="0" fontId="84" fillId="0" borderId="0" xfId="0" applyFont="1" applyBorder="1" applyAlignment="1">
      <alignment vertical="center"/>
    </xf>
    <xf numFmtId="0" fontId="84" fillId="0" borderId="20" xfId="0" applyFont="1" applyBorder="1" applyAlignment="1">
      <alignment vertical="center"/>
    </xf>
    <xf numFmtId="0" fontId="84" fillId="0" borderId="19" xfId="0" applyFont="1" applyBorder="1" applyAlignment="1">
      <alignment vertical="center"/>
    </xf>
    <xf numFmtId="0" fontId="84" fillId="0" borderId="3" xfId="0" applyFont="1" applyBorder="1" applyAlignment="1">
      <alignment horizontal="center" vertical="center"/>
    </xf>
    <xf numFmtId="0" fontId="84" fillId="0" borderId="4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167" fontId="84" fillId="0" borderId="2" xfId="0" applyNumberFormat="1" applyFont="1" applyBorder="1" applyAlignment="1">
      <alignment horizontal="center" vertical="center"/>
    </xf>
    <xf numFmtId="43" fontId="84" fillId="0" borderId="2" xfId="2" applyNumberFormat="1" applyFont="1" applyBorder="1" applyAlignment="1">
      <alignment horizontal="center" vertical="center"/>
    </xf>
    <xf numFmtId="43" fontId="84" fillId="0" borderId="7" xfId="0" applyNumberFormat="1" applyFont="1" applyBorder="1" applyAlignment="1">
      <alignment horizontal="center" vertical="center"/>
    </xf>
    <xf numFmtId="43" fontId="84" fillId="0" borderId="70" xfId="0" applyNumberFormat="1" applyFont="1" applyBorder="1" applyAlignment="1">
      <alignment horizontal="center" vertical="center"/>
    </xf>
    <xf numFmtId="0" fontId="85" fillId="0" borderId="0" xfId="0" applyFont="1" applyBorder="1" applyAlignment="1">
      <alignment vertical="center"/>
    </xf>
    <xf numFmtId="0" fontId="85" fillId="0" borderId="20" xfId="0" applyFont="1" applyBorder="1" applyAlignment="1">
      <alignment vertical="center"/>
    </xf>
    <xf numFmtId="0" fontId="85" fillId="0" borderId="21" xfId="0" applyFont="1" applyBorder="1" applyAlignment="1">
      <alignment vertical="center"/>
    </xf>
    <xf numFmtId="0" fontId="85" fillId="0" borderId="1" xfId="0" applyFont="1" applyBorder="1" applyAlignment="1">
      <alignment vertical="center"/>
    </xf>
    <xf numFmtId="0" fontId="85" fillId="0" borderId="22" xfId="0" applyFont="1" applyBorder="1" applyAlignment="1">
      <alignment vertical="center"/>
    </xf>
    <xf numFmtId="2" fontId="3" fillId="10" borderId="7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7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52" fillId="8" borderId="53" xfId="0" applyFont="1" applyFill="1" applyBorder="1" applyAlignment="1">
      <alignment horizontal="center" vertical="center"/>
    </xf>
    <xf numFmtId="2" fontId="21" fillId="8" borderId="53" xfId="0" applyNumberFormat="1" applyFont="1" applyFill="1" applyBorder="1" applyAlignment="1">
      <alignment horizontal="center" vertical="center" wrapText="1"/>
    </xf>
    <xf numFmtId="2" fontId="21" fillId="8" borderId="53" xfId="0" applyNumberFormat="1" applyFont="1" applyFill="1" applyBorder="1" applyAlignment="1">
      <alignment horizontal="center" vertical="center"/>
    </xf>
    <xf numFmtId="0" fontId="52" fillId="8" borderId="42" xfId="0" applyFont="1" applyFill="1" applyBorder="1" applyAlignment="1">
      <alignment horizontal="center" vertical="center"/>
    </xf>
    <xf numFmtId="2" fontId="21" fillId="8" borderId="42" xfId="0" applyNumberFormat="1" applyFont="1" applyFill="1" applyBorder="1" applyAlignment="1">
      <alignment horizontal="center" vertical="center" wrapText="1"/>
    </xf>
    <xf numFmtId="2" fontId="21" fillId="8" borderId="42" xfId="0" applyNumberFormat="1" applyFont="1" applyFill="1" applyBorder="1" applyAlignment="1">
      <alignment horizontal="center" vertical="center"/>
    </xf>
    <xf numFmtId="0" fontId="52" fillId="8" borderId="55" xfId="0" applyFont="1" applyFill="1" applyBorder="1" applyAlignment="1">
      <alignment horizontal="center" vertical="center" wrapText="1"/>
    </xf>
    <xf numFmtId="0" fontId="52" fillId="8" borderId="57" xfId="0" applyFont="1" applyFill="1" applyBorder="1" applyAlignment="1">
      <alignment horizontal="center" vertical="center" wrapText="1"/>
    </xf>
    <xf numFmtId="0" fontId="21" fillId="8" borderId="55" xfId="0" applyFont="1" applyFill="1" applyBorder="1" applyAlignment="1">
      <alignment horizontal="center" vertical="center"/>
    </xf>
    <xf numFmtId="0" fontId="21" fillId="8" borderId="57" xfId="0" applyFont="1" applyFill="1" applyBorder="1" applyAlignment="1">
      <alignment horizontal="center" vertical="center"/>
    </xf>
    <xf numFmtId="0" fontId="33" fillId="8" borderId="4" xfId="0" applyFont="1" applyFill="1" applyBorder="1" applyAlignment="1">
      <alignment horizontal="center" vertical="center"/>
    </xf>
    <xf numFmtId="2" fontId="21" fillId="8" borderId="4" xfId="0" applyNumberFormat="1" applyFont="1" applyFill="1" applyBorder="1" applyAlignment="1">
      <alignment horizontal="center" vertical="center" wrapText="1"/>
    </xf>
    <xf numFmtId="2" fontId="21" fillId="8" borderId="4" xfId="0" applyNumberFormat="1" applyFont="1" applyFill="1" applyBorder="1" applyAlignment="1">
      <alignment horizontal="center" vertical="center"/>
    </xf>
    <xf numFmtId="0" fontId="21" fillId="8" borderId="5" xfId="0" applyFont="1" applyFill="1" applyBorder="1" applyAlignment="1">
      <alignment horizontal="center" vertical="center"/>
    </xf>
    <xf numFmtId="0" fontId="33" fillId="8" borderId="15" xfId="0" applyFont="1" applyFill="1" applyBorder="1" applyAlignment="1">
      <alignment horizontal="center" vertical="center"/>
    </xf>
    <xf numFmtId="2" fontId="21" fillId="8" borderId="15" xfId="0" applyNumberFormat="1" applyFont="1" applyFill="1" applyBorder="1" applyAlignment="1">
      <alignment horizontal="center" vertical="center" wrapText="1"/>
    </xf>
    <xf numFmtId="2" fontId="21" fillId="8" borderId="15" xfId="0" applyNumberFormat="1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0" fontId="0" fillId="0" borderId="2" xfId="0" applyFont="1" applyBorder="1" applyAlignment="1"/>
    <xf numFmtId="4" fontId="3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4" fontId="11" fillId="8" borderId="2" xfId="0" applyNumberFormat="1" applyFont="1" applyFill="1" applyBorder="1" applyAlignment="1">
      <alignment horizontal="center" vertical="center"/>
    </xf>
    <xf numFmtId="4" fontId="11" fillId="8" borderId="2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3" fillId="8" borderId="2" xfId="0" applyNumberFormat="1" applyFont="1" applyFill="1" applyBorder="1" applyAlignment="1">
      <alignment horizontal="center" vertical="center"/>
    </xf>
    <xf numFmtId="4" fontId="3" fillId="8" borderId="2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8" fillId="0" borderId="0" xfId="0" applyFont="1" applyAlignment="1"/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164" fontId="3" fillId="12" borderId="0" xfId="0" applyNumberFormat="1" applyFont="1" applyFill="1" applyBorder="1" applyAlignment="1">
      <alignment horizontal="center" vertical="center"/>
    </xf>
    <xf numFmtId="4" fontId="3" fillId="12" borderId="0" xfId="0" applyNumberFormat="1" applyFont="1" applyFill="1" applyBorder="1" applyAlignment="1">
      <alignment horizontal="center" vertical="center"/>
    </xf>
    <xf numFmtId="43" fontId="78" fillId="0" borderId="76" xfId="0" applyNumberFormat="1" applyFont="1" applyBorder="1" applyAlignment="1">
      <alignment horizontal="center" vertical="center"/>
    </xf>
    <xf numFmtId="43" fontId="78" fillId="0" borderId="75" xfId="0" applyNumberFormat="1" applyFont="1" applyBorder="1" applyAlignment="1">
      <alignment horizontal="center" vertical="center"/>
    </xf>
    <xf numFmtId="0" fontId="11" fillId="0" borderId="24" xfId="0" applyFont="1" applyBorder="1" applyAlignment="1">
      <alignment horizontal="center"/>
    </xf>
    <xf numFmtId="0" fontId="11" fillId="0" borderId="77" xfId="0" applyFont="1" applyBorder="1" applyAlignment="1">
      <alignment horizontal="center"/>
    </xf>
    <xf numFmtId="165" fontId="11" fillId="0" borderId="78" xfId="0" applyNumberFormat="1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164" fontId="11" fillId="0" borderId="78" xfId="0" applyNumberFormat="1" applyFont="1" applyBorder="1" applyAlignment="1">
      <alignment horizontal="center" vertical="center"/>
    </xf>
    <xf numFmtId="0" fontId="11" fillId="2" borderId="78" xfId="0" applyFont="1" applyFill="1" applyBorder="1" applyAlignment="1">
      <alignment horizontal="center" vertical="center"/>
    </xf>
    <xf numFmtId="4" fontId="11" fillId="0" borderId="78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9" fillId="0" borderId="1" xfId="0" applyFont="1" applyBorder="1"/>
    <xf numFmtId="0" fontId="56" fillId="0" borderId="0" xfId="0" applyFont="1" applyAlignment="1">
      <alignment horizontal="center"/>
    </xf>
    <xf numFmtId="0" fontId="11" fillId="0" borderId="0" xfId="0" applyFont="1" applyAlignment="1"/>
    <xf numFmtId="0" fontId="22" fillId="0" borderId="0" xfId="0" applyFont="1" applyBorder="1" applyAlignment="1">
      <alignment horizontal="left"/>
    </xf>
    <xf numFmtId="0" fontId="33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2" fontId="22" fillId="0" borderId="7" xfId="0" applyNumberFormat="1" applyFont="1" applyBorder="1" applyAlignment="1">
      <alignment horizontal="center" vertical="center"/>
    </xf>
    <xf numFmtId="2" fontId="22" fillId="8" borderId="7" xfId="0" applyNumberFormat="1" applyFont="1" applyFill="1" applyBorder="1" applyAlignment="1">
      <alignment horizontal="center" vertical="center"/>
    </xf>
    <xf numFmtId="2" fontId="22" fillId="8" borderId="23" xfId="0" applyNumberFormat="1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66" fillId="0" borderId="0" xfId="0" applyFont="1" applyAlignment="1">
      <alignment horizontal="left" vertical="center"/>
    </xf>
    <xf numFmtId="0" fontId="84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 applyAlignment="1"/>
    <xf numFmtId="0" fontId="25" fillId="0" borderId="0" xfId="0" applyFont="1" applyAlignment="1">
      <alignment horizontal="center"/>
    </xf>
    <xf numFmtId="0" fontId="84" fillId="0" borderId="8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/>
    </xf>
    <xf numFmtId="0" fontId="84" fillId="0" borderId="10" xfId="0" applyFont="1" applyBorder="1" applyAlignment="1">
      <alignment horizontal="center" vertical="center"/>
    </xf>
    <xf numFmtId="14" fontId="84" fillId="0" borderId="2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8" fillId="0" borderId="0" xfId="0" applyFont="1" applyAlignment="1"/>
    <xf numFmtId="0" fontId="33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0" fillId="0" borderId="1" xfId="0" applyFont="1" applyBorder="1" applyAlignment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72" fillId="0" borderId="0" xfId="0" applyFont="1" applyBorder="1" applyAlignment="1">
      <alignment horizontal="center" vertical="center"/>
    </xf>
    <xf numFmtId="0" fontId="7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71" fillId="6" borderId="61" xfId="0" applyFont="1" applyFill="1" applyBorder="1" applyAlignment="1">
      <alignment horizontal="center" vertical="center"/>
    </xf>
    <xf numFmtId="0" fontId="57" fillId="0" borderId="63" xfId="0" applyFont="1" applyBorder="1" applyAlignment="1">
      <alignment horizontal="center" vertical="center"/>
    </xf>
    <xf numFmtId="0" fontId="57" fillId="8" borderId="63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center" vertical="center"/>
    </xf>
    <xf numFmtId="0" fontId="21" fillId="11" borderId="54" xfId="0" applyFont="1" applyFill="1" applyBorder="1" applyAlignment="1">
      <alignment horizontal="center" vertical="center"/>
    </xf>
    <xf numFmtId="0" fontId="21" fillId="11" borderId="5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33" fillId="8" borderId="3" xfId="0" applyFont="1" applyFill="1" applyBorder="1" applyAlignment="1">
      <alignment vertical="center"/>
    </xf>
    <xf numFmtId="0" fontId="33" fillId="8" borderId="14" xfId="0" applyFont="1" applyFill="1" applyBorder="1" applyAlignment="1">
      <alignment vertical="center"/>
    </xf>
    <xf numFmtId="0" fontId="33" fillId="8" borderId="4" xfId="0" applyFont="1" applyFill="1" applyBorder="1" applyAlignment="1">
      <alignment horizontal="center" vertical="center"/>
    </xf>
    <xf numFmtId="0" fontId="33" fillId="8" borderId="15" xfId="0" applyFont="1" applyFill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0" fontId="35" fillId="3" borderId="25" xfId="0" applyFont="1" applyFill="1" applyBorder="1" applyAlignment="1">
      <alignment horizontal="center" vertical="center" wrapText="1"/>
    </xf>
    <xf numFmtId="0" fontId="70" fillId="0" borderId="26" xfId="0" applyFont="1" applyBorder="1" applyAlignment="1">
      <alignment horizontal="center" vertical="center"/>
    </xf>
    <xf numFmtId="0" fontId="70" fillId="0" borderId="43" xfId="0" applyFont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6" fillId="4" borderId="44" xfId="1" applyFont="1" applyFill="1" applyBorder="1" applyAlignment="1">
      <alignment horizontal="center" vertical="center" wrapText="1"/>
    </xf>
    <xf numFmtId="0" fontId="71" fillId="6" borderId="19" xfId="0" applyFont="1" applyFill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53" fillId="0" borderId="33" xfId="0" applyFont="1" applyBorder="1" applyAlignment="1">
      <alignment horizontal="center" vertical="center"/>
    </xf>
    <xf numFmtId="0" fontId="53" fillId="0" borderId="37" xfId="0" applyFont="1" applyBorder="1" applyAlignment="1">
      <alignment horizontal="center" vertical="center"/>
    </xf>
    <xf numFmtId="2" fontId="21" fillId="0" borderId="54" xfId="0" applyNumberFormat="1" applyFont="1" applyBorder="1" applyAlignment="1">
      <alignment horizontal="center" vertical="center"/>
    </xf>
    <xf numFmtId="2" fontId="21" fillId="8" borderId="54" xfId="0" applyNumberFormat="1" applyFont="1" applyFill="1" applyBorder="1" applyAlignment="1">
      <alignment horizontal="center" vertical="center"/>
    </xf>
    <xf numFmtId="0" fontId="32" fillId="8" borderId="56" xfId="0" applyFont="1" applyFill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 wrapText="1"/>
    </xf>
    <xf numFmtId="2" fontId="21" fillId="8" borderId="4" xfId="0" applyNumberFormat="1" applyFont="1" applyFill="1" applyBorder="1" applyAlignment="1">
      <alignment horizontal="center" vertical="center"/>
    </xf>
    <xf numFmtId="0" fontId="32" fillId="8" borderId="15" xfId="0" applyFont="1" applyFill="1" applyBorder="1" applyAlignment="1">
      <alignment horizontal="center" vertical="center"/>
    </xf>
    <xf numFmtId="0" fontId="23" fillId="6" borderId="28" xfId="0" applyFont="1" applyFill="1" applyBorder="1" applyAlignment="1">
      <alignment horizontal="center" vertical="center"/>
    </xf>
    <xf numFmtId="0" fontId="53" fillId="0" borderId="28" xfId="0" applyFont="1" applyBorder="1" applyAlignment="1">
      <alignment horizontal="center" vertical="center"/>
    </xf>
    <xf numFmtId="2" fontId="34" fillId="5" borderId="20" xfId="0" applyNumberFormat="1" applyFont="1" applyFill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81" fillId="0" borderId="8" xfId="0" applyFont="1" applyBorder="1" applyAlignment="1">
      <alignment horizontal="center" vertical="center"/>
    </xf>
    <xf numFmtId="0" fontId="81" fillId="0" borderId="9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14" fontId="82" fillId="0" borderId="2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14" fontId="79" fillId="0" borderId="2" xfId="0" applyNumberFormat="1" applyFont="1" applyBorder="1" applyAlignment="1">
      <alignment horizontal="center" vertical="center"/>
    </xf>
    <xf numFmtId="0" fontId="78" fillId="0" borderId="8" xfId="0" applyFont="1" applyBorder="1" applyAlignment="1">
      <alignment horizontal="center" vertical="center"/>
    </xf>
    <xf numFmtId="0" fontId="78" fillId="0" borderId="9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28" fillId="0" borderId="0" xfId="0" applyFont="1" applyAlignment="1"/>
    <xf numFmtId="0" fontId="20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78" fillId="0" borderId="4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80" fillId="0" borderId="71" xfId="0" applyFont="1" applyBorder="1" applyAlignment="1">
      <alignment horizontal="center" vertical="center"/>
    </xf>
    <xf numFmtId="0" fontId="80" fillId="0" borderId="72" xfId="0" applyFont="1" applyBorder="1" applyAlignment="1">
      <alignment horizontal="center" vertical="center"/>
    </xf>
    <xf numFmtId="0" fontId="80" fillId="0" borderId="73" xfId="0" applyFont="1" applyBorder="1" applyAlignment="1">
      <alignment horizontal="center" vertical="center"/>
    </xf>
    <xf numFmtId="0" fontId="80" fillId="0" borderId="19" xfId="0" applyFont="1" applyBorder="1" applyAlignment="1">
      <alignment horizontal="center" vertical="center"/>
    </xf>
    <xf numFmtId="0" fontId="80" fillId="0" borderId="0" xfId="0" applyFont="1" applyBorder="1" applyAlignment="1">
      <alignment horizontal="center" vertical="center"/>
    </xf>
    <xf numFmtId="0" fontId="80" fillId="0" borderId="20" xfId="0" applyFont="1" applyBorder="1" applyAlignment="1">
      <alignment horizontal="center" vertical="center"/>
    </xf>
    <xf numFmtId="0" fontId="80" fillId="0" borderId="21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80" fillId="0" borderId="22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74" fillId="0" borderId="0" xfId="0" applyFont="1" applyBorder="1" applyAlignment="1">
      <alignment horizontal="center" vertical="center"/>
    </xf>
    <xf numFmtId="0" fontId="75" fillId="0" borderId="0" xfId="0" applyFont="1" applyBorder="1" applyAlignment="1">
      <alignment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opLeftCell="A22" zoomScale="60" zoomScaleNormal="60" workbookViewId="0">
      <selection activeCell="I24" sqref="I24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96" t="s">
        <v>0</v>
      </c>
      <c r="B1" s="143"/>
      <c r="C1" s="144"/>
      <c r="D1" s="97" t="s">
        <v>1</v>
      </c>
      <c r="E1" s="389" t="s">
        <v>2</v>
      </c>
      <c r="F1" s="389"/>
      <c r="G1" s="389"/>
      <c r="H1" s="389"/>
      <c r="I1" s="389"/>
      <c r="J1" s="389"/>
      <c r="K1" s="389"/>
      <c r="L1" s="167"/>
      <c r="M1" s="33"/>
    </row>
    <row r="2" spans="1:13" ht="18.75">
      <c r="A2" s="5"/>
      <c r="B2" s="4"/>
      <c r="C2" s="4"/>
      <c r="D2" s="5"/>
      <c r="E2" s="4"/>
      <c r="F2" s="4"/>
      <c r="G2" s="145"/>
      <c r="H2" s="145"/>
      <c r="I2" s="137"/>
      <c r="J2" s="33"/>
      <c r="K2" s="33"/>
      <c r="L2" s="33"/>
      <c r="M2" s="33"/>
    </row>
    <row r="3" spans="1:13" ht="116.25" customHeight="1">
      <c r="A3" s="390" t="s">
        <v>3</v>
      </c>
      <c r="B3" s="390"/>
      <c r="C3" s="390"/>
      <c r="D3" s="390"/>
      <c r="E3" s="390"/>
      <c r="F3" s="390"/>
      <c r="G3" s="390"/>
      <c r="H3" s="390"/>
      <c r="I3" s="390"/>
      <c r="J3" s="33"/>
      <c r="K3" s="33"/>
      <c r="L3" s="33"/>
      <c r="M3" s="33"/>
    </row>
    <row r="4" spans="1:13" ht="42" customHeight="1">
      <c r="A4" s="389" t="s">
        <v>4</v>
      </c>
      <c r="B4" s="389"/>
      <c r="C4" s="389"/>
      <c r="D4" s="389"/>
      <c r="E4" s="389"/>
      <c r="F4" s="389"/>
      <c r="G4" s="389"/>
      <c r="H4" s="389"/>
      <c r="I4" s="389"/>
      <c r="J4" s="33"/>
      <c r="K4" s="33"/>
      <c r="L4" s="33"/>
      <c r="M4" s="33"/>
    </row>
    <row r="5" spans="1:13" ht="15.75">
      <c r="A5" s="391"/>
      <c r="B5" s="392"/>
      <c r="C5" s="392"/>
      <c r="D5" s="392"/>
      <c r="E5" s="392"/>
      <c r="F5" s="392"/>
      <c r="G5" s="146"/>
      <c r="H5" s="146"/>
      <c r="I5" s="168"/>
      <c r="J5" s="33"/>
      <c r="K5" s="33"/>
      <c r="L5" s="33"/>
      <c r="M5" s="33"/>
    </row>
    <row r="6" spans="1:13" ht="34.5" customHeight="1">
      <c r="A6" s="147"/>
      <c r="B6" s="393" t="s">
        <v>5</v>
      </c>
      <c r="C6" s="394"/>
      <c r="D6" s="394"/>
      <c r="E6" s="394"/>
      <c r="F6" s="394"/>
      <c r="G6" s="148"/>
      <c r="H6" s="147"/>
      <c r="I6" s="33"/>
      <c r="J6" s="33"/>
      <c r="K6" s="33"/>
      <c r="L6" s="33"/>
      <c r="M6" s="33"/>
    </row>
    <row r="7" spans="1:13" ht="24.75" customHeight="1">
      <c r="A7" s="147"/>
      <c r="D7" s="44"/>
      <c r="E7" s="44"/>
      <c r="F7" s="44"/>
      <c r="G7" s="148"/>
      <c r="H7" s="147"/>
      <c r="I7" s="33">
        <v>1</v>
      </c>
      <c r="J7" s="33"/>
      <c r="K7" s="33"/>
      <c r="L7" s="33"/>
      <c r="M7" s="33"/>
    </row>
    <row r="8" spans="1:13" ht="50.25" customHeight="1">
      <c r="A8" s="147"/>
      <c r="B8" s="395" t="s">
        <v>6</v>
      </c>
      <c r="C8" s="396"/>
      <c r="D8" s="150"/>
      <c r="E8" s="151"/>
      <c r="F8" s="152"/>
      <c r="G8" s="148"/>
      <c r="H8" s="147"/>
      <c r="I8" s="33"/>
      <c r="J8" s="33"/>
      <c r="K8" s="33"/>
      <c r="L8" s="33"/>
      <c r="M8" s="33"/>
    </row>
    <row r="9" spans="1:13" ht="53.25" customHeight="1">
      <c r="A9" s="147"/>
      <c r="B9" s="149" t="s">
        <v>7</v>
      </c>
      <c r="C9" s="150"/>
      <c r="D9" s="150"/>
      <c r="E9" s="151"/>
      <c r="F9" s="152"/>
      <c r="G9" s="148"/>
      <c r="H9" s="147"/>
      <c r="I9" s="33"/>
      <c r="J9" s="33"/>
      <c r="K9" s="33"/>
      <c r="L9" s="33"/>
      <c r="M9" s="33"/>
    </row>
    <row r="10" spans="1:13" ht="46.5" customHeight="1">
      <c r="A10" s="147"/>
      <c r="B10" s="149" t="s">
        <v>8</v>
      </c>
      <c r="C10" s="151"/>
      <c r="D10" s="150"/>
      <c r="E10" s="135" t="s">
        <v>9</v>
      </c>
      <c r="F10" s="131"/>
      <c r="G10" s="148"/>
      <c r="H10" s="147"/>
      <c r="I10" s="33"/>
      <c r="J10" s="33"/>
      <c r="K10" s="33"/>
      <c r="L10" s="33"/>
      <c r="M10" s="33"/>
    </row>
    <row r="11" spans="1:13" ht="46.5" customHeight="1">
      <c r="A11" s="147"/>
      <c r="B11" s="153" t="s">
        <v>177</v>
      </c>
      <c r="C11" s="154"/>
      <c r="E11" s="90" t="s">
        <v>10</v>
      </c>
      <c r="F11" s="155"/>
      <c r="G11" s="148"/>
      <c r="H11" s="147"/>
      <c r="I11" s="33"/>
      <c r="J11" s="33"/>
      <c r="K11" s="33"/>
      <c r="L11" s="33"/>
      <c r="M11" s="33"/>
    </row>
    <row r="12" spans="1:13" ht="44.25" customHeight="1">
      <c r="A12" s="147"/>
      <c r="B12" s="135" t="s">
        <v>178</v>
      </c>
      <c r="C12" s="151"/>
      <c r="E12" s="136" t="s">
        <v>11</v>
      </c>
      <c r="F12" s="152"/>
      <c r="G12" s="148"/>
      <c r="H12" s="147"/>
      <c r="I12" s="33"/>
      <c r="J12" s="33"/>
      <c r="K12" s="33"/>
      <c r="L12" s="33"/>
      <c r="M12" s="33"/>
    </row>
    <row r="13" spans="1:13" ht="23.25" customHeight="1">
      <c r="A13" s="147"/>
      <c r="D13" s="46"/>
      <c r="E13" s="152"/>
      <c r="F13" s="152"/>
      <c r="G13" s="148"/>
      <c r="H13" s="147"/>
      <c r="I13" s="33"/>
      <c r="J13" s="33"/>
      <c r="K13" s="33"/>
      <c r="L13" s="33"/>
      <c r="M13" s="33"/>
    </row>
    <row r="14" spans="1:13" ht="45" customHeight="1">
      <c r="A14" s="147"/>
      <c r="B14" s="56" t="s">
        <v>12</v>
      </c>
      <c r="C14" s="156"/>
      <c r="G14" s="148"/>
      <c r="H14" s="147"/>
      <c r="I14" s="33"/>
      <c r="J14" s="33"/>
      <c r="K14" s="33"/>
      <c r="L14" s="33"/>
      <c r="M14" s="33"/>
    </row>
    <row r="15" spans="1:13" ht="28.5" customHeight="1">
      <c r="A15" s="147"/>
      <c r="G15" s="148"/>
      <c r="H15" s="147"/>
      <c r="I15" s="33"/>
      <c r="J15" s="33"/>
      <c r="K15" s="33"/>
      <c r="L15" s="33"/>
      <c r="M15" s="33"/>
    </row>
    <row r="16" spans="1:13" ht="46.5" customHeight="1">
      <c r="A16" s="147"/>
      <c r="B16" s="135" t="s">
        <v>13</v>
      </c>
      <c r="C16" s="151"/>
      <c r="D16" s="5"/>
      <c r="E16" s="5"/>
      <c r="F16" s="39"/>
      <c r="G16" s="148"/>
      <c r="H16" s="147"/>
      <c r="I16" s="33"/>
      <c r="J16" s="33"/>
      <c r="K16" s="33"/>
      <c r="L16" s="33"/>
      <c r="M16" s="33"/>
    </row>
    <row r="17" spans="1:13" ht="51.75" customHeight="1">
      <c r="A17" s="147"/>
      <c r="B17" s="149" t="s">
        <v>14</v>
      </c>
      <c r="C17" s="150"/>
      <c r="D17" s="157"/>
      <c r="E17" s="90" t="s">
        <v>15</v>
      </c>
      <c r="F17" s="152"/>
      <c r="G17" s="148"/>
      <c r="H17" s="147"/>
      <c r="I17" s="33"/>
      <c r="J17" s="33"/>
      <c r="K17" s="33"/>
      <c r="L17" s="33"/>
      <c r="M17" s="33"/>
    </row>
    <row r="18" spans="1:13" ht="57.75" customHeight="1">
      <c r="A18" s="147"/>
      <c r="B18" s="149" t="s">
        <v>16</v>
      </c>
      <c r="C18" s="150"/>
      <c r="E18" s="136" t="s">
        <v>17</v>
      </c>
      <c r="F18" s="158"/>
      <c r="G18" s="148"/>
      <c r="H18" s="147"/>
      <c r="I18" s="33"/>
      <c r="J18" s="33"/>
      <c r="K18" s="33"/>
      <c r="L18" s="33"/>
      <c r="M18" s="33"/>
    </row>
    <row r="19" spans="1:13" ht="36.75" customHeight="1">
      <c r="A19" s="147"/>
      <c r="F19" s="147"/>
      <c r="G19" s="148"/>
      <c r="H19" s="147"/>
      <c r="I19" s="33"/>
      <c r="J19" s="33"/>
      <c r="K19" s="33"/>
      <c r="L19" s="33"/>
      <c r="M19" s="33"/>
    </row>
    <row r="20" spans="1:13" ht="48" customHeight="1">
      <c r="A20" s="147"/>
      <c r="D20" s="56" t="s">
        <v>179</v>
      </c>
      <c r="E20" s="159"/>
      <c r="F20" s="147"/>
      <c r="G20" s="148"/>
      <c r="H20" s="147"/>
      <c r="I20" s="33"/>
      <c r="J20" s="33"/>
      <c r="K20" s="33"/>
      <c r="L20" s="33"/>
      <c r="M20" s="33"/>
    </row>
    <row r="21" spans="1:13" ht="52.5" customHeight="1">
      <c r="A21" s="147"/>
      <c r="B21" s="160" t="s">
        <v>18</v>
      </c>
      <c r="F21" s="147"/>
      <c r="G21" s="148"/>
      <c r="H21" s="147"/>
      <c r="I21" s="33"/>
      <c r="J21" s="33"/>
      <c r="K21" s="33"/>
      <c r="L21" s="33"/>
      <c r="M21" s="33"/>
    </row>
    <row r="22" spans="1:13" ht="15.75">
      <c r="A22" s="147"/>
      <c r="F22" s="147"/>
      <c r="G22" s="148"/>
      <c r="H22" s="147"/>
      <c r="I22" s="33"/>
      <c r="J22" s="33"/>
      <c r="K22" s="33"/>
      <c r="L22" s="33"/>
      <c r="M22" s="33"/>
    </row>
    <row r="23" spans="1:13" ht="20.25" customHeight="1">
      <c r="A23" s="147"/>
      <c r="B23" s="399" t="s">
        <v>19</v>
      </c>
      <c r="C23" s="411" t="s">
        <v>20</v>
      </c>
      <c r="D23" s="411"/>
      <c r="E23" s="406" t="s">
        <v>21</v>
      </c>
      <c r="F23" s="147"/>
      <c r="G23" s="148"/>
      <c r="H23" s="147"/>
      <c r="I23" s="33"/>
      <c r="J23" s="33"/>
      <c r="K23" s="33"/>
      <c r="L23" s="33"/>
      <c r="M23" s="33"/>
    </row>
    <row r="24" spans="1:13" ht="20.25" customHeight="1">
      <c r="A24" s="147"/>
      <c r="B24" s="400"/>
      <c r="C24" s="402"/>
      <c r="D24" s="402"/>
      <c r="E24" s="407"/>
      <c r="F24" s="147"/>
      <c r="G24" s="148"/>
      <c r="H24" s="147"/>
      <c r="I24" s="33"/>
      <c r="J24" s="33"/>
      <c r="K24" s="33"/>
      <c r="L24" s="33"/>
      <c r="M24" s="33"/>
    </row>
    <row r="25" spans="1:13" ht="20.25" customHeight="1">
      <c r="A25" s="147"/>
      <c r="B25" s="400"/>
      <c r="C25" s="402"/>
      <c r="D25" s="402"/>
      <c r="E25" s="407"/>
      <c r="F25" s="147"/>
      <c r="G25" s="148"/>
      <c r="H25" s="147"/>
      <c r="I25" s="33"/>
      <c r="J25" s="33"/>
      <c r="K25" s="33"/>
      <c r="L25" s="33"/>
      <c r="M25" s="33"/>
    </row>
    <row r="26" spans="1:13" ht="21" customHeight="1">
      <c r="A26" s="147"/>
      <c r="B26" s="400">
        <v>1</v>
      </c>
      <c r="C26" s="402" t="s">
        <v>22</v>
      </c>
      <c r="D26" s="404"/>
      <c r="E26" s="408">
        <v>10000</v>
      </c>
      <c r="F26" s="147"/>
      <c r="G26" s="148"/>
      <c r="H26" s="147"/>
      <c r="I26" s="33"/>
      <c r="J26" s="33"/>
      <c r="K26" s="33"/>
      <c r="L26" s="33"/>
      <c r="M26" s="33"/>
    </row>
    <row r="27" spans="1:13" ht="20.25" customHeight="1">
      <c r="A27" s="147"/>
      <c r="B27" s="400"/>
      <c r="C27" s="402"/>
      <c r="D27" s="404"/>
      <c r="E27" s="408"/>
      <c r="F27" s="147"/>
      <c r="G27" s="148"/>
      <c r="H27" s="147"/>
      <c r="I27" s="33"/>
      <c r="J27" s="33"/>
      <c r="K27" s="33"/>
      <c r="L27" s="33"/>
      <c r="M27" s="33"/>
    </row>
    <row r="28" spans="1:13" ht="49.5" customHeight="1">
      <c r="A28" s="147"/>
      <c r="B28" s="400"/>
      <c r="C28" s="402"/>
      <c r="D28" s="66" t="s">
        <v>23</v>
      </c>
      <c r="E28" s="161">
        <f>E26*9%</f>
        <v>900</v>
      </c>
      <c r="F28" s="162"/>
      <c r="G28" s="148"/>
      <c r="H28" s="147"/>
      <c r="I28" s="33"/>
      <c r="J28" s="33"/>
      <c r="K28" s="33"/>
      <c r="L28" s="33"/>
      <c r="M28" s="33"/>
    </row>
    <row r="29" spans="1:13" ht="33.75" customHeight="1">
      <c r="A29" s="147"/>
      <c r="B29" s="400"/>
      <c r="C29" s="67"/>
      <c r="D29" s="66" t="s">
        <v>24</v>
      </c>
      <c r="E29" s="161">
        <f>E26*9%</f>
        <v>900</v>
      </c>
      <c r="G29" s="148"/>
      <c r="H29" s="147"/>
      <c r="I29" s="33"/>
      <c r="J29" s="33"/>
      <c r="K29" s="33"/>
      <c r="L29" s="33"/>
      <c r="M29" s="33"/>
    </row>
    <row r="30" spans="1:13" ht="21" customHeight="1">
      <c r="A30" s="147"/>
      <c r="B30" s="400"/>
      <c r="C30" s="402" t="s">
        <v>25</v>
      </c>
      <c r="D30" s="404"/>
      <c r="E30" s="409">
        <f>SUM(E26:E29)</f>
        <v>11800</v>
      </c>
      <c r="G30" s="148"/>
      <c r="H30" s="147"/>
      <c r="I30" s="33"/>
      <c r="J30" s="33"/>
      <c r="K30" s="33"/>
      <c r="L30" s="33"/>
      <c r="M30" s="33"/>
    </row>
    <row r="31" spans="1:13" ht="28.5">
      <c r="A31" s="147"/>
      <c r="B31" s="401"/>
      <c r="C31" s="403"/>
      <c r="D31" s="405"/>
      <c r="E31" s="410"/>
      <c r="F31" s="163"/>
      <c r="G31" s="148"/>
      <c r="H31" s="147"/>
      <c r="I31" s="33"/>
      <c r="J31" s="33"/>
      <c r="K31" s="33"/>
      <c r="L31" s="33"/>
      <c r="M31" s="33"/>
    </row>
    <row r="32" spans="1:13" ht="28.5">
      <c r="A32" s="164"/>
      <c r="D32" s="162"/>
      <c r="E32" s="163"/>
      <c r="F32" s="163"/>
      <c r="G32" s="148"/>
      <c r="H32" s="147"/>
      <c r="I32" s="33"/>
      <c r="J32" s="33"/>
      <c r="K32" s="33"/>
      <c r="L32" s="33"/>
      <c r="M32" s="33"/>
    </row>
    <row r="33" spans="1:13" ht="39" customHeight="1">
      <c r="A33" s="9"/>
      <c r="B33" s="165" t="s">
        <v>26</v>
      </c>
      <c r="C33" s="165"/>
      <c r="D33" s="162"/>
      <c r="F33" s="22"/>
      <c r="G33" s="33"/>
      <c r="H33" s="33"/>
      <c r="I33" s="33"/>
      <c r="J33" s="33"/>
      <c r="K33" s="33"/>
      <c r="L33" s="33"/>
      <c r="M33" s="33"/>
    </row>
    <row r="34" spans="1:13" ht="41.25" customHeight="1">
      <c r="A34" s="9"/>
      <c r="B34" s="165" t="s">
        <v>27</v>
      </c>
      <c r="C34" s="165"/>
      <c r="D34" s="162"/>
      <c r="F34" s="87"/>
      <c r="G34" s="33"/>
      <c r="H34" s="33"/>
      <c r="I34" s="33"/>
      <c r="J34" s="33"/>
      <c r="K34" s="33"/>
      <c r="L34" s="33"/>
      <c r="M34" s="33"/>
    </row>
    <row r="35" spans="1:13" ht="45" customHeight="1">
      <c r="A35" s="9"/>
      <c r="B35" s="165" t="s">
        <v>28</v>
      </c>
      <c r="C35" s="165"/>
      <c r="D35" s="397" t="s">
        <v>29</v>
      </c>
      <c r="E35" s="397"/>
      <c r="F35" s="87"/>
      <c r="G35" s="33"/>
      <c r="H35" s="33"/>
      <c r="I35" s="33"/>
      <c r="J35" s="33"/>
      <c r="K35" s="33"/>
      <c r="L35" s="33"/>
      <c r="M35" s="33"/>
    </row>
    <row r="36" spans="1:13" ht="37.5" customHeight="1">
      <c r="A36" s="33"/>
      <c r="D36" s="166"/>
      <c r="E36" s="166"/>
      <c r="F36" s="87"/>
      <c r="G36" s="33"/>
      <c r="H36" s="33"/>
      <c r="I36" s="33"/>
      <c r="J36" s="33"/>
      <c r="K36" s="33"/>
      <c r="L36" s="33"/>
      <c r="M36" s="33"/>
    </row>
    <row r="37" spans="1:13" ht="33.75">
      <c r="A37" s="33"/>
      <c r="B37" s="87"/>
      <c r="C37" s="22"/>
      <c r="D37" s="166"/>
      <c r="E37" s="166"/>
      <c r="F37" s="87"/>
      <c r="G37" s="33"/>
      <c r="H37" s="33"/>
      <c r="I37" s="33"/>
      <c r="J37" s="33"/>
      <c r="K37" s="33"/>
      <c r="L37" s="33"/>
      <c r="M37" s="33"/>
    </row>
    <row r="38" spans="1:13" ht="33.75">
      <c r="A38" s="33"/>
      <c r="B38" s="33"/>
      <c r="D38" s="166"/>
      <c r="E38" s="166"/>
      <c r="F38" s="15"/>
      <c r="G38" s="33"/>
      <c r="H38" s="33"/>
      <c r="I38" s="33"/>
      <c r="J38" s="33"/>
      <c r="K38" s="33"/>
      <c r="L38" s="33"/>
      <c r="M38" s="33"/>
    </row>
    <row r="39" spans="1:13" ht="33.75">
      <c r="A39" s="33"/>
      <c r="B39" s="33"/>
      <c r="C39" s="33"/>
      <c r="D39" s="398" t="s">
        <v>30</v>
      </c>
      <c r="E39" s="398"/>
      <c r="F39" s="132"/>
      <c r="G39" s="33"/>
      <c r="H39" s="33"/>
      <c r="I39" s="33"/>
      <c r="J39" s="33"/>
      <c r="K39" s="33"/>
      <c r="L39" s="33"/>
      <c r="M39" s="33"/>
    </row>
    <row r="40" spans="1:13" ht="33.75">
      <c r="A40" s="33"/>
      <c r="B40" s="33"/>
      <c r="C40" s="33"/>
      <c r="D40" s="166"/>
      <c r="E40" s="166"/>
      <c r="F40" s="33"/>
      <c r="G40" s="33"/>
      <c r="H40" s="33"/>
      <c r="I40" s="33"/>
      <c r="J40" s="33"/>
      <c r="K40" s="33"/>
      <c r="L40" s="33"/>
      <c r="M40" s="33"/>
    </row>
    <row r="41" spans="1:1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pans="1:1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 spans="1:1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</row>
    <row r="44" spans="1:1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</row>
    <row r="45" spans="1:1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</row>
    <row r="46" spans="1:1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 spans="1:1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 spans="1:1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</row>
    <row r="50" spans="1:1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</row>
    <row r="51" spans="1:1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</row>
    <row r="53" spans="1:1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</row>
    <row r="54" spans="1:1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</row>
    <row r="55" spans="1:1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</row>
    <row r="56" spans="1:1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</row>
    <row r="57" spans="1:1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</row>
    <row r="58" spans="1:1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1:1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</row>
    <row r="60" spans="1:1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</row>
    <row r="61" spans="1:1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</row>
    <row r="62" spans="1:1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</row>
    <row r="63" spans="1:1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1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</row>
    <row r="65" spans="1:1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</row>
    <row r="66" spans="1:1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spans="1:1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spans="1:1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spans="1:1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spans="1:1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1:1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1:1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1:1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1:1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1:1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1:1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1:1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1:1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1:1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1:1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1:1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1:1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1:1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1:1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1:1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1:1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1:1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1:1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1:1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1:1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1:1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  <row r="108" spans="1:1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</row>
    <row r="109" spans="1:1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</row>
    <row r="110" spans="1:1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</row>
    <row r="111" spans="1:1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</row>
    <row r="112" spans="1:1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</row>
    <row r="113" spans="1: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</row>
    <row r="114" spans="1:1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</row>
    <row r="115" spans="1:1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</row>
    <row r="116" spans="1:1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1:1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</row>
    <row r="118" spans="1:1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</row>
    <row r="119" spans="1:1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1:1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</row>
    <row r="121" spans="1:1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</row>
    <row r="122" spans="1:1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</row>
    <row r="123" spans="1:1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</row>
    <row r="124" spans="1:1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</row>
    <row r="125" spans="1:1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</row>
    <row r="126" spans="1:1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</row>
    <row r="127" spans="1:1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</row>
    <row r="134" spans="1:1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</row>
    <row r="135" spans="1:1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</row>
    <row r="136" spans="1:1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</row>
    <row r="137" spans="1:1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</row>
    <row r="138" spans="1:1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</row>
    <row r="139" spans="1:1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</row>
    <row r="140" spans="1:1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</row>
    <row r="141" spans="1:1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  <row r="143" spans="1:1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1:1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</row>
    <row r="145" spans="1:1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</row>
    <row r="146" spans="1:1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1:1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</row>
    <row r="148" spans="1:1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</row>
    <row r="149" spans="1:1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</row>
    <row r="150" spans="1:1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</row>
    <row r="151" spans="1:1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</row>
    <row r="152" spans="1:1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</row>
    <row r="153" spans="1:1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</row>
    <row r="154" spans="1:1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</row>
    <row r="155" spans="1:1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</row>
    <row r="156" spans="1:1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</row>
    <row r="157" spans="1:1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</row>
    <row r="158" spans="1:1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</row>
    <row r="159" spans="1:1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</row>
    <row r="160" spans="1:1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</row>
    <row r="161" spans="1:1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</row>
    <row r="162" spans="1:1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</row>
    <row r="163" spans="1:1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</row>
    <row r="164" spans="1:1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</row>
    <row r="165" spans="1:1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</row>
    <row r="166" spans="1:1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</row>
    <row r="167" spans="1:1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</row>
    <row r="168" spans="1:1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</row>
    <row r="169" spans="1:1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</row>
    <row r="170" spans="1:1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</row>
    <row r="171" spans="1:1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</row>
    <row r="172" spans="1:1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4" spans="1:1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</row>
    <row r="175" spans="1:1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</row>
    <row r="176" spans="1:1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</row>
    <row r="177" spans="1:1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</row>
    <row r="178" spans="1:1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</row>
    <row r="179" spans="1:1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</row>
    <row r="180" spans="1:1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</row>
    <row r="181" spans="1:1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</row>
    <row r="182" spans="1:1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</row>
    <row r="183" spans="1:1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</row>
    <row r="184" spans="1:1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</row>
    <row r="185" spans="1:1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</row>
    <row r="186" spans="1:1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</row>
    <row r="187" spans="1:1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</row>
    <row r="188" spans="1:1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</row>
    <row r="189" spans="1:1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</row>
    <row r="190" spans="1:1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</row>
    <row r="191" spans="1:1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</row>
    <row r="192" spans="1:1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</row>
    <row r="193" spans="1:1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</row>
    <row r="194" spans="1:1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</row>
    <row r="195" spans="1:1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</row>
    <row r="196" spans="1:1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</row>
    <row r="197" spans="1:1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</row>
    <row r="198" spans="1:1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</row>
    <row r="199" spans="1:1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</row>
    <row r="200" spans="1:1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</row>
    <row r="201" spans="1:1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</row>
    <row r="202" spans="1:1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</row>
    <row r="203" spans="1:1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</row>
    <row r="204" spans="1:1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</row>
    <row r="205" spans="1:1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</row>
    <row r="206" spans="1:1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</row>
    <row r="207" spans="1:1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</row>
    <row r="208" spans="1:1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</row>
    <row r="209" spans="1:1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</row>
    <row r="210" spans="1:1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</row>
    <row r="211" spans="1:1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</row>
    <row r="212" spans="1:1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</row>
    <row r="213" spans="1: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</row>
    <row r="214" spans="1:1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</row>
    <row r="215" spans="1:1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</row>
    <row r="216" spans="1:1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</row>
    <row r="217" spans="1:1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</row>
    <row r="218" spans="1:1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</row>
    <row r="219" spans="1:1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</row>
    <row r="220" spans="1:1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</row>
    <row r="221" spans="1:1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</row>
    <row r="222" spans="1:1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</row>
    <row r="223" spans="1:1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</row>
    <row r="224" spans="1:1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</row>
    <row r="225" spans="1:1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</row>
    <row r="226" spans="1:1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</row>
    <row r="227" spans="1:1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</row>
    <row r="228" spans="1:1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</row>
    <row r="229" spans="1:1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</row>
    <row r="230" spans="1:1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</row>
    <row r="231" spans="1:1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</row>
    <row r="232" spans="1:1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</row>
    <row r="233" spans="1:1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</row>
    <row r="234" spans="1:1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</row>
    <row r="235" spans="1:1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</row>
    <row r="236" spans="1:1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</row>
    <row r="237" spans="1:1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</row>
    <row r="238" spans="1:1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</row>
    <row r="239" spans="1:1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</row>
    <row r="240" spans="1:1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</row>
    <row r="241" spans="1:1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</row>
    <row r="242" spans="1:1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</row>
    <row r="243" spans="1:1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</row>
    <row r="244" spans="1:1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</row>
    <row r="245" spans="1:1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</row>
    <row r="246" spans="1:1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</row>
    <row r="247" spans="1:1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</row>
    <row r="248" spans="1:1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</row>
    <row r="249" spans="1:1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</row>
    <row r="250" spans="1:1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</row>
    <row r="251" spans="1:1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</row>
    <row r="252" spans="1:1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</row>
    <row r="253" spans="1:1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</row>
    <row r="254" spans="1:1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</row>
    <row r="255" spans="1:1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</row>
    <row r="256" spans="1:1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</row>
    <row r="257" spans="1:1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</row>
    <row r="258" spans="1:1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</row>
    <row r="259" spans="1:1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</row>
    <row r="260" spans="1:1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</row>
    <row r="261" spans="1:1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</row>
    <row r="262" spans="1:1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</row>
    <row r="263" spans="1:1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</row>
    <row r="266" spans="1:1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</row>
    <row r="267" spans="1:1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</row>
    <row r="268" spans="1:1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</row>
    <row r="269" spans="1:1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</row>
    <row r="270" spans="1:1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</row>
    <row r="271" spans="1:1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</row>
    <row r="272" spans="1:1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</row>
    <row r="273" spans="1:1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</row>
    <row r="274" spans="1:1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</row>
    <row r="275" spans="1:1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</row>
    <row r="276" spans="1:1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</row>
    <row r="277" spans="1:1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</row>
    <row r="278" spans="1:1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</row>
    <row r="279" spans="1:1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</row>
    <row r="280" spans="1:1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</row>
    <row r="281" spans="1:1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</row>
    <row r="282" spans="1:1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</row>
    <row r="283" spans="1:1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</row>
    <row r="284" spans="1:1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</row>
    <row r="285" spans="1:1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</row>
    <row r="286" spans="1:1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</row>
    <row r="287" spans="1:1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</row>
    <row r="288" spans="1:1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</row>
    <row r="289" spans="1:1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</row>
    <row r="290" spans="1:1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</row>
    <row r="291" spans="1:1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</row>
    <row r="292" spans="1:1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</row>
    <row r="293" spans="1:1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</row>
    <row r="294" spans="1:1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</row>
    <row r="295" spans="1:1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</row>
    <row r="296" spans="1:1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</row>
    <row r="297" spans="1:1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</row>
    <row r="298" spans="1:1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</row>
    <row r="299" spans="1:1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</row>
    <row r="300" spans="1:1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</row>
    <row r="301" spans="1:1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</row>
    <row r="302" spans="1:1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</row>
    <row r="303" spans="1:1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</row>
    <row r="304" spans="1:1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</row>
    <row r="305" spans="1:1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</row>
    <row r="306" spans="1:1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</row>
    <row r="307" spans="1:1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</row>
    <row r="308" spans="1:13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</row>
    <row r="309" spans="1:13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</row>
    <row r="310" spans="1:13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</row>
    <row r="311" spans="1:13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</row>
    <row r="312" spans="1:13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</row>
    <row r="313" spans="1: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</row>
    <row r="314" spans="1:13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</row>
    <row r="315" spans="1:13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</row>
    <row r="316" spans="1:13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</row>
    <row r="317" spans="1:13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</row>
    <row r="318" spans="1:13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</row>
    <row r="319" spans="1:13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</row>
    <row r="320" spans="1:13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</row>
    <row r="321" spans="1:13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</row>
    <row r="322" spans="1:13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</row>
    <row r="323" spans="1:1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</row>
    <row r="324" spans="1:13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</row>
    <row r="325" spans="1:13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</row>
    <row r="326" spans="1:13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</row>
    <row r="327" spans="1:13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</row>
    <row r="328" spans="1:13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</row>
    <row r="329" spans="1:13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</row>
    <row r="330" spans="1:13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</row>
    <row r="331" spans="1:13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</row>
    <row r="332" spans="1:13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</row>
    <row r="333" spans="1:1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</row>
    <row r="334" spans="1:13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</row>
    <row r="335" spans="1:13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</row>
    <row r="336" spans="1:13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</row>
    <row r="337" spans="1:13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</row>
    <row r="338" spans="1:13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</row>
    <row r="339" spans="1:13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</row>
    <row r="340" spans="1:13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</row>
    <row r="341" spans="1:13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</row>
    <row r="342" spans="1:13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</row>
    <row r="343" spans="1:1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</row>
    <row r="344" spans="1:13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</row>
    <row r="345" spans="1:13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</row>
    <row r="346" spans="1:13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</row>
    <row r="347" spans="1:13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</row>
    <row r="348" spans="1:13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</row>
    <row r="349" spans="1:13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</row>
    <row r="350" spans="1:13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</row>
    <row r="351" spans="1:13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</row>
    <row r="352" spans="1:13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</row>
    <row r="353" spans="1:1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</row>
    <row r="354" spans="1:13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</row>
    <row r="355" spans="1:13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</row>
    <row r="356" spans="1:13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</row>
    <row r="357" spans="1:13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</row>
    <row r="358" spans="1:13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</row>
    <row r="359" spans="1:13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</row>
    <row r="360" spans="1:13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</row>
    <row r="361" spans="1:13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</row>
    <row r="362" spans="1:13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</row>
    <row r="363" spans="1:1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</row>
    <row r="364" spans="1:13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</row>
    <row r="365" spans="1:13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</row>
    <row r="366" spans="1:13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</row>
    <row r="367" spans="1:13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</row>
    <row r="368" spans="1:13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</row>
    <row r="369" spans="1:13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</row>
    <row r="370" spans="1:13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</row>
    <row r="371" spans="1:13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</row>
    <row r="372" spans="1:13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</row>
    <row r="373" spans="1:1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</row>
    <row r="374" spans="1:13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</row>
    <row r="375" spans="1:13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</row>
    <row r="376" spans="1:13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</row>
    <row r="377" spans="1:13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</row>
    <row r="378" spans="1:13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</row>
    <row r="379" spans="1:13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</row>
    <row r="380" spans="1:13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</row>
    <row r="381" spans="1:13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</row>
    <row r="382" spans="1:13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</row>
    <row r="383" spans="1:1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</row>
    <row r="384" spans="1:13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</row>
    <row r="385" spans="1:13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</row>
    <row r="386" spans="1:13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</row>
    <row r="387" spans="1:13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</row>
    <row r="388" spans="1:13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</row>
    <row r="389" spans="1:13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</row>
    <row r="390" spans="1:13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</row>
    <row r="391" spans="1:13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</row>
    <row r="392" spans="1:13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</row>
    <row r="393" spans="1:1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</row>
    <row r="394" spans="1:13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</row>
    <row r="395" spans="1:13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</row>
    <row r="396" spans="1:13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</row>
    <row r="397" spans="1:13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</row>
    <row r="398" spans="1:13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</row>
    <row r="399" spans="1:13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</row>
    <row r="400" spans="1:13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</row>
    <row r="401" spans="1:13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</row>
    <row r="402" spans="1:13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</row>
    <row r="403" spans="1:1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</row>
    <row r="404" spans="1:13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</row>
    <row r="405" spans="1:13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</row>
    <row r="406" spans="1:13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</row>
    <row r="407" spans="1:13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</row>
    <row r="408" spans="1:13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</row>
    <row r="409" spans="1:13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</row>
    <row r="410" spans="1:13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</row>
    <row r="411" spans="1:13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</row>
    <row r="412" spans="1:13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</row>
    <row r="413" spans="1: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</row>
    <row r="414" spans="1:13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</row>
    <row r="415" spans="1:13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</row>
    <row r="416" spans="1:13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</row>
    <row r="417" spans="1:13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</row>
    <row r="418" spans="1:13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</row>
    <row r="419" spans="1:13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</row>
    <row r="420" spans="1:13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</row>
    <row r="421" spans="1:13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</row>
    <row r="422" spans="1:13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</row>
    <row r="423" spans="1:1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</row>
    <row r="424" spans="1:13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</row>
    <row r="425" spans="1:13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</row>
    <row r="426" spans="1:13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</row>
    <row r="427" spans="1:13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</row>
    <row r="428" spans="1:13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</row>
    <row r="429" spans="1:13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</row>
    <row r="430" spans="1:13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</row>
    <row r="431" spans="1:13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</row>
    <row r="432" spans="1:13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</row>
    <row r="433" spans="1:1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</row>
    <row r="434" spans="1:13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</row>
    <row r="435" spans="1:13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</row>
    <row r="436" spans="1:13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</row>
    <row r="437" spans="1:13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</row>
    <row r="438" spans="1:13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</row>
    <row r="439" spans="1:13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</row>
    <row r="440" spans="1:13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</row>
    <row r="441" spans="1:13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</row>
    <row r="442" spans="1:13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</row>
    <row r="443" spans="1:1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</row>
    <row r="444" spans="1:13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</row>
    <row r="445" spans="1:13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</row>
    <row r="446" spans="1:13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</row>
    <row r="447" spans="1:13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</row>
    <row r="448" spans="1:13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</row>
    <row r="449" spans="1:13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</row>
    <row r="450" spans="1:13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</row>
    <row r="451" spans="1:13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</row>
    <row r="452" spans="1:13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</row>
    <row r="453" spans="1:1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</row>
    <row r="454" spans="1:13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</row>
    <row r="455" spans="1:13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</row>
    <row r="456" spans="1:13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</row>
    <row r="457" spans="1:13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</row>
    <row r="458" spans="1:13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</row>
    <row r="459" spans="1:13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</row>
    <row r="460" spans="1:13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</row>
    <row r="461" spans="1:13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</row>
    <row r="462" spans="1:13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</row>
    <row r="463" spans="1:1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</row>
    <row r="464" spans="1:13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</row>
    <row r="465" spans="1:13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</row>
    <row r="466" spans="1:13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</row>
    <row r="467" spans="1:13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</row>
    <row r="468" spans="1:13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</row>
    <row r="469" spans="1:13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</row>
    <row r="470" spans="1:13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</row>
    <row r="471" spans="1:13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</row>
    <row r="472" spans="1:13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</row>
    <row r="473" spans="1:1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</row>
    <row r="474" spans="1:13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</row>
    <row r="475" spans="1:13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</row>
    <row r="476" spans="1:13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</row>
    <row r="477" spans="1:13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</row>
    <row r="478" spans="1:13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</row>
    <row r="479" spans="1:13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</row>
    <row r="480" spans="1:13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</row>
    <row r="481" spans="1:13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</row>
    <row r="482" spans="1:13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</row>
    <row r="483" spans="1:1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</row>
    <row r="484" spans="1:13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</row>
    <row r="485" spans="1:13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</row>
    <row r="486" spans="1:13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</row>
    <row r="487" spans="1:13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</row>
    <row r="488" spans="1:13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</row>
    <row r="489" spans="1:13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</row>
    <row r="490" spans="1:13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</row>
    <row r="491" spans="1:13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</row>
    <row r="492" spans="1:13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</row>
    <row r="493" spans="1:1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</row>
    <row r="494" spans="1:13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</row>
    <row r="495" spans="1:13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</row>
    <row r="496" spans="1:13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</row>
    <row r="497" spans="1:13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</row>
    <row r="498" spans="1:13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</row>
    <row r="499" spans="1:13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</row>
    <row r="500" spans="1:13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</row>
  </sheetData>
  <mergeCells count="19"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  <mergeCell ref="E1:K1"/>
    <mergeCell ref="A3:I3"/>
    <mergeCell ref="A4:I4"/>
    <mergeCell ref="A5:F5"/>
    <mergeCell ref="B6:F6"/>
  </mergeCells>
  <pageMargins left="0.4" right="0.2" top="0.75" bottom="0.75" header="0.3" footer="0.3"/>
  <pageSetup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8"/>
  <sheetViews>
    <sheetView topLeftCell="A16" zoomScale="50" zoomScaleNormal="50" workbookViewId="0">
      <selection activeCell="P28" sqref="P28"/>
    </sheetView>
  </sheetViews>
  <sheetFormatPr defaultRowHeight="15"/>
  <cols>
    <col min="2" max="2" width="13.5703125" customWidth="1"/>
    <col min="3" max="3" width="52.42578125" customWidth="1"/>
    <col min="4" max="4" width="13.140625" customWidth="1"/>
    <col min="5" max="5" width="44.5703125" customWidth="1"/>
    <col min="6" max="6" width="37.5703125" customWidth="1"/>
    <col min="9" max="9" width="25.7109375" customWidth="1"/>
    <col min="11" max="11" width="9.7109375" customWidth="1"/>
  </cols>
  <sheetData>
    <row r="1" spans="1:11" ht="28.5">
      <c r="A1" s="183" t="s">
        <v>119</v>
      </c>
      <c r="B1" s="1"/>
      <c r="C1" s="1"/>
      <c r="D1" s="1"/>
      <c r="E1" s="17" t="s">
        <v>32</v>
      </c>
      <c r="F1" s="1"/>
      <c r="G1" s="427" t="s">
        <v>120</v>
      </c>
      <c r="H1" s="427"/>
      <c r="I1" s="427"/>
      <c r="J1" s="427"/>
      <c r="K1" s="427"/>
    </row>
    <row r="2" spans="1:11" ht="18.75">
      <c r="A2" s="18"/>
      <c r="B2" s="18"/>
      <c r="C2" s="18"/>
      <c r="D2" s="18"/>
      <c r="E2" s="187"/>
      <c r="F2" s="187"/>
      <c r="G2" s="4"/>
      <c r="H2" s="18"/>
      <c r="I2" s="18"/>
      <c r="J2" s="18"/>
      <c r="K2" s="18"/>
    </row>
    <row r="3" spans="1:11" ht="136.5">
      <c r="A3" s="523" t="s">
        <v>121</v>
      </c>
      <c r="B3" s="523"/>
      <c r="C3" s="523"/>
      <c r="D3" s="523"/>
      <c r="E3" s="523"/>
      <c r="F3" s="523"/>
      <c r="G3" s="523"/>
      <c r="H3" s="523"/>
      <c r="I3" s="523"/>
      <c r="J3" s="523"/>
      <c r="K3" s="523"/>
    </row>
    <row r="4" spans="1:11" ht="26.25">
      <c r="A4" s="19"/>
      <c r="B4" s="428" t="s">
        <v>35</v>
      </c>
      <c r="C4" s="428"/>
      <c r="D4" s="428"/>
      <c r="E4" s="428"/>
      <c r="F4" s="428"/>
      <c r="G4" s="428"/>
      <c r="H4" s="428"/>
      <c r="I4" s="428"/>
      <c r="J4" s="19"/>
      <c r="K4" s="19"/>
    </row>
    <row r="5" spans="1:11" ht="15.75" thickBot="1">
      <c r="A5" s="417"/>
      <c r="B5" s="429"/>
      <c r="C5" s="429"/>
      <c r="D5" s="429"/>
      <c r="E5" s="429"/>
      <c r="F5" s="429"/>
      <c r="G5" s="185"/>
      <c r="H5" s="185"/>
      <c r="I5" s="185"/>
      <c r="J5" s="185"/>
      <c r="K5" s="185"/>
    </row>
    <row r="6" spans="1:11" ht="23.25">
      <c r="A6" s="430" t="s">
        <v>36</v>
      </c>
      <c r="B6" s="426"/>
      <c r="C6" s="426"/>
      <c r="D6" s="426"/>
      <c r="E6" s="426"/>
      <c r="F6" s="426"/>
      <c r="G6" s="187"/>
      <c r="H6" s="187"/>
      <c r="I6" s="187"/>
      <c r="J6" s="187"/>
      <c r="K6" s="187"/>
    </row>
    <row r="7" spans="1:11" ht="23.25">
      <c r="A7" s="20"/>
      <c r="B7" s="20"/>
      <c r="C7" s="425" t="s">
        <v>122</v>
      </c>
      <c r="D7" s="426"/>
      <c r="E7" s="426"/>
      <c r="F7" s="426"/>
      <c r="G7" s="187"/>
      <c r="H7" s="187"/>
      <c r="I7" s="187"/>
      <c r="J7" s="187"/>
      <c r="K7" s="187"/>
    </row>
    <row r="8" spans="1:11" ht="26.25">
      <c r="A8" s="187"/>
      <c r="B8" s="420" t="s">
        <v>5</v>
      </c>
      <c r="C8" s="419"/>
      <c r="D8" s="419"/>
      <c r="E8" s="419"/>
      <c r="F8" s="419"/>
      <c r="G8" s="187"/>
      <c r="H8" s="187"/>
      <c r="I8" s="187"/>
      <c r="J8" s="187"/>
      <c r="K8" s="187"/>
    </row>
    <row r="9" spans="1:11">
      <c r="A9" s="187"/>
      <c r="B9" s="187"/>
      <c r="C9" s="23"/>
      <c r="D9" s="23"/>
      <c r="E9" s="24"/>
      <c r="F9" s="25"/>
      <c r="G9" s="187"/>
      <c r="H9" s="187"/>
      <c r="I9" s="187"/>
      <c r="J9" s="187"/>
      <c r="K9" s="187"/>
    </row>
    <row r="10" spans="1:11" ht="35.25" customHeight="1">
      <c r="A10" s="187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187"/>
    </row>
    <row r="11" spans="1:11" ht="38.25" customHeight="1">
      <c r="A11" s="187"/>
      <c r="B11" s="26" t="s">
        <v>7</v>
      </c>
      <c r="C11" s="26"/>
      <c r="D11" s="26"/>
      <c r="E11" s="26"/>
      <c r="F11" s="91" t="s">
        <v>123</v>
      </c>
      <c r="G11" s="28"/>
      <c r="H11" s="28"/>
      <c r="I11" s="28"/>
      <c r="J11" s="28"/>
      <c r="K11" s="187"/>
    </row>
    <row r="12" spans="1:11" ht="36.75" customHeight="1">
      <c r="A12" s="187"/>
      <c r="B12" s="26" t="s">
        <v>46</v>
      </c>
      <c r="C12" s="26"/>
      <c r="D12" s="26"/>
      <c r="E12" s="26"/>
      <c r="F12" s="92" t="s">
        <v>124</v>
      </c>
      <c r="G12" s="28"/>
      <c r="H12" s="28"/>
      <c r="I12" s="28"/>
      <c r="J12" s="28"/>
      <c r="K12" s="187"/>
    </row>
    <row r="13" spans="1:11" ht="42" customHeight="1">
      <c r="A13" s="187"/>
      <c r="B13" s="31" t="s">
        <v>180</v>
      </c>
      <c r="C13" s="31"/>
      <c r="D13" s="26"/>
      <c r="E13" s="26"/>
      <c r="F13" s="28"/>
      <c r="G13" s="28"/>
      <c r="H13" s="28"/>
      <c r="I13" s="28"/>
      <c r="J13" s="28"/>
      <c r="K13" s="187"/>
    </row>
    <row r="14" spans="1:11" ht="37.5" customHeight="1">
      <c r="A14" s="187"/>
      <c r="B14" s="26" t="s">
        <v>190</v>
      </c>
      <c r="C14" s="26"/>
      <c r="D14" s="26"/>
      <c r="E14" s="26" t="s">
        <v>111</v>
      </c>
      <c r="F14" s="28"/>
      <c r="G14" s="28"/>
      <c r="H14" s="28"/>
      <c r="I14" s="28"/>
      <c r="J14" s="28"/>
      <c r="K14" s="187"/>
    </row>
    <row r="15" spans="1:11" ht="23.25">
      <c r="A15" s="187"/>
      <c r="B15" s="26"/>
      <c r="C15" s="26"/>
      <c r="D15" s="26"/>
      <c r="E15" s="26"/>
      <c r="F15" s="28"/>
      <c r="G15" s="28"/>
      <c r="H15" s="28"/>
      <c r="I15" s="28"/>
      <c r="J15" s="28"/>
      <c r="K15" s="187"/>
    </row>
    <row r="16" spans="1:11" ht="24" thickBot="1">
      <c r="A16" s="187"/>
      <c r="B16" s="432" t="s">
        <v>141</v>
      </c>
      <c r="C16" s="432"/>
      <c r="D16" s="432"/>
      <c r="E16" s="28"/>
      <c r="F16" s="32"/>
      <c r="G16" s="28"/>
      <c r="H16" s="28"/>
      <c r="I16" s="28"/>
      <c r="J16" s="28"/>
      <c r="K16" s="187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187"/>
    </row>
    <row r="18" spans="1:11" ht="50.25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187"/>
    </row>
    <row r="19" spans="1:11" ht="48.7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187"/>
    </row>
    <row r="20" spans="1:11" ht="51" customHeight="1">
      <c r="A20" s="187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187"/>
    </row>
    <row r="21" spans="1:11" ht="33" customHeight="1">
      <c r="A21" s="187"/>
      <c r="B21" s="28"/>
      <c r="C21" s="28"/>
      <c r="D21" s="28"/>
      <c r="E21" s="93" t="s">
        <v>182</v>
      </c>
      <c r="F21" s="93"/>
      <c r="G21" s="93"/>
      <c r="H21" s="93"/>
      <c r="I21" s="93"/>
      <c r="J21" s="93"/>
      <c r="K21" s="187"/>
    </row>
    <row r="22" spans="1:11" ht="23.25">
      <c r="A22" s="187"/>
      <c r="B22" s="28"/>
      <c r="C22" s="28"/>
      <c r="D22" s="28"/>
      <c r="E22" s="28"/>
      <c r="F22" s="28"/>
      <c r="G22" s="28"/>
      <c r="H22" s="28"/>
      <c r="I22" s="28"/>
      <c r="J22" s="28"/>
      <c r="K22" s="187"/>
    </row>
    <row r="23" spans="1:11" ht="33" customHeight="1">
      <c r="A23" s="187"/>
      <c r="B23" s="93" t="s">
        <v>128</v>
      </c>
      <c r="C23" s="32"/>
      <c r="D23" s="32"/>
      <c r="E23" s="32"/>
      <c r="F23" s="32"/>
      <c r="G23" s="32"/>
      <c r="H23" s="94"/>
      <c r="I23" s="95"/>
      <c r="J23" s="28"/>
      <c r="K23" s="187"/>
    </row>
    <row r="24" spans="1:11" ht="24" thickBot="1">
      <c r="A24" s="187"/>
      <c r="B24" s="28"/>
      <c r="C24" s="28"/>
      <c r="D24" s="28"/>
      <c r="E24" s="28"/>
      <c r="F24" s="28"/>
      <c r="G24" s="28"/>
      <c r="H24" s="28"/>
      <c r="I24" s="28"/>
      <c r="J24" s="28"/>
      <c r="K24" s="187"/>
    </row>
    <row r="25" spans="1:11" ht="41.25" customHeight="1">
      <c r="A25" s="187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187"/>
      <c r="H25" s="187"/>
      <c r="I25" s="187"/>
      <c r="J25" s="187"/>
      <c r="K25" s="187"/>
    </row>
    <row r="26" spans="1:11" ht="30.75" customHeight="1">
      <c r="A26" s="187"/>
      <c r="B26" s="196"/>
      <c r="C26" s="197"/>
      <c r="D26" s="197"/>
      <c r="E26" s="198" t="s">
        <v>50</v>
      </c>
      <c r="F26" s="38" t="s">
        <v>44</v>
      </c>
      <c r="G26" s="5"/>
      <c r="H26" s="187"/>
      <c r="I26" s="187"/>
      <c r="J26" s="187"/>
      <c r="K26" s="187"/>
    </row>
    <row r="27" spans="1:11" ht="35.25" customHeight="1">
      <c r="A27" s="187"/>
      <c r="B27" s="199">
        <v>1</v>
      </c>
      <c r="C27" s="436" t="s">
        <v>51</v>
      </c>
      <c r="D27" s="437"/>
      <c r="E27" s="169">
        <v>542</v>
      </c>
      <c r="F27" s="170">
        <f>E27*180</f>
        <v>97560</v>
      </c>
      <c r="G27" s="5"/>
      <c r="H27" s="187"/>
      <c r="I27" s="187"/>
      <c r="J27" s="187"/>
      <c r="K27" s="187"/>
    </row>
    <row r="28" spans="1:11" ht="32.25" customHeight="1">
      <c r="A28" s="187"/>
      <c r="B28" s="192"/>
      <c r="C28" s="193"/>
      <c r="D28" s="193"/>
      <c r="E28" s="191"/>
      <c r="F28" s="202"/>
      <c r="G28" s="5"/>
      <c r="H28" s="187"/>
      <c r="I28" s="187"/>
      <c r="J28" s="187"/>
      <c r="K28" s="187"/>
    </row>
    <row r="29" spans="1:11" ht="36" customHeight="1">
      <c r="A29" s="187"/>
      <c r="B29" s="438" t="s">
        <v>52</v>
      </c>
      <c r="C29" s="439"/>
      <c r="D29" s="439"/>
      <c r="E29" s="437"/>
      <c r="F29" s="170">
        <f>E27*180</f>
        <v>97560</v>
      </c>
      <c r="G29" s="5"/>
      <c r="H29" s="187"/>
      <c r="I29" s="187"/>
      <c r="J29" s="187"/>
      <c r="K29" s="187"/>
    </row>
    <row r="30" spans="1:11" ht="24" thickBot="1">
      <c r="A30" s="187"/>
      <c r="B30" s="440"/>
      <c r="C30" s="441"/>
      <c r="D30" s="441"/>
      <c r="E30" s="441"/>
      <c r="F30" s="442"/>
      <c r="G30" s="5"/>
      <c r="H30" s="187"/>
      <c r="I30" s="187"/>
      <c r="J30" s="187"/>
      <c r="K30" s="187"/>
    </row>
    <row r="31" spans="1:11">
      <c r="A31" s="187"/>
      <c r="B31" s="187"/>
      <c r="C31" s="187"/>
      <c r="D31" s="187"/>
      <c r="E31" s="187"/>
      <c r="F31" s="187"/>
      <c r="G31" s="5"/>
      <c r="H31" s="187"/>
      <c r="I31" s="187"/>
      <c r="J31" s="187"/>
      <c r="K31" s="187"/>
    </row>
    <row r="32" spans="1:11" ht="23.25">
      <c r="A32" s="187"/>
      <c r="B32" s="431"/>
      <c r="C32" s="431"/>
      <c r="D32" s="431"/>
      <c r="E32" s="431"/>
      <c r="F32" s="431"/>
      <c r="G32" s="187"/>
      <c r="H32" s="187"/>
      <c r="I32" s="187"/>
      <c r="J32" s="187"/>
      <c r="K32" s="187"/>
    </row>
    <row r="33" spans="1:11" ht="28.5">
      <c r="A33" s="187"/>
      <c r="B33" s="39" t="s">
        <v>26</v>
      </c>
      <c r="C33" s="39"/>
      <c r="D33" s="39"/>
      <c r="E33" s="187"/>
      <c r="F33" s="40" t="s">
        <v>45</v>
      </c>
      <c r="G33" s="187"/>
      <c r="H33" s="187"/>
      <c r="I33" s="187"/>
      <c r="J33" s="187"/>
      <c r="K33" s="187"/>
    </row>
    <row r="34" spans="1:11" ht="28.5">
      <c r="A34" s="187"/>
      <c r="B34" s="39" t="s">
        <v>27</v>
      </c>
      <c r="C34" s="39"/>
      <c r="D34" s="39"/>
      <c r="E34" s="187"/>
      <c r="F34" s="188"/>
      <c r="G34" s="188"/>
      <c r="H34" s="187"/>
      <c r="I34" s="187"/>
      <c r="J34" s="187"/>
      <c r="K34" s="187"/>
    </row>
    <row r="35" spans="1:11" ht="28.5">
      <c r="A35" s="187"/>
      <c r="B35" s="39" t="s">
        <v>28</v>
      </c>
      <c r="C35" s="39"/>
      <c r="D35" s="39"/>
      <c r="E35" s="187"/>
      <c r="F35" s="188"/>
      <c r="G35" s="188"/>
      <c r="H35" s="187"/>
      <c r="I35" s="187"/>
      <c r="J35" s="187"/>
      <c r="K35" s="187"/>
    </row>
    <row r="36" spans="1:11" ht="28.5">
      <c r="A36" s="187"/>
      <c r="B36" s="187"/>
      <c r="C36" s="187"/>
      <c r="D36" s="187"/>
      <c r="E36" s="187"/>
      <c r="F36" s="187"/>
      <c r="G36" s="188"/>
      <c r="H36" s="187"/>
      <c r="I36" s="187"/>
      <c r="J36" s="187"/>
      <c r="K36" s="187"/>
    </row>
    <row r="37" spans="1:11" ht="28.5">
      <c r="A37" s="187"/>
      <c r="B37" s="187"/>
      <c r="C37" s="187"/>
      <c r="D37" s="187"/>
      <c r="E37" s="187"/>
      <c r="F37" s="40" t="s">
        <v>30</v>
      </c>
      <c r="G37" s="187"/>
      <c r="H37" s="188"/>
      <c r="I37" s="187"/>
      <c r="J37" s="187"/>
      <c r="K37" s="187"/>
    </row>
    <row r="38" spans="1:11" ht="28.5">
      <c r="A38" s="187"/>
      <c r="B38" s="187"/>
      <c r="C38" s="187"/>
      <c r="D38" s="187"/>
      <c r="E38" s="187"/>
      <c r="F38" s="187"/>
      <c r="G38" s="187"/>
      <c r="H38" s="188"/>
      <c r="I38" s="187"/>
      <c r="J38" s="187"/>
      <c r="K38" s="187"/>
    </row>
  </sheetData>
  <mergeCells count="12">
    <mergeCell ref="C7:F7"/>
    <mergeCell ref="G1:K1"/>
    <mergeCell ref="A3:K3"/>
    <mergeCell ref="B4:I4"/>
    <mergeCell ref="A5:F5"/>
    <mergeCell ref="A6:F6"/>
    <mergeCell ref="B32:F32"/>
    <mergeCell ref="B30:F30"/>
    <mergeCell ref="B8:F8"/>
    <mergeCell ref="B16:D16"/>
    <mergeCell ref="C27:D27"/>
    <mergeCell ref="B29:E29"/>
  </mergeCells>
  <pageMargins left="0.25" right="0.7" top="0.75" bottom="0.75" header="0.3" footer="0.3"/>
  <pageSetup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85"/>
  <sheetViews>
    <sheetView tabSelected="1" topLeftCell="A88" zoomScale="60" zoomScaleNormal="60" zoomScaleSheetLayoutView="40" workbookViewId="0">
      <selection activeCell="D112" sqref="D112"/>
    </sheetView>
  </sheetViews>
  <sheetFormatPr defaultRowHeight="15"/>
  <cols>
    <col min="1" max="1" width="14.85546875" customWidth="1"/>
    <col min="2" max="2" width="30.42578125" customWidth="1"/>
    <col min="3" max="3" width="91" customWidth="1"/>
    <col min="4" max="4" width="55.42578125" bestFit="1" customWidth="1"/>
    <col min="5" max="5" width="31.28515625" bestFit="1" customWidth="1"/>
    <col min="6" max="6" width="20" customWidth="1"/>
    <col min="7" max="7" width="33.42578125" customWidth="1"/>
    <col min="8" max="8" width="23.7109375" customWidth="1"/>
    <col min="9" max="9" width="30.140625" customWidth="1"/>
    <col min="10" max="10" width="28.5703125" customWidth="1"/>
    <col min="13" max="13" width="16.7109375" customWidth="1"/>
  </cols>
  <sheetData>
    <row r="1" spans="1:10" ht="36">
      <c r="A1" s="524" t="s">
        <v>113</v>
      </c>
      <c r="B1" s="524"/>
      <c r="C1" s="524"/>
      <c r="D1" s="446" t="s">
        <v>32</v>
      </c>
      <c r="E1" s="446"/>
      <c r="F1" s="446"/>
      <c r="G1" s="389" t="s">
        <v>125</v>
      </c>
      <c r="H1" s="389"/>
      <c r="I1" s="389"/>
      <c r="J1" s="389"/>
    </row>
    <row r="2" spans="1:10" ht="15.75">
      <c r="A2" s="187"/>
      <c r="B2" s="6"/>
      <c r="C2" s="6"/>
      <c r="D2" s="6"/>
      <c r="E2" s="6"/>
      <c r="F2" s="6"/>
      <c r="G2" s="6"/>
      <c r="H2" s="6"/>
      <c r="I2" s="6"/>
      <c r="J2" s="6"/>
    </row>
    <row r="3" spans="1:10" ht="213">
      <c r="A3" s="525" t="s">
        <v>71</v>
      </c>
      <c r="B3" s="526"/>
      <c r="C3" s="526"/>
      <c r="D3" s="526"/>
      <c r="E3" s="526"/>
      <c r="F3" s="526"/>
      <c r="G3" s="526"/>
      <c r="H3" s="526"/>
      <c r="I3" s="526"/>
      <c r="J3" s="526"/>
    </row>
    <row r="4" spans="1:10" ht="30">
      <c r="A4" s="449" t="s">
        <v>35</v>
      </c>
      <c r="B4" s="449"/>
      <c r="C4" s="449"/>
      <c r="D4" s="449"/>
      <c r="E4" s="449"/>
      <c r="F4" s="449"/>
      <c r="G4" s="449"/>
      <c r="H4" s="449"/>
      <c r="I4" s="449"/>
      <c r="J4" s="16"/>
    </row>
    <row r="5" spans="1:10" ht="16.5" thickBot="1">
      <c r="A5" s="391"/>
      <c r="B5" s="429"/>
      <c r="C5" s="429"/>
      <c r="D5" s="429"/>
      <c r="E5" s="429"/>
      <c r="F5" s="429"/>
      <c r="G5" s="429"/>
      <c r="H5" s="429"/>
      <c r="I5" s="429"/>
      <c r="J5" s="429"/>
    </row>
    <row r="6" spans="1:10" ht="33.75">
      <c r="A6" s="443" t="s">
        <v>36</v>
      </c>
      <c r="B6" s="444"/>
      <c r="C6" s="444"/>
      <c r="D6" s="444"/>
      <c r="E6" s="444"/>
      <c r="F6" s="444"/>
      <c r="G6" s="444"/>
      <c r="H6" s="444"/>
      <c r="I6" s="444"/>
      <c r="J6" s="444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57.75" customHeight="1">
      <c r="A8" s="9"/>
      <c r="B8" s="77" t="s">
        <v>126</v>
      </c>
      <c r="C8" s="77"/>
      <c r="D8" s="77"/>
      <c r="E8" s="78"/>
      <c r="F8" s="78"/>
      <c r="G8" s="77"/>
      <c r="H8" s="77"/>
      <c r="I8" s="78"/>
      <c r="J8" s="87"/>
    </row>
    <row r="9" spans="1:10" ht="56.25" customHeight="1">
      <c r="A9" s="9"/>
      <c r="B9" s="77" t="s">
        <v>7</v>
      </c>
      <c r="C9" s="77"/>
      <c r="D9" s="77"/>
      <c r="E9" s="78"/>
      <c r="F9" s="78"/>
      <c r="G9" s="79" t="s">
        <v>9</v>
      </c>
      <c r="H9" s="29"/>
      <c r="I9" s="78"/>
      <c r="J9" s="87"/>
    </row>
    <row r="10" spans="1:10" ht="48.75" customHeight="1">
      <c r="A10" s="9"/>
      <c r="B10" s="77" t="s">
        <v>127</v>
      </c>
      <c r="C10" s="77"/>
      <c r="D10" s="77"/>
      <c r="E10" s="78"/>
      <c r="F10" s="78"/>
      <c r="G10" s="11" t="s">
        <v>47</v>
      </c>
      <c r="H10" s="29"/>
      <c r="I10" s="78"/>
      <c r="J10" s="87"/>
    </row>
    <row r="11" spans="1:10" ht="52.5" customHeight="1">
      <c r="A11" s="9"/>
      <c r="B11" s="77" t="s">
        <v>184</v>
      </c>
      <c r="C11" s="80"/>
      <c r="D11" s="77"/>
      <c r="E11" s="78"/>
      <c r="F11" s="78"/>
      <c r="G11" s="77" t="s">
        <v>17</v>
      </c>
      <c r="H11" s="30"/>
      <c r="I11" s="78"/>
      <c r="J11" s="87"/>
    </row>
    <row r="12" spans="1:10" ht="28.5">
      <c r="A12" s="9"/>
      <c r="B12" s="78"/>
      <c r="C12" s="78"/>
      <c r="D12" s="77"/>
      <c r="E12" s="78"/>
      <c r="F12" s="78"/>
      <c r="G12" s="29"/>
      <c r="H12" s="29"/>
      <c r="I12" s="29"/>
      <c r="J12" s="87"/>
    </row>
    <row r="13" spans="1:10" ht="28.5">
      <c r="A13" s="9"/>
      <c r="B13" s="81" t="s">
        <v>142</v>
      </c>
      <c r="C13" s="81"/>
      <c r="D13" s="78"/>
      <c r="E13" s="78"/>
      <c r="F13" s="78"/>
      <c r="G13" s="29"/>
      <c r="H13" s="29"/>
      <c r="I13" s="29"/>
      <c r="J13" s="87"/>
    </row>
    <row r="14" spans="1:10" ht="28.5">
      <c r="A14" s="9"/>
      <c r="B14" s="81"/>
      <c r="C14" s="82"/>
      <c r="D14" s="78"/>
      <c r="E14" s="77"/>
      <c r="F14" s="77"/>
      <c r="G14" s="29"/>
      <c r="H14" s="29"/>
      <c r="I14" s="29"/>
      <c r="J14" s="87"/>
    </row>
    <row r="15" spans="1:10" ht="28.5">
      <c r="A15" s="9"/>
      <c r="B15" s="29"/>
      <c r="C15" s="29"/>
      <c r="D15" s="81"/>
      <c r="E15" s="29"/>
      <c r="F15" s="29"/>
      <c r="G15" s="80"/>
      <c r="H15" s="83"/>
      <c r="I15" s="84"/>
      <c r="J15" s="88"/>
    </row>
    <row r="16" spans="1:10" ht="28.5">
      <c r="A16" s="9"/>
      <c r="B16" s="29"/>
      <c r="C16" s="29"/>
      <c r="D16" s="82"/>
      <c r="E16" s="29"/>
      <c r="F16" s="29"/>
      <c r="G16" s="29"/>
      <c r="H16" s="29"/>
      <c r="I16" s="29"/>
      <c r="J16" s="88"/>
    </row>
    <row r="17" spans="1:10" ht="53.25" customHeight="1">
      <c r="A17" s="7"/>
      <c r="B17" s="80" t="s">
        <v>13</v>
      </c>
      <c r="C17" s="80"/>
      <c r="D17" s="84"/>
      <c r="E17" s="84"/>
      <c r="F17" s="84"/>
      <c r="G17" s="29"/>
      <c r="H17" s="29"/>
      <c r="I17" s="29"/>
      <c r="J17" s="88"/>
    </row>
    <row r="18" spans="1:10" ht="50.25" customHeight="1">
      <c r="A18" s="8"/>
      <c r="B18" s="80" t="s">
        <v>14</v>
      </c>
      <c r="C18" s="84"/>
      <c r="D18" s="80"/>
      <c r="E18" s="84"/>
      <c r="F18" s="84"/>
      <c r="G18" s="85" t="s">
        <v>15</v>
      </c>
      <c r="H18" s="29"/>
      <c r="I18" s="84"/>
      <c r="J18" s="88"/>
    </row>
    <row r="19" spans="1:10" ht="56.25" customHeight="1">
      <c r="A19" s="187"/>
      <c r="B19" s="80" t="s">
        <v>16</v>
      </c>
      <c r="C19" s="80"/>
      <c r="D19" s="29"/>
      <c r="E19" s="29"/>
      <c r="F19" s="29"/>
      <c r="G19" s="80" t="s">
        <v>17</v>
      </c>
      <c r="H19" s="83"/>
      <c r="I19" s="84"/>
      <c r="J19" s="184"/>
    </row>
    <row r="20" spans="1:10" ht="28.5">
      <c r="A20" s="187"/>
      <c r="B20" s="29"/>
      <c r="C20" s="29"/>
      <c r="D20" s="29"/>
      <c r="E20" s="29"/>
      <c r="F20" s="29"/>
      <c r="G20" s="29"/>
      <c r="H20" s="29"/>
      <c r="I20" s="29"/>
      <c r="J20" s="184"/>
    </row>
    <row r="21" spans="1:10" ht="49.5" customHeight="1">
      <c r="A21" s="187"/>
      <c r="B21" s="51"/>
      <c r="C21" s="51"/>
      <c r="D21" s="51"/>
      <c r="E21" s="51"/>
      <c r="F21" s="51"/>
      <c r="G21" s="13" t="s">
        <v>182</v>
      </c>
      <c r="H21" s="14"/>
      <c r="I21" s="12"/>
      <c r="J21" s="89"/>
    </row>
    <row r="22" spans="1:10" ht="15.75" thickBot="1">
      <c r="A22" s="187"/>
      <c r="B22" s="187"/>
      <c r="C22" s="187"/>
      <c r="D22" s="187"/>
      <c r="E22" s="187"/>
      <c r="F22" s="187"/>
      <c r="G22" s="187"/>
      <c r="H22" s="187"/>
      <c r="I22" s="187"/>
      <c r="J22" s="187"/>
    </row>
    <row r="23" spans="1:10" ht="57" customHeight="1">
      <c r="A23" s="215" t="s">
        <v>55</v>
      </c>
      <c r="B23" s="216" t="s">
        <v>56</v>
      </c>
      <c r="C23" s="216" t="s">
        <v>57</v>
      </c>
      <c r="D23" s="216" t="s">
        <v>58</v>
      </c>
      <c r="E23" s="216" t="s">
        <v>59</v>
      </c>
      <c r="F23" s="216" t="s">
        <v>60</v>
      </c>
      <c r="G23" s="216" t="s">
        <v>61</v>
      </c>
      <c r="H23" s="216" t="s">
        <v>62</v>
      </c>
      <c r="I23" s="216" t="s">
        <v>43</v>
      </c>
      <c r="J23" s="217" t="s">
        <v>63</v>
      </c>
    </row>
    <row r="24" spans="1:10" ht="42" customHeight="1">
      <c r="A24" s="382">
        <v>1</v>
      </c>
      <c r="B24" s="359">
        <v>44927</v>
      </c>
      <c r="C24" s="355" t="s">
        <v>170</v>
      </c>
      <c r="D24" s="355" t="s">
        <v>129</v>
      </c>
      <c r="E24" s="355" t="s">
        <v>66</v>
      </c>
      <c r="F24" s="355" t="s">
        <v>229</v>
      </c>
      <c r="G24" s="355" t="s">
        <v>290</v>
      </c>
      <c r="H24" s="356">
        <v>2.5</v>
      </c>
      <c r="I24" s="357">
        <f>J24/H24</f>
        <v>180</v>
      </c>
      <c r="J24" s="358">
        <v>450</v>
      </c>
    </row>
    <row r="25" spans="1:10" ht="42" customHeight="1">
      <c r="A25" s="382">
        <v>2</v>
      </c>
      <c r="B25" s="359">
        <v>44928</v>
      </c>
      <c r="C25" s="355" t="s">
        <v>170</v>
      </c>
      <c r="D25" s="355" t="s">
        <v>129</v>
      </c>
      <c r="E25" s="355" t="s">
        <v>66</v>
      </c>
      <c r="F25" s="355" t="s">
        <v>230</v>
      </c>
      <c r="G25" s="355" t="s">
        <v>291</v>
      </c>
      <c r="H25" s="356">
        <v>2.5</v>
      </c>
      <c r="I25" s="357">
        <f t="shared" ref="I25:I80" si="0">J25/H25</f>
        <v>180</v>
      </c>
      <c r="J25" s="358">
        <v>450</v>
      </c>
    </row>
    <row r="26" spans="1:10" ht="42" customHeight="1">
      <c r="A26" s="382">
        <v>3</v>
      </c>
      <c r="B26" s="359">
        <v>44929</v>
      </c>
      <c r="C26" s="355" t="s">
        <v>136</v>
      </c>
      <c r="D26" s="355" t="s">
        <v>67</v>
      </c>
      <c r="E26" s="355" t="s">
        <v>68</v>
      </c>
      <c r="F26" s="355" t="s">
        <v>231</v>
      </c>
      <c r="G26" s="355" t="s">
        <v>292</v>
      </c>
      <c r="H26" s="356">
        <v>6.25</v>
      </c>
      <c r="I26" s="357">
        <f t="shared" si="0"/>
        <v>180</v>
      </c>
      <c r="J26" s="358">
        <v>1125</v>
      </c>
    </row>
    <row r="27" spans="1:10" ht="42" customHeight="1">
      <c r="A27" s="382">
        <v>4</v>
      </c>
      <c r="B27" s="359">
        <v>44932</v>
      </c>
      <c r="C27" s="355" t="s">
        <v>64</v>
      </c>
      <c r="D27" s="355" t="s">
        <v>67</v>
      </c>
      <c r="E27" s="355" t="s">
        <v>173</v>
      </c>
      <c r="F27" s="355" t="s">
        <v>232</v>
      </c>
      <c r="G27" s="355" t="s">
        <v>293</v>
      </c>
      <c r="H27" s="356">
        <v>20</v>
      </c>
      <c r="I27" s="357">
        <f t="shared" si="0"/>
        <v>180</v>
      </c>
      <c r="J27" s="358">
        <v>3600</v>
      </c>
    </row>
    <row r="28" spans="1:10" ht="42" customHeight="1">
      <c r="A28" s="382">
        <v>5</v>
      </c>
      <c r="B28" s="359">
        <v>44932</v>
      </c>
      <c r="C28" s="355" t="s">
        <v>64</v>
      </c>
      <c r="D28" s="355" t="s">
        <v>65</v>
      </c>
      <c r="E28" s="355" t="s">
        <v>224</v>
      </c>
      <c r="F28" s="355" t="s">
        <v>233</v>
      </c>
      <c r="G28" s="355" t="s">
        <v>294</v>
      </c>
      <c r="H28" s="356">
        <v>20</v>
      </c>
      <c r="I28" s="357">
        <f t="shared" si="0"/>
        <v>180</v>
      </c>
      <c r="J28" s="358">
        <v>3600</v>
      </c>
    </row>
    <row r="29" spans="1:10" ht="42" customHeight="1">
      <c r="A29" s="382">
        <v>6</v>
      </c>
      <c r="B29" s="359">
        <v>44932</v>
      </c>
      <c r="C29" s="355" t="s">
        <v>64</v>
      </c>
      <c r="D29" s="355" t="s">
        <v>65</v>
      </c>
      <c r="E29" s="355" t="s">
        <v>227</v>
      </c>
      <c r="F29" s="355" t="s">
        <v>270</v>
      </c>
      <c r="G29" s="355" t="s">
        <v>331</v>
      </c>
      <c r="H29" s="356">
        <v>20</v>
      </c>
      <c r="I29" s="357">
        <f>J29/H29</f>
        <v>180</v>
      </c>
      <c r="J29" s="358">
        <v>3600</v>
      </c>
    </row>
    <row r="30" spans="1:10" ht="42" customHeight="1">
      <c r="A30" s="382">
        <v>7</v>
      </c>
      <c r="B30" s="359">
        <v>44932</v>
      </c>
      <c r="C30" s="355" t="s">
        <v>219</v>
      </c>
      <c r="D30" s="355" t="s">
        <v>67</v>
      </c>
      <c r="E30" s="355" t="s">
        <v>66</v>
      </c>
      <c r="F30" s="355" t="s">
        <v>271</v>
      </c>
      <c r="G30" s="355" t="s">
        <v>332</v>
      </c>
      <c r="H30" s="356">
        <v>2.5</v>
      </c>
      <c r="I30" s="357">
        <f>J30/H30</f>
        <v>180</v>
      </c>
      <c r="J30" s="358">
        <v>450</v>
      </c>
    </row>
    <row r="31" spans="1:10" ht="42" customHeight="1">
      <c r="A31" s="382">
        <v>8</v>
      </c>
      <c r="B31" s="359">
        <v>44933</v>
      </c>
      <c r="C31" s="355" t="s">
        <v>64</v>
      </c>
      <c r="D31" s="355" t="s">
        <v>65</v>
      </c>
      <c r="E31" s="355" t="s">
        <v>172</v>
      </c>
      <c r="F31" s="355" t="s">
        <v>272</v>
      </c>
      <c r="G31" s="355" t="s">
        <v>333</v>
      </c>
      <c r="H31" s="356">
        <v>12</v>
      </c>
      <c r="I31" s="357">
        <f>J31/H31</f>
        <v>180</v>
      </c>
      <c r="J31" s="358">
        <v>2160</v>
      </c>
    </row>
    <row r="32" spans="1:10" ht="42" customHeight="1">
      <c r="A32" s="382">
        <v>9</v>
      </c>
      <c r="B32" s="359">
        <v>44933</v>
      </c>
      <c r="C32" s="355" t="s">
        <v>64</v>
      </c>
      <c r="D32" s="355" t="s">
        <v>221</v>
      </c>
      <c r="E32" s="355" t="s">
        <v>66</v>
      </c>
      <c r="F32" s="355" t="s">
        <v>234</v>
      </c>
      <c r="G32" s="355" t="s">
        <v>295</v>
      </c>
      <c r="H32" s="356">
        <v>5</v>
      </c>
      <c r="I32" s="357">
        <f t="shared" si="0"/>
        <v>180</v>
      </c>
      <c r="J32" s="358">
        <v>900</v>
      </c>
    </row>
    <row r="33" spans="1:10" ht="42" customHeight="1">
      <c r="A33" s="382">
        <v>10</v>
      </c>
      <c r="B33" s="359">
        <v>44933</v>
      </c>
      <c r="C33" s="355" t="s">
        <v>64</v>
      </c>
      <c r="D33" s="355" t="s">
        <v>222</v>
      </c>
      <c r="E33" s="355" t="s">
        <v>69</v>
      </c>
      <c r="F33" s="355" t="s">
        <v>235</v>
      </c>
      <c r="G33" s="355" t="s">
        <v>296</v>
      </c>
      <c r="H33" s="356">
        <v>5</v>
      </c>
      <c r="I33" s="357">
        <f t="shared" si="0"/>
        <v>180</v>
      </c>
      <c r="J33" s="358">
        <v>900</v>
      </c>
    </row>
    <row r="34" spans="1:10" ht="42" customHeight="1">
      <c r="A34" s="382">
        <v>11</v>
      </c>
      <c r="B34" s="359">
        <v>44933</v>
      </c>
      <c r="C34" s="355" t="s">
        <v>64</v>
      </c>
      <c r="D34" s="355" t="s">
        <v>67</v>
      </c>
      <c r="E34" s="355" t="s">
        <v>68</v>
      </c>
      <c r="F34" s="355" t="s">
        <v>236</v>
      </c>
      <c r="G34" s="355" t="s">
        <v>297</v>
      </c>
      <c r="H34" s="356">
        <v>5</v>
      </c>
      <c r="I34" s="357">
        <f t="shared" si="0"/>
        <v>180</v>
      </c>
      <c r="J34" s="358">
        <v>900</v>
      </c>
    </row>
    <row r="35" spans="1:10" ht="42" customHeight="1">
      <c r="A35" s="382">
        <v>12</v>
      </c>
      <c r="B35" s="359">
        <v>44933</v>
      </c>
      <c r="C35" s="355" t="s">
        <v>64</v>
      </c>
      <c r="D35" s="355" t="s">
        <v>65</v>
      </c>
      <c r="E35" s="355" t="s">
        <v>171</v>
      </c>
      <c r="F35" s="355" t="s">
        <v>237</v>
      </c>
      <c r="G35" s="355" t="s">
        <v>298</v>
      </c>
      <c r="H35" s="356">
        <v>5.25</v>
      </c>
      <c r="I35" s="357">
        <f t="shared" si="0"/>
        <v>180</v>
      </c>
      <c r="J35" s="358">
        <v>945</v>
      </c>
    </row>
    <row r="36" spans="1:10" ht="42" customHeight="1">
      <c r="A36" s="382">
        <v>13</v>
      </c>
      <c r="B36" s="359">
        <v>44938</v>
      </c>
      <c r="C36" s="355" t="s">
        <v>133</v>
      </c>
      <c r="D36" s="355" t="s">
        <v>65</v>
      </c>
      <c r="E36" s="355" t="s">
        <v>69</v>
      </c>
      <c r="F36" s="355" t="s">
        <v>238</v>
      </c>
      <c r="G36" s="355" t="s">
        <v>299</v>
      </c>
      <c r="H36" s="356">
        <v>8</v>
      </c>
      <c r="I36" s="357">
        <f t="shared" si="0"/>
        <v>180</v>
      </c>
      <c r="J36" s="358">
        <v>1440</v>
      </c>
    </row>
    <row r="37" spans="1:10" ht="42" customHeight="1">
      <c r="A37" s="382">
        <v>14</v>
      </c>
      <c r="B37" s="359">
        <v>44938</v>
      </c>
      <c r="C37" s="355" t="s">
        <v>219</v>
      </c>
      <c r="D37" s="355" t="s">
        <v>67</v>
      </c>
      <c r="E37" s="355" t="s">
        <v>66</v>
      </c>
      <c r="F37" s="355" t="s">
        <v>239</v>
      </c>
      <c r="G37" s="355" t="s">
        <v>300</v>
      </c>
      <c r="H37" s="356">
        <v>10</v>
      </c>
      <c r="I37" s="357">
        <f t="shared" si="0"/>
        <v>180</v>
      </c>
      <c r="J37" s="358">
        <v>1800</v>
      </c>
    </row>
    <row r="38" spans="1:10" ht="42" customHeight="1">
      <c r="A38" s="382">
        <v>15</v>
      </c>
      <c r="B38" s="359">
        <v>44940</v>
      </c>
      <c r="C38" s="355" t="s">
        <v>134</v>
      </c>
      <c r="D38" s="355" t="s">
        <v>67</v>
      </c>
      <c r="E38" s="355" t="s">
        <v>66</v>
      </c>
      <c r="F38" s="355" t="s">
        <v>240</v>
      </c>
      <c r="G38" s="355" t="s">
        <v>301</v>
      </c>
      <c r="H38" s="356">
        <v>5</v>
      </c>
      <c r="I38" s="357">
        <f t="shared" si="0"/>
        <v>180</v>
      </c>
      <c r="J38" s="358">
        <v>900</v>
      </c>
    </row>
    <row r="39" spans="1:10" ht="42" customHeight="1">
      <c r="A39" s="382">
        <v>16</v>
      </c>
      <c r="B39" s="359">
        <v>44941</v>
      </c>
      <c r="C39" s="355" t="s">
        <v>133</v>
      </c>
      <c r="D39" s="355" t="s">
        <v>65</v>
      </c>
      <c r="E39" s="355" t="s">
        <v>69</v>
      </c>
      <c r="F39" s="355" t="s">
        <v>241</v>
      </c>
      <c r="G39" s="355" t="s">
        <v>302</v>
      </c>
      <c r="H39" s="356">
        <v>5</v>
      </c>
      <c r="I39" s="357">
        <f t="shared" si="0"/>
        <v>180</v>
      </c>
      <c r="J39" s="358">
        <v>900</v>
      </c>
    </row>
    <row r="40" spans="1:10" ht="42" customHeight="1">
      <c r="A40" s="382">
        <v>17</v>
      </c>
      <c r="B40" s="359">
        <v>44941</v>
      </c>
      <c r="C40" s="355" t="s">
        <v>134</v>
      </c>
      <c r="D40" s="355" t="s">
        <v>65</v>
      </c>
      <c r="E40" s="355" t="s">
        <v>68</v>
      </c>
      <c r="F40" s="355" t="s">
        <v>242</v>
      </c>
      <c r="G40" s="355" t="s">
        <v>303</v>
      </c>
      <c r="H40" s="356">
        <v>5</v>
      </c>
      <c r="I40" s="357">
        <f t="shared" si="0"/>
        <v>180</v>
      </c>
      <c r="J40" s="358">
        <v>900</v>
      </c>
    </row>
    <row r="41" spans="1:10" ht="42" customHeight="1">
      <c r="A41" s="382">
        <v>18</v>
      </c>
      <c r="B41" s="359">
        <v>44941</v>
      </c>
      <c r="C41" s="355" t="s">
        <v>220</v>
      </c>
      <c r="D41" s="355" t="s">
        <v>223</v>
      </c>
      <c r="E41" s="355" t="s">
        <v>66</v>
      </c>
      <c r="F41" s="355" t="s">
        <v>243</v>
      </c>
      <c r="G41" s="355" t="s">
        <v>304</v>
      </c>
      <c r="H41" s="356">
        <v>12.5</v>
      </c>
      <c r="I41" s="357">
        <f t="shared" si="0"/>
        <v>180</v>
      </c>
      <c r="J41" s="358">
        <v>2250</v>
      </c>
    </row>
    <row r="42" spans="1:10" ht="42" customHeight="1">
      <c r="A42" s="382">
        <v>19</v>
      </c>
      <c r="B42" s="359">
        <v>44942</v>
      </c>
      <c r="C42" s="355" t="s">
        <v>134</v>
      </c>
      <c r="D42" s="355" t="s">
        <v>65</v>
      </c>
      <c r="E42" s="355" t="s">
        <v>66</v>
      </c>
      <c r="F42" s="355" t="s">
        <v>273</v>
      </c>
      <c r="G42" s="355" t="s">
        <v>334</v>
      </c>
      <c r="H42" s="356">
        <v>15</v>
      </c>
      <c r="I42" s="357">
        <f>J42/H42</f>
        <v>180</v>
      </c>
      <c r="J42" s="358">
        <v>2700</v>
      </c>
    </row>
    <row r="43" spans="1:10" ht="42" customHeight="1">
      <c r="A43" s="382">
        <v>20</v>
      </c>
      <c r="B43" s="359">
        <v>44942</v>
      </c>
      <c r="C43" s="355" t="s">
        <v>136</v>
      </c>
      <c r="D43" s="355" t="s">
        <v>67</v>
      </c>
      <c r="E43" s="355" t="s">
        <v>69</v>
      </c>
      <c r="F43" s="355" t="s">
        <v>274</v>
      </c>
      <c r="G43" s="355" t="s">
        <v>335</v>
      </c>
      <c r="H43" s="356">
        <v>5</v>
      </c>
      <c r="I43" s="357">
        <f>J43/H43</f>
        <v>180</v>
      </c>
      <c r="J43" s="358">
        <v>900</v>
      </c>
    </row>
    <row r="44" spans="1:10" ht="42" customHeight="1">
      <c r="A44" s="382">
        <v>21</v>
      </c>
      <c r="B44" s="359">
        <v>44942</v>
      </c>
      <c r="C44" s="355" t="s">
        <v>134</v>
      </c>
      <c r="D44" s="355" t="s">
        <v>65</v>
      </c>
      <c r="E44" s="355" t="s">
        <v>68</v>
      </c>
      <c r="F44" s="355" t="s">
        <v>275</v>
      </c>
      <c r="G44" s="355" t="s">
        <v>336</v>
      </c>
      <c r="H44" s="356">
        <v>5</v>
      </c>
      <c r="I44" s="357">
        <f>J44/H44</f>
        <v>180</v>
      </c>
      <c r="J44" s="358">
        <v>900</v>
      </c>
    </row>
    <row r="45" spans="1:10" ht="42" customHeight="1">
      <c r="A45" s="382">
        <v>22</v>
      </c>
      <c r="B45" s="359">
        <v>44942</v>
      </c>
      <c r="C45" s="355" t="s">
        <v>219</v>
      </c>
      <c r="D45" s="355" t="s">
        <v>67</v>
      </c>
      <c r="E45" s="355" t="s">
        <v>130</v>
      </c>
      <c r="F45" s="355" t="s">
        <v>244</v>
      </c>
      <c r="G45" s="355" t="s">
        <v>305</v>
      </c>
      <c r="H45" s="356">
        <v>13.5</v>
      </c>
      <c r="I45" s="357">
        <f t="shared" si="0"/>
        <v>180</v>
      </c>
      <c r="J45" s="358">
        <v>2430</v>
      </c>
    </row>
    <row r="46" spans="1:10" ht="42" customHeight="1">
      <c r="A46" s="382">
        <v>23</v>
      </c>
      <c r="B46" s="359">
        <v>44943</v>
      </c>
      <c r="C46" s="355" t="s">
        <v>170</v>
      </c>
      <c r="D46" s="355" t="s">
        <v>129</v>
      </c>
      <c r="E46" s="355" t="s">
        <v>66</v>
      </c>
      <c r="F46" s="355" t="s">
        <v>245</v>
      </c>
      <c r="G46" s="355" t="s">
        <v>306</v>
      </c>
      <c r="H46" s="356">
        <v>2.5</v>
      </c>
      <c r="I46" s="357">
        <f t="shared" si="0"/>
        <v>180</v>
      </c>
      <c r="J46" s="358">
        <v>450</v>
      </c>
    </row>
    <row r="47" spans="1:10" ht="42" customHeight="1">
      <c r="A47" s="382">
        <v>24</v>
      </c>
      <c r="B47" s="359">
        <v>44944</v>
      </c>
      <c r="C47" s="355" t="s">
        <v>170</v>
      </c>
      <c r="D47" s="355" t="s">
        <v>129</v>
      </c>
      <c r="E47" s="355" t="s">
        <v>66</v>
      </c>
      <c r="F47" s="355" t="s">
        <v>276</v>
      </c>
      <c r="G47" s="355" t="s">
        <v>337</v>
      </c>
      <c r="H47" s="356">
        <v>5</v>
      </c>
      <c r="I47" s="357">
        <f>J47/H47</f>
        <v>180</v>
      </c>
      <c r="J47" s="358">
        <v>900</v>
      </c>
    </row>
    <row r="48" spans="1:10" ht="42" customHeight="1">
      <c r="A48" s="382">
        <v>25</v>
      </c>
      <c r="B48" s="359">
        <v>44944</v>
      </c>
      <c r="C48" s="355" t="s">
        <v>219</v>
      </c>
      <c r="D48" s="355" t="s">
        <v>67</v>
      </c>
      <c r="E48" s="355" t="s">
        <v>69</v>
      </c>
      <c r="F48" s="355" t="s">
        <v>277</v>
      </c>
      <c r="G48" s="355" t="s">
        <v>338</v>
      </c>
      <c r="H48" s="356">
        <v>1.5</v>
      </c>
      <c r="I48" s="357">
        <f>J48/H48</f>
        <v>180</v>
      </c>
      <c r="J48" s="358">
        <v>270</v>
      </c>
    </row>
    <row r="49" spans="1:10" ht="42" customHeight="1">
      <c r="A49" s="382">
        <v>26</v>
      </c>
      <c r="B49" s="359">
        <v>44944</v>
      </c>
      <c r="C49" s="355" t="s">
        <v>192</v>
      </c>
      <c r="D49" s="355" t="s">
        <v>67</v>
      </c>
      <c r="E49" s="355" t="s">
        <v>68</v>
      </c>
      <c r="F49" s="355" t="s">
        <v>246</v>
      </c>
      <c r="G49" s="355" t="s">
        <v>307</v>
      </c>
      <c r="H49" s="356">
        <v>15</v>
      </c>
      <c r="I49" s="357">
        <f t="shared" si="0"/>
        <v>180</v>
      </c>
      <c r="J49" s="358">
        <v>2700</v>
      </c>
    </row>
    <row r="50" spans="1:10" ht="42" customHeight="1">
      <c r="A50" s="382">
        <v>27</v>
      </c>
      <c r="B50" s="359">
        <v>44946</v>
      </c>
      <c r="C50" s="355" t="s">
        <v>134</v>
      </c>
      <c r="D50" s="355" t="s">
        <v>65</v>
      </c>
      <c r="E50" s="355" t="s">
        <v>173</v>
      </c>
      <c r="F50" s="355" t="s">
        <v>247</v>
      </c>
      <c r="G50" s="355" t="s">
        <v>308</v>
      </c>
      <c r="H50" s="356">
        <v>20</v>
      </c>
      <c r="I50" s="357">
        <f t="shared" si="0"/>
        <v>180</v>
      </c>
      <c r="J50" s="358">
        <v>3600</v>
      </c>
    </row>
    <row r="51" spans="1:10" ht="42" customHeight="1">
      <c r="A51" s="382">
        <v>28</v>
      </c>
      <c r="B51" s="359">
        <v>44946</v>
      </c>
      <c r="C51" s="355" t="s">
        <v>192</v>
      </c>
      <c r="D51" s="355" t="s">
        <v>67</v>
      </c>
      <c r="E51" s="355" t="s">
        <v>66</v>
      </c>
      <c r="F51" s="355" t="s">
        <v>278</v>
      </c>
      <c r="G51" s="355" t="s">
        <v>339</v>
      </c>
      <c r="H51" s="356">
        <v>5</v>
      </c>
      <c r="I51" s="357">
        <f>J51/H51</f>
        <v>180</v>
      </c>
      <c r="J51" s="358">
        <v>900</v>
      </c>
    </row>
    <row r="52" spans="1:10" ht="42" customHeight="1">
      <c r="A52" s="382">
        <v>29</v>
      </c>
      <c r="B52" s="359">
        <v>44946</v>
      </c>
      <c r="C52" s="355" t="s">
        <v>192</v>
      </c>
      <c r="D52" s="355" t="s">
        <v>67</v>
      </c>
      <c r="E52" s="355" t="s">
        <v>69</v>
      </c>
      <c r="F52" s="355" t="s">
        <v>279</v>
      </c>
      <c r="G52" s="355" t="s">
        <v>340</v>
      </c>
      <c r="H52" s="356">
        <v>2.5</v>
      </c>
      <c r="I52" s="357">
        <f>J52/H52</f>
        <v>180</v>
      </c>
      <c r="J52" s="358">
        <v>450</v>
      </c>
    </row>
    <row r="53" spans="1:10" ht="42" customHeight="1">
      <c r="A53" s="382">
        <v>30</v>
      </c>
      <c r="B53" s="359">
        <v>44946</v>
      </c>
      <c r="C53" s="355" t="s">
        <v>192</v>
      </c>
      <c r="D53" s="355" t="s">
        <v>67</v>
      </c>
      <c r="E53" s="355" t="s">
        <v>68</v>
      </c>
      <c r="F53" s="355" t="s">
        <v>248</v>
      </c>
      <c r="G53" s="355" t="s">
        <v>309</v>
      </c>
      <c r="H53" s="356">
        <v>7.5</v>
      </c>
      <c r="I53" s="357">
        <f t="shared" si="0"/>
        <v>180</v>
      </c>
      <c r="J53" s="358">
        <v>1350</v>
      </c>
    </row>
    <row r="54" spans="1:10" ht="42" customHeight="1">
      <c r="A54" s="382">
        <v>31</v>
      </c>
      <c r="B54" s="359">
        <v>44946</v>
      </c>
      <c r="C54" s="355" t="s">
        <v>64</v>
      </c>
      <c r="D54" s="355" t="s">
        <v>222</v>
      </c>
      <c r="E54" s="355" t="s">
        <v>130</v>
      </c>
      <c r="F54" s="355" t="s">
        <v>249</v>
      </c>
      <c r="G54" s="355" t="s">
        <v>310</v>
      </c>
      <c r="H54" s="356">
        <v>5</v>
      </c>
      <c r="I54" s="357">
        <f t="shared" si="0"/>
        <v>180</v>
      </c>
      <c r="J54" s="358">
        <v>900</v>
      </c>
    </row>
    <row r="55" spans="1:10" ht="42" customHeight="1">
      <c r="A55" s="382">
        <v>32</v>
      </c>
      <c r="B55" s="359">
        <v>44946</v>
      </c>
      <c r="C55" s="355" t="s">
        <v>64</v>
      </c>
      <c r="D55" s="355" t="s">
        <v>65</v>
      </c>
      <c r="E55" s="355" t="s">
        <v>146</v>
      </c>
      <c r="F55" s="355" t="s">
        <v>250</v>
      </c>
      <c r="G55" s="355" t="s">
        <v>311</v>
      </c>
      <c r="H55" s="356">
        <v>10</v>
      </c>
      <c r="I55" s="357">
        <f t="shared" si="0"/>
        <v>180</v>
      </c>
      <c r="J55" s="358">
        <v>1800</v>
      </c>
    </row>
    <row r="56" spans="1:10" ht="42" customHeight="1">
      <c r="A56" s="382">
        <v>33</v>
      </c>
      <c r="B56" s="359">
        <v>44946</v>
      </c>
      <c r="C56" s="355" t="s">
        <v>64</v>
      </c>
      <c r="D56" s="355" t="s">
        <v>222</v>
      </c>
      <c r="E56" s="355" t="s">
        <v>171</v>
      </c>
      <c r="F56" s="355" t="s">
        <v>251</v>
      </c>
      <c r="G56" s="355" t="s">
        <v>312</v>
      </c>
      <c r="H56" s="356">
        <v>10</v>
      </c>
      <c r="I56" s="357">
        <f t="shared" si="0"/>
        <v>180</v>
      </c>
      <c r="J56" s="358">
        <v>1800</v>
      </c>
    </row>
    <row r="57" spans="1:10" ht="42" customHeight="1">
      <c r="A57" s="382">
        <v>34</v>
      </c>
      <c r="B57" s="359">
        <v>44946</v>
      </c>
      <c r="C57" s="355" t="s">
        <v>64</v>
      </c>
      <c r="D57" s="355" t="s">
        <v>67</v>
      </c>
      <c r="E57" s="355" t="s">
        <v>225</v>
      </c>
      <c r="F57" s="355" t="s">
        <v>252</v>
      </c>
      <c r="G57" s="355" t="s">
        <v>313</v>
      </c>
      <c r="H57" s="356">
        <v>5</v>
      </c>
      <c r="I57" s="357">
        <f t="shared" si="0"/>
        <v>180</v>
      </c>
      <c r="J57" s="358">
        <v>900</v>
      </c>
    </row>
    <row r="58" spans="1:10" ht="42" customHeight="1">
      <c r="A58" s="382">
        <v>35</v>
      </c>
      <c r="B58" s="359">
        <v>44946</v>
      </c>
      <c r="C58" s="355" t="s">
        <v>64</v>
      </c>
      <c r="D58" s="355" t="s">
        <v>67</v>
      </c>
      <c r="E58" s="355" t="s">
        <v>226</v>
      </c>
      <c r="F58" s="355" t="s">
        <v>253</v>
      </c>
      <c r="G58" s="355" t="s">
        <v>314</v>
      </c>
      <c r="H58" s="356">
        <v>10</v>
      </c>
      <c r="I58" s="357">
        <f t="shared" si="0"/>
        <v>180</v>
      </c>
      <c r="J58" s="358">
        <v>1800</v>
      </c>
    </row>
    <row r="59" spans="1:10" ht="42" customHeight="1">
      <c r="A59" s="382">
        <v>36</v>
      </c>
      <c r="B59" s="359">
        <v>44946</v>
      </c>
      <c r="C59" s="355" t="s">
        <v>64</v>
      </c>
      <c r="D59" s="355" t="s">
        <v>67</v>
      </c>
      <c r="E59" s="355" t="s">
        <v>172</v>
      </c>
      <c r="F59" s="355" t="s">
        <v>254</v>
      </c>
      <c r="G59" s="355" t="s">
        <v>315</v>
      </c>
      <c r="H59" s="356">
        <v>10</v>
      </c>
      <c r="I59" s="357">
        <f t="shared" si="0"/>
        <v>180</v>
      </c>
      <c r="J59" s="358">
        <v>1800</v>
      </c>
    </row>
    <row r="60" spans="1:10" ht="42" customHeight="1">
      <c r="A60" s="382">
        <v>37</v>
      </c>
      <c r="B60" s="359">
        <v>44947</v>
      </c>
      <c r="C60" s="355" t="s">
        <v>64</v>
      </c>
      <c r="D60" s="355" t="s">
        <v>129</v>
      </c>
      <c r="E60" s="355" t="s">
        <v>66</v>
      </c>
      <c r="F60" s="355" t="s">
        <v>255</v>
      </c>
      <c r="G60" s="355" t="s">
        <v>316</v>
      </c>
      <c r="H60" s="356">
        <v>8.5</v>
      </c>
      <c r="I60" s="357">
        <f t="shared" si="0"/>
        <v>180</v>
      </c>
      <c r="J60" s="358">
        <v>1530</v>
      </c>
    </row>
    <row r="61" spans="1:10" ht="42" customHeight="1">
      <c r="A61" s="382">
        <v>38</v>
      </c>
      <c r="B61" s="359">
        <v>44947</v>
      </c>
      <c r="C61" s="355" t="s">
        <v>64</v>
      </c>
      <c r="D61" s="355" t="s">
        <v>65</v>
      </c>
      <c r="E61" s="355" t="s">
        <v>69</v>
      </c>
      <c r="F61" s="355" t="s">
        <v>256</v>
      </c>
      <c r="G61" s="355" t="s">
        <v>317</v>
      </c>
      <c r="H61" s="356">
        <v>5</v>
      </c>
      <c r="I61" s="357">
        <f t="shared" si="0"/>
        <v>180</v>
      </c>
      <c r="J61" s="358">
        <v>900</v>
      </c>
    </row>
    <row r="62" spans="1:10" ht="42" customHeight="1">
      <c r="A62" s="382">
        <v>39</v>
      </c>
      <c r="B62" s="359">
        <v>44947</v>
      </c>
      <c r="C62" s="355" t="s">
        <v>64</v>
      </c>
      <c r="D62" s="355" t="s">
        <v>65</v>
      </c>
      <c r="E62" s="355" t="s">
        <v>68</v>
      </c>
      <c r="F62" s="355" t="s">
        <v>257</v>
      </c>
      <c r="G62" s="355" t="s">
        <v>318</v>
      </c>
      <c r="H62" s="356">
        <v>4</v>
      </c>
      <c r="I62" s="357">
        <f t="shared" si="0"/>
        <v>180</v>
      </c>
      <c r="J62" s="358">
        <v>720</v>
      </c>
    </row>
    <row r="63" spans="1:10" ht="42" customHeight="1">
      <c r="A63" s="382">
        <v>40</v>
      </c>
      <c r="B63" s="359">
        <v>44947</v>
      </c>
      <c r="C63" s="355" t="s">
        <v>64</v>
      </c>
      <c r="D63" s="355" t="s">
        <v>221</v>
      </c>
      <c r="E63" s="355" t="s">
        <v>130</v>
      </c>
      <c r="F63" s="355" t="s">
        <v>258</v>
      </c>
      <c r="G63" s="355" t="s">
        <v>319</v>
      </c>
      <c r="H63" s="356">
        <v>15</v>
      </c>
      <c r="I63" s="357">
        <f t="shared" si="0"/>
        <v>180</v>
      </c>
      <c r="J63" s="358">
        <v>2700</v>
      </c>
    </row>
    <row r="64" spans="1:10" ht="42" customHeight="1">
      <c r="A64" s="382">
        <v>41</v>
      </c>
      <c r="B64" s="359">
        <v>44948</v>
      </c>
      <c r="C64" s="355" t="s">
        <v>134</v>
      </c>
      <c r="D64" s="355" t="s">
        <v>65</v>
      </c>
      <c r="E64" s="355" t="s">
        <v>173</v>
      </c>
      <c r="F64" s="355" t="s">
        <v>280</v>
      </c>
      <c r="G64" s="355" t="s">
        <v>341</v>
      </c>
      <c r="H64" s="356">
        <v>20</v>
      </c>
      <c r="I64" s="357">
        <f>J64/H64</f>
        <v>180</v>
      </c>
      <c r="J64" s="358">
        <v>3600</v>
      </c>
    </row>
    <row r="65" spans="1:10" ht="42" customHeight="1">
      <c r="A65" s="382">
        <v>42</v>
      </c>
      <c r="B65" s="359">
        <v>44948</v>
      </c>
      <c r="C65" s="355" t="s">
        <v>133</v>
      </c>
      <c r="D65" s="355" t="s">
        <v>65</v>
      </c>
      <c r="E65" s="355" t="s">
        <v>66</v>
      </c>
      <c r="F65" s="355" t="s">
        <v>281</v>
      </c>
      <c r="G65" s="355" t="s">
        <v>342</v>
      </c>
      <c r="H65" s="356">
        <v>5</v>
      </c>
      <c r="I65" s="357">
        <f>J65/H65</f>
        <v>180</v>
      </c>
      <c r="J65" s="358">
        <v>900</v>
      </c>
    </row>
    <row r="66" spans="1:10" ht="42" customHeight="1">
      <c r="A66" s="382">
        <v>43</v>
      </c>
      <c r="B66" s="359">
        <v>44948</v>
      </c>
      <c r="C66" s="355" t="s">
        <v>136</v>
      </c>
      <c r="D66" s="355" t="s">
        <v>67</v>
      </c>
      <c r="E66" s="355" t="s">
        <v>69</v>
      </c>
      <c r="F66" s="355" t="s">
        <v>259</v>
      </c>
      <c r="G66" s="355" t="s">
        <v>320</v>
      </c>
      <c r="H66" s="356">
        <v>5</v>
      </c>
      <c r="I66" s="357">
        <f>J66/H66</f>
        <v>180</v>
      </c>
      <c r="J66" s="358">
        <v>900</v>
      </c>
    </row>
    <row r="67" spans="1:10" ht="42" customHeight="1">
      <c r="A67" s="382">
        <v>44</v>
      </c>
      <c r="B67" s="359">
        <v>44948</v>
      </c>
      <c r="C67" s="355" t="s">
        <v>136</v>
      </c>
      <c r="D67" s="355" t="s">
        <v>67</v>
      </c>
      <c r="E67" s="355" t="s">
        <v>68</v>
      </c>
      <c r="F67" s="355" t="s">
        <v>282</v>
      </c>
      <c r="G67" s="355" t="s">
        <v>343</v>
      </c>
      <c r="H67" s="356">
        <v>5</v>
      </c>
      <c r="I67" s="357">
        <f>J67/H67</f>
        <v>180</v>
      </c>
      <c r="J67" s="358">
        <v>900</v>
      </c>
    </row>
    <row r="68" spans="1:10" ht="42" customHeight="1">
      <c r="A68" s="382">
        <v>45</v>
      </c>
      <c r="B68" s="359">
        <v>44948</v>
      </c>
      <c r="C68" s="355" t="s">
        <v>133</v>
      </c>
      <c r="D68" s="355" t="s">
        <v>65</v>
      </c>
      <c r="E68" s="355" t="s">
        <v>228</v>
      </c>
      <c r="F68" s="355" t="s">
        <v>283</v>
      </c>
      <c r="G68" s="355" t="s">
        <v>344</v>
      </c>
      <c r="H68" s="356">
        <v>8</v>
      </c>
      <c r="I68" s="357">
        <f>J68/H68</f>
        <v>180</v>
      </c>
      <c r="J68" s="358">
        <v>1440</v>
      </c>
    </row>
    <row r="69" spans="1:10" ht="42" customHeight="1">
      <c r="A69" s="382">
        <v>46</v>
      </c>
      <c r="B69" s="359">
        <v>44951</v>
      </c>
      <c r="C69" s="355" t="s">
        <v>136</v>
      </c>
      <c r="D69" s="355" t="s">
        <v>67</v>
      </c>
      <c r="E69" s="355" t="s">
        <v>66</v>
      </c>
      <c r="F69" s="355" t="s">
        <v>260</v>
      </c>
      <c r="G69" s="355" t="s">
        <v>321</v>
      </c>
      <c r="H69" s="356">
        <v>5</v>
      </c>
      <c r="I69" s="357">
        <f t="shared" si="0"/>
        <v>180</v>
      </c>
      <c r="J69" s="358">
        <v>900</v>
      </c>
    </row>
    <row r="70" spans="1:10" ht="42" customHeight="1">
      <c r="A70" s="382">
        <v>47</v>
      </c>
      <c r="B70" s="359">
        <v>44951</v>
      </c>
      <c r="C70" s="355" t="s">
        <v>133</v>
      </c>
      <c r="D70" s="355" t="s">
        <v>65</v>
      </c>
      <c r="E70" s="355" t="s">
        <v>69</v>
      </c>
      <c r="F70" s="355" t="s">
        <v>284</v>
      </c>
      <c r="G70" s="355" t="s">
        <v>345</v>
      </c>
      <c r="H70" s="356">
        <v>5</v>
      </c>
      <c r="I70" s="357">
        <f>J70/H70</f>
        <v>180</v>
      </c>
      <c r="J70" s="358">
        <v>900</v>
      </c>
    </row>
    <row r="71" spans="1:10" ht="42" customHeight="1">
      <c r="A71" s="382">
        <v>48</v>
      </c>
      <c r="B71" s="359">
        <v>44951</v>
      </c>
      <c r="C71" s="355" t="s">
        <v>134</v>
      </c>
      <c r="D71" s="355" t="s">
        <v>65</v>
      </c>
      <c r="E71" s="355" t="s">
        <v>68</v>
      </c>
      <c r="F71" s="355" t="s">
        <v>285</v>
      </c>
      <c r="G71" s="355" t="s">
        <v>346</v>
      </c>
      <c r="H71" s="356">
        <v>5</v>
      </c>
      <c r="I71" s="357">
        <f>J71/H71</f>
        <v>180</v>
      </c>
      <c r="J71" s="358">
        <v>900</v>
      </c>
    </row>
    <row r="72" spans="1:10" ht="42" customHeight="1">
      <c r="A72" s="382">
        <v>49</v>
      </c>
      <c r="B72" s="359">
        <v>44952</v>
      </c>
      <c r="C72" s="355" t="s">
        <v>192</v>
      </c>
      <c r="D72" s="355" t="s">
        <v>67</v>
      </c>
      <c r="E72" s="355" t="s">
        <v>66</v>
      </c>
      <c r="F72" s="355" t="s">
        <v>261</v>
      </c>
      <c r="G72" s="355" t="s">
        <v>322</v>
      </c>
      <c r="H72" s="356">
        <v>3</v>
      </c>
      <c r="I72" s="357">
        <f t="shared" si="0"/>
        <v>180</v>
      </c>
      <c r="J72" s="358">
        <v>540</v>
      </c>
    </row>
    <row r="73" spans="1:10" ht="42" customHeight="1">
      <c r="A73" s="382">
        <v>50</v>
      </c>
      <c r="B73" s="359">
        <v>44953</v>
      </c>
      <c r="C73" s="355" t="s">
        <v>64</v>
      </c>
      <c r="D73" s="355" t="s">
        <v>129</v>
      </c>
      <c r="E73" s="355" t="s">
        <v>66</v>
      </c>
      <c r="F73" s="355" t="s">
        <v>262</v>
      </c>
      <c r="G73" s="355" t="s">
        <v>323</v>
      </c>
      <c r="H73" s="356">
        <v>15</v>
      </c>
      <c r="I73" s="357">
        <f t="shared" si="0"/>
        <v>180</v>
      </c>
      <c r="J73" s="358">
        <v>2700</v>
      </c>
    </row>
    <row r="74" spans="1:10" ht="42" customHeight="1">
      <c r="A74" s="382">
        <v>51</v>
      </c>
      <c r="B74" s="359">
        <v>44953</v>
      </c>
      <c r="C74" s="355" t="s">
        <v>64</v>
      </c>
      <c r="D74" s="355" t="s">
        <v>129</v>
      </c>
      <c r="E74" s="355" t="s">
        <v>69</v>
      </c>
      <c r="F74" s="355" t="s">
        <v>263</v>
      </c>
      <c r="G74" s="355" t="s">
        <v>324</v>
      </c>
      <c r="H74" s="356">
        <v>15</v>
      </c>
      <c r="I74" s="357">
        <f t="shared" si="0"/>
        <v>180</v>
      </c>
      <c r="J74" s="358">
        <v>2700</v>
      </c>
    </row>
    <row r="75" spans="1:10" ht="42" customHeight="1">
      <c r="A75" s="382">
        <v>52</v>
      </c>
      <c r="B75" s="359">
        <v>44954</v>
      </c>
      <c r="C75" s="355" t="s">
        <v>219</v>
      </c>
      <c r="D75" s="355" t="s">
        <v>67</v>
      </c>
      <c r="E75" s="355" t="s">
        <v>66</v>
      </c>
      <c r="F75" s="355" t="s">
        <v>264</v>
      </c>
      <c r="G75" s="355" t="s">
        <v>325</v>
      </c>
      <c r="H75" s="356">
        <v>6</v>
      </c>
      <c r="I75" s="357">
        <f t="shared" si="0"/>
        <v>180</v>
      </c>
      <c r="J75" s="358">
        <v>1080</v>
      </c>
    </row>
    <row r="76" spans="1:10" ht="42" customHeight="1">
      <c r="A76" s="382">
        <v>53</v>
      </c>
      <c r="B76" s="359">
        <v>44954</v>
      </c>
      <c r="C76" s="355" t="s">
        <v>170</v>
      </c>
      <c r="D76" s="355" t="s">
        <v>129</v>
      </c>
      <c r="E76" s="355" t="s">
        <v>69</v>
      </c>
      <c r="F76" s="355" t="s">
        <v>265</v>
      </c>
      <c r="G76" s="355" t="s">
        <v>326</v>
      </c>
      <c r="H76" s="356">
        <v>12</v>
      </c>
      <c r="I76" s="357">
        <f t="shared" si="0"/>
        <v>180</v>
      </c>
      <c r="J76" s="358">
        <v>2160</v>
      </c>
    </row>
    <row r="77" spans="1:10" ht="42" customHeight="1">
      <c r="A77" s="382">
        <v>54</v>
      </c>
      <c r="B77" s="359">
        <v>44955</v>
      </c>
      <c r="C77" s="355" t="s">
        <v>133</v>
      </c>
      <c r="D77" s="355" t="s">
        <v>65</v>
      </c>
      <c r="E77" s="355" t="s">
        <v>66</v>
      </c>
      <c r="F77" s="355" t="s">
        <v>286</v>
      </c>
      <c r="G77" s="355" t="s">
        <v>347</v>
      </c>
      <c r="H77" s="356">
        <v>10</v>
      </c>
      <c r="I77" s="357">
        <f t="shared" si="0"/>
        <v>180</v>
      </c>
      <c r="J77" s="358">
        <v>1800</v>
      </c>
    </row>
    <row r="78" spans="1:10" ht="42" customHeight="1">
      <c r="A78" s="382">
        <v>55</v>
      </c>
      <c r="B78" s="359">
        <v>44956</v>
      </c>
      <c r="C78" s="355" t="s">
        <v>133</v>
      </c>
      <c r="D78" s="355" t="s">
        <v>65</v>
      </c>
      <c r="E78" s="355" t="s">
        <v>172</v>
      </c>
      <c r="F78" s="355" t="s">
        <v>287</v>
      </c>
      <c r="G78" s="355" t="s">
        <v>348</v>
      </c>
      <c r="H78" s="356">
        <v>9.5</v>
      </c>
      <c r="I78" s="357">
        <f t="shared" si="0"/>
        <v>180</v>
      </c>
      <c r="J78" s="358">
        <v>1710</v>
      </c>
    </row>
    <row r="79" spans="1:10" ht="42" customHeight="1">
      <c r="A79" s="382">
        <v>56</v>
      </c>
      <c r="B79" s="359">
        <v>44956</v>
      </c>
      <c r="C79" s="355" t="s">
        <v>134</v>
      </c>
      <c r="D79" s="355" t="s">
        <v>65</v>
      </c>
      <c r="E79" s="355" t="s">
        <v>66</v>
      </c>
      <c r="F79" s="355" t="s">
        <v>288</v>
      </c>
      <c r="G79" s="355" t="s">
        <v>349</v>
      </c>
      <c r="H79" s="356">
        <v>7.5</v>
      </c>
      <c r="I79" s="357">
        <f t="shared" si="0"/>
        <v>180</v>
      </c>
      <c r="J79" s="358">
        <v>1350</v>
      </c>
    </row>
    <row r="80" spans="1:10" ht="42" customHeight="1">
      <c r="A80" s="382">
        <v>57</v>
      </c>
      <c r="B80" s="359">
        <v>44956</v>
      </c>
      <c r="C80" s="355" t="s">
        <v>134</v>
      </c>
      <c r="D80" s="355" t="s">
        <v>65</v>
      </c>
      <c r="E80" s="355" t="s">
        <v>69</v>
      </c>
      <c r="F80" s="355" t="s">
        <v>289</v>
      </c>
      <c r="G80" s="355" t="s">
        <v>350</v>
      </c>
      <c r="H80" s="356">
        <v>7.5</v>
      </c>
      <c r="I80" s="357">
        <f t="shared" si="0"/>
        <v>180</v>
      </c>
      <c r="J80" s="358">
        <v>1350</v>
      </c>
    </row>
    <row r="81" spans="1:10" ht="42" customHeight="1">
      <c r="A81" s="382">
        <v>58</v>
      </c>
      <c r="B81" s="359">
        <v>44957</v>
      </c>
      <c r="C81" s="355" t="s">
        <v>168</v>
      </c>
      <c r="D81" s="355" t="s">
        <v>67</v>
      </c>
      <c r="E81" s="355" t="s">
        <v>173</v>
      </c>
      <c r="F81" s="355" t="s">
        <v>266</v>
      </c>
      <c r="G81" s="355" t="s">
        <v>327</v>
      </c>
      <c r="H81" s="356">
        <v>25</v>
      </c>
      <c r="I81" s="357">
        <f>J81/H81</f>
        <v>180</v>
      </c>
      <c r="J81" s="358">
        <v>4500</v>
      </c>
    </row>
    <row r="82" spans="1:10" ht="42" customHeight="1">
      <c r="A82" s="382">
        <v>59</v>
      </c>
      <c r="B82" s="359">
        <v>44957</v>
      </c>
      <c r="C82" s="355" t="s">
        <v>64</v>
      </c>
      <c r="D82" s="355" t="s">
        <v>129</v>
      </c>
      <c r="E82" s="355" t="s">
        <v>66</v>
      </c>
      <c r="F82" s="355" t="s">
        <v>267</v>
      </c>
      <c r="G82" s="355" t="s">
        <v>328</v>
      </c>
      <c r="H82" s="356">
        <v>12</v>
      </c>
      <c r="I82" s="357">
        <f>J82/H82</f>
        <v>180</v>
      </c>
      <c r="J82" s="358">
        <v>2160</v>
      </c>
    </row>
    <row r="83" spans="1:10" ht="42" customHeight="1">
      <c r="A83" s="382">
        <v>60</v>
      </c>
      <c r="B83" s="359">
        <v>44957</v>
      </c>
      <c r="C83" s="355" t="s">
        <v>64</v>
      </c>
      <c r="D83" s="355" t="s">
        <v>129</v>
      </c>
      <c r="E83" s="355" t="s">
        <v>69</v>
      </c>
      <c r="F83" s="355" t="s">
        <v>268</v>
      </c>
      <c r="G83" s="355" t="s">
        <v>329</v>
      </c>
      <c r="H83" s="356">
        <v>15</v>
      </c>
      <c r="I83" s="357">
        <f>J83/H83</f>
        <v>180</v>
      </c>
      <c r="J83" s="358">
        <v>2700</v>
      </c>
    </row>
    <row r="84" spans="1:10" ht="42" customHeight="1">
      <c r="A84" s="383">
        <v>61</v>
      </c>
      <c r="B84" s="384">
        <v>44957</v>
      </c>
      <c r="C84" s="385" t="s">
        <v>64</v>
      </c>
      <c r="D84" s="385" t="s">
        <v>129</v>
      </c>
      <c r="E84" s="385" t="s">
        <v>172</v>
      </c>
      <c r="F84" s="385" t="s">
        <v>269</v>
      </c>
      <c r="G84" s="385" t="s">
        <v>330</v>
      </c>
      <c r="H84" s="386">
        <v>15</v>
      </c>
      <c r="I84" s="387">
        <f>J84/H84</f>
        <v>180</v>
      </c>
      <c r="J84" s="388">
        <v>2700</v>
      </c>
    </row>
    <row r="85" spans="1:10" s="5" customFormat="1" ht="42" customHeight="1">
      <c r="A85" s="353"/>
      <c r="B85" s="353"/>
      <c r="C85" s="353"/>
      <c r="D85" s="353"/>
      <c r="E85" s="353"/>
      <c r="F85" s="353"/>
      <c r="G85" s="353"/>
      <c r="H85" s="360">
        <f>SUM(H24:H84)</f>
        <v>542</v>
      </c>
      <c r="I85" s="355"/>
      <c r="J85" s="361">
        <f>SUM(J24:J84)</f>
        <v>97560</v>
      </c>
    </row>
  </sheetData>
  <mergeCells count="7">
    <mergeCell ref="A6:J6"/>
    <mergeCell ref="A1:C1"/>
    <mergeCell ref="D1:F1"/>
    <mergeCell ref="G1:J1"/>
    <mergeCell ref="A3:J3"/>
    <mergeCell ref="A4:I4"/>
    <mergeCell ref="A5:J5"/>
  </mergeCells>
  <pageMargins left="0.45" right="0.7" top="0.75" bottom="0.75" header="0.3" footer="0.3"/>
  <pageSetup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1"/>
  <sheetViews>
    <sheetView topLeftCell="A16" zoomScale="40" zoomScaleNormal="40" workbookViewId="0">
      <selection activeCell="L35" sqref="L35"/>
    </sheetView>
  </sheetViews>
  <sheetFormatPr defaultColWidth="12.5703125" defaultRowHeight="15" customHeight="1"/>
  <cols>
    <col min="1" max="1" width="10.140625" customWidth="1"/>
    <col min="2" max="2" width="25.5703125" customWidth="1"/>
    <col min="3" max="3" width="41" customWidth="1"/>
    <col min="4" max="4" width="42.42578125" customWidth="1"/>
    <col min="5" max="5" width="24.42578125" customWidth="1"/>
    <col min="6" max="6" width="33.42578125" customWidth="1"/>
    <col min="7" max="7" width="39.5703125" customWidth="1"/>
    <col min="8" max="8" width="47.7109375" customWidth="1"/>
    <col min="9" max="13" width="7.5703125" customWidth="1"/>
  </cols>
  <sheetData>
    <row r="1" spans="1:9" ht="33.75" customHeight="1">
      <c r="A1" s="1"/>
      <c r="B1" s="135" t="s">
        <v>31</v>
      </c>
      <c r="C1" s="1"/>
      <c r="D1" s="1"/>
      <c r="E1" s="136" t="s">
        <v>32</v>
      </c>
      <c r="F1" s="35"/>
      <c r="G1" s="136" t="s">
        <v>33</v>
      </c>
      <c r="H1" s="1"/>
      <c r="I1" s="4"/>
    </row>
    <row r="2" spans="1:9" ht="18" customHeight="1">
      <c r="B2" s="3"/>
      <c r="C2" s="3"/>
      <c r="D2" s="3"/>
      <c r="E2" s="3"/>
      <c r="F2" s="3"/>
      <c r="G2" s="3"/>
      <c r="H2" s="3"/>
      <c r="I2" s="5"/>
    </row>
    <row r="3" spans="1:9" ht="119.25" customHeight="1">
      <c r="A3" s="390" t="s">
        <v>34</v>
      </c>
      <c r="B3" s="390"/>
      <c r="C3" s="390"/>
      <c r="D3" s="390"/>
      <c r="E3" s="390"/>
      <c r="F3" s="390"/>
      <c r="G3" s="390"/>
      <c r="H3" s="390"/>
      <c r="I3" s="5"/>
    </row>
    <row r="4" spans="1:9" ht="33" customHeight="1">
      <c r="A4" s="389" t="s">
        <v>35</v>
      </c>
      <c r="B4" s="389"/>
      <c r="C4" s="389"/>
      <c r="D4" s="389"/>
      <c r="E4" s="389"/>
      <c r="F4" s="389"/>
      <c r="G4" s="389"/>
      <c r="H4" s="389"/>
      <c r="I4" s="389"/>
    </row>
    <row r="5" spans="1:9" ht="15.75" thickBot="1">
      <c r="A5" s="417"/>
      <c r="B5" s="417"/>
      <c r="C5" s="417"/>
      <c r="D5" s="417"/>
      <c r="E5" s="417"/>
      <c r="F5" s="417"/>
      <c r="G5" s="417"/>
      <c r="H5" s="417"/>
      <c r="I5" s="5"/>
    </row>
    <row r="6" spans="1:9" ht="34.5" customHeight="1">
      <c r="A6" s="418" t="s">
        <v>36</v>
      </c>
      <c r="B6" s="419"/>
      <c r="C6" s="419"/>
      <c r="D6" s="419"/>
      <c r="E6" s="419"/>
      <c r="F6" s="419"/>
      <c r="G6" s="419"/>
      <c r="H6" s="419"/>
    </row>
    <row r="7" spans="1:9" ht="37.5" customHeight="1">
      <c r="B7" s="420" t="s">
        <v>37</v>
      </c>
      <c r="C7" s="419"/>
      <c r="D7" s="419"/>
      <c r="E7" s="419"/>
      <c r="F7" s="419"/>
      <c r="G7" s="419"/>
      <c r="H7" s="419"/>
    </row>
    <row r="8" spans="1:9" ht="39" customHeight="1">
      <c r="B8" s="43"/>
      <c r="C8" s="43"/>
      <c r="E8" s="133" t="s">
        <v>5</v>
      </c>
      <c r="F8" s="43"/>
      <c r="G8" s="43"/>
      <c r="H8" s="43"/>
    </row>
    <row r="9" spans="1:9" ht="20.25">
      <c r="D9" s="44"/>
      <c r="E9" s="44"/>
      <c r="F9" s="45"/>
      <c r="G9" s="46"/>
      <c r="H9" s="44"/>
    </row>
    <row r="10" spans="1:9" ht="54" customHeight="1">
      <c r="B10" s="171" t="s">
        <v>6</v>
      </c>
      <c r="C10" s="172"/>
      <c r="D10" s="173"/>
      <c r="E10" s="173"/>
      <c r="F10" s="171"/>
      <c r="G10" s="172"/>
      <c r="H10" s="173"/>
    </row>
    <row r="11" spans="1:9" ht="55.5" customHeight="1">
      <c r="B11" s="134" t="s">
        <v>7</v>
      </c>
      <c r="C11" s="172"/>
      <c r="D11" s="173"/>
      <c r="E11" s="173"/>
      <c r="F11" s="171"/>
      <c r="G11" s="172"/>
      <c r="H11" s="173"/>
    </row>
    <row r="12" spans="1:9" ht="42" customHeight="1">
      <c r="B12" s="171" t="s">
        <v>38</v>
      </c>
      <c r="C12" s="172"/>
      <c r="D12" s="173"/>
      <c r="E12" s="173"/>
      <c r="F12" s="171" t="s">
        <v>39</v>
      </c>
      <c r="G12" s="79" t="s">
        <v>139</v>
      </c>
      <c r="H12" s="174"/>
    </row>
    <row r="13" spans="1:9" ht="53.25" customHeight="1">
      <c r="B13" s="77" t="s">
        <v>180</v>
      </c>
      <c r="C13" s="172"/>
      <c r="D13" s="175"/>
      <c r="E13" s="171"/>
      <c r="F13" s="176"/>
      <c r="G13" s="77" t="s">
        <v>138</v>
      </c>
      <c r="H13" s="176"/>
    </row>
    <row r="14" spans="1:9" ht="42" customHeight="1">
      <c r="B14" s="77" t="s">
        <v>181</v>
      </c>
      <c r="C14" s="171"/>
      <c r="D14" s="175"/>
      <c r="E14" s="177"/>
      <c r="F14" s="176"/>
      <c r="G14" s="77" t="s">
        <v>140</v>
      </c>
      <c r="H14" s="176"/>
    </row>
    <row r="15" spans="1:9" ht="15" customHeight="1">
      <c r="B15" s="175"/>
      <c r="C15" s="176"/>
      <c r="D15" s="176"/>
      <c r="E15" s="176"/>
      <c r="F15" s="172"/>
      <c r="G15" s="175"/>
      <c r="H15" s="176"/>
    </row>
    <row r="16" spans="1:9" ht="39.75" customHeight="1">
      <c r="B16" s="414" t="s">
        <v>40</v>
      </c>
      <c r="C16" s="415"/>
      <c r="D16" s="415"/>
      <c r="E16" s="172"/>
      <c r="F16" s="176"/>
      <c r="G16" s="176"/>
      <c r="H16" s="176"/>
    </row>
    <row r="17" spans="1:8" ht="28.5">
      <c r="B17" s="176"/>
      <c r="C17" s="176"/>
      <c r="D17" s="176"/>
      <c r="E17" s="172"/>
      <c r="F17" s="176"/>
      <c r="G17" s="176"/>
      <c r="H17" s="176"/>
    </row>
    <row r="18" spans="1:8" ht="56.25" customHeight="1">
      <c r="B18" s="172" t="s">
        <v>13</v>
      </c>
      <c r="C18" s="171"/>
      <c r="D18" s="175"/>
      <c r="E18" s="178"/>
      <c r="F18" s="176"/>
      <c r="G18" s="176"/>
      <c r="H18" s="176"/>
    </row>
    <row r="19" spans="1:8" ht="50.25" customHeight="1">
      <c r="B19" s="171" t="s">
        <v>132</v>
      </c>
      <c r="C19" s="175"/>
      <c r="D19" s="175"/>
      <c r="E19" s="179"/>
      <c r="F19" s="176"/>
      <c r="G19" s="200" t="s">
        <v>15</v>
      </c>
      <c r="H19" s="176"/>
    </row>
    <row r="20" spans="1:8" ht="51.75" customHeight="1">
      <c r="A20" s="5"/>
      <c r="B20" s="171" t="s">
        <v>131</v>
      </c>
      <c r="C20" s="175"/>
      <c r="D20" s="178"/>
      <c r="E20" s="176"/>
      <c r="F20" s="176"/>
      <c r="G20" s="172" t="s">
        <v>41</v>
      </c>
      <c r="H20" s="412"/>
    </row>
    <row r="21" spans="1:8" ht="24" customHeight="1">
      <c r="A21" s="5"/>
      <c r="B21" s="176"/>
      <c r="C21" s="176"/>
      <c r="D21" s="176"/>
      <c r="E21" s="176"/>
      <c r="F21" s="176"/>
      <c r="G21" s="176"/>
      <c r="H21" s="413"/>
    </row>
    <row r="22" spans="1:8" ht="36.75" customHeight="1">
      <c r="A22" s="5"/>
      <c r="B22" s="180" t="s">
        <v>42</v>
      </c>
      <c r="C22" s="176"/>
      <c r="D22" s="179"/>
      <c r="E22" s="176"/>
      <c r="F22" s="64" t="s">
        <v>182</v>
      </c>
      <c r="G22" s="176"/>
      <c r="H22" s="181"/>
    </row>
    <row r="23" spans="1:8" ht="45.75" customHeight="1" thickBot="1">
      <c r="A23" s="5"/>
      <c r="B23" s="51"/>
      <c r="C23" s="51"/>
      <c r="D23" s="51"/>
      <c r="E23" s="51"/>
      <c r="F23" s="51"/>
      <c r="G23" s="51"/>
      <c r="H23" s="65"/>
    </row>
    <row r="24" spans="1:8" ht="60" customHeight="1">
      <c r="A24" s="5"/>
      <c r="B24" s="316" t="s">
        <v>151</v>
      </c>
      <c r="C24" s="416" t="s">
        <v>152</v>
      </c>
      <c r="D24" s="416"/>
      <c r="E24" s="317" t="s">
        <v>153</v>
      </c>
      <c r="F24" s="317" t="s">
        <v>154</v>
      </c>
      <c r="G24" s="318" t="s">
        <v>155</v>
      </c>
      <c r="H24" s="65"/>
    </row>
    <row r="25" spans="1:8" ht="66" customHeight="1">
      <c r="A25" s="5"/>
      <c r="B25" s="309">
        <v>1</v>
      </c>
      <c r="C25" s="424" t="s">
        <v>156</v>
      </c>
      <c r="D25" s="424"/>
      <c r="E25" s="310">
        <v>33.75</v>
      </c>
      <c r="F25" s="311">
        <v>50</v>
      </c>
      <c r="G25" s="312">
        <f>E25*F25</f>
        <v>1687.5</v>
      </c>
      <c r="H25" s="65"/>
    </row>
    <row r="26" spans="1:8" ht="53.25" customHeight="1">
      <c r="A26" s="5"/>
      <c r="B26" s="309">
        <v>2</v>
      </c>
      <c r="C26" s="424" t="s">
        <v>157</v>
      </c>
      <c r="D26" s="424"/>
      <c r="E26" s="310">
        <v>0</v>
      </c>
      <c r="F26" s="311">
        <v>100</v>
      </c>
      <c r="G26" s="312">
        <f>E26*F26</f>
        <v>0</v>
      </c>
      <c r="H26" s="65"/>
    </row>
    <row r="27" spans="1:8" ht="47.25" customHeight="1">
      <c r="A27" s="5"/>
      <c r="B27" s="309">
        <v>3</v>
      </c>
      <c r="C27" s="424" t="s">
        <v>158</v>
      </c>
      <c r="D27" s="424"/>
      <c r="E27" s="310">
        <v>0</v>
      </c>
      <c r="F27" s="311">
        <v>100</v>
      </c>
      <c r="G27" s="312">
        <f>E27*F27</f>
        <v>0</v>
      </c>
      <c r="H27" s="65"/>
    </row>
    <row r="28" spans="1:8" ht="48.75" customHeight="1">
      <c r="A28" s="5"/>
      <c r="B28" s="319"/>
      <c r="C28" s="310" t="s">
        <v>159</v>
      </c>
      <c r="D28" s="320"/>
      <c r="E28" s="321">
        <f>SUM(E25:E27)</f>
        <v>33.75</v>
      </c>
      <c r="F28" s="321"/>
      <c r="G28" s="312">
        <f>SUM(G25:G27)</f>
        <v>1687.5</v>
      </c>
      <c r="H28" s="65"/>
    </row>
    <row r="29" spans="1:8" ht="44.25" customHeight="1">
      <c r="A29" s="5"/>
      <c r="B29" s="421" t="s">
        <v>160</v>
      </c>
      <c r="C29" s="422"/>
      <c r="D29" s="422"/>
      <c r="E29" s="422"/>
      <c r="F29" s="423"/>
      <c r="G29" s="312">
        <f>G28*9%</f>
        <v>151.875</v>
      </c>
      <c r="H29" s="65"/>
    </row>
    <row r="30" spans="1:8" ht="48" customHeight="1">
      <c r="A30" s="5"/>
      <c r="B30" s="421" t="s">
        <v>161</v>
      </c>
      <c r="C30" s="422"/>
      <c r="D30" s="422"/>
      <c r="E30" s="422"/>
      <c r="F30" s="423"/>
      <c r="G30" s="312">
        <f>G28*9%</f>
        <v>151.875</v>
      </c>
      <c r="H30" s="65"/>
    </row>
    <row r="31" spans="1:8" ht="45.75" customHeight="1">
      <c r="A31" s="5"/>
      <c r="B31" s="421" t="s">
        <v>162</v>
      </c>
      <c r="C31" s="422"/>
      <c r="D31" s="422"/>
      <c r="E31" s="422"/>
      <c r="F31" s="423"/>
      <c r="G31" s="312">
        <f>G29+G30</f>
        <v>303.75</v>
      </c>
      <c r="H31" s="65"/>
    </row>
    <row r="32" spans="1:8" ht="50.25" customHeight="1">
      <c r="A32" s="5"/>
      <c r="B32" s="421" t="s">
        <v>163</v>
      </c>
      <c r="C32" s="422"/>
      <c r="D32" s="422"/>
      <c r="E32" s="422"/>
      <c r="F32" s="423"/>
      <c r="G32" s="322">
        <f>G28+G31</f>
        <v>1991.25</v>
      </c>
      <c r="H32" s="65"/>
    </row>
    <row r="33" spans="1:12" ht="51.75" customHeight="1">
      <c r="A33" s="5"/>
      <c r="B33" s="421" t="s">
        <v>164</v>
      </c>
      <c r="C33" s="422"/>
      <c r="D33" s="422"/>
      <c r="E33" s="422"/>
      <c r="F33" s="423"/>
      <c r="G33" s="322">
        <v>0.25</v>
      </c>
      <c r="H33" s="65"/>
    </row>
    <row r="34" spans="1:12" ht="54.75" customHeight="1">
      <c r="A34" s="5"/>
      <c r="B34" s="421" t="s">
        <v>165</v>
      </c>
      <c r="C34" s="422"/>
      <c r="D34" s="422"/>
      <c r="E34" s="422"/>
      <c r="F34" s="422"/>
      <c r="G34" s="323">
        <f>G32-G33</f>
        <v>1991</v>
      </c>
      <c r="H34" s="65"/>
    </row>
    <row r="35" spans="1:12" ht="52.5" customHeight="1">
      <c r="A35" s="5"/>
      <c r="B35" s="315"/>
      <c r="C35" s="313"/>
      <c r="D35" s="313"/>
      <c r="E35" s="313"/>
      <c r="F35" s="313"/>
      <c r="G35" s="314"/>
      <c r="H35" s="65"/>
    </row>
    <row r="36" spans="1:12" ht="48" customHeight="1">
      <c r="A36" s="5"/>
      <c r="B36" s="315"/>
      <c r="C36" s="313" t="s">
        <v>166</v>
      </c>
      <c r="D36" s="313"/>
      <c r="E36" s="313"/>
      <c r="F36" s="324"/>
      <c r="G36" s="325"/>
      <c r="H36" s="65"/>
    </row>
    <row r="37" spans="1:12" ht="47.25" customHeight="1" thickBot="1">
      <c r="A37" s="5"/>
      <c r="B37" s="326"/>
      <c r="C37" s="327"/>
      <c r="D37" s="327"/>
      <c r="E37" s="327"/>
      <c r="F37" s="327"/>
      <c r="G37" s="328"/>
      <c r="H37" s="65"/>
    </row>
    <row r="38" spans="1:12" ht="52.5" customHeight="1">
      <c r="A38" s="5"/>
      <c r="B38" s="39"/>
      <c r="C38" s="39"/>
      <c r="D38" s="39"/>
      <c r="H38" s="65"/>
    </row>
    <row r="39" spans="1:12" ht="51.75" customHeight="1">
      <c r="A39" s="5"/>
      <c r="B39" s="141" t="s">
        <v>26</v>
      </c>
      <c r="C39" s="141"/>
      <c r="D39" s="141"/>
      <c r="F39" s="2"/>
      <c r="G39" s="142" t="s">
        <v>45</v>
      </c>
      <c r="H39" s="65"/>
    </row>
    <row r="40" spans="1:12" ht="50.25" customHeight="1">
      <c r="A40" s="5"/>
      <c r="B40" s="141" t="s">
        <v>27</v>
      </c>
      <c r="C40" s="141"/>
      <c r="D40" s="141"/>
      <c r="F40" s="2"/>
      <c r="G40" s="2"/>
      <c r="H40" s="65"/>
    </row>
    <row r="41" spans="1:12" ht="49.5" customHeight="1">
      <c r="A41" s="5"/>
      <c r="B41" s="141" t="s">
        <v>28</v>
      </c>
      <c r="C41" s="141"/>
      <c r="D41" s="141"/>
      <c r="F41" s="2"/>
      <c r="G41" s="2"/>
      <c r="H41" s="65"/>
    </row>
    <row r="42" spans="1:12" ht="42" customHeight="1">
      <c r="A42" s="5"/>
      <c r="F42" s="2"/>
      <c r="G42" s="142" t="s">
        <v>30</v>
      </c>
      <c r="H42" s="65"/>
    </row>
    <row r="43" spans="1:12" ht="44.25" customHeight="1">
      <c r="A43" s="5"/>
      <c r="H43" s="65"/>
    </row>
    <row r="44" spans="1:12" ht="46.5" customHeight="1">
      <c r="A44" s="5"/>
      <c r="H44" s="65"/>
    </row>
    <row r="45" spans="1:12" ht="43.5" customHeight="1">
      <c r="A45" s="5"/>
      <c r="H45" s="65"/>
    </row>
    <row r="46" spans="1:12" ht="45.75" customHeight="1">
      <c r="A46" s="5"/>
      <c r="F46" s="89"/>
      <c r="H46" s="65"/>
    </row>
    <row r="47" spans="1:12" ht="39.75" customHeight="1">
      <c r="A47" s="5"/>
      <c r="H47" s="65"/>
      <c r="L47" s="102"/>
    </row>
    <row r="48" spans="1:12" ht="45" customHeight="1">
      <c r="A48" s="5"/>
      <c r="H48" s="65"/>
    </row>
    <row r="49" spans="1:13" ht="49.5" customHeight="1">
      <c r="A49" s="137"/>
      <c r="H49" s="65"/>
      <c r="I49" s="33"/>
      <c r="J49" s="33"/>
      <c r="K49" s="33"/>
      <c r="L49" s="33"/>
      <c r="M49" s="33"/>
    </row>
    <row r="50" spans="1:13" ht="45.75" customHeight="1">
      <c r="A50" s="137"/>
      <c r="H50" s="65"/>
      <c r="I50" s="33"/>
      <c r="J50" s="33"/>
      <c r="K50" s="33"/>
      <c r="L50" s="33"/>
      <c r="M50" s="33"/>
    </row>
    <row r="51" spans="1:13" ht="39.75" customHeight="1">
      <c r="A51" s="137"/>
      <c r="H51" s="65"/>
      <c r="I51" s="33"/>
      <c r="J51" s="33"/>
      <c r="K51" s="33"/>
      <c r="L51" s="33"/>
      <c r="M51" s="33"/>
    </row>
    <row r="52" spans="1:13" ht="32.25" customHeight="1">
      <c r="A52" s="137"/>
      <c r="H52" s="65"/>
      <c r="I52" s="33"/>
      <c r="J52" s="214" t="s">
        <v>143</v>
      </c>
      <c r="K52" s="33"/>
      <c r="L52" s="33"/>
      <c r="M52" s="33"/>
    </row>
    <row r="53" spans="1:13" ht="47.25" customHeight="1">
      <c r="A53" s="5"/>
      <c r="H53" s="65"/>
    </row>
    <row r="54" spans="1:13" ht="40.5" customHeight="1">
      <c r="A54" s="5"/>
      <c r="H54" s="138"/>
    </row>
    <row r="55" spans="1:13" ht="40.5" customHeight="1">
      <c r="A55" s="139"/>
      <c r="H55" s="138"/>
    </row>
    <row r="56" spans="1:13" ht="30.75" customHeight="1">
      <c r="A56" s="140"/>
      <c r="H56" s="138"/>
    </row>
    <row r="57" spans="1:13" ht="35.25" customHeight="1">
      <c r="A57" s="5"/>
    </row>
    <row r="58" spans="1:13" ht="35.25" customHeight="1"/>
    <row r="59" spans="1:13" ht="29.25" customHeight="1">
      <c r="A59" s="5"/>
    </row>
    <row r="60" spans="1:13" ht="42" customHeight="1">
      <c r="A60" s="5"/>
    </row>
    <row r="61" spans="1:13" ht="25.5" customHeight="1"/>
    <row r="62" spans="1:13" ht="31.5" customHeight="1"/>
    <row r="63" spans="1:13" ht="41.25" customHeight="1">
      <c r="H63" s="2"/>
    </row>
    <row r="64" spans="1:13" ht="37.5" customHeight="1">
      <c r="H64" s="2"/>
    </row>
    <row r="65" spans="8:8" ht="39" customHeight="1">
      <c r="H65" s="2"/>
    </row>
    <row r="66" spans="8:8" ht="31.5" customHeight="1">
      <c r="H66" s="2"/>
    </row>
    <row r="68" spans="8:8" ht="36" customHeight="1"/>
    <row r="69" spans="8:8" ht="42" customHeight="1"/>
    <row r="70" spans="8:8" ht="31.5" customHeight="1">
      <c r="H70" s="89"/>
    </row>
    <row r="80" spans="8:8" ht="14.25" customHeight="1"/>
    <row r="81" ht="14.25" customHeight="1"/>
  </sheetData>
  <mergeCells count="17">
    <mergeCell ref="B31:F31"/>
    <mergeCell ref="B32:F32"/>
    <mergeCell ref="B33:F33"/>
    <mergeCell ref="B34:F34"/>
    <mergeCell ref="C25:D25"/>
    <mergeCell ref="C26:D26"/>
    <mergeCell ref="C27:D27"/>
    <mergeCell ref="B29:F29"/>
    <mergeCell ref="B30:F30"/>
    <mergeCell ref="H20:H21"/>
    <mergeCell ref="B16:D16"/>
    <mergeCell ref="C24:D24"/>
    <mergeCell ref="A3:H3"/>
    <mergeCell ref="A4:I4"/>
    <mergeCell ref="A5:H5"/>
    <mergeCell ref="A6:H6"/>
    <mergeCell ref="B7:H7"/>
  </mergeCells>
  <pageMargins left="1" right="0.7" top="1" bottom="0.75" header="0.3" footer="0.3"/>
  <pageSetup scale="3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7"/>
  <sheetViews>
    <sheetView topLeftCell="A19" zoomScale="50" zoomScaleNormal="50" workbookViewId="0">
      <selection activeCell="N30" sqref="N30"/>
    </sheetView>
  </sheetViews>
  <sheetFormatPr defaultRowHeight="15"/>
  <cols>
    <col min="1" max="1" width="9.140625" style="208"/>
    <col min="2" max="2" width="16" style="208" customWidth="1"/>
    <col min="3" max="3" width="27.42578125" style="208" customWidth="1"/>
    <col min="4" max="4" width="25" style="208" customWidth="1"/>
    <col min="5" max="5" width="63.28515625" style="208" customWidth="1"/>
    <col min="6" max="6" width="42" style="208" customWidth="1"/>
    <col min="7" max="7" width="19.7109375" style="208" customWidth="1"/>
    <col min="8" max="16384" width="9.140625" style="208"/>
  </cols>
  <sheetData>
    <row r="1" spans="1:11" ht="28.5">
      <c r="A1" s="365" t="s">
        <v>119</v>
      </c>
      <c r="B1" s="1"/>
      <c r="C1" s="1"/>
      <c r="D1" s="1"/>
      <c r="E1" s="205" t="s">
        <v>32</v>
      </c>
      <c r="F1" s="1"/>
      <c r="G1" s="427" t="s">
        <v>120</v>
      </c>
      <c r="H1" s="427"/>
      <c r="I1" s="427"/>
      <c r="J1" s="427"/>
      <c r="K1" s="427"/>
    </row>
    <row r="2" spans="1:11" ht="18.75">
      <c r="A2" s="18"/>
      <c r="B2" s="18"/>
      <c r="C2" s="18"/>
      <c r="D2" s="18"/>
      <c r="G2" s="4"/>
      <c r="H2" s="18"/>
      <c r="I2" s="18"/>
      <c r="J2" s="18"/>
      <c r="K2" s="18"/>
    </row>
    <row r="3" spans="1:11" ht="150.75">
      <c r="A3" s="390" t="s">
        <v>121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</row>
    <row r="4" spans="1:11" ht="26.25">
      <c r="A4" s="19"/>
      <c r="B4" s="428" t="s">
        <v>35</v>
      </c>
      <c r="C4" s="428"/>
      <c r="D4" s="428"/>
      <c r="E4" s="428"/>
      <c r="F4" s="428"/>
      <c r="G4" s="428"/>
      <c r="H4" s="428"/>
      <c r="I4" s="428"/>
      <c r="J4" s="19"/>
      <c r="K4" s="19"/>
    </row>
    <row r="5" spans="1:11" ht="15.75" thickBot="1">
      <c r="A5" s="417"/>
      <c r="B5" s="429"/>
      <c r="C5" s="429"/>
      <c r="D5" s="429"/>
      <c r="E5" s="429"/>
      <c r="F5" s="429"/>
      <c r="G5" s="367"/>
      <c r="H5" s="367"/>
      <c r="I5" s="367"/>
      <c r="J5" s="367"/>
      <c r="K5" s="367"/>
    </row>
    <row r="6" spans="1:11" ht="33" customHeight="1">
      <c r="A6" s="430" t="s">
        <v>36</v>
      </c>
      <c r="B6" s="426"/>
      <c r="C6" s="426"/>
      <c r="D6" s="426"/>
      <c r="E6" s="426"/>
      <c r="F6" s="426"/>
    </row>
    <row r="7" spans="1:11" ht="28.5" customHeight="1">
      <c r="A7" s="20"/>
      <c r="B7" s="20"/>
      <c r="C7" s="425" t="s">
        <v>122</v>
      </c>
      <c r="D7" s="426"/>
      <c r="E7" s="426"/>
      <c r="F7" s="426"/>
    </row>
    <row r="8" spans="1:11" ht="33" customHeight="1">
      <c r="B8" s="420" t="s">
        <v>5</v>
      </c>
      <c r="C8" s="419"/>
      <c r="D8" s="419"/>
      <c r="E8" s="419"/>
      <c r="F8" s="419"/>
    </row>
    <row r="9" spans="1:11">
      <c r="C9" s="23"/>
      <c r="D9" s="23"/>
      <c r="E9" s="24"/>
      <c r="F9" s="25"/>
    </row>
    <row r="10" spans="1:11" ht="39.75" customHeight="1"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</row>
    <row r="11" spans="1:11" ht="39" customHeight="1">
      <c r="B11" s="26" t="s">
        <v>7</v>
      </c>
      <c r="C11" s="26"/>
      <c r="D11" s="26"/>
      <c r="E11" s="26"/>
      <c r="F11" s="91" t="s">
        <v>123</v>
      </c>
      <c r="G11" s="28"/>
      <c r="H11" s="28"/>
      <c r="I11" s="28"/>
      <c r="J11" s="28"/>
    </row>
    <row r="12" spans="1:11" ht="38.25" customHeight="1">
      <c r="B12" s="26" t="s">
        <v>46</v>
      </c>
      <c r="C12" s="26"/>
      <c r="D12" s="26"/>
      <c r="E12" s="26"/>
      <c r="F12" s="92" t="s">
        <v>124</v>
      </c>
      <c r="G12" s="28"/>
      <c r="H12" s="28"/>
      <c r="I12" s="28"/>
      <c r="J12" s="28"/>
    </row>
    <row r="13" spans="1:11" ht="42" customHeight="1">
      <c r="B13" s="31" t="s">
        <v>180</v>
      </c>
      <c r="C13" s="31"/>
      <c r="D13" s="26"/>
      <c r="E13" s="26"/>
      <c r="F13" s="28"/>
      <c r="G13" s="28"/>
      <c r="H13" s="28"/>
      <c r="I13" s="28"/>
      <c r="J13" s="28"/>
    </row>
    <row r="14" spans="1:11" ht="42.75" customHeight="1">
      <c r="B14" s="26" t="s">
        <v>183</v>
      </c>
      <c r="C14" s="26"/>
      <c r="D14" s="26"/>
      <c r="E14" s="26" t="s">
        <v>111</v>
      </c>
      <c r="F14" s="28"/>
      <c r="G14" s="28"/>
      <c r="H14" s="28"/>
      <c r="I14" s="28"/>
      <c r="J14" s="28"/>
    </row>
    <row r="15" spans="1:11" ht="23.25">
      <c r="B15" s="26"/>
      <c r="C15" s="26"/>
      <c r="D15" s="26"/>
      <c r="E15" s="26"/>
      <c r="F15" s="28"/>
      <c r="G15" s="28"/>
      <c r="H15" s="28"/>
      <c r="I15" s="28"/>
      <c r="J15" s="28"/>
    </row>
    <row r="16" spans="1:11" ht="39" customHeight="1" thickBot="1">
      <c r="B16" s="432" t="s">
        <v>176</v>
      </c>
      <c r="C16" s="432"/>
      <c r="D16" s="432"/>
      <c r="E16" s="28"/>
      <c r="F16" s="32"/>
      <c r="G16" s="28"/>
      <c r="H16" s="28"/>
      <c r="I16" s="28"/>
      <c r="J16" s="28"/>
    </row>
    <row r="17" spans="1:10" ht="23.25">
      <c r="A17" s="33"/>
      <c r="B17" s="28"/>
      <c r="C17" s="28"/>
      <c r="D17" s="28"/>
      <c r="E17" s="32"/>
      <c r="F17" s="28"/>
      <c r="G17" s="28"/>
      <c r="H17" s="28"/>
      <c r="I17" s="28"/>
      <c r="J17" s="28"/>
    </row>
    <row r="18" spans="1:10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</row>
    <row r="19" spans="1:10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</row>
    <row r="20" spans="1:10" ht="43.5" customHeight="1">
      <c r="B20" s="26" t="s">
        <v>16</v>
      </c>
      <c r="C20" s="26"/>
      <c r="D20" s="26"/>
      <c r="E20" s="93"/>
      <c r="F20" s="28"/>
      <c r="G20" s="28"/>
      <c r="H20" s="28"/>
      <c r="I20" s="28"/>
      <c r="J20" s="28"/>
    </row>
    <row r="21" spans="1:10" ht="25.5" customHeight="1">
      <c r="B21" s="28"/>
      <c r="C21" s="28"/>
      <c r="D21" s="28"/>
      <c r="F21" s="93" t="s">
        <v>182</v>
      </c>
      <c r="G21" s="93"/>
      <c r="H21" s="93"/>
      <c r="I21" s="93"/>
      <c r="J21" s="93"/>
    </row>
    <row r="22" spans="1:10" ht="23.25">
      <c r="B22" s="28"/>
      <c r="C22" s="28"/>
      <c r="D22" s="28"/>
      <c r="E22" s="28"/>
      <c r="F22" s="28"/>
      <c r="G22" s="28"/>
      <c r="H22" s="28"/>
      <c r="I22" s="28"/>
      <c r="J22" s="28"/>
    </row>
    <row r="23" spans="1:10" ht="40.5" customHeight="1">
      <c r="B23" s="93" t="s">
        <v>128</v>
      </c>
      <c r="C23" s="32"/>
      <c r="D23" s="32"/>
      <c r="E23" s="32"/>
      <c r="F23" s="32"/>
      <c r="G23" s="32"/>
      <c r="H23" s="94"/>
      <c r="I23" s="95"/>
      <c r="J23" s="28"/>
    </row>
    <row r="24" spans="1:10" ht="24" thickBot="1">
      <c r="B24" s="28"/>
      <c r="C24" s="28"/>
      <c r="D24" s="28"/>
      <c r="E24" s="28"/>
      <c r="F24" s="28"/>
      <c r="G24" s="28"/>
      <c r="H24" s="28"/>
      <c r="I24" s="28"/>
      <c r="J24" s="28"/>
    </row>
    <row r="25" spans="1:10" ht="38.25" customHeight="1">
      <c r="B25" s="36" t="s">
        <v>19</v>
      </c>
      <c r="C25" s="195" t="s">
        <v>20</v>
      </c>
      <c r="D25" s="195"/>
      <c r="E25" s="195" t="s">
        <v>48</v>
      </c>
      <c r="F25" s="37" t="s">
        <v>49</v>
      </c>
    </row>
    <row r="26" spans="1:10" ht="29.25" customHeight="1">
      <c r="B26" s="433"/>
      <c r="C26" s="434"/>
      <c r="D26" s="435"/>
      <c r="E26" s="198" t="s">
        <v>50</v>
      </c>
      <c r="F26" s="38" t="s">
        <v>44</v>
      </c>
      <c r="G26" s="5"/>
    </row>
    <row r="27" spans="1:10" ht="51" customHeight="1">
      <c r="B27" s="199">
        <v>1</v>
      </c>
      <c r="C27" s="436" t="s">
        <v>167</v>
      </c>
      <c r="D27" s="437"/>
      <c r="E27" s="231">
        <v>33.75</v>
      </c>
      <c r="F27" s="218">
        <f>E27*180</f>
        <v>6075</v>
      </c>
      <c r="G27" s="5"/>
    </row>
    <row r="28" spans="1:10" ht="33.75">
      <c r="B28" s="369"/>
      <c r="C28" s="370"/>
      <c r="D28" s="370"/>
      <c r="E28" s="368"/>
      <c r="F28" s="329"/>
      <c r="G28" s="5"/>
    </row>
    <row r="29" spans="1:10" ht="36" customHeight="1">
      <c r="B29" s="438" t="s">
        <v>52</v>
      </c>
      <c r="C29" s="439"/>
      <c r="D29" s="439"/>
      <c r="E29" s="437"/>
      <c r="F29" s="218">
        <v>6075</v>
      </c>
      <c r="G29" s="5"/>
    </row>
    <row r="30" spans="1:10" ht="24" thickBot="1">
      <c r="B30" s="440"/>
      <c r="C30" s="441"/>
      <c r="D30" s="441"/>
      <c r="E30" s="441"/>
      <c r="F30" s="442"/>
      <c r="G30" s="5"/>
    </row>
    <row r="31" spans="1:10">
      <c r="G31" s="5"/>
    </row>
    <row r="32" spans="1:10" ht="23.25">
      <c r="B32" s="431"/>
      <c r="C32" s="431"/>
      <c r="D32" s="431"/>
      <c r="E32" s="431"/>
      <c r="F32" s="431"/>
    </row>
    <row r="33" spans="2:8" ht="38.25" customHeight="1">
      <c r="B33" s="39" t="s">
        <v>26</v>
      </c>
      <c r="C33" s="39"/>
      <c r="D33" s="39"/>
      <c r="F33" s="40" t="s">
        <v>45</v>
      </c>
    </row>
    <row r="34" spans="2:8" ht="41.25" customHeight="1">
      <c r="B34" s="39" t="s">
        <v>27</v>
      </c>
      <c r="C34" s="39"/>
      <c r="D34" s="39"/>
      <c r="F34" s="372"/>
      <c r="G34" s="372"/>
    </row>
    <row r="35" spans="2:8" ht="40.5" customHeight="1">
      <c r="B35" s="39" t="s">
        <v>28</v>
      </c>
      <c r="C35" s="39"/>
      <c r="D35" s="39"/>
      <c r="F35" s="372"/>
      <c r="G35" s="372"/>
    </row>
    <row r="36" spans="2:8" ht="28.5">
      <c r="G36" s="372"/>
    </row>
    <row r="37" spans="2:8" ht="28.5">
      <c r="F37" s="40" t="s">
        <v>30</v>
      </c>
      <c r="H37" s="372"/>
    </row>
  </sheetData>
  <mergeCells count="13">
    <mergeCell ref="B32:F32"/>
    <mergeCell ref="B8:F8"/>
    <mergeCell ref="B16:D16"/>
    <mergeCell ref="B26:D26"/>
    <mergeCell ref="C27:D27"/>
    <mergeCell ref="B29:E29"/>
    <mergeCell ref="B30:F30"/>
    <mergeCell ref="C7:F7"/>
    <mergeCell ref="G1:K1"/>
    <mergeCell ref="A3:K3"/>
    <mergeCell ref="B4:I4"/>
    <mergeCell ref="A5:F5"/>
    <mergeCell ref="A6:F6"/>
  </mergeCells>
  <pageMargins left="0.7" right="0.7" top="1.25" bottom="0.75" header="0.3" footer="0.3"/>
  <pageSetup scale="3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5"/>
  <sheetViews>
    <sheetView topLeftCell="A16" zoomScale="40" zoomScaleNormal="40" zoomScaleSheetLayoutView="40" workbookViewId="0">
      <selection activeCell="C34" sqref="C34"/>
    </sheetView>
  </sheetViews>
  <sheetFormatPr defaultRowHeight="15"/>
  <cols>
    <col min="1" max="1" width="13.85546875" style="208" customWidth="1"/>
    <col min="2" max="2" width="28.7109375" style="208" customWidth="1"/>
    <col min="3" max="3" width="81.140625" style="208" customWidth="1"/>
    <col min="4" max="4" width="52.28515625" style="208" customWidth="1"/>
    <col min="5" max="5" width="37.5703125" style="208" customWidth="1"/>
    <col min="6" max="6" width="21.28515625" style="208" customWidth="1"/>
    <col min="7" max="7" width="33.42578125" style="208" customWidth="1"/>
    <col min="8" max="8" width="25.28515625" style="208" customWidth="1"/>
    <col min="9" max="9" width="26.28515625" style="208" customWidth="1"/>
    <col min="10" max="10" width="38.140625" style="208" customWidth="1"/>
    <col min="11" max="16384" width="9.140625" style="208"/>
  </cols>
  <sheetData>
    <row r="1" spans="1:10" ht="36">
      <c r="A1" s="389" t="s">
        <v>113</v>
      </c>
      <c r="B1" s="389"/>
      <c r="C1" s="389"/>
      <c r="D1" s="446" t="s">
        <v>32</v>
      </c>
      <c r="E1" s="446"/>
      <c r="F1" s="446"/>
      <c r="G1" s="389" t="s">
        <v>125</v>
      </c>
      <c r="H1" s="389"/>
      <c r="I1" s="389"/>
      <c r="J1" s="389"/>
    </row>
    <row r="2" spans="1:10" ht="15.75"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47" t="s">
        <v>71</v>
      </c>
      <c r="B3" s="448"/>
      <c r="C3" s="448"/>
      <c r="D3" s="448"/>
      <c r="E3" s="448"/>
      <c r="F3" s="448"/>
      <c r="G3" s="448"/>
      <c r="H3" s="448"/>
      <c r="I3" s="448"/>
      <c r="J3" s="448"/>
    </row>
    <row r="4" spans="1:10" ht="30">
      <c r="A4" s="449" t="s">
        <v>35</v>
      </c>
      <c r="B4" s="449"/>
      <c r="C4" s="449"/>
      <c r="D4" s="449"/>
      <c r="E4" s="449"/>
      <c r="F4" s="449"/>
      <c r="G4" s="449"/>
      <c r="H4" s="449"/>
      <c r="I4" s="449"/>
      <c r="J4" s="16"/>
    </row>
    <row r="5" spans="1:10" ht="16.5" thickBot="1">
      <c r="A5" s="391"/>
      <c r="B5" s="429"/>
      <c r="C5" s="429"/>
      <c r="D5" s="429"/>
      <c r="E5" s="429"/>
      <c r="F5" s="429"/>
      <c r="G5" s="429"/>
      <c r="H5" s="429"/>
      <c r="I5" s="429"/>
      <c r="J5" s="429"/>
    </row>
    <row r="6" spans="1:10" ht="33.75">
      <c r="A6" s="443" t="s">
        <v>36</v>
      </c>
      <c r="B6" s="444"/>
      <c r="C6" s="444"/>
      <c r="D6" s="444"/>
      <c r="E6" s="444"/>
      <c r="F6" s="444"/>
      <c r="G6" s="444"/>
      <c r="H6" s="444"/>
      <c r="I6" s="444"/>
      <c r="J6" s="444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126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127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184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176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0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0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0" ht="57" customHeight="1"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366"/>
    </row>
    <row r="20" spans="1:10" ht="33.75">
      <c r="B20" s="219"/>
      <c r="C20" s="219"/>
      <c r="D20" s="219"/>
      <c r="E20" s="219"/>
      <c r="F20" s="219"/>
      <c r="G20" s="219"/>
      <c r="H20" s="219"/>
      <c r="I20" s="219"/>
      <c r="J20" s="366"/>
    </row>
    <row r="21" spans="1:10" ht="53.25" customHeight="1">
      <c r="B21" s="219"/>
      <c r="C21" s="219"/>
      <c r="D21" s="219"/>
      <c r="E21" s="219"/>
      <c r="F21" s="219"/>
      <c r="G21" s="226" t="s">
        <v>182</v>
      </c>
      <c r="H21" s="229"/>
      <c r="I21" s="224"/>
      <c r="J21" s="89"/>
    </row>
    <row r="22" spans="1:10" ht="15.75" thickBot="1"/>
    <row r="23" spans="1:10" ht="54.75" customHeight="1">
      <c r="A23" s="331" t="s">
        <v>55</v>
      </c>
      <c r="B23" s="332" t="s">
        <v>56</v>
      </c>
      <c r="C23" s="332" t="s">
        <v>57</v>
      </c>
      <c r="D23" s="332" t="s">
        <v>58</v>
      </c>
      <c r="E23" s="332" t="s">
        <v>59</v>
      </c>
      <c r="F23" s="332" t="s">
        <v>60</v>
      </c>
      <c r="G23" s="332" t="s">
        <v>61</v>
      </c>
      <c r="H23" s="333" t="s">
        <v>62</v>
      </c>
      <c r="I23" s="332" t="s">
        <v>43</v>
      </c>
      <c r="J23" s="334" t="s">
        <v>63</v>
      </c>
    </row>
    <row r="24" spans="1:10" ht="43.5" customHeight="1">
      <c r="A24" s="233">
        <v>1</v>
      </c>
      <c r="B24" s="330">
        <v>44935</v>
      </c>
      <c r="C24" s="233" t="s">
        <v>64</v>
      </c>
      <c r="D24" s="233" t="s">
        <v>129</v>
      </c>
      <c r="E24" s="233" t="s">
        <v>69</v>
      </c>
      <c r="F24" s="233" t="s">
        <v>211</v>
      </c>
      <c r="G24" s="233" t="s">
        <v>215</v>
      </c>
      <c r="H24" s="234">
        <v>12.5</v>
      </c>
      <c r="I24" s="235">
        <f t="shared" ref="I24:I27" si="0">J24/H24</f>
        <v>180</v>
      </c>
      <c r="J24" s="354">
        <v>2250</v>
      </c>
    </row>
    <row r="25" spans="1:10" ht="43.5" customHeight="1">
      <c r="A25" s="233">
        <v>2</v>
      </c>
      <c r="B25" s="330">
        <v>44936</v>
      </c>
      <c r="C25" s="233" t="s">
        <v>64</v>
      </c>
      <c r="D25" s="233" t="s">
        <v>65</v>
      </c>
      <c r="E25" s="233" t="s">
        <v>68</v>
      </c>
      <c r="F25" s="233" t="s">
        <v>212</v>
      </c>
      <c r="G25" s="233" t="s">
        <v>216</v>
      </c>
      <c r="H25" s="234">
        <v>14</v>
      </c>
      <c r="I25" s="235">
        <f t="shared" si="0"/>
        <v>180</v>
      </c>
      <c r="J25" s="354">
        <v>2520</v>
      </c>
    </row>
    <row r="26" spans="1:10" ht="43.5" customHeight="1">
      <c r="A26" s="233">
        <v>3</v>
      </c>
      <c r="B26" s="330">
        <v>44936</v>
      </c>
      <c r="C26" s="233" t="s">
        <v>64</v>
      </c>
      <c r="D26" s="233" t="s">
        <v>65</v>
      </c>
      <c r="E26" s="233" t="s">
        <v>69</v>
      </c>
      <c r="F26" s="233" t="s">
        <v>213</v>
      </c>
      <c r="G26" s="233" t="s">
        <v>217</v>
      </c>
      <c r="H26" s="234">
        <v>5</v>
      </c>
      <c r="I26" s="235">
        <f t="shared" si="0"/>
        <v>180</v>
      </c>
      <c r="J26" s="354">
        <v>900</v>
      </c>
    </row>
    <row r="27" spans="1:10" ht="43.5" customHeight="1">
      <c r="A27" s="233">
        <v>4</v>
      </c>
      <c r="B27" s="330">
        <v>44936</v>
      </c>
      <c r="C27" s="233" t="s">
        <v>64</v>
      </c>
      <c r="D27" s="233" t="s">
        <v>67</v>
      </c>
      <c r="E27" s="233" t="s">
        <v>130</v>
      </c>
      <c r="F27" s="233" t="s">
        <v>214</v>
      </c>
      <c r="G27" s="233" t="s">
        <v>218</v>
      </c>
      <c r="H27" s="234">
        <v>2.25</v>
      </c>
      <c r="I27" s="235">
        <f t="shared" si="0"/>
        <v>180</v>
      </c>
      <c r="J27" s="354">
        <v>405</v>
      </c>
    </row>
    <row r="28" spans="1:10" ht="43.5" customHeight="1">
      <c r="A28" s="233"/>
      <c r="B28" s="330"/>
      <c r="C28" s="233"/>
      <c r="D28" s="233"/>
      <c r="E28" s="233"/>
      <c r="F28" s="233"/>
      <c r="G28" s="233"/>
      <c r="H28" s="363">
        <f>SUM(H24:H27)</f>
        <v>33.75</v>
      </c>
      <c r="I28" s="235"/>
      <c r="J28" s="364">
        <f>SUM(J24:J27)</f>
        <v>6075</v>
      </c>
    </row>
    <row r="29" spans="1:10" ht="43.5" customHeight="1">
      <c r="A29" s="373"/>
      <c r="B29" s="374"/>
      <c r="C29" s="373"/>
      <c r="D29" s="373"/>
      <c r="E29" s="373"/>
      <c r="F29" s="373"/>
      <c r="G29" s="373"/>
      <c r="H29" s="375"/>
      <c r="I29" s="376"/>
      <c r="J29" s="377"/>
    </row>
    <row r="30" spans="1:10" ht="43.5" customHeight="1">
      <c r="A30" s="373"/>
      <c r="B30" s="374"/>
      <c r="C30" s="373"/>
      <c r="D30" s="373"/>
      <c r="E30" s="373"/>
      <c r="F30" s="373"/>
      <c r="G30" s="373"/>
      <c r="H30" s="375"/>
      <c r="I30" s="376"/>
      <c r="J30" s="377"/>
    </row>
    <row r="31" spans="1:10" ht="43.5" customHeight="1">
      <c r="A31" s="373"/>
      <c r="B31" s="374"/>
      <c r="C31" s="373"/>
      <c r="D31" s="373"/>
      <c r="E31" s="373"/>
      <c r="F31" s="373"/>
      <c r="G31" s="445" t="s">
        <v>70</v>
      </c>
      <c r="H31" s="445"/>
      <c r="I31" s="445"/>
      <c r="J31" s="445"/>
    </row>
    <row r="32" spans="1:10" ht="43.5" customHeight="1">
      <c r="A32" s="373"/>
      <c r="B32" s="374"/>
      <c r="C32" s="373"/>
      <c r="D32" s="373"/>
      <c r="E32" s="373"/>
      <c r="F32" s="373"/>
    </row>
    <row r="33" spans="1:10" ht="43.5" customHeight="1">
      <c r="A33" s="373"/>
      <c r="B33" s="374"/>
      <c r="C33" s="373"/>
      <c r="D33" s="373"/>
      <c r="E33" s="373"/>
      <c r="F33" s="373"/>
      <c r="G33" s="207"/>
      <c r="H33" s="207"/>
      <c r="I33" s="207"/>
      <c r="J33" s="207"/>
    </row>
    <row r="34" spans="1:10" ht="43.5" customHeight="1">
      <c r="A34" s="373"/>
      <c r="B34" s="374"/>
      <c r="C34" s="373"/>
      <c r="D34" s="373"/>
      <c r="E34" s="373"/>
      <c r="F34" s="373"/>
      <c r="G34" s="207"/>
      <c r="H34" s="207"/>
      <c r="I34" s="207"/>
      <c r="J34" s="207"/>
    </row>
    <row r="35" spans="1:10" ht="43.5" customHeight="1">
      <c r="A35" s="373"/>
      <c r="B35" s="374"/>
      <c r="C35" s="373"/>
      <c r="D35" s="373"/>
      <c r="E35" s="373"/>
      <c r="F35" s="373"/>
      <c r="G35" s="86"/>
      <c r="H35" s="207"/>
      <c r="I35" s="371" t="s">
        <v>30</v>
      </c>
      <c r="J35" s="86"/>
    </row>
    <row r="36" spans="1:10" ht="43.5" customHeight="1">
      <c r="A36" s="373"/>
      <c r="B36" s="374"/>
      <c r="C36" s="373"/>
      <c r="D36" s="373"/>
      <c r="E36" s="373"/>
      <c r="F36" s="373"/>
      <c r="G36" s="373"/>
      <c r="H36" s="375"/>
      <c r="I36" s="376"/>
      <c r="J36" s="377"/>
    </row>
    <row r="37" spans="1:10" ht="43.5" customHeight="1">
      <c r="A37" s="373"/>
      <c r="B37" s="374"/>
      <c r="C37" s="373"/>
      <c r="D37" s="373"/>
      <c r="E37" s="373"/>
      <c r="F37" s="373"/>
    </row>
    <row r="38" spans="1:10" ht="43.5" customHeight="1">
      <c r="A38" s="373"/>
      <c r="B38" s="374"/>
      <c r="C38" s="373"/>
      <c r="D38" s="373"/>
      <c r="E38" s="373"/>
      <c r="F38" s="373"/>
    </row>
    <row r="39" spans="1:10" ht="43.5" customHeight="1">
      <c r="A39" s="373"/>
      <c r="B39" s="374"/>
      <c r="C39" s="373"/>
      <c r="D39" s="373"/>
      <c r="E39" s="373"/>
      <c r="F39" s="373"/>
    </row>
    <row r="40" spans="1:10" ht="43.5" customHeight="1">
      <c r="A40" s="373"/>
      <c r="B40" s="374"/>
      <c r="C40" s="373"/>
      <c r="D40" s="373"/>
      <c r="E40" s="373"/>
      <c r="F40" s="373"/>
    </row>
    <row r="41" spans="1:10" ht="43.5" customHeight="1">
      <c r="A41" s="373"/>
      <c r="B41" s="374"/>
      <c r="C41" s="373"/>
      <c r="D41" s="373"/>
      <c r="E41" s="373"/>
      <c r="F41" s="373"/>
    </row>
    <row r="42" spans="1:10" ht="43.5" customHeight="1">
      <c r="A42" s="373"/>
      <c r="B42" s="374"/>
      <c r="C42" s="373"/>
      <c r="D42" s="373"/>
      <c r="E42" s="373"/>
      <c r="F42" s="373"/>
    </row>
    <row r="43" spans="1:10" ht="43.5" customHeight="1">
      <c r="A43" s="373"/>
      <c r="B43" s="374"/>
      <c r="C43" s="373"/>
      <c r="D43" s="373"/>
      <c r="E43" s="373"/>
      <c r="F43" s="373"/>
      <c r="G43" s="373"/>
      <c r="H43" s="375"/>
      <c r="I43" s="376"/>
      <c r="J43" s="377"/>
    </row>
    <row r="44" spans="1:10" ht="43.5" customHeight="1">
      <c r="A44" s="373"/>
      <c r="B44" s="374"/>
      <c r="C44" s="373"/>
      <c r="D44" s="373"/>
      <c r="E44" s="373"/>
      <c r="F44" s="373"/>
      <c r="G44" s="373"/>
      <c r="H44" s="375"/>
      <c r="I44" s="376"/>
      <c r="J44" s="377"/>
    </row>
    <row r="45" spans="1:10" ht="43.5" customHeight="1">
      <c r="A45" s="373"/>
      <c r="B45" s="374"/>
      <c r="C45" s="373"/>
      <c r="D45" s="373"/>
      <c r="E45" s="373"/>
      <c r="F45" s="373"/>
      <c r="G45" s="373"/>
      <c r="H45" s="375"/>
      <c r="I45" s="376"/>
      <c r="J45" s="377"/>
    </row>
    <row r="46" spans="1:10" ht="43.5" customHeight="1">
      <c r="A46" s="373"/>
      <c r="B46" s="374"/>
      <c r="C46" s="373"/>
      <c r="D46" s="373"/>
      <c r="E46" s="373"/>
      <c r="F46" s="373"/>
      <c r="G46" s="373"/>
      <c r="H46" s="375"/>
      <c r="I46" s="376"/>
      <c r="J46" s="377"/>
    </row>
    <row r="47" spans="1:10" ht="43.5" customHeight="1">
      <c r="A47" s="373"/>
      <c r="B47" s="374"/>
      <c r="C47" s="373"/>
      <c r="D47" s="373"/>
      <c r="E47" s="373"/>
      <c r="F47" s="373"/>
      <c r="G47" s="373"/>
      <c r="H47" s="375"/>
      <c r="I47" s="376"/>
      <c r="J47" s="377"/>
    </row>
    <row r="48" spans="1:10" ht="43.5" customHeight="1">
      <c r="A48" s="373"/>
      <c r="B48" s="374"/>
      <c r="C48" s="373"/>
      <c r="D48" s="373"/>
      <c r="E48" s="373"/>
      <c r="F48" s="373"/>
      <c r="G48" s="373"/>
      <c r="H48" s="375"/>
      <c r="I48" s="376"/>
      <c r="J48" s="377"/>
    </row>
    <row r="49" spans="1:10" ht="43.5" customHeight="1">
      <c r="A49" s="373"/>
      <c r="B49" s="374"/>
      <c r="C49" s="373"/>
      <c r="D49" s="373"/>
      <c r="E49" s="373"/>
      <c r="F49" s="373"/>
      <c r="G49" s="373"/>
      <c r="H49" s="375"/>
      <c r="I49" s="376"/>
      <c r="J49" s="377"/>
    </row>
    <row r="50" spans="1:10" ht="43.5" customHeight="1">
      <c r="A50" s="373"/>
      <c r="B50" s="374"/>
      <c r="C50" s="373"/>
      <c r="D50" s="373"/>
      <c r="E50" s="373"/>
      <c r="F50" s="373"/>
      <c r="G50" s="373"/>
      <c r="H50" s="375"/>
      <c r="I50" s="376"/>
      <c r="J50" s="377"/>
    </row>
    <row r="51" spans="1:10" ht="43.5" customHeight="1">
      <c r="A51" s="373"/>
      <c r="B51" s="374"/>
      <c r="C51" s="373"/>
      <c r="D51" s="373"/>
      <c r="E51" s="373"/>
      <c r="F51" s="373"/>
      <c r="G51" s="373"/>
      <c r="H51" s="375"/>
      <c r="I51" s="376"/>
      <c r="J51" s="377"/>
    </row>
    <row r="52" spans="1:10" ht="43.5" customHeight="1">
      <c r="A52" s="373"/>
      <c r="B52" s="374"/>
      <c r="C52" s="373"/>
      <c r="D52" s="373"/>
      <c r="E52" s="373"/>
      <c r="F52" s="373"/>
      <c r="G52" s="373"/>
      <c r="H52" s="375"/>
      <c r="I52" s="376"/>
      <c r="J52" s="377"/>
    </row>
    <row r="53" spans="1:10" ht="43.5" customHeight="1">
      <c r="A53" s="373"/>
      <c r="B53" s="374"/>
      <c r="C53" s="373"/>
      <c r="D53" s="373"/>
      <c r="E53" s="373"/>
      <c r="F53" s="373"/>
      <c r="G53" s="373"/>
      <c r="H53" s="375"/>
      <c r="I53" s="376"/>
      <c r="J53" s="377"/>
    </row>
    <row r="54" spans="1:10" ht="43.5" customHeight="1">
      <c r="A54" s="373"/>
      <c r="B54" s="374"/>
      <c r="C54" s="373"/>
      <c r="D54" s="373"/>
      <c r="E54" s="373"/>
      <c r="F54" s="373"/>
      <c r="G54" s="373"/>
      <c r="H54" s="375"/>
      <c r="I54" s="376"/>
      <c r="J54" s="377"/>
    </row>
    <row r="55" spans="1:10" ht="43.5" customHeight="1">
      <c r="A55" s="373"/>
      <c r="B55" s="374"/>
      <c r="C55" s="373"/>
      <c r="D55" s="373"/>
      <c r="E55" s="373"/>
      <c r="F55" s="373"/>
      <c r="G55" s="373"/>
      <c r="H55" s="375"/>
      <c r="I55" s="376"/>
      <c r="J55" s="377"/>
    </row>
    <row r="56" spans="1:10" ht="43.5" customHeight="1">
      <c r="A56" s="373"/>
      <c r="B56" s="374"/>
      <c r="C56" s="373"/>
      <c r="D56" s="373"/>
      <c r="E56" s="373"/>
      <c r="F56" s="373"/>
      <c r="G56" s="373"/>
      <c r="H56" s="375"/>
      <c r="I56" s="376"/>
      <c r="J56" s="377"/>
    </row>
    <row r="57" spans="1:10" ht="43.5" customHeight="1">
      <c r="A57" s="373"/>
      <c r="B57" s="374"/>
      <c r="C57" s="373"/>
      <c r="D57" s="373"/>
      <c r="E57" s="373"/>
      <c r="F57" s="373"/>
      <c r="G57" s="373"/>
      <c r="H57" s="375"/>
      <c r="I57" s="376"/>
      <c r="J57" s="377"/>
    </row>
    <row r="58" spans="1:10" ht="43.5" customHeight="1">
      <c r="A58" s="373"/>
      <c r="B58" s="374"/>
      <c r="C58" s="373"/>
      <c r="D58" s="373"/>
      <c r="E58" s="373"/>
      <c r="F58" s="373"/>
      <c r="G58" s="373"/>
      <c r="H58" s="375"/>
      <c r="I58" s="376"/>
      <c r="J58" s="377"/>
    </row>
    <row r="59" spans="1:10" ht="43.5" customHeight="1">
      <c r="A59" s="373"/>
      <c r="B59" s="374"/>
      <c r="C59" s="373"/>
      <c r="D59" s="373"/>
      <c r="E59" s="373"/>
      <c r="F59" s="373"/>
      <c r="G59" s="373"/>
      <c r="H59" s="375"/>
      <c r="I59" s="376"/>
      <c r="J59" s="377"/>
    </row>
    <row r="60" spans="1:10" ht="43.5" customHeight="1">
      <c r="A60" s="373"/>
      <c r="B60" s="374"/>
      <c r="C60" s="373"/>
      <c r="D60" s="373"/>
      <c r="E60" s="373"/>
      <c r="F60" s="373"/>
      <c r="G60" s="373"/>
      <c r="H60" s="375"/>
      <c r="I60" s="376"/>
      <c r="J60" s="377"/>
    </row>
    <row r="61" spans="1:10" ht="43.5" customHeight="1">
      <c r="A61" s="373"/>
      <c r="B61" s="374"/>
      <c r="C61" s="373"/>
      <c r="D61" s="373"/>
      <c r="E61" s="373"/>
      <c r="F61" s="373"/>
      <c r="G61" s="373"/>
      <c r="H61" s="375"/>
      <c r="I61" s="376"/>
      <c r="J61" s="377"/>
    </row>
    <row r="62" spans="1:10" ht="43.5" customHeight="1">
      <c r="A62" s="373"/>
      <c r="B62" s="374"/>
      <c r="C62" s="373"/>
      <c r="D62" s="373"/>
      <c r="E62" s="373"/>
      <c r="F62" s="373"/>
      <c r="G62" s="373"/>
      <c r="H62" s="375"/>
      <c r="I62" s="376"/>
      <c r="J62" s="377"/>
    </row>
    <row r="63" spans="1:10" ht="43.5" customHeight="1">
      <c r="A63" s="373"/>
      <c r="B63" s="374"/>
      <c r="C63" s="373"/>
      <c r="D63" s="373"/>
      <c r="E63" s="373"/>
      <c r="F63" s="373"/>
      <c r="G63" s="373"/>
      <c r="H63" s="375"/>
      <c r="I63" s="376"/>
      <c r="J63" s="377"/>
    </row>
    <row r="64" spans="1:10" ht="43.5" customHeight="1">
      <c r="A64" s="373"/>
      <c r="B64" s="374"/>
      <c r="C64" s="373"/>
      <c r="D64" s="373"/>
      <c r="E64" s="373"/>
      <c r="F64" s="373"/>
      <c r="G64" s="373"/>
      <c r="H64" s="375"/>
      <c r="I64" s="376"/>
      <c r="J64" s="377"/>
    </row>
    <row r="65" spans="1:10" ht="43.5" customHeight="1">
      <c r="A65" s="373"/>
      <c r="B65" s="374"/>
      <c r="C65" s="373"/>
      <c r="D65" s="373"/>
      <c r="E65" s="373"/>
      <c r="F65" s="373"/>
      <c r="G65" s="373"/>
      <c r="H65" s="375"/>
      <c r="I65" s="376"/>
      <c r="J65" s="377"/>
    </row>
    <row r="66" spans="1:10" ht="43.5" customHeight="1">
      <c r="A66" s="373"/>
      <c r="B66" s="374"/>
      <c r="C66" s="373"/>
      <c r="D66" s="373"/>
      <c r="E66" s="373"/>
      <c r="F66" s="373"/>
      <c r="G66" s="373"/>
      <c r="H66" s="375"/>
      <c r="I66" s="376"/>
      <c r="J66" s="377"/>
    </row>
    <row r="67" spans="1:10" ht="43.5" customHeight="1">
      <c r="A67" s="373"/>
      <c r="B67" s="374"/>
      <c r="C67" s="373"/>
      <c r="D67" s="373"/>
      <c r="E67" s="373"/>
      <c r="F67" s="373"/>
      <c r="G67" s="373"/>
      <c r="H67" s="375"/>
      <c r="I67" s="376"/>
      <c r="J67" s="377"/>
    </row>
    <row r="68" spans="1:10" ht="43.5" customHeight="1">
      <c r="A68" s="373"/>
      <c r="B68" s="374"/>
      <c r="C68" s="373"/>
      <c r="D68" s="373"/>
      <c r="E68" s="373"/>
      <c r="F68" s="373"/>
      <c r="G68" s="373"/>
      <c r="H68" s="375"/>
      <c r="I68" s="376"/>
      <c r="J68" s="377"/>
    </row>
    <row r="69" spans="1:10" ht="43.5" customHeight="1">
      <c r="A69" s="373"/>
      <c r="B69" s="374"/>
      <c r="C69" s="373"/>
      <c r="D69" s="373"/>
      <c r="E69" s="373"/>
      <c r="F69" s="373"/>
      <c r="G69" s="373"/>
      <c r="H69" s="375"/>
      <c r="I69" s="376"/>
      <c r="J69" s="377"/>
    </row>
    <row r="70" spans="1:10" ht="43.5" customHeight="1">
      <c r="A70" s="373"/>
      <c r="B70" s="374"/>
      <c r="C70" s="373"/>
      <c r="D70" s="373"/>
      <c r="E70" s="373"/>
      <c r="F70" s="373"/>
      <c r="G70" s="373"/>
      <c r="H70" s="375"/>
      <c r="I70" s="376"/>
      <c r="J70" s="377"/>
    </row>
    <row r="71" spans="1:10" ht="43.5" customHeight="1">
      <c r="A71" s="373"/>
      <c r="B71" s="374"/>
      <c r="C71" s="373"/>
      <c r="D71" s="373"/>
      <c r="E71" s="373"/>
      <c r="F71" s="373"/>
      <c r="G71" s="373"/>
      <c r="H71" s="375"/>
      <c r="I71" s="376"/>
      <c r="J71" s="377"/>
    </row>
    <row r="72" spans="1:10" ht="43.5" customHeight="1">
      <c r="A72" s="373"/>
      <c r="B72" s="374"/>
      <c r="C72" s="373"/>
      <c r="D72" s="373"/>
      <c r="E72" s="373"/>
      <c r="F72" s="373"/>
      <c r="G72" s="373"/>
      <c r="H72" s="375"/>
      <c r="I72" s="376"/>
      <c r="J72" s="377"/>
    </row>
    <row r="73" spans="1:10" ht="43.5" customHeight="1">
      <c r="A73" s="373"/>
      <c r="B73" s="374"/>
      <c r="C73" s="373"/>
      <c r="D73" s="373"/>
      <c r="E73" s="373"/>
      <c r="F73" s="373"/>
      <c r="G73" s="373"/>
      <c r="H73" s="375"/>
      <c r="I73" s="376"/>
      <c r="J73" s="377"/>
    </row>
    <row r="74" spans="1:10" ht="43.5" customHeight="1">
      <c r="A74" s="373"/>
      <c r="B74" s="374"/>
      <c r="C74" s="373"/>
      <c r="D74" s="373"/>
      <c r="E74" s="373"/>
      <c r="F74" s="373"/>
      <c r="G74" s="373"/>
      <c r="H74" s="375"/>
      <c r="I74" s="376"/>
      <c r="J74" s="377"/>
    </row>
    <row r="75" spans="1:10" ht="43.5" customHeight="1">
      <c r="A75" s="373"/>
      <c r="B75" s="374"/>
      <c r="C75" s="373"/>
      <c r="D75" s="373"/>
      <c r="E75" s="373"/>
      <c r="F75" s="373"/>
      <c r="G75" s="373"/>
      <c r="H75" s="375"/>
      <c r="I75" s="376"/>
      <c r="J75" s="377"/>
    </row>
    <row r="76" spans="1:10" ht="43.5" customHeight="1">
      <c r="A76" s="373"/>
      <c r="B76" s="374"/>
      <c r="C76" s="373"/>
      <c r="D76" s="373"/>
      <c r="E76" s="373"/>
      <c r="F76" s="373"/>
      <c r="G76" s="373"/>
      <c r="H76" s="375"/>
      <c r="I76" s="376"/>
      <c r="J76" s="377"/>
    </row>
    <row r="77" spans="1:10" ht="43.5" customHeight="1">
      <c r="A77" s="373"/>
      <c r="B77" s="374"/>
      <c r="C77" s="373"/>
      <c r="D77" s="373"/>
      <c r="E77" s="373"/>
      <c r="F77" s="373"/>
      <c r="G77" s="373"/>
      <c r="H77" s="375"/>
      <c r="I77" s="376"/>
      <c r="J77" s="377"/>
    </row>
    <row r="78" spans="1:10" ht="43.5" customHeight="1">
      <c r="A78" s="373"/>
      <c r="B78" s="374"/>
      <c r="C78" s="373"/>
      <c r="D78" s="373"/>
      <c r="E78" s="373"/>
      <c r="F78" s="373"/>
      <c r="G78" s="373"/>
      <c r="H78" s="375"/>
      <c r="I78" s="376"/>
      <c r="J78" s="377"/>
    </row>
    <row r="79" spans="1:10" ht="43.5" customHeight="1">
      <c r="A79" s="373"/>
      <c r="B79" s="374"/>
      <c r="C79" s="373"/>
      <c r="D79" s="373"/>
      <c r="E79" s="373"/>
      <c r="F79" s="373"/>
      <c r="G79" s="373"/>
      <c r="H79" s="375"/>
      <c r="I79" s="376"/>
      <c r="J79" s="377"/>
    </row>
    <row r="80" spans="1:10" ht="43.5" customHeight="1">
      <c r="A80" s="373"/>
      <c r="B80" s="374"/>
      <c r="C80" s="373"/>
      <c r="D80" s="373"/>
      <c r="E80" s="373"/>
      <c r="F80" s="373"/>
      <c r="G80" s="373"/>
      <c r="H80" s="375"/>
      <c r="I80" s="376"/>
      <c r="J80" s="377"/>
    </row>
    <row r="81" spans="1:10" ht="43.5" customHeight="1">
      <c r="A81" s="373"/>
      <c r="B81" s="374"/>
      <c r="C81" s="373"/>
      <c r="D81" s="373"/>
      <c r="E81" s="373"/>
      <c r="F81" s="373"/>
      <c r="G81" s="373"/>
      <c r="H81" s="375"/>
      <c r="I81" s="376"/>
      <c r="J81" s="377"/>
    </row>
    <row r="82" spans="1:10" ht="43.5" customHeight="1">
      <c r="A82" s="373"/>
      <c r="B82" s="374"/>
      <c r="C82" s="373"/>
      <c r="D82" s="373"/>
      <c r="E82" s="373"/>
      <c r="F82" s="373"/>
      <c r="G82" s="373"/>
      <c r="H82" s="375"/>
      <c r="I82" s="376"/>
      <c r="J82" s="377"/>
    </row>
    <row r="83" spans="1:10" ht="43.5" customHeight="1">
      <c r="A83" s="373"/>
      <c r="B83" s="374"/>
      <c r="C83" s="373"/>
      <c r="D83" s="373"/>
      <c r="E83" s="373"/>
      <c r="F83" s="373"/>
      <c r="G83" s="373"/>
      <c r="H83" s="375"/>
      <c r="I83" s="376"/>
      <c r="J83" s="377"/>
    </row>
    <row r="84" spans="1:10" ht="43.5" customHeight="1">
      <c r="A84" s="373"/>
      <c r="B84" s="374"/>
      <c r="C84" s="373"/>
      <c r="D84" s="373"/>
      <c r="E84" s="373"/>
      <c r="F84" s="373"/>
      <c r="G84" s="373"/>
      <c r="H84" s="375"/>
      <c r="I84" s="376"/>
      <c r="J84" s="377"/>
    </row>
    <row r="85" spans="1:10" ht="63.75" customHeight="1">
      <c r="A85" s="5"/>
      <c r="B85" s="373"/>
      <c r="C85" s="373"/>
      <c r="D85" s="373"/>
      <c r="E85" s="373"/>
      <c r="F85" s="373"/>
      <c r="G85" s="373"/>
      <c r="H85" s="378"/>
      <c r="I85" s="373"/>
      <c r="J85" s="379"/>
    </row>
  </sheetData>
  <mergeCells count="8">
    <mergeCell ref="A6:J6"/>
    <mergeCell ref="G31:J31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7"/>
  <sheetViews>
    <sheetView topLeftCell="A10" zoomScale="50" zoomScaleNormal="50" workbookViewId="0">
      <selection activeCell="S24" sqref="S24"/>
    </sheetView>
  </sheetViews>
  <sheetFormatPr defaultColWidth="12.5703125" defaultRowHeight="15" customHeight="1"/>
  <cols>
    <col min="1" max="1" width="37" customWidth="1"/>
    <col min="2" max="2" width="30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52.25" customHeight="1">
      <c r="A1" s="464" t="s">
        <v>71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6"/>
    </row>
    <row r="2" spans="1:15" ht="36.75" customHeight="1">
      <c r="A2" s="467" t="s">
        <v>185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9"/>
    </row>
    <row r="3" spans="1:15" ht="82.5" customHeight="1" thickBot="1">
      <c r="A3" s="255" t="s">
        <v>72</v>
      </c>
      <c r="B3" s="256" t="s">
        <v>73</v>
      </c>
      <c r="C3" s="256" t="s">
        <v>74</v>
      </c>
      <c r="D3" s="256" t="s">
        <v>75</v>
      </c>
      <c r="E3" s="256" t="s">
        <v>76</v>
      </c>
      <c r="F3" s="256" t="s">
        <v>77</v>
      </c>
      <c r="G3" s="256" t="s">
        <v>78</v>
      </c>
      <c r="H3" s="256" t="s">
        <v>79</v>
      </c>
      <c r="I3" s="256" t="s">
        <v>80</v>
      </c>
      <c r="J3" s="256" t="s">
        <v>81</v>
      </c>
      <c r="K3" s="256" t="s">
        <v>82</v>
      </c>
      <c r="L3" s="256" t="s">
        <v>83</v>
      </c>
      <c r="M3" s="256" t="s">
        <v>84</v>
      </c>
      <c r="N3" s="257" t="s">
        <v>85</v>
      </c>
      <c r="O3" s="106"/>
    </row>
    <row r="4" spans="1:15" ht="35.25" customHeight="1">
      <c r="A4" s="450" t="s">
        <v>86</v>
      </c>
      <c r="B4" s="453" t="s">
        <v>87</v>
      </c>
      <c r="C4" s="258" t="s">
        <v>88</v>
      </c>
      <c r="D4" s="241">
        <v>0</v>
      </c>
      <c r="E4" s="241">
        <v>0</v>
      </c>
      <c r="F4" s="241">
        <v>0</v>
      </c>
      <c r="G4" s="241">
        <v>0</v>
      </c>
      <c r="H4" s="242">
        <v>0</v>
      </c>
      <c r="I4" s="476">
        <v>0</v>
      </c>
      <c r="J4" s="476">
        <v>0</v>
      </c>
      <c r="K4" s="476">
        <v>0</v>
      </c>
      <c r="L4" s="476">
        <v>0</v>
      </c>
      <c r="M4" s="476">
        <v>0</v>
      </c>
      <c r="N4" s="259"/>
      <c r="O4" s="106"/>
    </row>
    <row r="5" spans="1:15" ht="33" customHeight="1" thickBot="1">
      <c r="A5" s="451"/>
      <c r="B5" s="454"/>
      <c r="C5" s="260" t="s">
        <v>89</v>
      </c>
      <c r="D5" s="244">
        <v>0</v>
      </c>
      <c r="E5" s="244">
        <v>0</v>
      </c>
      <c r="F5" s="244">
        <v>0</v>
      </c>
      <c r="G5" s="244">
        <v>0</v>
      </c>
      <c r="H5" s="245">
        <v>0</v>
      </c>
      <c r="I5" s="463"/>
      <c r="J5" s="463"/>
      <c r="K5" s="463"/>
      <c r="L5" s="463"/>
      <c r="M5" s="463"/>
      <c r="N5" s="261"/>
      <c r="O5" s="106"/>
    </row>
    <row r="6" spans="1:15" ht="29.25" customHeight="1">
      <c r="A6" s="450" t="s">
        <v>149</v>
      </c>
      <c r="B6" s="455" t="s">
        <v>90</v>
      </c>
      <c r="C6" s="335" t="s">
        <v>88</v>
      </c>
      <c r="D6" s="336">
        <v>0</v>
      </c>
      <c r="E6" s="336">
        <v>0</v>
      </c>
      <c r="F6" s="336">
        <v>0</v>
      </c>
      <c r="G6" s="336">
        <v>0</v>
      </c>
      <c r="H6" s="337">
        <v>0</v>
      </c>
      <c r="I6" s="477">
        <v>0.4</v>
      </c>
      <c r="J6" s="477">
        <v>0.4</v>
      </c>
      <c r="K6" s="477">
        <v>0</v>
      </c>
      <c r="L6" s="477">
        <v>0</v>
      </c>
      <c r="M6" s="477">
        <v>0</v>
      </c>
      <c r="N6" s="341"/>
      <c r="O6" s="106"/>
    </row>
    <row r="7" spans="1:15" ht="31.5" customHeight="1" thickBot="1">
      <c r="A7" s="452"/>
      <c r="B7" s="456"/>
      <c r="C7" s="338" t="s">
        <v>89</v>
      </c>
      <c r="D7" s="339">
        <v>0</v>
      </c>
      <c r="E7" s="339">
        <v>0</v>
      </c>
      <c r="F7" s="339">
        <v>0</v>
      </c>
      <c r="G7" s="339">
        <v>0</v>
      </c>
      <c r="H7" s="340">
        <v>0</v>
      </c>
      <c r="I7" s="478"/>
      <c r="J7" s="478"/>
      <c r="K7" s="478"/>
      <c r="L7" s="478"/>
      <c r="M7" s="478"/>
      <c r="N7" s="342"/>
      <c r="O7" s="106"/>
    </row>
    <row r="8" spans="1:15" ht="36.75" customHeight="1">
      <c r="A8" s="450" t="s">
        <v>148</v>
      </c>
      <c r="B8" s="453" t="s">
        <v>91</v>
      </c>
      <c r="C8" s="252" t="s">
        <v>88</v>
      </c>
      <c r="D8" s="241">
        <v>0</v>
      </c>
      <c r="E8" s="241">
        <v>0</v>
      </c>
      <c r="F8" s="241">
        <v>0</v>
      </c>
      <c r="G8" s="241">
        <v>0</v>
      </c>
      <c r="H8" s="242">
        <f>D8+E8-F8-G8</f>
        <v>0</v>
      </c>
      <c r="I8" s="476">
        <v>7.75</v>
      </c>
      <c r="J8" s="476">
        <v>7.75</v>
      </c>
      <c r="K8" s="476">
        <v>0</v>
      </c>
      <c r="L8" s="476">
        <v>0</v>
      </c>
      <c r="M8" s="477">
        <f t="shared" ref="M8" si="0">I8+H9-J8</f>
        <v>0</v>
      </c>
      <c r="N8" s="243"/>
      <c r="O8" s="106"/>
    </row>
    <row r="9" spans="1:15" ht="27.75" customHeight="1" thickBot="1">
      <c r="A9" s="451"/>
      <c r="B9" s="463"/>
      <c r="C9" s="254" t="s">
        <v>89</v>
      </c>
      <c r="D9" s="244">
        <v>0</v>
      </c>
      <c r="E9" s="244">
        <v>0</v>
      </c>
      <c r="F9" s="244">
        <v>0</v>
      </c>
      <c r="G9" s="244">
        <v>0</v>
      </c>
      <c r="H9" s="245">
        <v>0</v>
      </c>
      <c r="I9" s="463"/>
      <c r="J9" s="463"/>
      <c r="K9" s="463"/>
      <c r="L9" s="463"/>
      <c r="M9" s="478"/>
      <c r="N9" s="246"/>
      <c r="O9" s="106"/>
    </row>
    <row r="10" spans="1:15" ht="41.25" customHeight="1">
      <c r="A10" s="450" t="s">
        <v>92</v>
      </c>
      <c r="B10" s="453" t="s">
        <v>90</v>
      </c>
      <c r="C10" s="252" t="s">
        <v>88</v>
      </c>
      <c r="D10" s="241">
        <v>0</v>
      </c>
      <c r="E10" s="241">
        <v>0</v>
      </c>
      <c r="F10" s="241">
        <v>0</v>
      </c>
      <c r="G10" s="241">
        <v>0</v>
      </c>
      <c r="H10" s="242">
        <f t="shared" ref="H10:H12" si="1">D10+E10-F10-G10</f>
        <v>0</v>
      </c>
      <c r="I10" s="476">
        <v>0</v>
      </c>
      <c r="J10" s="476">
        <v>0</v>
      </c>
      <c r="K10" s="476">
        <v>0</v>
      </c>
      <c r="L10" s="476">
        <v>0</v>
      </c>
      <c r="M10" s="477">
        <f t="shared" ref="M10" si="2">I10+H11-J10</f>
        <v>0</v>
      </c>
      <c r="N10" s="243"/>
      <c r="O10" s="106"/>
    </row>
    <row r="11" spans="1:15" ht="39" customHeight="1" thickBot="1">
      <c r="A11" s="451"/>
      <c r="B11" s="463"/>
      <c r="C11" s="254" t="s">
        <v>89</v>
      </c>
      <c r="D11" s="244">
        <v>0</v>
      </c>
      <c r="E11" s="244">
        <v>0</v>
      </c>
      <c r="F11" s="244">
        <v>0</v>
      </c>
      <c r="G11" s="244">
        <v>0</v>
      </c>
      <c r="H11" s="245">
        <v>0</v>
      </c>
      <c r="I11" s="463"/>
      <c r="J11" s="463"/>
      <c r="K11" s="463"/>
      <c r="L11" s="463"/>
      <c r="M11" s="478"/>
      <c r="N11" s="246"/>
      <c r="O11" s="106"/>
    </row>
    <row r="12" spans="1:15" ht="34.5" customHeight="1">
      <c r="A12" s="450" t="s">
        <v>351</v>
      </c>
      <c r="B12" s="453" t="s">
        <v>91</v>
      </c>
      <c r="C12" s="252" t="s">
        <v>88</v>
      </c>
      <c r="D12" s="241">
        <v>0</v>
      </c>
      <c r="E12" s="241">
        <v>0</v>
      </c>
      <c r="F12" s="241">
        <v>0</v>
      </c>
      <c r="G12" s="241">
        <v>0</v>
      </c>
      <c r="H12" s="242">
        <f t="shared" si="1"/>
        <v>0</v>
      </c>
      <c r="I12" s="476">
        <v>56.25</v>
      </c>
      <c r="J12" s="476">
        <v>56.25</v>
      </c>
      <c r="K12" s="476">
        <v>0</v>
      </c>
      <c r="L12" s="476">
        <v>0</v>
      </c>
      <c r="M12" s="477">
        <f t="shared" ref="M12" si="3">I12+H13-J12</f>
        <v>0</v>
      </c>
      <c r="N12" s="243"/>
      <c r="O12" s="106"/>
    </row>
    <row r="13" spans="1:15" ht="36" customHeight="1" thickBot="1">
      <c r="A13" s="451"/>
      <c r="B13" s="463"/>
      <c r="C13" s="254" t="s">
        <v>89</v>
      </c>
      <c r="D13" s="244">
        <v>0</v>
      </c>
      <c r="E13" s="244">
        <v>0</v>
      </c>
      <c r="F13" s="244">
        <v>0</v>
      </c>
      <c r="G13" s="244">
        <v>0</v>
      </c>
      <c r="H13" s="245">
        <v>0</v>
      </c>
      <c r="I13" s="463"/>
      <c r="J13" s="463"/>
      <c r="K13" s="463"/>
      <c r="L13" s="463"/>
      <c r="M13" s="478"/>
      <c r="N13" s="246"/>
      <c r="O13" s="106"/>
    </row>
    <row r="14" spans="1:15" ht="29.25" customHeight="1">
      <c r="A14" s="450" t="s">
        <v>93</v>
      </c>
      <c r="B14" s="453" t="s">
        <v>90</v>
      </c>
      <c r="C14" s="252" t="s">
        <v>88</v>
      </c>
      <c r="D14" s="241">
        <v>0</v>
      </c>
      <c r="E14" s="241">
        <v>0</v>
      </c>
      <c r="F14" s="241">
        <v>0</v>
      </c>
      <c r="G14" s="241">
        <v>0</v>
      </c>
      <c r="H14" s="242">
        <f t="shared" ref="H14:H18" si="4">D14+E14-F14-G14</f>
        <v>0</v>
      </c>
      <c r="I14" s="476">
        <v>0</v>
      </c>
      <c r="J14" s="476">
        <v>0</v>
      </c>
      <c r="K14" s="476">
        <v>0</v>
      </c>
      <c r="L14" s="476">
        <v>0</v>
      </c>
      <c r="M14" s="477">
        <f t="shared" ref="M14" si="5">I14+H15-J14</f>
        <v>0</v>
      </c>
      <c r="N14" s="243"/>
      <c r="O14" s="106"/>
    </row>
    <row r="15" spans="1:15" ht="38.25" customHeight="1" thickBot="1">
      <c r="A15" s="451"/>
      <c r="B15" s="463"/>
      <c r="C15" s="254" t="s">
        <v>89</v>
      </c>
      <c r="D15" s="244">
        <v>0</v>
      </c>
      <c r="E15" s="244">
        <v>0</v>
      </c>
      <c r="F15" s="244">
        <v>0</v>
      </c>
      <c r="G15" s="244">
        <v>0</v>
      </c>
      <c r="H15" s="245">
        <f t="shared" si="4"/>
        <v>0</v>
      </c>
      <c r="I15" s="463"/>
      <c r="J15" s="463"/>
      <c r="K15" s="463"/>
      <c r="L15" s="463"/>
      <c r="M15" s="478"/>
      <c r="N15" s="246"/>
      <c r="O15" s="106"/>
    </row>
    <row r="16" spans="1:15" ht="31.5" customHeight="1">
      <c r="A16" s="450" t="s">
        <v>94</v>
      </c>
      <c r="B16" s="453" t="s">
        <v>91</v>
      </c>
      <c r="C16" s="252" t="s">
        <v>88</v>
      </c>
      <c r="D16" s="241">
        <v>0</v>
      </c>
      <c r="E16" s="241">
        <v>0</v>
      </c>
      <c r="F16" s="241">
        <v>0</v>
      </c>
      <c r="G16" s="241">
        <v>0</v>
      </c>
      <c r="H16" s="242">
        <f t="shared" si="4"/>
        <v>0</v>
      </c>
      <c r="I16" s="476">
        <v>0</v>
      </c>
      <c r="J16" s="476">
        <v>0</v>
      </c>
      <c r="K16" s="476">
        <v>0</v>
      </c>
      <c r="L16" s="476">
        <v>0</v>
      </c>
      <c r="M16" s="477">
        <f t="shared" ref="M16" si="6">I16+H17-J16</f>
        <v>0</v>
      </c>
      <c r="N16" s="253"/>
      <c r="O16" s="106"/>
    </row>
    <row r="17" spans="1:16" ht="33" customHeight="1" thickBot="1">
      <c r="A17" s="451"/>
      <c r="B17" s="463"/>
      <c r="C17" s="254" t="s">
        <v>89</v>
      </c>
      <c r="D17" s="244">
        <v>0</v>
      </c>
      <c r="E17" s="244">
        <v>0</v>
      </c>
      <c r="F17" s="244">
        <v>0</v>
      </c>
      <c r="G17" s="244">
        <v>0</v>
      </c>
      <c r="H17" s="245">
        <f t="shared" si="4"/>
        <v>0</v>
      </c>
      <c r="I17" s="463"/>
      <c r="J17" s="463"/>
      <c r="K17" s="463"/>
      <c r="L17" s="463"/>
      <c r="M17" s="478"/>
      <c r="N17" s="246"/>
      <c r="O17" s="106"/>
    </row>
    <row r="18" spans="1:16" ht="30.75" customHeight="1">
      <c r="A18" s="450" t="s">
        <v>175</v>
      </c>
      <c r="B18" s="453" t="s">
        <v>147</v>
      </c>
      <c r="C18" s="252" t="s">
        <v>88</v>
      </c>
      <c r="D18" s="241">
        <v>0</v>
      </c>
      <c r="E18" s="241">
        <v>0</v>
      </c>
      <c r="F18" s="241">
        <v>0</v>
      </c>
      <c r="G18" s="241">
        <v>0</v>
      </c>
      <c r="H18" s="242">
        <f t="shared" si="4"/>
        <v>0</v>
      </c>
      <c r="I18" s="476">
        <v>34.5</v>
      </c>
      <c r="J18" s="476">
        <v>194.5</v>
      </c>
      <c r="K18" s="476">
        <v>0</v>
      </c>
      <c r="L18" s="476">
        <v>0</v>
      </c>
      <c r="M18" s="477">
        <f t="shared" ref="M18" si="7">I18+H19-J18</f>
        <v>0</v>
      </c>
      <c r="N18" s="243"/>
      <c r="O18" s="106"/>
    </row>
    <row r="19" spans="1:16" ht="29.25" customHeight="1" thickBot="1">
      <c r="A19" s="451"/>
      <c r="B19" s="463"/>
      <c r="C19" s="254" t="s">
        <v>89</v>
      </c>
      <c r="D19" s="244">
        <v>0</v>
      </c>
      <c r="E19" s="244">
        <v>160</v>
      </c>
      <c r="F19" s="244">
        <v>0</v>
      </c>
      <c r="G19" s="244">
        <v>0</v>
      </c>
      <c r="H19" s="245">
        <v>160</v>
      </c>
      <c r="I19" s="463"/>
      <c r="J19" s="463"/>
      <c r="K19" s="463"/>
      <c r="L19" s="463"/>
      <c r="M19" s="478"/>
      <c r="N19" s="246"/>
      <c r="O19" s="106"/>
    </row>
    <row r="20" spans="1:16" ht="36.75" customHeight="1">
      <c r="A20" s="450" t="s">
        <v>150</v>
      </c>
      <c r="B20" s="455" t="s">
        <v>90</v>
      </c>
      <c r="C20" s="335" t="s">
        <v>88</v>
      </c>
      <c r="D20" s="336">
        <v>0</v>
      </c>
      <c r="E20" s="336">
        <v>0</v>
      </c>
      <c r="F20" s="336">
        <v>0</v>
      </c>
      <c r="G20" s="336">
        <v>0</v>
      </c>
      <c r="H20" s="337">
        <f>D20+E20-F20-G20</f>
        <v>0</v>
      </c>
      <c r="I20" s="477">
        <v>50</v>
      </c>
      <c r="J20" s="477">
        <v>501.5</v>
      </c>
      <c r="K20" s="477">
        <v>0</v>
      </c>
      <c r="L20" s="477">
        <v>0</v>
      </c>
      <c r="M20" s="477">
        <f t="shared" ref="M20" si="8">I20+H21-J20</f>
        <v>30</v>
      </c>
      <c r="N20" s="343"/>
      <c r="O20" s="106" t="s">
        <v>95</v>
      </c>
    </row>
    <row r="21" spans="1:16" ht="33" customHeight="1" thickBot="1">
      <c r="A21" s="452"/>
      <c r="B21" s="478"/>
      <c r="C21" s="338" t="s">
        <v>89</v>
      </c>
      <c r="D21" s="339">
        <v>0</v>
      </c>
      <c r="E21" s="339">
        <v>481.5</v>
      </c>
      <c r="F21" s="339">
        <v>0</v>
      </c>
      <c r="G21" s="339">
        <v>0</v>
      </c>
      <c r="H21" s="340">
        <v>481.5</v>
      </c>
      <c r="I21" s="478"/>
      <c r="J21" s="478"/>
      <c r="K21" s="478"/>
      <c r="L21" s="478"/>
      <c r="M21" s="478"/>
      <c r="N21" s="344"/>
      <c r="O21" s="106"/>
    </row>
    <row r="22" spans="1:16" ht="39.75" customHeight="1">
      <c r="A22" s="459" t="s">
        <v>169</v>
      </c>
      <c r="B22" s="461" t="s">
        <v>147</v>
      </c>
      <c r="C22" s="345" t="s">
        <v>88</v>
      </c>
      <c r="D22" s="346">
        <v>0</v>
      </c>
      <c r="E22" s="346">
        <v>0</v>
      </c>
      <c r="F22" s="346">
        <v>0</v>
      </c>
      <c r="G22" s="346">
        <v>0</v>
      </c>
      <c r="H22" s="347">
        <v>0</v>
      </c>
      <c r="I22" s="489">
        <v>17.5</v>
      </c>
      <c r="J22" s="489">
        <v>17.5</v>
      </c>
      <c r="K22" s="489">
        <v>0</v>
      </c>
      <c r="L22" s="489">
        <v>0</v>
      </c>
      <c r="M22" s="477">
        <f t="shared" ref="M22" si="9">I22+H23-J22</f>
        <v>0</v>
      </c>
      <c r="N22" s="348"/>
      <c r="O22" s="106"/>
    </row>
    <row r="23" spans="1:16" ht="29.25" customHeight="1" thickBot="1">
      <c r="A23" s="460"/>
      <c r="B23" s="462"/>
      <c r="C23" s="349" t="s">
        <v>89</v>
      </c>
      <c r="D23" s="350">
        <v>0</v>
      </c>
      <c r="E23" s="350">
        <v>0</v>
      </c>
      <c r="F23" s="350">
        <v>0</v>
      </c>
      <c r="G23" s="350">
        <v>0</v>
      </c>
      <c r="H23" s="351">
        <v>0</v>
      </c>
      <c r="I23" s="490"/>
      <c r="J23" s="490"/>
      <c r="K23" s="490"/>
      <c r="L23" s="490"/>
      <c r="M23" s="478"/>
      <c r="N23" s="352"/>
      <c r="O23" s="106"/>
    </row>
    <row r="24" spans="1:16" ht="37.5" customHeight="1" thickBot="1">
      <c r="A24" s="470" t="s">
        <v>49</v>
      </c>
      <c r="B24" s="471"/>
      <c r="C24" s="472"/>
      <c r="D24" s="262">
        <f>SUM(D6:D19)</f>
        <v>0</v>
      </c>
      <c r="E24" s="262">
        <f>SUM(E4:E23)</f>
        <v>641.5</v>
      </c>
      <c r="F24" s="262">
        <f>SUM(F6:F19)</f>
        <v>0</v>
      </c>
      <c r="G24" s="262">
        <f>SUM(G4:G21)</f>
        <v>0</v>
      </c>
      <c r="H24" s="262">
        <f>SUM(H4:H23)</f>
        <v>641.5</v>
      </c>
      <c r="I24" s="262">
        <v>166.4</v>
      </c>
      <c r="J24" s="262">
        <f>SUM(J4:J23)</f>
        <v>777.9</v>
      </c>
      <c r="K24" s="262">
        <f>SUM(K6:K19)</f>
        <v>0</v>
      </c>
      <c r="L24" s="262">
        <f>SUM(L6:L19)</f>
        <v>0</v>
      </c>
      <c r="M24" s="262">
        <v>30</v>
      </c>
      <c r="N24" s="247"/>
      <c r="O24" s="117"/>
    </row>
    <row r="25" spans="1:16" ht="33.75" customHeight="1" thickBot="1">
      <c r="A25" s="266" t="s">
        <v>88</v>
      </c>
      <c r="B25" s="266"/>
      <c r="C25" s="268"/>
      <c r="D25" s="267">
        <f>+D6+D8+D10+D12+D14</f>
        <v>0</v>
      </c>
      <c r="E25" s="264">
        <f>+E6+E8+E10+E12+E14</f>
        <v>0</v>
      </c>
      <c r="F25" s="264">
        <f>+F6+F8+F10+F12+F14</f>
        <v>0</v>
      </c>
      <c r="G25" s="264">
        <f>+G6+G8+G10+G12+G14</f>
        <v>0</v>
      </c>
      <c r="H25" s="264">
        <f>+H6+H8+H10+H12+H14</f>
        <v>0</v>
      </c>
      <c r="I25" s="264">
        <v>0</v>
      </c>
      <c r="J25" s="264">
        <v>0</v>
      </c>
      <c r="K25" s="264">
        <f>+K6+K8+K10+K12+K14</f>
        <v>0</v>
      </c>
      <c r="L25" s="264">
        <f>+L6+L8+L10+L12+L14</f>
        <v>0</v>
      </c>
      <c r="M25" s="265">
        <v>0</v>
      </c>
      <c r="N25" s="493">
        <f>I26+H26-J26</f>
        <v>30</v>
      </c>
    </row>
    <row r="26" spans="1:16" ht="41.25" customHeight="1" thickBot="1">
      <c r="A26" s="103" t="s">
        <v>89</v>
      </c>
      <c r="B26" s="104"/>
      <c r="C26" s="104"/>
      <c r="D26" s="105">
        <f>D17+D15+D13+D11+D9+D7</f>
        <v>0</v>
      </c>
      <c r="E26" s="105">
        <v>641.5</v>
      </c>
      <c r="F26" s="105">
        <f>+F15+F13+F11+F9+F7</f>
        <v>0</v>
      </c>
      <c r="G26" s="105">
        <v>0</v>
      </c>
      <c r="H26" s="105">
        <v>641.5</v>
      </c>
      <c r="I26" s="105">
        <v>166.4</v>
      </c>
      <c r="J26" s="105">
        <v>777.9</v>
      </c>
      <c r="K26" s="105">
        <f>+K15+K13+K11+K9+K7</f>
        <v>0</v>
      </c>
      <c r="L26" s="105">
        <v>0</v>
      </c>
      <c r="M26" s="263">
        <v>30</v>
      </c>
      <c r="N26" s="494"/>
      <c r="O26" s="118"/>
      <c r="P26" s="119"/>
    </row>
    <row r="27" spans="1:16" ht="28.5" customHeight="1" thickBot="1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240"/>
      <c r="P27" s="120"/>
    </row>
    <row r="28" spans="1:16" ht="38.25" customHeight="1" thickBot="1">
      <c r="A28" s="107" t="s">
        <v>96</v>
      </c>
      <c r="B28" s="249"/>
      <c r="C28" s="250"/>
      <c r="D28" s="250"/>
      <c r="E28" s="250"/>
      <c r="F28" s="250"/>
      <c r="G28" s="250"/>
      <c r="H28" s="250"/>
      <c r="I28" s="250"/>
      <c r="J28" s="250"/>
      <c r="K28" s="250"/>
      <c r="L28" s="250"/>
      <c r="M28" s="250"/>
      <c r="N28" s="251"/>
      <c r="O28" s="240" t="s">
        <v>109</v>
      </c>
      <c r="P28" s="120" t="s">
        <v>110</v>
      </c>
    </row>
    <row r="29" spans="1:16" ht="23.25" customHeight="1">
      <c r="A29" s="491" t="s">
        <v>97</v>
      </c>
      <c r="B29" s="457" t="s">
        <v>98</v>
      </c>
      <c r="C29" s="457" t="s">
        <v>99</v>
      </c>
      <c r="D29" s="488" t="s">
        <v>100</v>
      </c>
      <c r="E29" s="457" t="s">
        <v>101</v>
      </c>
      <c r="F29" s="473" t="s">
        <v>102</v>
      </c>
      <c r="G29" s="474"/>
      <c r="H29" s="473" t="s">
        <v>78</v>
      </c>
      <c r="I29" s="474"/>
      <c r="J29" s="473" t="s">
        <v>103</v>
      </c>
      <c r="K29" s="475"/>
      <c r="L29" s="474"/>
      <c r="M29" s="239" t="s">
        <v>104</v>
      </c>
      <c r="N29" s="248"/>
      <c r="O29" s="111"/>
      <c r="P29" s="122"/>
    </row>
    <row r="30" spans="1:16" ht="22.5" customHeight="1">
      <c r="A30" s="492"/>
      <c r="B30" s="458"/>
      <c r="C30" s="458"/>
      <c r="D30" s="458"/>
      <c r="E30" s="458"/>
      <c r="F30" s="109" t="s">
        <v>105</v>
      </c>
      <c r="G30" s="109" t="s">
        <v>106</v>
      </c>
      <c r="H30" s="108" t="s">
        <v>88</v>
      </c>
      <c r="I30" s="108" t="s">
        <v>89</v>
      </c>
      <c r="J30" s="121" t="s">
        <v>91</v>
      </c>
      <c r="K30" s="121" t="s">
        <v>90</v>
      </c>
      <c r="L30" s="121" t="s">
        <v>87</v>
      </c>
      <c r="M30" s="121" t="s">
        <v>107</v>
      </c>
      <c r="N30" s="121" t="s">
        <v>108</v>
      </c>
      <c r="O30" s="113"/>
      <c r="P30" s="123"/>
    </row>
    <row r="31" spans="1:16" ht="26.25" customHeight="1">
      <c r="A31" s="110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25">
        <f>SUM(O29:O30)</f>
        <v>0</v>
      </c>
      <c r="P31" s="126"/>
    </row>
    <row r="32" spans="1:16" ht="15.75" customHeight="1">
      <c r="A32" s="112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237"/>
      <c r="P32" s="238"/>
    </row>
    <row r="33" spans="1:16" ht="15" customHeight="1">
      <c r="A33" s="479" t="s">
        <v>111</v>
      </c>
      <c r="B33" s="480"/>
      <c r="C33" s="480"/>
      <c r="D33" s="480"/>
      <c r="E33" s="480"/>
      <c r="F33" s="480"/>
      <c r="G33" s="481"/>
      <c r="H33" s="114"/>
      <c r="I33" s="114"/>
      <c r="J33" s="114">
        <v>0</v>
      </c>
      <c r="K33" s="114"/>
      <c r="L33" s="124">
        <f t="shared" ref="L33:N33" si="10">SUM(L31)</f>
        <v>0</v>
      </c>
      <c r="M33" s="114">
        <f t="shared" si="10"/>
        <v>0</v>
      </c>
      <c r="N33" s="114">
        <f t="shared" si="10"/>
        <v>0</v>
      </c>
      <c r="O33" s="237"/>
      <c r="P33" s="238"/>
    </row>
    <row r="34" spans="1:16" ht="21.75" customHeight="1">
      <c r="A34" s="482"/>
      <c r="B34" s="483"/>
      <c r="C34" s="483"/>
      <c r="D34" s="483"/>
      <c r="E34" s="483"/>
      <c r="F34" s="483"/>
      <c r="G34" s="484"/>
      <c r="H34" s="236"/>
      <c r="I34" s="237"/>
      <c r="J34" s="237"/>
      <c r="K34" s="237"/>
      <c r="L34" s="237"/>
      <c r="M34" s="237"/>
      <c r="N34" s="237"/>
      <c r="O34" s="129"/>
      <c r="P34" s="130"/>
    </row>
    <row r="35" spans="1:16" ht="15" customHeight="1">
      <c r="A35" s="482"/>
      <c r="B35" s="483"/>
      <c r="C35" s="483"/>
      <c r="D35" s="483"/>
      <c r="E35" s="483"/>
      <c r="F35" s="483"/>
      <c r="G35" s="484"/>
      <c r="H35" s="236"/>
      <c r="I35" s="237"/>
      <c r="J35" s="237"/>
      <c r="K35" s="237"/>
      <c r="L35" s="237"/>
      <c r="M35" s="237"/>
      <c r="N35" s="237"/>
      <c r="O35" s="116"/>
      <c r="P35" s="116"/>
    </row>
    <row r="36" spans="1:16" ht="15" customHeight="1">
      <c r="A36" s="485"/>
      <c r="B36" s="486"/>
      <c r="C36" s="486"/>
      <c r="D36" s="486"/>
      <c r="E36" s="486"/>
      <c r="F36" s="486"/>
      <c r="G36" s="487"/>
      <c r="H36" s="115"/>
      <c r="I36" s="115"/>
      <c r="J36" s="127" t="s">
        <v>112</v>
      </c>
      <c r="K36" s="128"/>
      <c r="L36" s="128"/>
      <c r="M36" s="128"/>
      <c r="N36" s="128"/>
    </row>
    <row r="37" spans="1:16" ht="15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</row>
  </sheetData>
  <mergeCells count="83">
    <mergeCell ref="J22:J23"/>
    <mergeCell ref="K22:K23"/>
    <mergeCell ref="L22:L23"/>
    <mergeCell ref="M22:M23"/>
    <mergeCell ref="N25:N26"/>
    <mergeCell ref="A33:G36"/>
    <mergeCell ref="L14:L15"/>
    <mergeCell ref="L16:L17"/>
    <mergeCell ref="L18:L19"/>
    <mergeCell ref="L20:L21"/>
    <mergeCell ref="C29:C30"/>
    <mergeCell ref="D29:D30"/>
    <mergeCell ref="E29:E30"/>
    <mergeCell ref="I14:I15"/>
    <mergeCell ref="I16:I17"/>
    <mergeCell ref="I18:I19"/>
    <mergeCell ref="I20:I21"/>
    <mergeCell ref="I22:I23"/>
    <mergeCell ref="A29:A30"/>
    <mergeCell ref="B18:B19"/>
    <mergeCell ref="B20:B21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  <mergeCell ref="K16:K17"/>
    <mergeCell ref="K18:K19"/>
    <mergeCell ref="K20:K21"/>
    <mergeCell ref="M4:M5"/>
    <mergeCell ref="M6:M7"/>
    <mergeCell ref="M8:M9"/>
    <mergeCell ref="M10:M11"/>
    <mergeCell ref="M12:M13"/>
    <mergeCell ref="L4:L5"/>
    <mergeCell ref="L6:L7"/>
    <mergeCell ref="L8:L9"/>
    <mergeCell ref="L10:L11"/>
    <mergeCell ref="L12:L13"/>
    <mergeCell ref="J4:J5"/>
    <mergeCell ref="J6:J7"/>
    <mergeCell ref="J8:J9"/>
    <mergeCell ref="J10:J11"/>
    <mergeCell ref="J12:J13"/>
    <mergeCell ref="K4:K5"/>
    <mergeCell ref="K6:K7"/>
    <mergeCell ref="K8:K9"/>
    <mergeCell ref="K10:K11"/>
    <mergeCell ref="K12:K13"/>
    <mergeCell ref="I4:I5"/>
    <mergeCell ref="I6:I7"/>
    <mergeCell ref="I8:I9"/>
    <mergeCell ref="I10:I11"/>
    <mergeCell ref="I12:I13"/>
    <mergeCell ref="A1:N1"/>
    <mergeCell ref="A2:N2"/>
    <mergeCell ref="A24:C24"/>
    <mergeCell ref="F29:G29"/>
    <mergeCell ref="H29:I29"/>
    <mergeCell ref="J29:L29"/>
    <mergeCell ref="A4:A5"/>
    <mergeCell ref="A6:A7"/>
    <mergeCell ref="A8:A9"/>
    <mergeCell ref="A10:A11"/>
    <mergeCell ref="A12:A13"/>
    <mergeCell ref="A14:A15"/>
    <mergeCell ref="A16:A17"/>
    <mergeCell ref="B8:B9"/>
    <mergeCell ref="B10:B11"/>
    <mergeCell ref="B12:B13"/>
    <mergeCell ref="A18:A19"/>
    <mergeCell ref="A20:A21"/>
    <mergeCell ref="B4:B5"/>
    <mergeCell ref="B6:B7"/>
    <mergeCell ref="B29:B30"/>
    <mergeCell ref="A22:A23"/>
    <mergeCell ref="B22:B23"/>
    <mergeCell ref="B14:B15"/>
    <mergeCell ref="B16:B17"/>
  </mergeCells>
  <pageMargins left="1" right="0.7" top="0.5" bottom="0.75" header="0.3" footer="0.3"/>
  <pageSetup scale="3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6"/>
  <sheetViews>
    <sheetView topLeftCell="A22" zoomScale="50" zoomScaleNormal="50" workbookViewId="0">
      <selection activeCell="E40" sqref="E40"/>
    </sheetView>
  </sheetViews>
  <sheetFormatPr defaultColWidth="9" defaultRowHeight="15"/>
  <cols>
    <col min="3" max="3" width="24.85546875" customWidth="1"/>
    <col min="4" max="4" width="46.28515625" customWidth="1"/>
    <col min="5" max="5" width="44.28515625" customWidth="1"/>
    <col min="6" max="6" width="24.85546875" customWidth="1"/>
    <col min="7" max="7" width="26.140625" customWidth="1"/>
    <col min="8" max="8" width="35.140625" customWidth="1"/>
    <col min="9" max="9" width="56.7109375" customWidth="1"/>
    <col min="13" max="13" width="30.140625" customWidth="1"/>
  </cols>
  <sheetData>
    <row r="1" spans="2:9" ht="15" customHeight="1">
      <c r="B1" s="499" t="s">
        <v>113</v>
      </c>
      <c r="C1" s="499"/>
      <c r="D1" s="499"/>
      <c r="E1" s="41"/>
      <c r="F1" s="499" t="s">
        <v>1</v>
      </c>
      <c r="G1" s="499"/>
      <c r="H1" s="41"/>
      <c r="I1" s="499" t="s">
        <v>53</v>
      </c>
    </row>
    <row r="2" spans="2:9" ht="28.5">
      <c r="B2" s="499"/>
      <c r="C2" s="499"/>
      <c r="D2" s="499"/>
      <c r="E2" s="17"/>
      <c r="F2" s="499"/>
      <c r="G2" s="499"/>
      <c r="H2" s="17"/>
      <c r="I2" s="499"/>
    </row>
    <row r="3" spans="2:9" ht="15.75">
      <c r="C3" s="42"/>
      <c r="D3" s="42"/>
      <c r="E3" s="42"/>
      <c r="F3" s="42"/>
      <c r="G3" s="42"/>
      <c r="H3" s="42"/>
      <c r="I3" s="42"/>
    </row>
    <row r="4" spans="2:9" ht="135.75" customHeight="1">
      <c r="B4" s="390" t="s">
        <v>71</v>
      </c>
      <c r="C4" s="502"/>
      <c r="D4" s="502"/>
      <c r="E4" s="502"/>
      <c r="F4" s="502"/>
      <c r="G4" s="502"/>
      <c r="H4" s="502"/>
      <c r="I4" s="502"/>
    </row>
    <row r="5" spans="2:9" ht="26.25">
      <c r="B5" s="428" t="s">
        <v>35</v>
      </c>
      <c r="C5" s="428"/>
      <c r="D5" s="428"/>
      <c r="E5" s="428"/>
      <c r="F5" s="428"/>
      <c r="G5" s="428"/>
      <c r="H5" s="428"/>
      <c r="I5" s="428"/>
    </row>
    <row r="6" spans="2:9">
      <c r="B6" s="417"/>
      <c r="C6" s="429"/>
      <c r="D6" s="429"/>
      <c r="E6" s="429"/>
      <c r="F6" s="429"/>
      <c r="G6" s="429"/>
      <c r="H6" s="429"/>
      <c r="I6" s="429"/>
    </row>
    <row r="7" spans="2:9" ht="23.25">
      <c r="B7" s="430" t="s">
        <v>36</v>
      </c>
      <c r="C7" s="426"/>
      <c r="D7" s="426"/>
      <c r="E7" s="426"/>
      <c r="F7" s="426"/>
      <c r="G7" s="426"/>
      <c r="H7" s="426"/>
      <c r="I7" s="426"/>
    </row>
    <row r="8" spans="2:9" ht="36" customHeight="1">
      <c r="B8" s="35"/>
      <c r="C8" s="425" t="s">
        <v>114</v>
      </c>
      <c r="D8" s="426"/>
      <c r="E8" s="426"/>
      <c r="F8" s="426"/>
      <c r="G8" s="426"/>
      <c r="H8" s="426"/>
      <c r="I8" s="426"/>
    </row>
    <row r="9" spans="2:9" ht="36" customHeight="1">
      <c r="C9" s="43"/>
      <c r="D9" s="43"/>
      <c r="F9" s="21" t="s">
        <v>5</v>
      </c>
      <c r="G9" s="43"/>
      <c r="H9" s="43"/>
      <c r="I9" s="43"/>
    </row>
    <row r="10" spans="2:9" ht="20.25">
      <c r="E10" s="44"/>
      <c r="F10" s="44"/>
      <c r="G10" s="45"/>
      <c r="H10" s="46"/>
      <c r="I10" s="44"/>
    </row>
    <row r="11" spans="2:9" ht="48.75" customHeight="1">
      <c r="C11" s="47" t="s">
        <v>6</v>
      </c>
      <c r="D11" s="48"/>
      <c r="E11" s="49"/>
      <c r="F11" s="49"/>
      <c r="G11" s="50"/>
      <c r="H11" s="50"/>
      <c r="I11" s="73"/>
    </row>
    <row r="12" spans="2:9" ht="45" customHeight="1">
      <c r="C12" s="47" t="s">
        <v>7</v>
      </c>
      <c r="D12" s="48"/>
      <c r="E12" s="49"/>
      <c r="F12" s="49"/>
      <c r="G12" s="50"/>
      <c r="H12" s="50"/>
      <c r="I12" s="73"/>
    </row>
    <row r="13" spans="2:9" ht="42.75" customHeight="1">
      <c r="C13" s="47" t="s">
        <v>38</v>
      </c>
      <c r="D13" s="48"/>
      <c r="E13" s="49"/>
      <c r="F13" s="49"/>
      <c r="G13" s="51"/>
      <c r="H13" s="52" t="s">
        <v>9</v>
      </c>
      <c r="I13" s="74"/>
    </row>
    <row r="14" spans="2:9" ht="50.25" customHeight="1">
      <c r="C14" s="48" t="s">
        <v>187</v>
      </c>
      <c r="D14" s="48"/>
      <c r="E14" s="53"/>
      <c r="F14" s="47"/>
      <c r="G14" s="48"/>
      <c r="H14" s="54" t="s">
        <v>10</v>
      </c>
      <c r="I14" s="75"/>
    </row>
    <row r="15" spans="2:9" ht="43.5" customHeight="1">
      <c r="C15" s="48" t="s">
        <v>186</v>
      </c>
      <c r="D15" s="47"/>
      <c r="E15" s="53"/>
      <c r="F15" s="55"/>
      <c r="G15" s="51"/>
      <c r="H15" s="47" t="s">
        <v>54</v>
      </c>
      <c r="I15" s="75"/>
    </row>
    <row r="16" spans="2:9" ht="26.25" customHeight="1">
      <c r="C16" s="50"/>
      <c r="D16" s="50"/>
      <c r="E16" s="53"/>
      <c r="F16" s="53"/>
      <c r="G16" s="48"/>
      <c r="H16" s="53"/>
      <c r="I16" s="76"/>
    </row>
    <row r="17" spans="2:9" ht="26.25">
      <c r="C17" s="56" t="s">
        <v>135</v>
      </c>
      <c r="D17" s="50"/>
      <c r="E17" s="50"/>
      <c r="F17" s="48"/>
      <c r="G17" s="50"/>
      <c r="H17" s="50"/>
      <c r="I17" s="76"/>
    </row>
    <row r="18" spans="2:9" ht="26.25">
      <c r="C18" s="50"/>
      <c r="D18" s="50"/>
      <c r="E18" s="50"/>
      <c r="F18" s="48"/>
      <c r="G18" s="50"/>
      <c r="H18" s="57"/>
      <c r="I18" s="76"/>
    </row>
    <row r="19" spans="2:9" ht="49.5" customHeight="1">
      <c r="C19" s="48" t="s">
        <v>13</v>
      </c>
      <c r="D19" s="47"/>
      <c r="E19" s="53"/>
      <c r="F19" s="58"/>
      <c r="G19" s="50"/>
      <c r="H19" s="50"/>
      <c r="I19" s="76"/>
    </row>
    <row r="20" spans="2:9" ht="54.75" customHeight="1">
      <c r="C20" s="47" t="s">
        <v>14</v>
      </c>
      <c r="D20" s="53"/>
      <c r="E20" s="53"/>
      <c r="F20" s="50"/>
      <c r="G20" s="53" t="s">
        <v>115</v>
      </c>
      <c r="H20" s="59" t="s">
        <v>116</v>
      </c>
      <c r="I20" s="51"/>
    </row>
    <row r="21" spans="2:9" ht="51.75" customHeight="1">
      <c r="C21" s="47" t="s">
        <v>16</v>
      </c>
      <c r="D21" s="53"/>
      <c r="E21" s="58"/>
      <c r="F21" s="50"/>
      <c r="G21" s="48" t="s">
        <v>117</v>
      </c>
      <c r="H21" s="50"/>
      <c r="I21" s="500"/>
    </row>
    <row r="22" spans="2:9" ht="26.25">
      <c r="C22" s="50"/>
      <c r="D22" s="50"/>
      <c r="E22" s="50"/>
      <c r="F22" s="50"/>
      <c r="G22" s="50"/>
      <c r="H22" s="50"/>
      <c r="I22" s="501"/>
    </row>
    <row r="23" spans="2:9" ht="44.25" customHeight="1">
      <c r="C23" s="51"/>
      <c r="D23" s="51"/>
      <c r="E23" s="51"/>
      <c r="F23" s="51"/>
    </row>
    <row r="24" spans="2:9" ht="42" customHeight="1">
      <c r="C24" s="60" t="s">
        <v>145</v>
      </c>
      <c r="D24" s="61"/>
      <c r="E24" s="62"/>
      <c r="F24" s="62"/>
      <c r="G24" s="61"/>
      <c r="I24" s="65"/>
    </row>
    <row r="25" spans="2:9" ht="26.25" customHeight="1">
      <c r="B25" s="63"/>
      <c r="F25" s="64" t="s">
        <v>182</v>
      </c>
      <c r="G25" s="51"/>
      <c r="H25" s="65"/>
      <c r="I25" s="65"/>
    </row>
    <row r="26" spans="2:9" ht="39.75" customHeight="1" thickBot="1">
      <c r="B26" s="63"/>
      <c r="I26" s="65"/>
    </row>
    <row r="27" spans="2:9" ht="48.75" customHeight="1">
      <c r="B27" s="63"/>
      <c r="C27" s="278" t="s">
        <v>151</v>
      </c>
      <c r="D27" s="503" t="s">
        <v>152</v>
      </c>
      <c r="E27" s="503"/>
      <c r="F27" s="279" t="s">
        <v>153</v>
      </c>
      <c r="G27" s="279" t="s">
        <v>154</v>
      </c>
      <c r="H27" s="280" t="s">
        <v>155</v>
      </c>
      <c r="I27" s="65"/>
    </row>
    <row r="28" spans="2:9" ht="51" customHeight="1">
      <c r="B28" s="63"/>
      <c r="C28" s="281">
        <v>1</v>
      </c>
      <c r="D28" s="498" t="s">
        <v>156</v>
      </c>
      <c r="E28" s="498"/>
      <c r="F28" s="282">
        <v>8.15</v>
      </c>
      <c r="G28" s="283">
        <v>50</v>
      </c>
      <c r="H28" s="284">
        <f>F28*G28</f>
        <v>407.5</v>
      </c>
      <c r="I28" s="65"/>
    </row>
    <row r="29" spans="2:9" ht="55.5" customHeight="1">
      <c r="B29" s="63"/>
      <c r="C29" s="281">
        <v>2</v>
      </c>
      <c r="D29" s="498" t="s">
        <v>157</v>
      </c>
      <c r="E29" s="498"/>
      <c r="F29" s="282">
        <v>0</v>
      </c>
      <c r="G29" s="283">
        <v>100</v>
      </c>
      <c r="H29" s="284">
        <f>F29*G29</f>
        <v>0</v>
      </c>
      <c r="I29" s="65"/>
    </row>
    <row r="30" spans="2:9" ht="48" customHeight="1">
      <c r="B30" s="63"/>
      <c r="C30" s="281">
        <v>3</v>
      </c>
      <c r="D30" s="498" t="s">
        <v>158</v>
      </c>
      <c r="E30" s="498"/>
      <c r="F30" s="282">
        <v>17.5</v>
      </c>
      <c r="G30" s="283">
        <v>100</v>
      </c>
      <c r="H30" s="284">
        <f>F30*G30</f>
        <v>1750</v>
      </c>
      <c r="I30" s="65"/>
    </row>
    <row r="31" spans="2:9" ht="41.25" customHeight="1">
      <c r="B31" s="63"/>
      <c r="C31" s="285"/>
      <c r="D31" s="286" t="s">
        <v>159</v>
      </c>
      <c r="E31" s="287"/>
      <c r="F31" s="288">
        <f>SUM(F28:F30)</f>
        <v>25.65</v>
      </c>
      <c r="G31" s="288"/>
      <c r="H31" s="284">
        <f>SUM(H28:H30)</f>
        <v>2157.5</v>
      </c>
      <c r="I31" s="65"/>
    </row>
    <row r="32" spans="2:9" ht="41.25" customHeight="1">
      <c r="B32" s="63"/>
      <c r="C32" s="495" t="s">
        <v>160</v>
      </c>
      <c r="D32" s="496"/>
      <c r="E32" s="496"/>
      <c r="F32" s="496"/>
      <c r="G32" s="497"/>
      <c r="H32" s="289">
        <f>H31*9%</f>
        <v>194.17499999999998</v>
      </c>
      <c r="I32" s="65"/>
    </row>
    <row r="33" spans="2:9" ht="51" customHeight="1">
      <c r="B33" s="63"/>
      <c r="C33" s="495" t="s">
        <v>161</v>
      </c>
      <c r="D33" s="496"/>
      <c r="E33" s="496"/>
      <c r="F33" s="496"/>
      <c r="G33" s="497"/>
      <c r="H33" s="289">
        <f>H31*9%</f>
        <v>194.17499999999998</v>
      </c>
      <c r="I33" s="65"/>
    </row>
    <row r="34" spans="2:9" ht="39" customHeight="1">
      <c r="B34" s="63"/>
      <c r="C34" s="495" t="s">
        <v>162</v>
      </c>
      <c r="D34" s="496"/>
      <c r="E34" s="496"/>
      <c r="F34" s="496"/>
      <c r="G34" s="497"/>
      <c r="H34" s="289">
        <v>388.35</v>
      </c>
      <c r="I34" s="65"/>
    </row>
    <row r="35" spans="2:9" ht="33.75" customHeight="1">
      <c r="B35" s="68"/>
      <c r="C35" s="495" t="s">
        <v>163</v>
      </c>
      <c r="D35" s="496"/>
      <c r="E35" s="496"/>
      <c r="F35" s="496"/>
      <c r="G35" s="497"/>
      <c r="H35" s="290">
        <f>H31+H34</f>
        <v>2545.85</v>
      </c>
      <c r="I35" s="65"/>
    </row>
    <row r="36" spans="2:9" ht="36" customHeight="1">
      <c r="B36" s="63"/>
      <c r="C36" s="495" t="s">
        <v>164</v>
      </c>
      <c r="D36" s="496"/>
      <c r="E36" s="496"/>
      <c r="F36" s="496"/>
      <c r="G36" s="497"/>
      <c r="H36" s="290">
        <v>-0.85</v>
      </c>
      <c r="I36" s="65"/>
    </row>
    <row r="37" spans="2:9" ht="33.75" customHeight="1">
      <c r="B37" s="63"/>
      <c r="C37" s="495" t="s">
        <v>165</v>
      </c>
      <c r="D37" s="496"/>
      <c r="E37" s="496"/>
      <c r="F37" s="496"/>
      <c r="G37" s="496"/>
      <c r="H37" s="291">
        <f>H35+H36</f>
        <v>2545</v>
      </c>
      <c r="I37" s="65"/>
    </row>
    <row r="38" spans="2:9" ht="31.5" customHeight="1">
      <c r="B38" s="63"/>
      <c r="C38" s="292"/>
      <c r="D38" s="293"/>
      <c r="E38" s="293"/>
      <c r="F38" s="293"/>
      <c r="G38" s="298"/>
      <c r="H38" s="299"/>
      <c r="I38" s="65"/>
    </row>
    <row r="39" spans="2:9" ht="33.75" customHeight="1">
      <c r="B39" s="63"/>
      <c r="C39" s="300"/>
      <c r="D39" s="294" t="s">
        <v>166</v>
      </c>
      <c r="E39" s="293"/>
      <c r="F39" s="293"/>
      <c r="G39" s="11"/>
      <c r="H39" s="301"/>
      <c r="I39" s="65"/>
    </row>
    <row r="40" spans="2:9" ht="32.25" customHeight="1" thickBot="1">
      <c r="B40" s="63"/>
      <c r="C40" s="302"/>
      <c r="D40" s="303"/>
      <c r="E40" s="303"/>
      <c r="F40" s="303"/>
      <c r="G40" s="303"/>
      <c r="H40" s="304"/>
      <c r="I40" s="65"/>
    </row>
    <row r="41" spans="2:9" ht="40.5" customHeight="1">
      <c r="B41" s="63"/>
      <c r="I41" s="65"/>
    </row>
    <row r="42" spans="2:9" ht="37.5" customHeight="1">
      <c r="B42" s="63"/>
      <c r="I42" s="65"/>
    </row>
    <row r="43" spans="2:9" ht="45" customHeight="1">
      <c r="B43" s="63"/>
      <c r="I43" s="65"/>
    </row>
    <row r="44" spans="2:9" ht="33.75" customHeight="1">
      <c r="B44" s="63"/>
      <c r="C44" s="68" t="s">
        <v>26</v>
      </c>
      <c r="D44" s="68"/>
      <c r="E44" s="68"/>
      <c r="I44" s="65"/>
    </row>
    <row r="45" spans="2:9" ht="35.25" customHeight="1">
      <c r="B45" s="63"/>
      <c r="C45" s="68" t="s">
        <v>27</v>
      </c>
      <c r="D45" s="68"/>
      <c r="E45" s="68"/>
      <c r="G45" s="69" t="s">
        <v>118</v>
      </c>
      <c r="H45" s="2"/>
      <c r="I45" s="65"/>
    </row>
    <row r="46" spans="2:9" ht="33.75" customHeight="1">
      <c r="B46" s="63"/>
      <c r="C46" s="68" t="s">
        <v>28</v>
      </c>
      <c r="D46" s="68"/>
      <c r="E46" s="68"/>
      <c r="G46" s="2"/>
      <c r="H46" s="2"/>
      <c r="I46" s="65"/>
    </row>
    <row r="47" spans="2:9" ht="32.25" customHeight="1">
      <c r="B47" s="63"/>
      <c r="G47" s="2"/>
      <c r="H47" s="2"/>
      <c r="I47" s="65"/>
    </row>
    <row r="48" spans="2:9" ht="33.75" customHeight="1">
      <c r="B48" s="63"/>
      <c r="I48" s="65"/>
    </row>
    <row r="49" spans="2:9" ht="33.75" customHeight="1">
      <c r="B49" s="70"/>
      <c r="I49" s="65"/>
    </row>
    <row r="50" spans="2:9" ht="33.75" customHeight="1">
      <c r="B50" s="70"/>
      <c r="I50" s="65"/>
    </row>
    <row r="51" spans="2:9" ht="32.25" customHeight="1">
      <c r="B51" s="70"/>
      <c r="I51" s="65"/>
    </row>
    <row r="52" spans="2:9" ht="37.5" customHeight="1">
      <c r="B52" s="70"/>
      <c r="I52" s="65"/>
    </row>
    <row r="53" spans="2:9" ht="35.25" customHeight="1">
      <c r="B53" s="70"/>
      <c r="I53" s="65"/>
    </row>
    <row r="54" spans="2:9" ht="35.25" customHeight="1">
      <c r="B54" s="63"/>
      <c r="I54" s="65"/>
    </row>
    <row r="55" spans="2:9" ht="35.25" customHeight="1">
      <c r="B55" s="63"/>
    </row>
    <row r="56" spans="2:9" ht="33.75" customHeight="1">
      <c r="B56" s="71"/>
    </row>
    <row r="57" spans="2:9">
      <c r="B57" s="72"/>
    </row>
    <row r="58" spans="2:9">
      <c r="B58" s="63"/>
    </row>
    <row r="59" spans="2:9" ht="36" customHeight="1"/>
    <row r="60" spans="2:9" ht="33.75" customHeight="1">
      <c r="B60" s="63"/>
    </row>
    <row r="61" spans="2:9" ht="36" customHeight="1">
      <c r="B61" s="63"/>
    </row>
    <row r="63" spans="2:9" ht="28.5">
      <c r="I63" s="41"/>
    </row>
    <row r="65" spans="9:9" ht="28.5">
      <c r="I65" s="41"/>
    </row>
    <row r="66" spans="9:9" ht="28.5">
      <c r="I66" s="41"/>
    </row>
  </sheetData>
  <mergeCells count="19">
    <mergeCell ref="C37:G37"/>
    <mergeCell ref="C33:G33"/>
    <mergeCell ref="C34:G34"/>
    <mergeCell ref="C35:G35"/>
    <mergeCell ref="C36:G36"/>
    <mergeCell ref="C32:G32"/>
    <mergeCell ref="D30:E30"/>
    <mergeCell ref="I1:I2"/>
    <mergeCell ref="I21:I22"/>
    <mergeCell ref="B1:D2"/>
    <mergeCell ref="F1:G2"/>
    <mergeCell ref="B4:I4"/>
    <mergeCell ref="B5:I5"/>
    <mergeCell ref="B6:I6"/>
    <mergeCell ref="B7:I7"/>
    <mergeCell ref="C8:I8"/>
    <mergeCell ref="D27:E27"/>
    <mergeCell ref="D28:E28"/>
    <mergeCell ref="D29:E29"/>
  </mergeCells>
  <pageMargins left="0.45" right="0.7" top="0.75" bottom="0.75" header="0.3" footer="0.3"/>
  <pageSetup scale="3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7"/>
  <sheetViews>
    <sheetView topLeftCell="A13" zoomScale="50" zoomScaleNormal="50" workbookViewId="0">
      <selection activeCell="N28" sqref="N28"/>
    </sheetView>
  </sheetViews>
  <sheetFormatPr defaultRowHeight="15"/>
  <cols>
    <col min="2" max="2" width="16" customWidth="1"/>
    <col min="3" max="3" width="27.42578125" customWidth="1"/>
    <col min="4" max="4" width="25" customWidth="1"/>
    <col min="5" max="5" width="63.28515625" customWidth="1"/>
    <col min="6" max="6" width="42" customWidth="1"/>
    <col min="7" max="7" width="19.7109375" customWidth="1"/>
  </cols>
  <sheetData>
    <row r="1" spans="1:11" ht="28.5">
      <c r="A1" s="203" t="s">
        <v>119</v>
      </c>
      <c r="B1" s="1"/>
      <c r="C1" s="1"/>
      <c r="D1" s="1"/>
      <c r="E1" s="205" t="s">
        <v>32</v>
      </c>
      <c r="F1" s="1"/>
      <c r="G1" s="427" t="s">
        <v>120</v>
      </c>
      <c r="H1" s="427"/>
      <c r="I1" s="427"/>
      <c r="J1" s="427"/>
      <c r="K1" s="427"/>
    </row>
    <row r="2" spans="1:11" ht="18.75">
      <c r="A2" s="18"/>
      <c r="B2" s="18"/>
      <c r="C2" s="18"/>
      <c r="D2" s="18"/>
      <c r="E2" s="208"/>
      <c r="F2" s="208"/>
      <c r="G2" s="4"/>
      <c r="H2" s="18"/>
      <c r="I2" s="18"/>
      <c r="J2" s="18"/>
      <c r="K2" s="18"/>
    </row>
    <row r="3" spans="1:11" ht="150.75">
      <c r="A3" s="390" t="s">
        <v>121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</row>
    <row r="4" spans="1:11" ht="26.25">
      <c r="A4" s="19"/>
      <c r="B4" s="428" t="s">
        <v>35</v>
      </c>
      <c r="C4" s="428"/>
      <c r="D4" s="428"/>
      <c r="E4" s="428"/>
      <c r="F4" s="428"/>
      <c r="G4" s="428"/>
      <c r="H4" s="428"/>
      <c r="I4" s="428"/>
      <c r="J4" s="19"/>
      <c r="K4" s="19"/>
    </row>
    <row r="5" spans="1:11" ht="15.75" thickBot="1">
      <c r="A5" s="417"/>
      <c r="B5" s="429"/>
      <c r="C5" s="429"/>
      <c r="D5" s="429"/>
      <c r="E5" s="429"/>
      <c r="F5" s="429"/>
      <c r="G5" s="206"/>
      <c r="H5" s="206"/>
      <c r="I5" s="206"/>
      <c r="J5" s="206"/>
      <c r="K5" s="206"/>
    </row>
    <row r="6" spans="1:11" ht="33" customHeight="1">
      <c r="A6" s="430" t="s">
        <v>36</v>
      </c>
      <c r="B6" s="426"/>
      <c r="C6" s="426"/>
      <c r="D6" s="426"/>
      <c r="E6" s="426"/>
      <c r="F6" s="426"/>
      <c r="G6" s="208"/>
      <c r="H6" s="208"/>
      <c r="I6" s="208"/>
      <c r="J6" s="208"/>
      <c r="K6" s="208"/>
    </row>
    <row r="7" spans="1:11" ht="28.5" customHeight="1">
      <c r="A7" s="20"/>
      <c r="B7" s="20"/>
      <c r="C7" s="425" t="s">
        <v>122</v>
      </c>
      <c r="D7" s="426"/>
      <c r="E7" s="426"/>
      <c r="F7" s="426"/>
      <c r="G7" s="208"/>
      <c r="H7" s="208"/>
      <c r="I7" s="208"/>
      <c r="J7" s="208"/>
      <c r="K7" s="208"/>
    </row>
    <row r="8" spans="1:11" ht="33" customHeight="1">
      <c r="A8" s="208"/>
      <c r="B8" s="420" t="s">
        <v>5</v>
      </c>
      <c r="C8" s="419"/>
      <c r="D8" s="419"/>
      <c r="E8" s="419"/>
      <c r="F8" s="419"/>
      <c r="G8" s="208"/>
      <c r="H8" s="208"/>
      <c r="I8" s="208"/>
      <c r="J8" s="208"/>
      <c r="K8" s="208"/>
    </row>
    <row r="9" spans="1:11">
      <c r="A9" s="208"/>
      <c r="B9" s="208"/>
      <c r="C9" s="23"/>
      <c r="D9" s="23"/>
      <c r="E9" s="24"/>
      <c r="F9" s="25"/>
      <c r="G9" s="208"/>
      <c r="H9" s="208"/>
      <c r="I9" s="208"/>
      <c r="J9" s="208"/>
      <c r="K9" s="208"/>
    </row>
    <row r="10" spans="1:11" ht="39.75" customHeight="1">
      <c r="A10" s="208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208"/>
    </row>
    <row r="11" spans="1:11" ht="39" customHeight="1">
      <c r="A11" s="208"/>
      <c r="B11" s="26" t="s">
        <v>7</v>
      </c>
      <c r="C11" s="26"/>
      <c r="D11" s="26"/>
      <c r="E11" s="26"/>
      <c r="F11" s="91" t="s">
        <v>123</v>
      </c>
      <c r="G11" s="28"/>
      <c r="H11" s="28"/>
      <c r="I11" s="28"/>
      <c r="J11" s="28"/>
      <c r="K11" s="208"/>
    </row>
    <row r="12" spans="1:11" ht="38.25" customHeight="1">
      <c r="A12" s="208"/>
      <c r="B12" s="26" t="s">
        <v>46</v>
      </c>
      <c r="C12" s="26"/>
      <c r="D12" s="26"/>
      <c r="E12" s="26"/>
      <c r="F12" s="92" t="s">
        <v>124</v>
      </c>
      <c r="G12" s="28"/>
      <c r="H12" s="28"/>
      <c r="I12" s="28"/>
      <c r="J12" s="28"/>
      <c r="K12" s="208"/>
    </row>
    <row r="13" spans="1:11" ht="42" customHeight="1">
      <c r="A13" s="208"/>
      <c r="B13" s="31" t="s">
        <v>180</v>
      </c>
      <c r="C13" s="31"/>
      <c r="D13" s="26"/>
      <c r="E13" s="26"/>
      <c r="F13" s="28"/>
      <c r="G13" s="28"/>
      <c r="H13" s="28"/>
      <c r="I13" s="28"/>
      <c r="J13" s="28"/>
      <c r="K13" s="208"/>
    </row>
    <row r="14" spans="1:11" ht="42.75" customHeight="1">
      <c r="A14" s="208"/>
      <c r="B14" s="26" t="s">
        <v>188</v>
      </c>
      <c r="C14" s="26"/>
      <c r="D14" s="26"/>
      <c r="E14" s="26" t="s">
        <v>111</v>
      </c>
      <c r="F14" s="28"/>
      <c r="G14" s="28"/>
      <c r="H14" s="28"/>
      <c r="I14" s="28"/>
      <c r="J14" s="28"/>
      <c r="K14" s="208"/>
    </row>
    <row r="15" spans="1:11" ht="23.25">
      <c r="A15" s="208"/>
      <c r="B15" s="26"/>
      <c r="C15" s="26"/>
      <c r="D15" s="26"/>
      <c r="E15" s="26"/>
      <c r="F15" s="28"/>
      <c r="G15" s="28"/>
      <c r="H15" s="28"/>
      <c r="I15" s="28"/>
      <c r="J15" s="28"/>
      <c r="K15" s="208"/>
    </row>
    <row r="16" spans="1:11" ht="39" customHeight="1" thickBot="1">
      <c r="A16" s="208"/>
      <c r="B16" s="432" t="s">
        <v>144</v>
      </c>
      <c r="C16" s="432"/>
      <c r="D16" s="432"/>
      <c r="E16" s="28"/>
      <c r="F16" s="32"/>
      <c r="G16" s="28"/>
      <c r="H16" s="28"/>
      <c r="I16" s="28"/>
      <c r="J16" s="28"/>
      <c r="K16" s="208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208"/>
    </row>
    <row r="18" spans="1:11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208"/>
    </row>
    <row r="19" spans="1:11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208"/>
    </row>
    <row r="20" spans="1:11" ht="43.5" customHeight="1">
      <c r="A20" s="208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208"/>
    </row>
    <row r="21" spans="1:11" ht="25.5" customHeight="1">
      <c r="A21" s="208"/>
      <c r="B21" s="28"/>
      <c r="C21" s="28"/>
      <c r="D21" s="28"/>
      <c r="F21" s="93" t="s">
        <v>182</v>
      </c>
      <c r="G21" s="93"/>
      <c r="H21" s="93"/>
      <c r="I21" s="93"/>
      <c r="J21" s="93"/>
      <c r="K21" s="208"/>
    </row>
    <row r="22" spans="1:11" ht="23.25">
      <c r="A22" s="208"/>
      <c r="B22" s="28"/>
      <c r="C22" s="28"/>
      <c r="D22" s="28"/>
      <c r="E22" s="28"/>
      <c r="F22" s="28"/>
      <c r="G22" s="28"/>
      <c r="H22" s="28"/>
      <c r="I22" s="28"/>
      <c r="J22" s="28"/>
      <c r="K22" s="208"/>
    </row>
    <row r="23" spans="1:11" ht="40.5" customHeight="1">
      <c r="A23" s="208"/>
      <c r="B23" s="93" t="s">
        <v>128</v>
      </c>
      <c r="C23" s="32"/>
      <c r="D23" s="32"/>
      <c r="E23" s="32"/>
      <c r="F23" s="32"/>
      <c r="G23" s="32"/>
      <c r="H23" s="94"/>
      <c r="I23" s="95"/>
      <c r="J23" s="28"/>
      <c r="K23" s="208"/>
    </row>
    <row r="24" spans="1:11" ht="24" thickBot="1">
      <c r="A24" s="208"/>
      <c r="B24" s="28"/>
      <c r="C24" s="28"/>
      <c r="D24" s="28"/>
      <c r="E24" s="28"/>
      <c r="F24" s="28"/>
      <c r="G24" s="28"/>
      <c r="H24" s="28"/>
      <c r="I24" s="28"/>
      <c r="J24" s="28"/>
      <c r="K24" s="208"/>
    </row>
    <row r="25" spans="1:11" ht="38.25" customHeight="1">
      <c r="A25" s="208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208"/>
      <c r="H25" s="208"/>
      <c r="I25" s="208"/>
      <c r="J25" s="208"/>
      <c r="K25" s="208"/>
    </row>
    <row r="26" spans="1:11" ht="29.25" customHeight="1">
      <c r="A26" s="208"/>
      <c r="B26" s="433"/>
      <c r="C26" s="434"/>
      <c r="D26" s="435"/>
      <c r="E26" s="198" t="s">
        <v>50</v>
      </c>
      <c r="F26" s="38" t="s">
        <v>44</v>
      </c>
      <c r="G26" s="5"/>
      <c r="H26" s="208"/>
      <c r="I26" s="208"/>
      <c r="J26" s="208"/>
      <c r="K26" s="208"/>
    </row>
    <row r="27" spans="1:11" ht="51" customHeight="1">
      <c r="A27" s="208"/>
      <c r="B27" s="199">
        <v>1</v>
      </c>
      <c r="C27" s="436" t="s">
        <v>167</v>
      </c>
      <c r="D27" s="437"/>
      <c r="E27" s="231">
        <v>25.65</v>
      </c>
      <c r="F27" s="218">
        <f>E27*180</f>
        <v>4617</v>
      </c>
      <c r="G27" s="5"/>
      <c r="H27" s="208"/>
      <c r="I27" s="208"/>
      <c r="J27" s="208"/>
      <c r="K27" s="208"/>
    </row>
    <row r="28" spans="1:11" ht="33.75">
      <c r="A28" s="208"/>
      <c r="B28" s="211"/>
      <c r="C28" s="212"/>
      <c r="D28" s="212"/>
      <c r="E28" s="210"/>
      <c r="F28" s="329"/>
      <c r="G28" s="5"/>
      <c r="H28" s="208"/>
      <c r="I28" s="208"/>
      <c r="J28" s="208"/>
      <c r="K28" s="208"/>
    </row>
    <row r="29" spans="1:11" ht="36" customHeight="1">
      <c r="A29" s="208"/>
      <c r="B29" s="438" t="s">
        <v>52</v>
      </c>
      <c r="C29" s="439"/>
      <c r="D29" s="439"/>
      <c r="E29" s="437"/>
      <c r="F29" s="218">
        <v>4617</v>
      </c>
      <c r="G29" s="5"/>
      <c r="H29" s="208"/>
      <c r="I29" s="208"/>
      <c r="J29" s="208"/>
      <c r="K29" s="208"/>
    </row>
    <row r="30" spans="1:11" ht="24" thickBot="1">
      <c r="A30" s="208"/>
      <c r="B30" s="440"/>
      <c r="C30" s="441"/>
      <c r="D30" s="441"/>
      <c r="E30" s="441"/>
      <c r="F30" s="442"/>
      <c r="G30" s="5"/>
      <c r="H30" s="208"/>
      <c r="I30" s="208"/>
      <c r="J30" s="208"/>
      <c r="K30" s="208"/>
    </row>
    <row r="31" spans="1:11">
      <c r="A31" s="208"/>
      <c r="B31" s="208"/>
      <c r="C31" s="208"/>
      <c r="D31" s="208"/>
      <c r="E31" s="208"/>
      <c r="F31" s="208"/>
      <c r="G31" s="5"/>
      <c r="H31" s="208"/>
      <c r="I31" s="208"/>
      <c r="J31" s="208"/>
      <c r="K31" s="208"/>
    </row>
    <row r="32" spans="1:11" ht="23.25">
      <c r="A32" s="208"/>
      <c r="B32" s="431"/>
      <c r="C32" s="431"/>
      <c r="D32" s="431"/>
      <c r="E32" s="431"/>
      <c r="F32" s="431"/>
      <c r="G32" s="208"/>
      <c r="H32" s="208"/>
      <c r="I32" s="208"/>
      <c r="J32" s="208"/>
      <c r="K32" s="208"/>
    </row>
    <row r="33" spans="1:11" ht="38.25" customHeight="1">
      <c r="A33" s="208"/>
      <c r="B33" s="39" t="s">
        <v>26</v>
      </c>
      <c r="C33" s="39"/>
      <c r="D33" s="39"/>
      <c r="E33" s="208"/>
      <c r="F33" s="40" t="s">
        <v>45</v>
      </c>
      <c r="G33" s="208"/>
      <c r="H33" s="208"/>
      <c r="I33" s="208"/>
      <c r="J33" s="208"/>
      <c r="K33" s="208"/>
    </row>
    <row r="34" spans="1:11" ht="41.25" customHeight="1">
      <c r="A34" s="208"/>
      <c r="B34" s="39" t="s">
        <v>27</v>
      </c>
      <c r="C34" s="39"/>
      <c r="D34" s="39"/>
      <c r="E34" s="208"/>
      <c r="F34" s="209"/>
      <c r="G34" s="209"/>
      <c r="H34" s="208"/>
      <c r="I34" s="208"/>
      <c r="J34" s="208"/>
      <c r="K34" s="208"/>
    </row>
    <row r="35" spans="1:11" ht="40.5" customHeight="1">
      <c r="A35" s="208"/>
      <c r="B35" s="39" t="s">
        <v>28</v>
      </c>
      <c r="C35" s="39"/>
      <c r="D35" s="39"/>
      <c r="E35" s="208"/>
      <c r="F35" s="209"/>
      <c r="G35" s="209"/>
      <c r="H35" s="208"/>
      <c r="I35" s="208"/>
      <c r="J35" s="208"/>
      <c r="K35" s="208"/>
    </row>
    <row r="36" spans="1:11" ht="28.5">
      <c r="A36" s="208"/>
      <c r="B36" s="208"/>
      <c r="C36" s="208"/>
      <c r="D36" s="208"/>
      <c r="E36" s="208"/>
      <c r="F36" s="208"/>
      <c r="G36" s="209"/>
      <c r="H36" s="208"/>
      <c r="I36" s="208"/>
      <c r="J36" s="208"/>
      <c r="K36" s="208"/>
    </row>
    <row r="37" spans="1:11" ht="28.5">
      <c r="A37" s="208"/>
      <c r="B37" s="208"/>
      <c r="C37" s="208"/>
      <c r="D37" s="208"/>
      <c r="E37" s="208"/>
      <c r="F37" s="40" t="s">
        <v>30</v>
      </c>
      <c r="G37" s="208"/>
      <c r="H37" s="209"/>
      <c r="I37" s="208"/>
      <c r="J37" s="208"/>
      <c r="K37" s="208"/>
    </row>
  </sheetData>
  <mergeCells count="13">
    <mergeCell ref="B32:F32"/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B30:F30"/>
    <mergeCell ref="B26:D26"/>
  </mergeCells>
  <pageMargins left="0.7" right="0.7" top="1.25" bottom="0.75" header="0.3" footer="0.3"/>
  <pageSetup scale="3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84"/>
  <sheetViews>
    <sheetView topLeftCell="A27" zoomScaleNormal="100" zoomScaleSheetLayoutView="40" workbookViewId="0">
      <selection activeCell="N37" sqref="N37"/>
    </sheetView>
  </sheetViews>
  <sheetFormatPr defaultRowHeight="15"/>
  <cols>
    <col min="1" max="1" width="13.85546875" customWidth="1"/>
    <col min="2" max="2" width="28.7109375" customWidth="1"/>
    <col min="3" max="3" width="81.140625" customWidth="1"/>
    <col min="4" max="4" width="52.28515625" customWidth="1"/>
    <col min="5" max="5" width="37.5703125" customWidth="1"/>
    <col min="6" max="6" width="21.28515625" customWidth="1"/>
    <col min="7" max="7" width="33.42578125" customWidth="1"/>
    <col min="8" max="8" width="25.28515625" customWidth="1"/>
    <col min="9" max="9" width="26.28515625" customWidth="1"/>
    <col min="10" max="10" width="38.140625" customWidth="1"/>
  </cols>
  <sheetData>
    <row r="1" spans="1:10" ht="36">
      <c r="A1" s="389" t="s">
        <v>113</v>
      </c>
      <c r="B1" s="389"/>
      <c r="C1" s="389"/>
      <c r="D1" s="446" t="s">
        <v>32</v>
      </c>
      <c r="E1" s="446"/>
      <c r="F1" s="446"/>
      <c r="G1" s="389" t="s">
        <v>125</v>
      </c>
      <c r="H1" s="389"/>
      <c r="I1" s="389"/>
      <c r="J1" s="389"/>
    </row>
    <row r="2" spans="1:10" ht="15.75">
      <c r="A2" s="208"/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47" t="s">
        <v>71</v>
      </c>
      <c r="B3" s="448"/>
      <c r="C3" s="448"/>
      <c r="D3" s="448"/>
      <c r="E3" s="448"/>
      <c r="F3" s="448"/>
      <c r="G3" s="448"/>
      <c r="H3" s="448"/>
      <c r="I3" s="448"/>
      <c r="J3" s="448"/>
    </row>
    <row r="4" spans="1:10" ht="30">
      <c r="A4" s="449" t="s">
        <v>35</v>
      </c>
      <c r="B4" s="449"/>
      <c r="C4" s="449"/>
      <c r="D4" s="449"/>
      <c r="E4" s="449"/>
      <c r="F4" s="449"/>
      <c r="G4" s="449"/>
      <c r="H4" s="449"/>
      <c r="I4" s="449"/>
      <c r="J4" s="16"/>
    </row>
    <row r="5" spans="1:10" ht="16.5" thickBot="1">
      <c r="A5" s="391"/>
      <c r="B5" s="429"/>
      <c r="C5" s="429"/>
      <c r="D5" s="429"/>
      <c r="E5" s="429"/>
      <c r="F5" s="429"/>
      <c r="G5" s="429"/>
      <c r="H5" s="429"/>
      <c r="I5" s="429"/>
      <c r="J5" s="429"/>
    </row>
    <row r="6" spans="1:10" ht="33.75">
      <c r="A6" s="443" t="s">
        <v>36</v>
      </c>
      <c r="B6" s="444"/>
      <c r="C6" s="444"/>
      <c r="D6" s="444"/>
      <c r="E6" s="444"/>
      <c r="F6" s="444"/>
      <c r="G6" s="444"/>
      <c r="H6" s="444"/>
      <c r="I6" s="444"/>
      <c r="J6" s="444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126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127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184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144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0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0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0" ht="57" customHeight="1">
      <c r="A19" s="208"/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204"/>
    </row>
    <row r="20" spans="1:10" ht="33.75">
      <c r="A20" s="208"/>
      <c r="B20" s="219"/>
      <c r="C20" s="219"/>
      <c r="D20" s="219"/>
      <c r="E20" s="219"/>
      <c r="F20" s="219"/>
      <c r="G20" s="219"/>
      <c r="H20" s="219"/>
      <c r="I20" s="219"/>
      <c r="J20" s="204"/>
    </row>
    <row r="21" spans="1:10" ht="53.25" customHeight="1">
      <c r="A21" s="208"/>
      <c r="B21" s="219"/>
      <c r="C21" s="219"/>
      <c r="D21" s="219"/>
      <c r="E21" s="219"/>
      <c r="F21" s="219"/>
      <c r="G21" s="226" t="s">
        <v>182</v>
      </c>
      <c r="H21" s="229"/>
      <c r="I21" s="224"/>
      <c r="J21" s="89"/>
    </row>
    <row r="22" spans="1:10" ht="15.75" thickBot="1">
      <c r="A22" s="208"/>
      <c r="B22" s="208"/>
      <c r="C22" s="208"/>
      <c r="D22" s="208"/>
      <c r="E22" s="208"/>
      <c r="F22" s="208"/>
      <c r="G22" s="208"/>
      <c r="H22" s="208"/>
      <c r="I22" s="208"/>
      <c r="J22" s="208"/>
    </row>
    <row r="23" spans="1:10" ht="54.75" customHeight="1">
      <c r="A23" s="331" t="s">
        <v>55</v>
      </c>
      <c r="B23" s="332" t="s">
        <v>56</v>
      </c>
      <c r="C23" s="332" t="s">
        <v>57</v>
      </c>
      <c r="D23" s="332" t="s">
        <v>58</v>
      </c>
      <c r="E23" s="332" t="s">
        <v>59</v>
      </c>
      <c r="F23" s="332" t="s">
        <v>60</v>
      </c>
      <c r="G23" s="332" t="s">
        <v>61</v>
      </c>
      <c r="H23" s="333" t="s">
        <v>62</v>
      </c>
      <c r="I23" s="332" t="s">
        <v>43</v>
      </c>
      <c r="J23" s="334" t="s">
        <v>63</v>
      </c>
    </row>
    <row r="24" spans="1:10" ht="43.5" customHeight="1">
      <c r="A24" s="362">
        <v>1</v>
      </c>
      <c r="B24" s="330">
        <v>44929</v>
      </c>
      <c r="C24" s="233" t="s">
        <v>192</v>
      </c>
      <c r="D24" s="233" t="s">
        <v>67</v>
      </c>
      <c r="E24" s="233" t="s">
        <v>66</v>
      </c>
      <c r="F24" s="233" t="s">
        <v>197</v>
      </c>
      <c r="G24" s="233" t="s">
        <v>206</v>
      </c>
      <c r="H24" s="234">
        <v>1</v>
      </c>
      <c r="I24" s="235">
        <f t="shared" ref="I24:I29" si="0">J24/H24</f>
        <v>180</v>
      </c>
      <c r="J24" s="354">
        <v>180</v>
      </c>
    </row>
    <row r="25" spans="1:10" ht="43.5" customHeight="1">
      <c r="A25" s="362">
        <v>2</v>
      </c>
      <c r="B25" s="330">
        <v>44930</v>
      </c>
      <c r="C25" s="233" t="s">
        <v>170</v>
      </c>
      <c r="D25" s="233" t="s">
        <v>129</v>
      </c>
      <c r="E25" s="233" t="s">
        <v>66</v>
      </c>
      <c r="F25" s="233" t="s">
        <v>198</v>
      </c>
      <c r="G25" s="233" t="s">
        <v>207</v>
      </c>
      <c r="H25" s="234">
        <v>4.5</v>
      </c>
      <c r="I25" s="235">
        <f t="shared" si="0"/>
        <v>180</v>
      </c>
      <c r="J25" s="354">
        <v>810</v>
      </c>
    </row>
    <row r="26" spans="1:10" ht="43.5" customHeight="1">
      <c r="A26" s="362">
        <v>3</v>
      </c>
      <c r="B26" s="330">
        <v>44931</v>
      </c>
      <c r="C26" s="233" t="s">
        <v>170</v>
      </c>
      <c r="D26" s="233" t="s">
        <v>129</v>
      </c>
      <c r="E26" s="233" t="s">
        <v>66</v>
      </c>
      <c r="F26" s="233" t="s">
        <v>199</v>
      </c>
      <c r="G26" s="233" t="s">
        <v>208</v>
      </c>
      <c r="H26" s="234">
        <v>1.5</v>
      </c>
      <c r="I26" s="235">
        <f t="shared" si="0"/>
        <v>180</v>
      </c>
      <c r="J26" s="354">
        <v>270</v>
      </c>
    </row>
    <row r="27" spans="1:10" ht="43.5" customHeight="1">
      <c r="A27" s="362">
        <v>4</v>
      </c>
      <c r="B27" s="330">
        <v>44931</v>
      </c>
      <c r="C27" s="233" t="s">
        <v>170</v>
      </c>
      <c r="D27" s="233" t="s">
        <v>129</v>
      </c>
      <c r="E27" s="233" t="s">
        <v>69</v>
      </c>
      <c r="F27" s="233" t="s">
        <v>200</v>
      </c>
      <c r="G27" s="233" t="s">
        <v>209</v>
      </c>
      <c r="H27" s="234">
        <v>3.5</v>
      </c>
      <c r="I27" s="235">
        <f t="shared" si="0"/>
        <v>180</v>
      </c>
      <c r="J27" s="354">
        <v>630</v>
      </c>
    </row>
    <row r="28" spans="1:10" ht="43.5" customHeight="1">
      <c r="A28" s="362">
        <v>5</v>
      </c>
      <c r="B28" s="330">
        <v>44933</v>
      </c>
      <c r="C28" s="233" t="s">
        <v>64</v>
      </c>
      <c r="D28" s="233" t="s">
        <v>65</v>
      </c>
      <c r="E28" s="233" t="s">
        <v>174</v>
      </c>
      <c r="F28" s="233" t="s">
        <v>201</v>
      </c>
      <c r="G28" s="233" t="s">
        <v>210</v>
      </c>
      <c r="H28" s="234">
        <v>7</v>
      </c>
      <c r="I28" s="235">
        <f t="shared" si="0"/>
        <v>180</v>
      </c>
      <c r="J28" s="354">
        <v>1260</v>
      </c>
    </row>
    <row r="29" spans="1:10" ht="43.5" customHeight="1">
      <c r="A29" s="362">
        <v>6</v>
      </c>
      <c r="B29" s="330">
        <v>44933</v>
      </c>
      <c r="C29" s="233" t="s">
        <v>64</v>
      </c>
      <c r="D29" s="233" t="s">
        <v>65</v>
      </c>
      <c r="E29" s="233" t="s">
        <v>130</v>
      </c>
      <c r="F29" s="233" t="s">
        <v>193</v>
      </c>
      <c r="G29" s="233" t="s">
        <v>202</v>
      </c>
      <c r="H29" s="234">
        <v>0.4</v>
      </c>
      <c r="I29" s="235">
        <f t="shared" si="0"/>
        <v>180</v>
      </c>
      <c r="J29" s="354">
        <v>72</v>
      </c>
    </row>
    <row r="30" spans="1:10" ht="43.5" customHeight="1">
      <c r="A30" s="362">
        <v>7</v>
      </c>
      <c r="B30" s="330">
        <v>44934</v>
      </c>
      <c r="C30" s="233" t="s">
        <v>64</v>
      </c>
      <c r="D30" s="233" t="s">
        <v>129</v>
      </c>
      <c r="E30" s="233" t="s">
        <v>66</v>
      </c>
      <c r="F30" s="233" t="s">
        <v>194</v>
      </c>
      <c r="G30" s="233" t="s">
        <v>203</v>
      </c>
      <c r="H30" s="234">
        <v>2.5</v>
      </c>
      <c r="I30" s="235">
        <f t="shared" ref="I30:I32" si="1">J30/H30</f>
        <v>180</v>
      </c>
      <c r="J30" s="354">
        <v>450</v>
      </c>
    </row>
    <row r="31" spans="1:10" ht="43.5" customHeight="1">
      <c r="A31" s="362">
        <v>8</v>
      </c>
      <c r="B31" s="330">
        <v>44936</v>
      </c>
      <c r="C31" s="233" t="s">
        <v>64</v>
      </c>
      <c r="D31" s="233" t="s">
        <v>65</v>
      </c>
      <c r="E31" s="233" t="s">
        <v>66</v>
      </c>
      <c r="F31" s="233" t="s">
        <v>195</v>
      </c>
      <c r="G31" s="233" t="s">
        <v>204</v>
      </c>
      <c r="H31" s="234">
        <v>5</v>
      </c>
      <c r="I31" s="235">
        <f t="shared" si="1"/>
        <v>180</v>
      </c>
      <c r="J31" s="354">
        <v>900</v>
      </c>
    </row>
    <row r="32" spans="1:10" ht="43.5" customHeight="1">
      <c r="A32" s="362">
        <v>9</v>
      </c>
      <c r="B32" s="330">
        <v>44936</v>
      </c>
      <c r="C32" s="233" t="s">
        <v>64</v>
      </c>
      <c r="D32" s="233" t="s">
        <v>67</v>
      </c>
      <c r="E32" s="233" t="s">
        <v>146</v>
      </c>
      <c r="F32" s="233" t="s">
        <v>196</v>
      </c>
      <c r="G32" s="233" t="s">
        <v>205</v>
      </c>
      <c r="H32" s="234">
        <v>0.25</v>
      </c>
      <c r="I32" s="235">
        <f t="shared" si="1"/>
        <v>180</v>
      </c>
      <c r="J32" s="354">
        <v>45</v>
      </c>
    </row>
    <row r="33" spans="1:10" ht="43.5" customHeight="1">
      <c r="A33" s="353"/>
      <c r="B33" s="353"/>
      <c r="C33" s="353"/>
      <c r="D33" s="353"/>
      <c r="E33" s="353"/>
      <c r="F33" s="353"/>
      <c r="G33" s="353"/>
      <c r="H33" s="363">
        <f>SUM(H24:H32)</f>
        <v>25.65</v>
      </c>
      <c r="I33" s="353"/>
      <c r="J33" s="364">
        <f>SUM(J24:J32)</f>
        <v>4617</v>
      </c>
    </row>
    <row r="34" spans="1:10" ht="43.5" customHeight="1"/>
    <row r="35" spans="1:10" ht="43.5" customHeight="1">
      <c r="G35" s="445" t="s">
        <v>70</v>
      </c>
      <c r="H35" s="445"/>
      <c r="I35" s="445"/>
      <c r="J35" s="445"/>
    </row>
    <row r="36" spans="1:10" ht="43.5" customHeight="1">
      <c r="G36" s="208"/>
      <c r="H36" s="208"/>
      <c r="I36" s="208"/>
      <c r="J36" s="208"/>
    </row>
    <row r="37" spans="1:10" ht="43.5" customHeight="1">
      <c r="G37" s="207"/>
      <c r="H37" s="207"/>
      <c r="I37" s="207"/>
      <c r="J37" s="207"/>
    </row>
    <row r="38" spans="1:10" ht="43.5" customHeight="1">
      <c r="G38" s="207"/>
      <c r="H38" s="207"/>
      <c r="I38" s="207"/>
      <c r="J38" s="207"/>
    </row>
    <row r="39" spans="1:10" ht="43.5" customHeight="1">
      <c r="G39" s="86"/>
      <c r="H39" s="207"/>
      <c r="I39" s="213" t="s">
        <v>30</v>
      </c>
      <c r="J39" s="86"/>
    </row>
    <row r="40" spans="1:10" ht="43.5" customHeight="1"/>
    <row r="41" spans="1:10" ht="43.5" customHeight="1"/>
    <row r="42" spans="1:10" ht="43.5" customHeight="1"/>
    <row r="43" spans="1:10" ht="43.5" customHeight="1"/>
    <row r="44" spans="1:10" ht="43.5" customHeight="1"/>
    <row r="45" spans="1:10" ht="43.5" customHeight="1"/>
    <row r="46" spans="1:10" ht="43.5" customHeight="1"/>
    <row r="47" spans="1:10" ht="43.5" customHeight="1"/>
    <row r="48" spans="1:10" ht="43.5" customHeight="1"/>
    <row r="49" ht="43.5" customHeight="1"/>
    <row r="50" ht="43.5" customHeight="1"/>
    <row r="51" ht="43.5" customHeight="1"/>
    <row r="52" ht="43.5" customHeight="1"/>
    <row r="53" ht="43.5" customHeight="1"/>
    <row r="54" ht="43.5" customHeight="1"/>
    <row r="55" ht="43.5" customHeight="1"/>
    <row r="56" ht="43.5" customHeight="1"/>
    <row r="57" ht="43.5" customHeight="1"/>
    <row r="58" ht="43.5" customHeight="1"/>
    <row r="59" ht="43.5" customHeight="1"/>
    <row r="60" ht="43.5" customHeight="1"/>
    <row r="61" ht="43.5" customHeight="1"/>
    <row r="62" ht="43.5" customHeight="1"/>
    <row r="63" ht="43.5" customHeight="1"/>
    <row r="64" ht="43.5" customHeight="1"/>
    <row r="65" ht="43.5" customHeight="1"/>
    <row r="66" ht="43.5" customHeight="1"/>
    <row r="67" ht="43.5" customHeight="1"/>
    <row r="68" ht="43.5" customHeight="1"/>
    <row r="69" ht="43.5" customHeight="1"/>
    <row r="70" ht="43.5" customHeight="1"/>
    <row r="71" ht="43.5" customHeight="1"/>
    <row r="72" ht="43.5" customHeight="1"/>
    <row r="73" ht="43.5" customHeight="1"/>
    <row r="74" ht="43.5" customHeight="1"/>
    <row r="75" ht="43.5" customHeight="1"/>
    <row r="76" ht="43.5" customHeight="1"/>
    <row r="77" ht="43.5" customHeight="1"/>
    <row r="78" ht="43.5" customHeight="1"/>
    <row r="79" ht="43.5" customHeight="1"/>
    <row r="80" ht="43.5" customHeight="1"/>
    <row r="81" ht="43.5" customHeight="1"/>
    <row r="82" ht="43.5" customHeight="1"/>
    <row r="83" ht="43.5" customHeight="1"/>
    <row r="84" ht="63.75" customHeight="1"/>
  </sheetData>
  <sortState ref="B24:J84">
    <sortCondition ref="F24:F84"/>
  </sortState>
  <mergeCells count="8">
    <mergeCell ref="A6:J6"/>
    <mergeCell ref="G35:J35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0"/>
  <sheetViews>
    <sheetView topLeftCell="A22" zoomScale="50" zoomScaleNormal="50" zoomScaleSheetLayoutView="40" workbookViewId="0">
      <selection activeCell="H23" sqref="H23"/>
    </sheetView>
  </sheetViews>
  <sheetFormatPr defaultColWidth="9" defaultRowHeight="15"/>
  <cols>
    <col min="2" max="2" width="34.5703125" customWidth="1"/>
    <col min="3" max="3" width="49.140625" customWidth="1"/>
    <col min="4" max="4" width="43.7109375" customWidth="1"/>
    <col min="5" max="5" width="30.28515625" customWidth="1"/>
    <col min="6" max="6" width="29.7109375" customWidth="1"/>
    <col min="7" max="7" width="49.85546875" customWidth="1"/>
    <col min="8" max="8" width="91.5703125" customWidth="1"/>
    <col min="9" max="9" width="19.42578125" customWidth="1"/>
  </cols>
  <sheetData>
    <row r="1" spans="1:9" ht="27.75">
      <c r="A1" s="1"/>
      <c r="B1" s="96" t="s">
        <v>113</v>
      </c>
      <c r="C1" s="1"/>
      <c r="D1" s="1"/>
      <c r="E1" s="389" t="s">
        <v>1</v>
      </c>
      <c r="F1" s="389"/>
      <c r="G1" s="1"/>
      <c r="H1" s="97" t="s">
        <v>53</v>
      </c>
      <c r="I1" s="1"/>
    </row>
    <row r="2" spans="1:9" ht="38.25" customHeight="1">
      <c r="A2" s="187"/>
      <c r="B2" s="42"/>
      <c r="C2" s="42"/>
      <c r="D2" s="42"/>
      <c r="E2" s="42"/>
      <c r="F2" s="42"/>
      <c r="G2" s="42"/>
      <c r="H2" s="42"/>
      <c r="I2" s="5"/>
    </row>
    <row r="3" spans="1:9" ht="150.75">
      <c r="A3" s="390" t="s">
        <v>71</v>
      </c>
      <c r="B3" s="502"/>
      <c r="C3" s="502"/>
      <c r="D3" s="502"/>
      <c r="E3" s="502"/>
      <c r="F3" s="502"/>
      <c r="G3" s="502"/>
      <c r="H3" s="502"/>
      <c r="I3" s="5"/>
    </row>
    <row r="4" spans="1:9" ht="27.75">
      <c r="A4" s="499" t="s">
        <v>35</v>
      </c>
      <c r="B4" s="499"/>
      <c r="C4" s="499"/>
      <c r="D4" s="499"/>
      <c r="E4" s="499"/>
      <c r="F4" s="499"/>
      <c r="G4" s="499"/>
      <c r="H4" s="499"/>
      <c r="I4" s="27"/>
    </row>
    <row r="5" spans="1:9" ht="15.75" thickBot="1">
      <c r="A5" s="417"/>
      <c r="B5" s="429"/>
      <c r="C5" s="429"/>
      <c r="D5" s="429"/>
      <c r="E5" s="429"/>
      <c r="F5" s="429"/>
      <c r="G5" s="429"/>
      <c r="H5" s="429"/>
      <c r="I5" s="5"/>
    </row>
    <row r="6" spans="1:9" ht="28.5">
      <c r="A6" s="513" t="s">
        <v>36</v>
      </c>
      <c r="B6" s="509"/>
      <c r="C6" s="509"/>
      <c r="D6" s="509"/>
      <c r="E6" s="509"/>
      <c r="F6" s="509"/>
      <c r="G6" s="509"/>
      <c r="H6" s="509"/>
      <c r="I6" s="187"/>
    </row>
    <row r="7" spans="1:9" ht="28.5">
      <c r="A7" s="188"/>
      <c r="B7" s="508" t="s">
        <v>114</v>
      </c>
      <c r="C7" s="509"/>
      <c r="D7" s="509"/>
      <c r="E7" s="509"/>
      <c r="F7" s="509"/>
      <c r="G7" s="509"/>
      <c r="H7" s="509"/>
      <c r="I7" s="187"/>
    </row>
    <row r="8" spans="1:9" ht="28.5">
      <c r="A8" s="188"/>
      <c r="B8" s="189"/>
      <c r="C8" s="189"/>
      <c r="D8" s="188"/>
      <c r="E8" s="189" t="s">
        <v>5</v>
      </c>
      <c r="F8" s="189"/>
      <c r="G8" s="189"/>
      <c r="H8" s="189"/>
      <c r="I8" s="187"/>
    </row>
    <row r="9" spans="1:9" ht="20.25">
      <c r="A9" s="187"/>
      <c r="B9" s="187"/>
      <c r="C9" s="187"/>
      <c r="D9" s="44"/>
      <c r="E9" s="44"/>
      <c r="F9" s="45"/>
      <c r="G9" s="46"/>
      <c r="H9" s="44"/>
      <c r="I9" s="187"/>
    </row>
    <row r="10" spans="1:9" ht="54.75" customHeight="1">
      <c r="A10" s="187"/>
      <c r="B10" s="77" t="s">
        <v>6</v>
      </c>
      <c r="C10" s="77"/>
      <c r="D10" s="64"/>
      <c r="E10" s="64"/>
      <c r="F10" s="78"/>
      <c r="G10" s="78"/>
      <c r="H10" s="64"/>
      <c r="I10" s="187"/>
    </row>
    <row r="11" spans="1:9" ht="44.25" customHeight="1">
      <c r="A11" s="187"/>
      <c r="B11" s="77" t="s">
        <v>7</v>
      </c>
      <c r="C11" s="77"/>
      <c r="D11" s="64"/>
      <c r="E11" s="64"/>
      <c r="F11" s="78"/>
      <c r="G11" s="78"/>
      <c r="H11" s="64"/>
      <c r="I11" s="187"/>
    </row>
    <row r="12" spans="1:9" ht="48" customHeight="1">
      <c r="A12" s="187"/>
      <c r="B12" s="77" t="s">
        <v>38</v>
      </c>
      <c r="C12" s="77"/>
      <c r="D12" s="64"/>
      <c r="E12" s="64"/>
      <c r="F12" s="78"/>
      <c r="G12" s="79" t="s">
        <v>9</v>
      </c>
      <c r="H12" s="64"/>
      <c r="I12" s="187"/>
    </row>
    <row r="13" spans="1:9" ht="44.25" customHeight="1">
      <c r="A13" s="187"/>
      <c r="B13" s="77" t="s">
        <v>187</v>
      </c>
      <c r="C13" s="77"/>
      <c r="D13" s="78"/>
      <c r="E13" s="77"/>
      <c r="F13" s="77"/>
      <c r="G13" s="190" t="s">
        <v>10</v>
      </c>
      <c r="H13" s="78"/>
      <c r="I13" s="187"/>
    </row>
    <row r="14" spans="1:9" ht="45" customHeight="1">
      <c r="A14" s="187"/>
      <c r="B14" s="77" t="s">
        <v>189</v>
      </c>
      <c r="C14" s="77"/>
      <c r="D14" s="78"/>
      <c r="E14" s="77"/>
      <c r="F14" s="78"/>
      <c r="G14" s="77" t="s">
        <v>54</v>
      </c>
      <c r="H14" s="78"/>
      <c r="I14" s="187"/>
    </row>
    <row r="15" spans="1:9" ht="28.5">
      <c r="A15" s="187"/>
      <c r="B15" s="78"/>
      <c r="C15" s="78"/>
      <c r="D15" s="78"/>
      <c r="E15" s="78"/>
      <c r="F15" s="77"/>
      <c r="G15" s="78"/>
      <c r="H15" s="78"/>
      <c r="I15" s="187"/>
    </row>
    <row r="16" spans="1:9" ht="28.5">
      <c r="A16" s="187"/>
      <c r="B16" s="64" t="s">
        <v>141</v>
      </c>
      <c r="C16" s="78"/>
      <c r="D16" s="78"/>
      <c r="E16" s="77"/>
      <c r="F16" s="78"/>
      <c r="G16" s="78"/>
      <c r="H16" s="78"/>
      <c r="I16" s="187"/>
    </row>
    <row r="17" spans="1:9" ht="30" customHeight="1">
      <c r="A17" s="187"/>
      <c r="B17" s="78"/>
      <c r="C17" s="78"/>
      <c r="D17" s="78"/>
      <c r="E17" s="77"/>
      <c r="F17" s="78"/>
      <c r="G17" s="30"/>
      <c r="H17" s="78"/>
      <c r="I17" s="187"/>
    </row>
    <row r="18" spans="1:9" ht="51" customHeight="1">
      <c r="A18" s="187"/>
      <c r="B18" s="77" t="s">
        <v>13</v>
      </c>
      <c r="C18" s="77"/>
      <c r="D18" s="78"/>
      <c r="E18" s="78"/>
      <c r="F18" s="78"/>
      <c r="G18" s="78"/>
      <c r="H18" s="78"/>
      <c r="I18" s="187"/>
    </row>
    <row r="19" spans="1:9" ht="49.5" customHeight="1">
      <c r="A19" s="187"/>
      <c r="B19" s="77" t="s">
        <v>14</v>
      </c>
      <c r="C19" s="78"/>
      <c r="D19" s="78"/>
      <c r="E19" s="78"/>
      <c r="F19" s="201" t="s">
        <v>115</v>
      </c>
      <c r="G19" s="98" t="s">
        <v>116</v>
      </c>
      <c r="H19" s="78"/>
      <c r="I19" s="187"/>
    </row>
    <row r="20" spans="1:9" ht="49.5" customHeight="1">
      <c r="A20" s="187"/>
      <c r="B20" s="77" t="s">
        <v>16</v>
      </c>
      <c r="C20" s="78"/>
      <c r="D20" s="78"/>
      <c r="E20" s="78"/>
      <c r="F20" s="77" t="s">
        <v>117</v>
      </c>
      <c r="G20" s="78"/>
      <c r="H20" s="510"/>
      <c r="I20" s="187"/>
    </row>
    <row r="21" spans="1:9" ht="28.5">
      <c r="A21" s="187"/>
      <c r="B21" s="78"/>
      <c r="C21" s="78"/>
      <c r="D21" s="78"/>
      <c r="E21" s="78"/>
      <c r="F21" s="78"/>
      <c r="G21" s="78"/>
      <c r="H21" s="511"/>
      <c r="I21" s="187"/>
    </row>
    <row r="22" spans="1:9" ht="27.75">
      <c r="A22" s="187"/>
      <c r="B22" s="187"/>
      <c r="C22" s="187"/>
      <c r="D22" s="187"/>
      <c r="E22" s="187"/>
      <c r="F22" s="99" t="s">
        <v>191</v>
      </c>
      <c r="G22" s="187"/>
      <c r="H22" s="5"/>
      <c r="I22" s="187"/>
    </row>
    <row r="23" spans="1:9">
      <c r="A23" s="187"/>
      <c r="B23" s="187"/>
      <c r="C23" s="187"/>
      <c r="D23" s="187"/>
      <c r="E23" s="187"/>
      <c r="F23" s="187"/>
      <c r="G23" s="187"/>
      <c r="H23" s="5"/>
      <c r="I23" s="187"/>
    </row>
    <row r="24" spans="1:9" ht="39" customHeight="1">
      <c r="A24" s="63"/>
      <c r="B24" s="100" t="s">
        <v>137</v>
      </c>
      <c r="C24" s="101"/>
      <c r="D24" s="101"/>
      <c r="E24" s="101"/>
      <c r="F24" s="101"/>
      <c r="G24" s="187"/>
      <c r="H24" s="194"/>
      <c r="I24" s="187"/>
    </row>
    <row r="25" spans="1:9" ht="15.75" thickBot="1">
      <c r="A25" s="63"/>
      <c r="B25" s="187"/>
      <c r="C25" s="187"/>
      <c r="D25" s="187"/>
      <c r="E25" s="187"/>
      <c r="F25" s="187"/>
      <c r="G25" s="187"/>
      <c r="H25" s="194"/>
      <c r="I25" s="187"/>
    </row>
    <row r="26" spans="1:9" ht="69" customHeight="1">
      <c r="A26" s="63"/>
      <c r="B26" s="295" t="s">
        <v>151</v>
      </c>
      <c r="C26" s="512" t="s">
        <v>152</v>
      </c>
      <c r="D26" s="512"/>
      <c r="E26" s="296" t="s">
        <v>153</v>
      </c>
      <c r="F26" s="296" t="s">
        <v>154</v>
      </c>
      <c r="G26" s="297" t="s">
        <v>155</v>
      </c>
      <c r="H26" s="194"/>
      <c r="I26" s="187"/>
    </row>
    <row r="27" spans="1:9" ht="58.5" customHeight="1">
      <c r="A27" s="63"/>
      <c r="B27" s="274">
        <v>1</v>
      </c>
      <c r="C27" s="504" t="s">
        <v>156</v>
      </c>
      <c r="D27" s="504"/>
      <c r="E27" s="270">
        <v>386</v>
      </c>
      <c r="F27" s="272">
        <v>50</v>
      </c>
      <c r="G27" s="273">
        <f>E27*F27</f>
        <v>19300</v>
      </c>
      <c r="H27" s="194"/>
      <c r="I27" s="187"/>
    </row>
    <row r="28" spans="1:9" ht="59.25" customHeight="1">
      <c r="A28" s="63"/>
      <c r="B28" s="274">
        <v>2</v>
      </c>
      <c r="C28" s="504" t="s">
        <v>157</v>
      </c>
      <c r="D28" s="504"/>
      <c r="E28" s="270">
        <v>0</v>
      </c>
      <c r="F28" s="272">
        <v>100</v>
      </c>
      <c r="G28" s="273">
        <f>E28*F28</f>
        <v>0</v>
      </c>
      <c r="H28" s="194"/>
      <c r="I28" s="187"/>
    </row>
    <row r="29" spans="1:9" ht="51" customHeight="1">
      <c r="A29" s="63"/>
      <c r="B29" s="274">
        <v>3</v>
      </c>
      <c r="C29" s="504" t="s">
        <v>158</v>
      </c>
      <c r="D29" s="504"/>
      <c r="E29" s="270">
        <v>156</v>
      </c>
      <c r="F29" s="272">
        <v>100</v>
      </c>
      <c r="G29" s="273">
        <f>E29*F29</f>
        <v>15600</v>
      </c>
      <c r="H29" s="194"/>
      <c r="I29" s="187"/>
    </row>
    <row r="30" spans="1:9" ht="60.75" customHeight="1">
      <c r="A30" s="63"/>
      <c r="B30" s="232"/>
      <c r="C30" s="269" t="s">
        <v>159</v>
      </c>
      <c r="D30" s="275"/>
      <c r="E30" s="276">
        <f>SUM(E27:E29)</f>
        <v>542</v>
      </c>
      <c r="F30" s="276"/>
      <c r="G30" s="273">
        <f>SUM(G27:G29)</f>
        <v>34900</v>
      </c>
      <c r="H30" s="194"/>
      <c r="I30" s="187"/>
    </row>
    <row r="31" spans="1:9" ht="64.5" customHeight="1">
      <c r="A31" s="63"/>
      <c r="B31" s="505" t="s">
        <v>160</v>
      </c>
      <c r="C31" s="506"/>
      <c r="D31" s="506"/>
      <c r="E31" s="506"/>
      <c r="F31" s="507"/>
      <c r="G31" s="308">
        <f>G30*9/100</f>
        <v>3141</v>
      </c>
      <c r="H31" s="194"/>
      <c r="I31" s="187"/>
    </row>
    <row r="32" spans="1:9" ht="54.75" customHeight="1">
      <c r="A32" s="63"/>
      <c r="B32" s="505" t="s">
        <v>161</v>
      </c>
      <c r="C32" s="506"/>
      <c r="D32" s="506"/>
      <c r="E32" s="506"/>
      <c r="F32" s="507"/>
      <c r="G32" s="277">
        <f>G30*9%</f>
        <v>3141</v>
      </c>
      <c r="H32" s="194"/>
      <c r="I32" s="187"/>
    </row>
    <row r="33" spans="1:9" ht="54" customHeight="1">
      <c r="A33" s="68"/>
      <c r="B33" s="505" t="s">
        <v>162</v>
      </c>
      <c r="C33" s="506"/>
      <c r="D33" s="506"/>
      <c r="E33" s="506"/>
      <c r="F33" s="507"/>
      <c r="G33" s="277">
        <f>G31+G32</f>
        <v>6282</v>
      </c>
      <c r="H33" s="194"/>
      <c r="I33" s="187"/>
    </row>
    <row r="34" spans="1:9" ht="60.75" customHeight="1">
      <c r="A34" s="63"/>
      <c r="B34" s="505" t="s">
        <v>163</v>
      </c>
      <c r="C34" s="506"/>
      <c r="D34" s="506"/>
      <c r="E34" s="506"/>
      <c r="F34" s="507"/>
      <c r="G34" s="271">
        <f>G30+G33</f>
        <v>41182</v>
      </c>
      <c r="H34" s="194"/>
      <c r="I34" s="187"/>
    </row>
    <row r="35" spans="1:9" ht="58.5" customHeight="1" thickBot="1">
      <c r="A35" s="63"/>
      <c r="B35" s="505" t="s">
        <v>164</v>
      </c>
      <c r="C35" s="506"/>
      <c r="D35" s="506"/>
      <c r="E35" s="506"/>
      <c r="F35" s="507"/>
      <c r="G35" s="380">
        <v>0</v>
      </c>
      <c r="H35" s="194"/>
      <c r="I35" s="187"/>
    </row>
    <row r="36" spans="1:9" ht="62.25" customHeight="1" thickBot="1">
      <c r="A36" s="63"/>
      <c r="B36" s="505" t="s">
        <v>165</v>
      </c>
      <c r="C36" s="506"/>
      <c r="D36" s="506"/>
      <c r="E36" s="506"/>
      <c r="F36" s="506"/>
      <c r="G36" s="381">
        <f>G34+G35</f>
        <v>41182</v>
      </c>
      <c r="H36" s="194"/>
      <c r="I36" s="187"/>
    </row>
    <row r="37" spans="1:9" ht="54" hidden="1" customHeight="1">
      <c r="A37" s="63"/>
      <c r="B37" s="305"/>
      <c r="C37" s="306"/>
      <c r="D37" s="306"/>
      <c r="E37" s="306"/>
      <c r="F37" s="306"/>
      <c r="G37" s="307"/>
      <c r="H37" s="187"/>
      <c r="I37" s="187"/>
    </row>
    <row r="38" spans="1:9" ht="13.5" hidden="1" customHeight="1">
      <c r="A38" s="63"/>
      <c r="B38" s="305"/>
      <c r="C38" s="306"/>
      <c r="D38" s="306"/>
      <c r="E38" s="306"/>
      <c r="F38" s="306"/>
      <c r="G38" s="307"/>
      <c r="H38" s="5"/>
      <c r="I38" s="187"/>
    </row>
    <row r="39" spans="1:9" ht="9" hidden="1" customHeight="1" thickBot="1">
      <c r="A39" s="63"/>
      <c r="B39" s="305"/>
      <c r="C39" s="306"/>
      <c r="D39" s="306"/>
      <c r="E39" s="306"/>
      <c r="F39" s="306"/>
      <c r="G39" s="307"/>
      <c r="H39" s="5"/>
      <c r="I39" s="187"/>
    </row>
    <row r="40" spans="1:9">
      <c r="A40" s="63"/>
      <c r="B40" s="514" t="s">
        <v>166</v>
      </c>
      <c r="C40" s="515"/>
      <c r="D40" s="515"/>
      <c r="E40" s="515"/>
      <c r="F40" s="515"/>
      <c r="G40" s="516"/>
      <c r="H40" s="5"/>
      <c r="I40" s="187"/>
    </row>
    <row r="41" spans="1:9">
      <c r="A41" s="63"/>
      <c r="B41" s="517"/>
      <c r="C41" s="518"/>
      <c r="D41" s="518"/>
      <c r="E41" s="518"/>
      <c r="F41" s="518"/>
      <c r="G41" s="519"/>
      <c r="H41" s="187"/>
      <c r="I41" s="187"/>
    </row>
    <row r="42" spans="1:9" ht="48" customHeight="1" thickBot="1">
      <c r="A42" s="63"/>
      <c r="B42" s="520"/>
      <c r="C42" s="521"/>
      <c r="D42" s="521"/>
      <c r="E42" s="521"/>
      <c r="F42" s="521"/>
      <c r="G42" s="522"/>
      <c r="H42" s="187"/>
      <c r="I42" s="187"/>
    </row>
    <row r="43" spans="1:9" ht="40.5" customHeight="1">
      <c r="E43" s="51"/>
      <c r="G43" s="186"/>
    </row>
    <row r="44" spans="1:9" ht="40.5" customHeight="1"/>
    <row r="45" spans="1:9" ht="43.5" customHeight="1"/>
    <row r="47" spans="1:9" ht="36">
      <c r="B47" s="10" t="s">
        <v>26</v>
      </c>
      <c r="C47" s="10"/>
      <c r="D47" s="10"/>
      <c r="E47" s="187"/>
      <c r="F47" s="182" t="s">
        <v>118</v>
      </c>
      <c r="G47" s="186"/>
    </row>
    <row r="48" spans="1:9" ht="36">
      <c r="B48" s="10" t="s">
        <v>27</v>
      </c>
      <c r="C48" s="10"/>
      <c r="D48" s="10"/>
      <c r="E48" s="187"/>
      <c r="F48" s="186"/>
      <c r="G48" s="186"/>
    </row>
    <row r="49" spans="2:7" ht="36">
      <c r="B49" s="10"/>
      <c r="C49" s="10"/>
      <c r="D49" s="10"/>
      <c r="E49" s="187"/>
      <c r="F49" s="186"/>
      <c r="G49" s="186"/>
    </row>
    <row r="50" spans="2:7" ht="36">
      <c r="B50" s="10" t="s">
        <v>28</v>
      </c>
      <c r="C50" s="187"/>
      <c r="D50" s="187"/>
      <c r="F50" s="182" t="s">
        <v>30</v>
      </c>
    </row>
  </sheetData>
  <mergeCells count="18">
    <mergeCell ref="B40:G42"/>
    <mergeCell ref="B33:F33"/>
    <mergeCell ref="B34:F34"/>
    <mergeCell ref="B35:F35"/>
    <mergeCell ref="B36:F36"/>
    <mergeCell ref="A4:H4"/>
    <mergeCell ref="A6:H6"/>
    <mergeCell ref="E1:F1"/>
    <mergeCell ref="A3:H3"/>
    <mergeCell ref="A5:H5"/>
    <mergeCell ref="C29:D29"/>
    <mergeCell ref="B31:F31"/>
    <mergeCell ref="B32:F32"/>
    <mergeCell ref="B7:H7"/>
    <mergeCell ref="H20:H21"/>
    <mergeCell ref="C26:D26"/>
    <mergeCell ref="C27:D27"/>
    <mergeCell ref="C28:D28"/>
  </mergeCells>
  <pageMargins left="0" right="0.45" top="0.75" bottom="0.75" header="0.3" footer="0.3"/>
  <pageSetup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FIX</vt:lpstr>
      <vt:lpstr>MNG HND</vt:lpstr>
      <vt:lpstr>MNG FRGT </vt:lpstr>
      <vt:lpstr>MNG LR </vt:lpstr>
      <vt:lpstr>SR</vt:lpstr>
      <vt:lpstr>NMB HND</vt:lpstr>
      <vt:lpstr>NMB FRGT</vt:lpstr>
      <vt:lpstr>NMB LR</vt:lpstr>
      <vt:lpstr>ALG HND</vt:lpstr>
      <vt:lpstr>ALG FRGT</vt:lpstr>
      <vt:lpstr>ALG LR</vt:lpstr>
      <vt:lpstr>'ALG FRGT'!Print_Area</vt:lpstr>
      <vt:lpstr>'ALG HND'!Print_Area</vt:lpstr>
      <vt:lpstr>'ALG LR'!Print_Area</vt:lpstr>
      <vt:lpstr>FIX!Print_Area</vt:lpstr>
      <vt:lpstr>'MNG FRGT '!Print_Area</vt:lpstr>
      <vt:lpstr>'MNG HND'!Print_Area</vt:lpstr>
      <vt:lpstr>'MNG LR '!Print_Area</vt:lpstr>
      <vt:lpstr>'NMB FRGT'!Print_Area</vt:lpstr>
      <vt:lpstr>'NMB HND'!Print_Area</vt:lpstr>
      <vt:lpstr>'NMB LR'!Print_Area</vt:lpstr>
      <vt:lpstr>SR!Print_Area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2023-02-05T09:37:41Z</cp:lastPrinted>
  <dcterms:created xsi:type="dcterms:W3CDTF">2019-08-03T06:28:00Z</dcterms:created>
  <dcterms:modified xsi:type="dcterms:W3CDTF">2023-02-06T07:59:18Z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